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MARZ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Hoja2" sheetId="9" r:id="rId7"/>
  </sheets>
  <externalReferences>
    <externalReference r:id="rId8"/>
    <externalReference r:id="rId9"/>
  </externalReferences>
  <definedNames>
    <definedName name="_xlnm._FilterDatabase" localSheetId="0" hidden="1">'INGRESOS CUENTA COLECT'!$B$1:$H$387</definedName>
    <definedName name="_xlnm.Print_Area" localSheetId="2">'EGRESOS CTA.  OPERT. 160'!$A$1:$I$90</definedName>
    <definedName name="_xlnm.Print_Area" localSheetId="5">'EGRESOS CTA. 2000 ONCO'!$A$1:$J$35</definedName>
    <definedName name="_xlnm.Print_Area" localSheetId="1">'EGRESOS CTA. AUXILIAR 3001'!$B$1:$I$251</definedName>
    <definedName name="_xlnm.Print_Area" localSheetId="4">'EGRESOS CTA. FONDOCYT'!$A$1:$J$38</definedName>
    <definedName name="_xlnm.Print_Area" localSheetId="3">'EGRESOS CTA. NOMINA'!$A$1:$J$82</definedName>
    <definedName name="_xlnm.Print_Area" localSheetId="0">'INGRESOS CUENTA COLECT'!$A$1:$G$360</definedName>
    <definedName name="_xlnm.Print_Titles" localSheetId="2">'EGRESOS CTA.  OPERT. 160'!$1:$14</definedName>
    <definedName name="_xlnm.Print_Titles" localSheetId="5">'EGRESOS CTA. 2000 ONCO'!$1:$11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4" i="8" l="1"/>
  <c r="K20" i="7"/>
  <c r="J15" i="7"/>
  <c r="K70" i="6"/>
  <c r="J14" i="6"/>
  <c r="G76" i="5"/>
  <c r="I13" i="5"/>
  <c r="G16" i="8"/>
  <c r="G17" i="7"/>
  <c r="G16" i="6"/>
  <c r="F15" i="5"/>
  <c r="F14" i="4"/>
  <c r="G240" i="4"/>
  <c r="H240" i="4"/>
  <c r="I12" i="4"/>
  <c r="H348" i="1"/>
  <c r="E348" i="1"/>
  <c r="G348" i="1" s="1"/>
  <c r="F348" i="1"/>
  <c r="G14" i="1" l="1"/>
  <c r="I14" i="4" l="1"/>
  <c r="G17" i="1"/>
  <c r="J16" i="6"/>
  <c r="I15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H76" i="5" l="1"/>
  <c r="I76" i="5"/>
  <c r="J76" i="5" s="1"/>
  <c r="H70" i="6" l="1"/>
  <c r="I240" i="4" l="1"/>
  <c r="J240" i="4" s="1"/>
  <c r="I70" i="6" l="1"/>
  <c r="J70" i="6" l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l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I189" i="1"/>
  <c r="G291" i="1" l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G330" i="1" l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l="1"/>
  <c r="G342" i="1" s="1"/>
  <c r="G343" i="1" s="1"/>
  <c r="G344" i="1" s="1"/>
  <c r="G345" i="1" s="1"/>
  <c r="G346" i="1" s="1"/>
  <c r="G347" i="1" s="1"/>
</calcChain>
</file>

<file path=xl/sharedStrings.xml><?xml version="1.0" encoding="utf-8"?>
<sst xmlns="http://schemas.openxmlformats.org/spreadsheetml/2006/main" count="1011" uniqueCount="329">
  <si>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</si>
  <si>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</si>
  <si>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</si>
  <si>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</si>
  <si>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</si>
  <si>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</si>
  <si>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</si>
  <si>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</si>
  <si>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</si>
  <si>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</si>
  <si>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</si>
  <si>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</si>
  <si>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</si>
  <si>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</si>
  <si>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</si>
  <si>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</si>
  <si>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</si>
  <si>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</si>
  <si>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</si>
  <si>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</si>
  <si>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</si>
  <si>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</si>
  <si>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</si>
  <si>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</si>
  <si>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</si>
  <si>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</si>
  <si>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</si>
  <si>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</si>
  <si>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</si>
  <si>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</si>
  <si>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</si>
  <si>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</si>
  <si>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</si>
  <si>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</si>
  <si>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</si>
  <si>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</si>
  <si>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</si>
  <si>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</si>
  <si>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</si>
  <si>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</si>
  <si>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</si>
  <si>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</si>
  <si>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</si>
  <si>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</si>
  <si>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RETENCION 0.30% POR TRASF. VIA LIBRAMIENTOS A PROVEERDORES</t>
  </si>
  <si>
    <t>DEPOSITO VIA TRANSF. ARS SEMMA</t>
  </si>
  <si>
    <t>DEPOSITO VIA TRANSF. ARS RESERVAS</t>
  </si>
  <si>
    <t>______________________________</t>
  </si>
  <si>
    <t>NOTA DEBITO POR COBRO TARJETA CREDITO AMERICAN EXPRESS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</si>
  <si>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</si>
  <si>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</si>
  <si>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</si>
  <si>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</si>
  <si>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</si>
  <si>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</si>
  <si>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</si>
  <si>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</si>
  <si>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Lic. Jose Ml. Padilla Lopez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</si>
  <si>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</si>
  <si>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</si>
  <si>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</si>
  <si>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</si>
  <si>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</si>
  <si>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</si>
  <si>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</si>
  <si>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GMA</t>
  </si>
  <si>
    <t>DIFERENCIA POR EN TASA CAMBIARIA BADER MARIA PEDEMONTE DE COIRA (MP PATHOLOGY)</t>
  </si>
  <si>
    <t>911-1</t>
  </si>
  <si>
    <t>IMPORTADORA COAV, S.R.L.</t>
  </si>
  <si>
    <t>PHARMACEUTICAL TECHNOLOGY, S. A.</t>
  </si>
  <si>
    <t>PROVEDEX DR, S.R.L.</t>
  </si>
  <si>
    <t>Del 01 Al 31 De Marzo 2025</t>
  </si>
  <si>
    <t>NOTA DEBITO POR COBRO TARJETA CREDITO FEBRERO 2025</t>
  </si>
  <si>
    <t>DEPOSITO VIA TRANSF. ARS UASD</t>
  </si>
  <si>
    <t xml:space="preserve">DEPOSITO CK.  SOLEO FOOD SERVICES SRL PAGO  RENTA CAFETERIA </t>
  </si>
  <si>
    <t>pago de alquiler de espacio máquinas expendedoras snacks y café  por RD$$20,000.00 de parte de VS Solution, SRL  mes Marzo  2025</t>
  </si>
  <si>
    <t>1031-1</t>
  </si>
  <si>
    <t>BADER MARIA PEDEMONTE DE COIRA</t>
  </si>
  <si>
    <t xml:space="preserve">Dp via transferencia Francisco José Álvarez de la Cruz  Récord # 2025/1632  paraAbono Cirugía (factura #343817-25   por el monto de RD$10,000.00
</t>
  </si>
  <si>
    <t xml:space="preserve">Dp via transferencia César Antonio Geraldino  Récord # 2025/858  para Abono salida Hospitalización (nota de interés pendiente de factura).  por el monto de RD$16,443.00
</t>
  </si>
  <si>
    <t xml:space="preserve">Dp via transferencia Patricia Portorreal Gil  Récord # 2017/17237 para Saldo sonografía de axila (Factura #97731-25  por el monto de RD$1,500.00
</t>
  </si>
  <si>
    <t>DEPOSITO VIA CHEQUE ARS PRIMERA HUMANOS</t>
  </si>
  <si>
    <t>DEPOSITO VIA CHEQUE ARS HUMANOS SEGUROS</t>
  </si>
  <si>
    <t>DEPOSITO VIA TRANSF. ARS SIMAG</t>
  </si>
  <si>
    <t>DEPOSITO VIA TRANSF. ARS CMD</t>
  </si>
  <si>
    <t xml:space="preserve">Dp via transferencia Benardo Antonio Díaz Collado  Récord # 2025/629 para  Abono Cirugía (Ingreso). Factura pendiente.  por el monto de RD$50,000.00
</t>
  </si>
  <si>
    <t xml:space="preserve">Dp via transferencia Miguelina Carrasco Récord # 2019/12362 para  Saldo Inmunohistoquímica (factura #349221-25   por el monto de RD$1,920.00
</t>
  </si>
  <si>
    <t>DEPOSITO VIA TRANSF. ARS MAPFRE SALUD</t>
  </si>
  <si>
    <t>DEPOSITO VIA TRANSF. ARS UNIVERSAL</t>
  </si>
  <si>
    <t>DEPOSITO VIA CHEQUE ARS ASEMAP</t>
  </si>
  <si>
    <t>TRANSFERENCIA RECIBIDA EN LA CUENTA  3000 DEVOLUCION FONDOS POR SUBSIDIOS DE ENFERMEDAD COMUN CORRESPONDIENTE AL MES DE ENERO 2025 RD$356,319.27</t>
  </si>
  <si>
    <t xml:space="preserve">Dp via transferencia Marguerite Laventure  Récord # 2024/11061 para   Abono Hospitalización (Factura #351407-25   por el monto de RD$5,000.00
</t>
  </si>
  <si>
    <t xml:space="preserve">Dp via transferencia Gloria Lissett Florián Novas  Récord # 2025/2343 para  Saldo sonografía de mamas (Factura #98530-25   por el monto de RD$1,335.00
</t>
  </si>
  <si>
    <t xml:space="preserve">Dp via transferencia  Inmaculada Germán Linares  Récord # 2015/6906 para  Saldo Biopsia por Congelación (Factura #351101-25   por el monto de RD$7,500.00
</t>
  </si>
  <si>
    <t>Deposito Cheque  #002590  Asoc. Mujeres Solidarias (AMSI) Donacion a la Sra.Luz Maria Ruiz Feliz,  para proceso medico por el monto de RD$3,000.00</t>
  </si>
  <si>
    <t>DEPOSITO VIA CHEQUE ARS MONUMENTAL</t>
  </si>
  <si>
    <t>DEPOSITO VIA TRANSF. ARS SENASA ODONTOLOGIA</t>
  </si>
  <si>
    <t>DEPOSITO VIA TRANSF. ARS YUNEN</t>
  </si>
  <si>
    <t>DEPOSITO VIA TRANSF. ARS  RESERVAS</t>
  </si>
  <si>
    <t>DEPOSITO VIA TRANSF. ARS FUTURO</t>
  </si>
  <si>
    <t>Deposito Cheque  #002599 Asoc. Mujeres Solidarias (AMSI) Donacion a la Sra. Altagracia Marisol Martinez,  para proceso medico por el monto de RD$2,298.00</t>
  </si>
  <si>
    <t>DEPOSITO VIA TRANSF FUNDACION AMIGOS CONTRA EL CANCER (FACCI)Paciente: Leire Nashara Beltrá Vicente  Récord # 2023/7904 para Abono PET-CT / FDG-18 (Factura #99025-25 por el monto de RD$5,000.00</t>
  </si>
  <si>
    <t>Deposito Via cheque  # XXX  Liga Dominicana Contra El Cancer, por el monto de  RD$130,134.06</t>
  </si>
  <si>
    <t>DEPOSITO VIA CHEQUE ARS SIMAG (ABEL GONZALEZ)</t>
  </si>
  <si>
    <t>935-1</t>
  </si>
  <si>
    <t>957-1</t>
  </si>
  <si>
    <t>961-1</t>
  </si>
  <si>
    <t>1007-1</t>
  </si>
  <si>
    <t>1014-1</t>
  </si>
  <si>
    <t>1012-1</t>
  </si>
  <si>
    <t>1016-1</t>
  </si>
  <si>
    <t>1033-1</t>
  </si>
  <si>
    <t>1051-1</t>
  </si>
  <si>
    <t>1053-1</t>
  </si>
  <si>
    <t>1055-1</t>
  </si>
  <si>
    <t>1074-1</t>
  </si>
  <si>
    <t>1078-1</t>
  </si>
  <si>
    <t>1082-1</t>
  </si>
  <si>
    <t>1087-1</t>
  </si>
  <si>
    <t>1089-1</t>
  </si>
  <si>
    <t>1120-1</t>
  </si>
  <si>
    <t>1122-1</t>
  </si>
  <si>
    <t>1124-1</t>
  </si>
  <si>
    <t>1144-1</t>
  </si>
  <si>
    <t>2025-1149-1</t>
  </si>
  <si>
    <t>2025-1156-1</t>
  </si>
  <si>
    <t>1250-1</t>
  </si>
  <si>
    <t>1252-1</t>
  </si>
  <si>
    <t>1256-1</t>
  </si>
  <si>
    <t>1267-1</t>
  </si>
  <si>
    <t>1269-1</t>
  </si>
  <si>
    <t>1271-1</t>
  </si>
  <si>
    <t>1273-1</t>
  </si>
  <si>
    <t>1275-1</t>
  </si>
  <si>
    <t>1278-1</t>
  </si>
  <si>
    <t>1280-1</t>
  </si>
  <si>
    <t>1282-1</t>
  </si>
  <si>
    <t>1284-1</t>
  </si>
  <si>
    <t>1286-1</t>
  </si>
  <si>
    <t>1371-1</t>
  </si>
  <si>
    <t>1374-1</t>
  </si>
  <si>
    <t>1376-1</t>
  </si>
  <si>
    <t>1379-1</t>
  </si>
  <si>
    <t>1389-1</t>
  </si>
  <si>
    <t>1395-1</t>
  </si>
  <si>
    <t>1397-1</t>
  </si>
  <si>
    <t>1399-1</t>
  </si>
  <si>
    <t>1401-1</t>
  </si>
  <si>
    <t>1404-1</t>
  </si>
  <si>
    <t>1406-1</t>
  </si>
  <si>
    <t>1408-1</t>
  </si>
  <si>
    <t>1410-1</t>
  </si>
  <si>
    <t>1451-1</t>
  </si>
  <si>
    <t>1458-1</t>
  </si>
  <si>
    <t>1460-1</t>
  </si>
  <si>
    <t>1462-1</t>
  </si>
  <si>
    <t>1464-1</t>
  </si>
  <si>
    <t>1466-1</t>
  </si>
  <si>
    <t>1468-1</t>
  </si>
  <si>
    <t>1470-1</t>
  </si>
  <si>
    <t>1504-1</t>
  </si>
  <si>
    <t>1510-1</t>
  </si>
  <si>
    <t>1507-1</t>
  </si>
  <si>
    <t>1487-1</t>
  </si>
  <si>
    <t>1489-1</t>
  </si>
  <si>
    <t>1491-1</t>
  </si>
  <si>
    <t>1493-1</t>
  </si>
  <si>
    <t>1495-1</t>
  </si>
  <si>
    <t>1497-1</t>
  </si>
  <si>
    <t>1511-1</t>
  </si>
  <si>
    <t>1513-1</t>
  </si>
  <si>
    <t>1515-1</t>
  </si>
  <si>
    <t>1517-1</t>
  </si>
  <si>
    <t>1762-1</t>
  </si>
  <si>
    <t>1547-1</t>
  </si>
  <si>
    <t>1549-1</t>
  </si>
  <si>
    <t>1568-1</t>
  </si>
  <si>
    <t>1570-1</t>
  </si>
  <si>
    <t>1572-1</t>
  </si>
  <si>
    <t>1612-1</t>
  </si>
  <si>
    <t>1624-1</t>
  </si>
  <si>
    <t>1626-1</t>
  </si>
  <si>
    <t>1628-1</t>
  </si>
  <si>
    <t>1630-1</t>
  </si>
  <si>
    <t>1632-1</t>
  </si>
  <si>
    <t>1634-1</t>
  </si>
  <si>
    <t>1637-1</t>
  </si>
  <si>
    <t>1642-1</t>
  </si>
  <si>
    <t>1645-1</t>
  </si>
  <si>
    <t>1653-1</t>
  </si>
  <si>
    <t>1669-1</t>
  </si>
  <si>
    <t>1686-1</t>
  </si>
  <si>
    <t>1691-1</t>
  </si>
  <si>
    <t>1707-1</t>
  </si>
  <si>
    <t>1711-1</t>
  </si>
  <si>
    <t>1713-1</t>
  </si>
  <si>
    <t>1715-1</t>
  </si>
  <si>
    <t>1717-1</t>
  </si>
  <si>
    <t>1719-1</t>
  </si>
  <si>
    <t>1721-1</t>
  </si>
  <si>
    <t>1723-1</t>
  </si>
  <si>
    <t>1782-1</t>
  </si>
  <si>
    <t>1784-1</t>
  </si>
  <si>
    <t>1788-1</t>
  </si>
  <si>
    <t>1790-1</t>
  </si>
  <si>
    <t>1792-1</t>
  </si>
  <si>
    <t>1794-1</t>
  </si>
  <si>
    <t>GTG INDUSTRIAL,  S. R. L.</t>
  </si>
  <si>
    <t>INSTITUTO TECNOLOGICO DE SANTO DOMINGO, INTEC</t>
  </si>
  <si>
    <t>DHL DOMINICANA, S.A.</t>
  </si>
  <si>
    <t>MITCH MART, S.R.L.</t>
  </si>
  <si>
    <t>LUFISA COMERCIAL, S.R.L.</t>
  </si>
  <si>
    <t>INVERSIONES ND &amp; ASOCIADOS, S.R.L.</t>
  </si>
  <si>
    <t>RADIONCOL SERVICIOS MEDICOS, S. R. L.</t>
  </si>
  <si>
    <t>DOCTORES MALLEN GUERRA, S. A.</t>
  </si>
  <si>
    <t>KYODOM, S.R.L.</t>
  </si>
  <si>
    <t>QUIMICOS ESPECIALIZADOS (QUIES)</t>
  </si>
  <si>
    <t>OSCAR A. RENTA NEGRON, S. A.</t>
  </si>
  <si>
    <t>QUALIPLIERS E.I.R.L.</t>
  </si>
  <si>
    <t>SUPLIDORES MEDICOS COMERCIALES, SRL (SUMEDCOR)</t>
  </si>
  <si>
    <t>OFFITEK, S.R.L.</t>
  </si>
  <si>
    <t>COPEM HOSPICLINIC, SRL</t>
  </si>
  <si>
    <t>PUBLI MASTER, E.I.R.L.</t>
  </si>
  <si>
    <t>GLOBAL MEDICA DOMINICANA - GMD, S.A.</t>
  </si>
  <si>
    <t>QUIMICOS MULTIPLES LESLIE, S.R.L.</t>
  </si>
  <si>
    <t>ULTRALAB, S. R. L.</t>
  </si>
  <si>
    <t>INGSERSSA, S.R.L.</t>
  </si>
  <si>
    <t>TECHMED A.R., E.I.R.L.</t>
  </si>
  <si>
    <t>SEVEN PHARMA DR, S.R.L.</t>
  </si>
  <si>
    <t>MUEBLES &amp; EQUIPOS PARA OFICINA LEON GONZALEZ</t>
  </si>
  <si>
    <t>ACTUALIDADES VD, S.R.L.</t>
  </si>
  <si>
    <t>CENTROXPERT STE, S.R.L.</t>
  </si>
  <si>
    <t>RAMIREZ &amp; MOJICA, S.R.L.</t>
  </si>
  <si>
    <t xml:space="preserve">INVERSIONES TEJADA VALERA FD, SRL </t>
  </si>
  <si>
    <t>ITCORP GONGLOSS, S.R.L.</t>
  </si>
  <si>
    <t>CLICKTECK, SRL</t>
  </si>
  <si>
    <t>FLOW, S.R.L.</t>
  </si>
  <si>
    <t>RAJD COMERCIAL, SRL</t>
  </si>
  <si>
    <t>PROYECTO COLIBRI, SRL</t>
  </si>
  <si>
    <t>QUALIPLIERS, E.I.R.L.</t>
  </si>
  <si>
    <t>POWER MACHINERY, S.R.L.</t>
  </si>
  <si>
    <t>CEPEDA ENCARNACION SERVICIOS DE INGENIERIA, S.R.L.</t>
  </si>
  <si>
    <t>PEREZ BARROSO, S.R.L.</t>
  </si>
  <si>
    <t>ALIANZA INNOVADORA DE SERVICIOS AMBIENTALES,  S. R. L.</t>
  </si>
  <si>
    <t>LABORATORIOS ANTILLANOSS EDMAR, S.A.</t>
  </si>
  <si>
    <t>IRUMED, E.I.R.L.</t>
  </si>
  <si>
    <t>INNOVACIONES MEDICAS DEL CARIBE INNOVAMED, S.R.L.</t>
  </si>
  <si>
    <t>PROFARES, S.R.L.</t>
  </si>
  <si>
    <t>AMIPHARMA DOMINICANA, S. R. L.</t>
  </si>
  <si>
    <t>KETTLE, SANCHEZ Y CO. S.A.</t>
  </si>
  <si>
    <t>GRUPO DIARIO LIBRE, SA</t>
  </si>
  <si>
    <t>EDITORA LISTIN DIARIO, S.A.</t>
  </si>
  <si>
    <t>INTESOL CORPORATION, S.R.L.</t>
  </si>
  <si>
    <t>WEST, S.A.</t>
  </si>
  <si>
    <t xml:space="preserve">LAMBDA DIAGNOSTICOS </t>
  </si>
  <si>
    <t>MEDLATIN DOMINICANA, E.L.R.L.</t>
  </si>
  <si>
    <t>VIN COMERCIAL, S.R.L.</t>
  </si>
  <si>
    <t>JOCACE, S.A</t>
  </si>
  <si>
    <t>CENTRO DE MEDICINA PALIATIVA DRA. GLORIA CASTILLO, E.I.R.L</t>
  </si>
  <si>
    <t>INCLISE, S.R.L.</t>
  </si>
  <si>
    <t>RADIOFARMACOS DEL CARIBE A N, SRL</t>
  </si>
  <si>
    <t>CROMEDIX, S.R.L.</t>
  </si>
  <si>
    <t>MANOLITO DENTAL, S.R.L.</t>
  </si>
  <si>
    <t>MIX AIR DOMINICANA, S.R.L.</t>
  </si>
  <si>
    <t>SANTOS &amp; ORTIZ GROUP, S.R.L.</t>
  </si>
  <si>
    <t>FARMACO QUIMICA NACIONAL, S.A.</t>
  </si>
  <si>
    <t>ARTIEX, S.R.L.</t>
  </si>
  <si>
    <t>ALIMENTARY LAND JAGD, S.R.L.</t>
  </si>
  <si>
    <t>MESSI, S.R.L.</t>
  </si>
  <si>
    <t>SUPLIDORA NACIONAL DE TECNOLOGIA SNT, S,R,L</t>
  </si>
  <si>
    <t>INVERSIONES FURO, E.I.R.L.</t>
  </si>
  <si>
    <t>SIVINOX, S.R..L.</t>
  </si>
  <si>
    <t>CRISTALIA DOMINICANA SRL</t>
  </si>
  <si>
    <t>FRI FARMA, S.R.L.</t>
  </si>
  <si>
    <t>MAXBIO PHARMA, S.R.L.</t>
  </si>
  <si>
    <t>JEAN CARLOS BASULTO LOPEZ</t>
  </si>
  <si>
    <t>06/03/205</t>
  </si>
  <si>
    <t>2353</t>
  </si>
  <si>
    <t>2370</t>
  </si>
  <si>
    <t>2432</t>
  </si>
  <si>
    <t>0003-2025</t>
  </si>
  <si>
    <t>REINTEGRO CK. 2353,  BENEFICIARIOMARTIN ARACENA POR FECHA DE VENCIMIENTO</t>
  </si>
  <si>
    <t>REINTEGRO CK. 2370,  BENEFICIARIO MCONFESORA RODRIGUEZ RODRIGUEZ  POR FECHA DE VENCIMIENTO</t>
  </si>
  <si>
    <t>IHARA CRISTI LOW FERNANDEZ BAUTISTA</t>
  </si>
  <si>
    <t>REINTEGRO CK. 2432,  BENEFICIARIO JOSEFINA FABIAN SARANTE  POR FALLECIMIENTO BENEFICIARIO</t>
  </si>
  <si>
    <t>JOHANNY CAROLINA CONTRERAS GONZALEZ</t>
  </si>
  <si>
    <t>MARIA GRECIA GARCIA DE DURAN</t>
  </si>
  <si>
    <t>COMISION NACIONAL DE ENERGIA</t>
  </si>
  <si>
    <t xml:space="preserve">REINTEGRO MONTO PRESTACIONES DESVINCULACION Y PROPORCION DE VACACIONES NO DISFRUTADAS A EX COLABORADORES </t>
  </si>
  <si>
    <t>993-1</t>
  </si>
  <si>
    <t>NOMINA REITEGRO DE PERSONAL FIJO  FEBRERO 2025 FG</t>
  </si>
  <si>
    <t>1091-1</t>
  </si>
  <si>
    <t>AYUNTAMIENTO DISTRITO NACIONAL (ADN)</t>
  </si>
  <si>
    <t>1094-1</t>
  </si>
  <si>
    <t>1096-1</t>
  </si>
  <si>
    <t>1098-1</t>
  </si>
  <si>
    <t>1102-1</t>
  </si>
  <si>
    <t>ASIGNACION PRESUPUESTARIA PARA GASTOS</t>
  </si>
  <si>
    <t>ACUERDO AUMENTO DE LOS MEDICOS FBRERO-25</t>
  </si>
  <si>
    <t>DEPOSITO VIA TRANSF. PRESIDENCIA DE LA REPUBLICA DOMINICANA RD$389,240.00 por el Programa supérate, por concepto de Pago Fact. B1500019296 ayuda humanitaria para cubrir gastos medicos  A la señora Rafaela Sanchez de los Santos, sgun oficio #4349 fecha 25/02/25</t>
  </si>
  <si>
    <t>1298-1</t>
  </si>
  <si>
    <t>NOMINA COMPENSACION MIILITAR MARZO  2025, FONDO GENERAL</t>
  </si>
  <si>
    <t>1300-1</t>
  </si>
  <si>
    <t>NOMINA COMPENSACION ESPECIAL MARZO  2025 FONDO GENERAL</t>
  </si>
  <si>
    <t>1302-1</t>
  </si>
  <si>
    <t>NOMINA  PERSONAL CARÁCTER TEMPORAL (CICLOTRON)MARZO  2025 FONDO GENERAL</t>
  </si>
  <si>
    <t>1304-1</t>
  </si>
  <si>
    <t>NOMINA PERSONAL CARÁCTER EVENTUAL  EXTRANJEROS MARZO  2025 FG</t>
  </si>
  <si>
    <t>1306-1</t>
  </si>
  <si>
    <t>NOMINA PERSONAL CARÁCTER SUPLENCIA  MARZO 2025 FG</t>
  </si>
  <si>
    <t>1310-1</t>
  </si>
  <si>
    <t>NOMINA  PERSONAL CARÁCTER TEMPORAL MARZO  2025 FONDO GENERAL</t>
  </si>
  <si>
    <t>1329-1</t>
  </si>
  <si>
    <t>NOMINA  PERSONAL CARÁCTER FIJO ONCOPEDIATRICO MARZO   2025 FONDO GENERAL</t>
  </si>
  <si>
    <t>1424-1</t>
  </si>
  <si>
    <t>NOMINA  PERSONAL CARÁCTER FIJO   MARZO   2025 FONDO GENERAL</t>
  </si>
  <si>
    <t>1356-1</t>
  </si>
  <si>
    <t>NOMINA  VACACIONES NO DISFRUTADAS EX COLABORADOR POR SENTENCIA NUM. 0030-1643-2024-SSEN-00683-   MARZO   2025 FONDO GENERAL</t>
  </si>
  <si>
    <t>1358-1</t>
  </si>
  <si>
    <t>NOMINA  INDEMNIZACION  EX COLABORADOR POR SENTENCIA NUM. 0030-1643-2024-SSEN-00683-  MARZO   2025 FONDO GENERAL</t>
  </si>
  <si>
    <t>1430-1</t>
  </si>
  <si>
    <t>NOMINA  REGALIA PASCUAL  EX COLABORADOR POR SENTENCIA NUM. 0030-1643-2024-SSEN-00683-  MARZO   2025 FONDO GENERAL</t>
  </si>
  <si>
    <t>1432-1</t>
  </si>
  <si>
    <t>1557-1</t>
  </si>
  <si>
    <t>NOMINA PERSONAL CARÁCTER SUPLENCIA  NOVIEMBRE- DICIEMBRE 2024 FG</t>
  </si>
  <si>
    <t>1559-1</t>
  </si>
  <si>
    <t>NOMINA PERSONAL CARÁCTER SUPLENCIA  ENERO-FEBREO 2025 FG</t>
  </si>
  <si>
    <t>ACUERDO AUMENTO DE LOS MEDICOS MARZO-25</t>
  </si>
  <si>
    <t>PAGO INDEMNIZACION A EX COLABORADORES SENTENCIA 2024-0063848-MARZO-2025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</si>
</sst>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24" fillId="4" borderId="37" xfId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303</xdr:row>
      <xdr:rowOff>28575</xdr:rowOff>
    </xdr:from>
    <xdr:to>
      <xdr:col>7</xdr:col>
      <xdr:colOff>625475</xdr:colOff>
      <xdr:row>313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833799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948099</xdr:colOff>
      <xdr:row>144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948099</xdr:colOff>
      <xdr:row>145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948099</xdr:colOff>
      <xdr:row>146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 2000 ONCO"/>
      <sheetName val="CTA. FONDOCYT 960 (2)"/>
      <sheetName val="CTA. DOLARES 1500"/>
      <sheetName val="CTA. EUROS 8000 "/>
      <sheetName val="CTA. EUROS 8001"/>
    </sheetNames>
    <sheetDataSet>
      <sheetData sheetId="0">
        <row r="10233">
          <cell r="G10233">
            <v>57554737.300399847</v>
          </cell>
        </row>
        <row r="10592">
          <cell r="G10592">
            <v>63814665.022399843</v>
          </cell>
        </row>
      </sheetData>
      <sheetData sheetId="1">
        <row r="5894">
          <cell r="J5894">
            <v>-35645933.328699939</v>
          </cell>
        </row>
        <row r="6109">
          <cell r="J6109">
            <v>-34744944.78869994</v>
          </cell>
        </row>
      </sheetData>
      <sheetData sheetId="2">
        <row r="1343">
          <cell r="J1343">
            <v>749952.8629000095</v>
          </cell>
        </row>
        <row r="1361">
          <cell r="J1361">
            <v>683492.98290000961</v>
          </cell>
        </row>
      </sheetData>
      <sheetData sheetId="3"/>
      <sheetData sheetId="4">
        <row r="1531">
          <cell r="G1531">
            <v>85342966.776431948</v>
          </cell>
        </row>
        <row r="1580">
          <cell r="G1580">
            <v>96757917.046431959</v>
          </cell>
        </row>
      </sheetData>
      <sheetData sheetId="5">
        <row r="92">
          <cell r="J92">
            <v>1195020.3199999998</v>
          </cell>
        </row>
        <row r="93">
          <cell r="J93">
            <v>1194845.3199999998</v>
          </cell>
        </row>
      </sheetData>
      <sheetData sheetId="6">
        <row r="11">
          <cell r="G11">
            <v>980606.4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87"/>
  <sheetViews>
    <sheetView tabSelected="1" view="pageBreakPreview" topLeftCell="B314" zoomScale="50" zoomScaleNormal="80" zoomScaleSheetLayoutView="50" workbookViewId="0">
      <selection activeCell="D17" sqref="D17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8" customWidth="1"/>
    <col min="7" max="7" width="33.28515625" style="1" customWidth="1"/>
    <col min="8" max="8" width="19.28515625" style="11" bestFit="1" customWidth="1"/>
    <col min="9" max="9" width="13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6"/>
    </row>
    <row r="2" spans="1:14" s="11" customFormat="1" x14ac:dyDescent="0.2">
      <c r="F2" s="186"/>
    </row>
    <row r="3" spans="1:14" s="14" customFormat="1" ht="12" customHeight="1" x14ac:dyDescent="0.2">
      <c r="F3" s="187"/>
    </row>
    <row r="4" spans="1:14" s="15" customFormat="1" ht="18" customHeight="1" x14ac:dyDescent="0.3">
      <c r="A4" s="16"/>
      <c r="B4" s="12"/>
      <c r="C4" s="16"/>
      <c r="D4" s="16"/>
      <c r="E4" s="16"/>
      <c r="F4" s="188"/>
      <c r="G4" s="16"/>
      <c r="H4" s="16"/>
      <c r="I4" s="16"/>
    </row>
    <row r="5" spans="1:14" s="13" customFormat="1" ht="18.75" x14ac:dyDescent="0.2">
      <c r="A5" s="204"/>
      <c r="B5" s="204"/>
      <c r="C5" s="204"/>
      <c r="D5" s="204"/>
      <c r="E5" s="204"/>
      <c r="F5" s="204"/>
      <c r="G5" s="204"/>
    </row>
    <row r="6" spans="1:14" s="15" customFormat="1" ht="18.75" x14ac:dyDescent="0.3">
      <c r="A6" s="204" t="s">
        <v>10</v>
      </c>
      <c r="B6" s="204"/>
      <c r="C6" s="204"/>
      <c r="D6" s="204"/>
      <c r="E6" s="204"/>
      <c r="F6" s="204"/>
      <c r="G6" s="204"/>
      <c r="H6" s="16"/>
      <c r="I6" s="16"/>
    </row>
    <row r="7" spans="1:14" s="14" customFormat="1" ht="18.75" x14ac:dyDescent="0.2">
      <c r="A7" s="204" t="s">
        <v>15</v>
      </c>
      <c r="B7" s="204"/>
      <c r="C7" s="204"/>
      <c r="D7" s="204"/>
      <c r="E7" s="204"/>
      <c r="F7" s="204"/>
      <c r="G7" s="204"/>
    </row>
    <row r="8" spans="1:14" s="17" customFormat="1" ht="21" customHeight="1" x14ac:dyDescent="0.2">
      <c r="A8" s="210" t="s">
        <v>3</v>
      </c>
      <c r="B8" s="210"/>
      <c r="C8" s="210"/>
      <c r="D8" s="210"/>
      <c r="E8" s="210"/>
      <c r="F8" s="210"/>
      <c r="G8" s="210"/>
    </row>
    <row r="9" spans="1:14" s="14" customFormat="1" ht="18.75" x14ac:dyDescent="0.2">
      <c r="A9" s="211" t="s">
        <v>71</v>
      </c>
      <c r="B9" s="211"/>
      <c r="C9" s="211"/>
      <c r="D9" s="211"/>
      <c r="E9" s="211"/>
      <c r="F9" s="211"/>
      <c r="G9" s="211"/>
    </row>
    <row r="10" spans="1:14" s="14" customFormat="1" ht="18.75" x14ac:dyDescent="0.2">
      <c r="A10" s="15"/>
      <c r="B10" s="31"/>
      <c r="C10" s="31"/>
      <c r="D10" s="31"/>
      <c r="E10" s="31"/>
      <c r="F10" s="189"/>
      <c r="G10" s="15"/>
    </row>
    <row r="11" spans="1:14" s="14" customFormat="1" ht="18.75" x14ac:dyDescent="0.2">
      <c r="A11" s="15"/>
      <c r="B11" s="31"/>
      <c r="C11" s="31"/>
      <c r="D11" s="31"/>
      <c r="E11" s="31"/>
      <c r="F11" s="189"/>
      <c r="G11" s="15"/>
    </row>
    <row r="12" spans="1:14" s="11" customFormat="1" ht="19.5" customHeight="1" thickBot="1" x14ac:dyDescent="0.25">
      <c r="F12" s="186"/>
      <c r="N12" s="30"/>
    </row>
    <row r="13" spans="1:14" s="3" customFormat="1" ht="27.75" customHeight="1" thickTop="1" thickBot="1" x14ac:dyDescent="0.25">
      <c r="A13" s="207"/>
      <c r="B13" s="206" t="s">
        <v>14</v>
      </c>
      <c r="C13" s="206"/>
      <c r="D13" s="206"/>
      <c r="E13" s="206"/>
      <c r="F13" s="206"/>
      <c r="G13" s="206"/>
      <c r="H13" s="7"/>
      <c r="I13" s="7"/>
      <c r="J13" s="7"/>
      <c r="K13" s="7"/>
    </row>
    <row r="14" spans="1:14" s="3" customFormat="1" ht="27.75" customHeight="1" thickTop="1" thickBot="1" x14ac:dyDescent="0.25">
      <c r="A14" s="207"/>
      <c r="B14" s="205" t="s">
        <v>15</v>
      </c>
      <c r="C14" s="205"/>
      <c r="D14" s="205"/>
      <c r="E14" s="205"/>
      <c r="F14" s="205"/>
      <c r="G14" s="77">
        <f>+'[1]CTA. RECOLECTORA (010) y 3000'!$G$10233</f>
        <v>57554737.300399847</v>
      </c>
      <c r="H14" s="7"/>
      <c r="I14" s="7"/>
      <c r="J14" s="7"/>
      <c r="K14" s="7"/>
    </row>
    <row r="15" spans="1:14" s="3" customFormat="1" ht="26.25" customHeight="1" thickTop="1" thickBot="1" x14ac:dyDescent="0.25">
      <c r="A15" s="207"/>
      <c r="B15" s="209"/>
      <c r="C15" s="209"/>
      <c r="D15" s="209"/>
      <c r="E15" s="209"/>
      <c r="F15" s="209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08"/>
      <c r="B16" s="63" t="s">
        <v>4</v>
      </c>
      <c r="C16" s="63" t="s">
        <v>5</v>
      </c>
      <c r="D16" s="63" t="s">
        <v>6</v>
      </c>
      <c r="E16" s="63" t="s">
        <v>0</v>
      </c>
      <c r="F16" s="77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56"/>
      <c r="C17" s="157"/>
      <c r="D17" s="156">
        <v>45716</v>
      </c>
      <c r="E17" s="158">
        <f>'[2]CTA. RECOLECTORA (010)'!E6</f>
        <v>0</v>
      </c>
      <c r="F17" s="159">
        <v>0</v>
      </c>
      <c r="G17" s="160">
        <f>+G14</f>
        <v>57554737.300399847</v>
      </c>
      <c r="H17" s="82"/>
    </row>
    <row r="18" spans="1:8" s="10" customFormat="1" ht="27" customHeight="1" thickTop="1" thickBot="1" x14ac:dyDescent="0.25">
      <c r="A18" s="44"/>
      <c r="B18" s="120">
        <v>45717</v>
      </c>
      <c r="C18" s="121"/>
      <c r="D18" s="122" t="s">
        <v>72</v>
      </c>
      <c r="E18" s="123"/>
      <c r="F18" s="190">
        <v>2381.15</v>
      </c>
      <c r="G18" s="124">
        <f>G17+E18-F18</f>
        <v>57552356.150399849</v>
      </c>
    </row>
    <row r="19" spans="1:8" s="10" customFormat="1" ht="18" thickTop="1" thickBot="1" x14ac:dyDescent="0.25">
      <c r="A19" s="24"/>
      <c r="B19" s="125">
        <v>45717</v>
      </c>
      <c r="C19" s="126"/>
      <c r="D19" s="122" t="s">
        <v>39</v>
      </c>
      <c r="E19" s="123">
        <v>10500</v>
      </c>
      <c r="F19" s="191"/>
      <c r="G19" s="124">
        <f t="shared" ref="G19:G82" si="0">G18+E19-F19</f>
        <v>57562856.150399849</v>
      </c>
    </row>
    <row r="20" spans="1:8" s="7" customFormat="1" ht="18" thickTop="1" thickBot="1" x14ac:dyDescent="0.25">
      <c r="A20" s="24"/>
      <c r="B20" s="125">
        <v>45717</v>
      </c>
      <c r="C20" s="126"/>
      <c r="D20" s="122" t="s">
        <v>29</v>
      </c>
      <c r="E20" s="123">
        <v>7943</v>
      </c>
      <c r="F20" s="191">
        <v>198.58</v>
      </c>
      <c r="G20" s="124">
        <f t="shared" si="0"/>
        <v>57570600.570399851</v>
      </c>
    </row>
    <row r="21" spans="1:8" s="7" customFormat="1" ht="18" thickTop="1" thickBot="1" x14ac:dyDescent="0.25">
      <c r="A21" s="24"/>
      <c r="B21" s="125">
        <v>45718</v>
      </c>
      <c r="C21" s="126"/>
      <c r="D21" s="122" t="s">
        <v>39</v>
      </c>
      <c r="E21" s="123">
        <v>37000</v>
      </c>
      <c r="F21" s="191"/>
      <c r="G21" s="124">
        <f t="shared" si="0"/>
        <v>57607600.570399851</v>
      </c>
    </row>
    <row r="22" spans="1:8" s="7" customFormat="1" ht="18" thickTop="1" thickBot="1" x14ac:dyDescent="0.25">
      <c r="A22" s="24"/>
      <c r="B22" s="125">
        <v>45718</v>
      </c>
      <c r="C22" s="126"/>
      <c r="D22" s="122" t="s">
        <v>29</v>
      </c>
      <c r="E22" s="123">
        <v>4500</v>
      </c>
      <c r="F22" s="191">
        <v>122.4</v>
      </c>
      <c r="G22" s="124">
        <f t="shared" si="0"/>
        <v>57611978.170399852</v>
      </c>
    </row>
    <row r="23" spans="1:8" s="7" customFormat="1" ht="18" thickTop="1" thickBot="1" x14ac:dyDescent="0.25">
      <c r="A23" s="24"/>
      <c r="B23" s="125">
        <v>45719</v>
      </c>
      <c r="C23" s="126"/>
      <c r="D23" s="122" t="s">
        <v>39</v>
      </c>
      <c r="E23" s="123">
        <v>91220</v>
      </c>
      <c r="F23" s="191"/>
      <c r="G23" s="124">
        <f t="shared" si="0"/>
        <v>57703198.170399852</v>
      </c>
    </row>
    <row r="24" spans="1:8" s="7" customFormat="1" ht="18" thickTop="1" thickBot="1" x14ac:dyDescent="0.25">
      <c r="A24" s="24"/>
      <c r="B24" s="125">
        <v>45719</v>
      </c>
      <c r="C24" s="126"/>
      <c r="D24" s="122" t="s">
        <v>39</v>
      </c>
      <c r="E24" s="123">
        <v>69087</v>
      </c>
      <c r="F24" s="191"/>
      <c r="G24" s="124">
        <f t="shared" si="0"/>
        <v>57772285.170399852</v>
      </c>
    </row>
    <row r="25" spans="1:8" s="7" customFormat="1" ht="18" thickTop="1" thickBot="1" x14ac:dyDescent="0.25">
      <c r="A25" s="24"/>
      <c r="B25" s="125">
        <v>45719</v>
      </c>
      <c r="C25" s="126"/>
      <c r="D25" s="122" t="s">
        <v>39</v>
      </c>
      <c r="E25" s="123">
        <v>26800</v>
      </c>
      <c r="F25" s="191"/>
      <c r="G25" s="124">
        <f t="shared" si="0"/>
        <v>57799085.170399852</v>
      </c>
    </row>
    <row r="26" spans="1:8" s="7" customFormat="1" ht="18" customHeight="1" thickTop="1" thickBot="1" x14ac:dyDescent="0.25">
      <c r="A26" s="24"/>
      <c r="B26" s="125">
        <v>45719</v>
      </c>
      <c r="C26" s="126"/>
      <c r="D26" s="122" t="s">
        <v>39</v>
      </c>
      <c r="E26" s="123">
        <v>16415</v>
      </c>
      <c r="F26" s="191"/>
      <c r="G26" s="124">
        <f t="shared" si="0"/>
        <v>57815500.170399852</v>
      </c>
    </row>
    <row r="27" spans="1:8" s="7" customFormat="1" ht="18" thickTop="1" thickBot="1" x14ac:dyDescent="0.25">
      <c r="A27" s="24"/>
      <c r="B27" s="125">
        <v>45719</v>
      </c>
      <c r="C27" s="126"/>
      <c r="D27" s="122" t="s">
        <v>39</v>
      </c>
      <c r="E27" s="123">
        <v>15941</v>
      </c>
      <c r="F27" s="191"/>
      <c r="G27" s="124">
        <f t="shared" si="0"/>
        <v>57831441.170399852</v>
      </c>
    </row>
    <row r="28" spans="1:8" s="7" customFormat="1" ht="17.25" customHeight="1" thickTop="1" thickBot="1" x14ac:dyDescent="0.25">
      <c r="A28" s="24"/>
      <c r="B28" s="125">
        <v>45719</v>
      </c>
      <c r="C28" s="126"/>
      <c r="D28" s="122" t="s">
        <v>39</v>
      </c>
      <c r="E28" s="123">
        <v>2500</v>
      </c>
      <c r="F28" s="191"/>
      <c r="G28" s="124">
        <f t="shared" si="0"/>
        <v>57833941.170399852</v>
      </c>
    </row>
    <row r="29" spans="1:8" s="7" customFormat="1" ht="24.75" customHeight="1" thickTop="1" thickBot="1" x14ac:dyDescent="0.25">
      <c r="A29" s="24"/>
      <c r="B29" s="125">
        <v>45719</v>
      </c>
      <c r="C29" s="126"/>
      <c r="D29" s="122" t="s">
        <v>39</v>
      </c>
      <c r="E29" s="123">
        <v>1850</v>
      </c>
      <c r="F29" s="191"/>
      <c r="G29" s="124">
        <f t="shared" si="0"/>
        <v>57835791.170399852</v>
      </c>
    </row>
    <row r="30" spans="1:8" s="7" customFormat="1" ht="18" thickTop="1" thickBot="1" x14ac:dyDescent="0.25">
      <c r="A30" s="24"/>
      <c r="B30" s="125">
        <v>45719</v>
      </c>
      <c r="C30" s="126"/>
      <c r="D30" s="122" t="s">
        <v>29</v>
      </c>
      <c r="E30" s="123">
        <v>70483.37</v>
      </c>
      <c r="F30" s="191">
        <v>1814.39</v>
      </c>
      <c r="G30" s="124">
        <f t="shared" si="0"/>
        <v>57904460.150399849</v>
      </c>
    </row>
    <row r="31" spans="1:8" s="7" customFormat="1" ht="18" thickTop="1" thickBot="1" x14ac:dyDescent="0.25">
      <c r="A31" s="24"/>
      <c r="B31" s="125">
        <v>45719</v>
      </c>
      <c r="C31" s="126"/>
      <c r="D31" s="122" t="s">
        <v>22</v>
      </c>
      <c r="E31" s="123">
        <v>214370.4</v>
      </c>
      <c r="F31" s="191"/>
      <c r="G31" s="124">
        <f t="shared" si="0"/>
        <v>58118830.550399847</v>
      </c>
    </row>
    <row r="32" spans="1:8" s="7" customFormat="1" ht="18" thickTop="1" thickBot="1" x14ac:dyDescent="0.25">
      <c r="A32" s="24"/>
      <c r="B32" s="125">
        <v>45719</v>
      </c>
      <c r="C32" s="126"/>
      <c r="D32" s="122" t="s">
        <v>22</v>
      </c>
      <c r="E32" s="123">
        <v>308017.5</v>
      </c>
      <c r="F32" s="191"/>
      <c r="G32" s="124">
        <f t="shared" si="0"/>
        <v>58426848.050399847</v>
      </c>
    </row>
    <row r="33" spans="1:7" s="7" customFormat="1" ht="20.25" customHeight="1" thickTop="1" thickBot="1" x14ac:dyDescent="0.25">
      <c r="A33" s="24"/>
      <c r="B33" s="125">
        <v>45719</v>
      </c>
      <c r="C33" s="126"/>
      <c r="D33" s="122" t="s">
        <v>22</v>
      </c>
      <c r="E33" s="123">
        <v>6139</v>
      </c>
      <c r="F33" s="191"/>
      <c r="G33" s="124">
        <f t="shared" si="0"/>
        <v>58432987.050399847</v>
      </c>
    </row>
    <row r="34" spans="1:7" s="7" customFormat="1" ht="18" thickTop="1" thickBot="1" x14ac:dyDescent="0.25">
      <c r="A34" s="24"/>
      <c r="B34" s="125">
        <v>45719</v>
      </c>
      <c r="C34" s="126"/>
      <c r="D34" s="122" t="s">
        <v>22</v>
      </c>
      <c r="E34" s="123">
        <v>1640827.44</v>
      </c>
      <c r="F34" s="191"/>
      <c r="G34" s="124">
        <f t="shared" si="0"/>
        <v>60073814.490399845</v>
      </c>
    </row>
    <row r="35" spans="1:7" s="7" customFormat="1" ht="18" thickTop="1" thickBot="1" x14ac:dyDescent="0.25">
      <c r="A35" s="24"/>
      <c r="B35" s="125">
        <v>45719</v>
      </c>
      <c r="C35" s="126"/>
      <c r="D35" s="122" t="s">
        <v>22</v>
      </c>
      <c r="E35" s="123">
        <v>1011504.44</v>
      </c>
      <c r="F35" s="191"/>
      <c r="G35" s="124">
        <f t="shared" si="0"/>
        <v>61085318.930399843</v>
      </c>
    </row>
    <row r="36" spans="1:7" s="7" customFormat="1" ht="18" thickTop="1" thickBot="1" x14ac:dyDescent="0.25">
      <c r="A36" s="24"/>
      <c r="B36" s="125">
        <v>45719</v>
      </c>
      <c r="C36" s="126"/>
      <c r="D36" s="122" t="s">
        <v>22</v>
      </c>
      <c r="E36" s="123">
        <v>601402.5</v>
      </c>
      <c r="F36" s="191"/>
      <c r="G36" s="124">
        <f t="shared" si="0"/>
        <v>61686721.430399843</v>
      </c>
    </row>
    <row r="37" spans="1:7" s="7" customFormat="1" ht="18" thickTop="1" thickBot="1" x14ac:dyDescent="0.25">
      <c r="A37" s="24"/>
      <c r="B37" s="125">
        <v>45719</v>
      </c>
      <c r="C37" s="126"/>
      <c r="D37" s="122" t="s">
        <v>22</v>
      </c>
      <c r="E37" s="123">
        <v>7302944.2999999998</v>
      </c>
      <c r="F37" s="191"/>
      <c r="G37" s="124">
        <f t="shared" si="0"/>
        <v>68989665.730399847</v>
      </c>
    </row>
    <row r="38" spans="1:7" s="7" customFormat="1" ht="15" customHeight="1" thickTop="1" thickBot="1" x14ac:dyDescent="0.25">
      <c r="A38" s="24"/>
      <c r="B38" s="125">
        <v>45719</v>
      </c>
      <c r="C38" s="126"/>
      <c r="D38" s="122" t="s">
        <v>22</v>
      </c>
      <c r="E38" s="123">
        <v>879805.08</v>
      </c>
      <c r="F38" s="191"/>
      <c r="G38" s="124">
        <f t="shared" si="0"/>
        <v>69869470.810399845</v>
      </c>
    </row>
    <row r="39" spans="1:7" s="7" customFormat="1" ht="18" thickTop="1" thickBot="1" x14ac:dyDescent="0.25">
      <c r="A39" s="24"/>
      <c r="B39" s="125">
        <v>45719</v>
      </c>
      <c r="C39" s="126"/>
      <c r="D39" s="122" t="s">
        <v>22</v>
      </c>
      <c r="E39" s="123">
        <v>115684.46</v>
      </c>
      <c r="F39" s="191"/>
      <c r="G39" s="124">
        <f t="shared" si="0"/>
        <v>69985155.270399839</v>
      </c>
    </row>
    <row r="40" spans="1:7" s="7" customFormat="1" ht="14.25" customHeight="1" thickTop="1" thickBot="1" x14ac:dyDescent="0.25">
      <c r="A40" s="24"/>
      <c r="B40" s="125">
        <v>45719</v>
      </c>
      <c r="C40" s="126"/>
      <c r="D40" s="122" t="s">
        <v>22</v>
      </c>
      <c r="E40" s="123">
        <v>175578.11</v>
      </c>
      <c r="F40" s="191"/>
      <c r="G40" s="124">
        <f t="shared" si="0"/>
        <v>70160733.380399838</v>
      </c>
    </row>
    <row r="41" spans="1:7" s="7" customFormat="1" ht="18" thickTop="1" thickBot="1" x14ac:dyDescent="0.25">
      <c r="A41" s="24"/>
      <c r="B41" s="125">
        <v>45719</v>
      </c>
      <c r="C41" s="126"/>
      <c r="D41" s="122" t="s">
        <v>22</v>
      </c>
      <c r="E41" s="123">
        <v>1079777.3999999999</v>
      </c>
      <c r="F41" s="191"/>
      <c r="G41" s="124">
        <f t="shared" si="0"/>
        <v>71240510.780399844</v>
      </c>
    </row>
    <row r="42" spans="1:7" s="7" customFormat="1" ht="18" customHeight="1" thickTop="1" thickBot="1" x14ac:dyDescent="0.25">
      <c r="A42" s="24"/>
      <c r="B42" s="125">
        <v>45719</v>
      </c>
      <c r="C42" s="126"/>
      <c r="D42" s="122" t="s">
        <v>22</v>
      </c>
      <c r="E42" s="123">
        <v>57681</v>
      </c>
      <c r="F42" s="192"/>
      <c r="G42" s="124">
        <f t="shared" si="0"/>
        <v>71298191.780399844</v>
      </c>
    </row>
    <row r="43" spans="1:7" s="7" customFormat="1" ht="18" thickTop="1" thickBot="1" x14ac:dyDescent="0.25">
      <c r="A43" s="24"/>
      <c r="B43" s="125">
        <v>45719</v>
      </c>
      <c r="C43" s="126"/>
      <c r="D43" s="122" t="s">
        <v>73</v>
      </c>
      <c r="E43" s="123">
        <v>133566.16</v>
      </c>
      <c r="F43" s="191"/>
      <c r="G43" s="124">
        <f t="shared" si="0"/>
        <v>71431757.94039984</v>
      </c>
    </row>
    <row r="44" spans="1:7" s="7" customFormat="1" ht="18" thickTop="1" thickBot="1" x14ac:dyDescent="0.25">
      <c r="A44" s="24"/>
      <c r="B44" s="125">
        <v>45720</v>
      </c>
      <c r="C44" s="126"/>
      <c r="D44" s="122" t="s">
        <v>39</v>
      </c>
      <c r="E44" s="123">
        <v>490</v>
      </c>
      <c r="F44" s="191"/>
      <c r="G44" s="124">
        <f t="shared" si="0"/>
        <v>71432247.94039984</v>
      </c>
    </row>
    <row r="45" spans="1:7" s="7" customFormat="1" ht="27" customHeight="1" thickTop="1" thickBot="1" x14ac:dyDescent="0.25">
      <c r="A45" s="24"/>
      <c r="B45" s="125">
        <v>45720</v>
      </c>
      <c r="C45" s="126"/>
      <c r="D45" s="122" t="s">
        <v>39</v>
      </c>
      <c r="E45" s="123">
        <v>44410</v>
      </c>
      <c r="F45" s="191"/>
      <c r="G45" s="124">
        <f t="shared" si="0"/>
        <v>71476657.94039984</v>
      </c>
    </row>
    <row r="46" spans="1:7" s="7" customFormat="1" ht="21" customHeight="1" thickTop="1" thickBot="1" x14ac:dyDescent="0.25">
      <c r="A46" s="24"/>
      <c r="B46" s="125">
        <v>45720</v>
      </c>
      <c r="C46" s="126"/>
      <c r="D46" s="140" t="s">
        <v>39</v>
      </c>
      <c r="E46" s="123">
        <v>51904</v>
      </c>
      <c r="F46" s="192"/>
      <c r="G46" s="124">
        <f t="shared" si="0"/>
        <v>71528561.94039984</v>
      </c>
    </row>
    <row r="47" spans="1:7" s="7" customFormat="1" ht="25.5" customHeight="1" thickTop="1" thickBot="1" x14ac:dyDescent="0.25">
      <c r="A47" s="24"/>
      <c r="B47" s="125">
        <v>45720</v>
      </c>
      <c r="C47" s="126"/>
      <c r="D47" s="122" t="s">
        <v>39</v>
      </c>
      <c r="E47" s="123">
        <v>1600</v>
      </c>
      <c r="F47" s="192"/>
      <c r="G47" s="124">
        <f t="shared" si="0"/>
        <v>71530161.94039984</v>
      </c>
    </row>
    <row r="48" spans="1:7" s="7" customFormat="1" ht="18" thickTop="1" thickBot="1" x14ac:dyDescent="0.25">
      <c r="A48" s="24"/>
      <c r="B48" s="125">
        <v>45720</v>
      </c>
      <c r="C48" s="126"/>
      <c r="D48" s="122" t="s">
        <v>39</v>
      </c>
      <c r="E48" s="123">
        <v>21680</v>
      </c>
      <c r="F48" s="191"/>
      <c r="G48" s="124">
        <f t="shared" si="0"/>
        <v>71551841.94039984</v>
      </c>
    </row>
    <row r="49" spans="1:7" s="7" customFormat="1" ht="18" thickTop="1" thickBot="1" x14ac:dyDescent="0.25">
      <c r="A49" s="24"/>
      <c r="B49" s="125">
        <v>45720</v>
      </c>
      <c r="C49" s="126"/>
      <c r="D49" s="122" t="s">
        <v>39</v>
      </c>
      <c r="E49" s="123">
        <v>8232</v>
      </c>
      <c r="F49" s="191"/>
      <c r="G49" s="124">
        <f t="shared" si="0"/>
        <v>71560073.94039984</v>
      </c>
    </row>
    <row r="50" spans="1:7" s="7" customFormat="1" ht="18" thickTop="1" thickBot="1" x14ac:dyDescent="0.25">
      <c r="A50" s="24"/>
      <c r="B50" s="125">
        <v>45720</v>
      </c>
      <c r="C50" s="126"/>
      <c r="D50" s="122" t="s">
        <v>39</v>
      </c>
      <c r="E50" s="123">
        <v>41200</v>
      </c>
      <c r="F50" s="191"/>
      <c r="G50" s="124">
        <f t="shared" si="0"/>
        <v>71601273.94039984</v>
      </c>
    </row>
    <row r="51" spans="1:7" s="7" customFormat="1" ht="18" thickTop="1" thickBot="1" x14ac:dyDescent="0.25">
      <c r="A51" s="24"/>
      <c r="B51" s="125">
        <v>45720</v>
      </c>
      <c r="C51" s="126"/>
      <c r="D51" s="122" t="s">
        <v>39</v>
      </c>
      <c r="E51" s="123">
        <v>2656</v>
      </c>
      <c r="F51" s="191"/>
      <c r="G51" s="124">
        <f t="shared" si="0"/>
        <v>71603929.94039984</v>
      </c>
    </row>
    <row r="52" spans="1:7" s="7" customFormat="1" ht="21.75" customHeight="1" thickTop="1" thickBot="1" x14ac:dyDescent="0.25">
      <c r="A52" s="24"/>
      <c r="B52" s="125">
        <v>45720</v>
      </c>
      <c r="C52" s="126"/>
      <c r="D52" s="122" t="s">
        <v>29</v>
      </c>
      <c r="E52" s="123">
        <v>52018.2</v>
      </c>
      <c r="F52" s="191">
        <v>1381.3</v>
      </c>
      <c r="G52" s="124">
        <f t="shared" si="0"/>
        <v>71654566.840399846</v>
      </c>
    </row>
    <row r="53" spans="1:7" s="7" customFormat="1" ht="18" thickTop="1" thickBot="1" x14ac:dyDescent="0.25">
      <c r="A53" s="24"/>
      <c r="B53" s="125">
        <v>45721</v>
      </c>
      <c r="C53" s="126"/>
      <c r="D53" s="122" t="s">
        <v>39</v>
      </c>
      <c r="E53" s="123">
        <v>62680</v>
      </c>
      <c r="F53" s="191"/>
      <c r="G53" s="124">
        <f t="shared" si="0"/>
        <v>71717246.840399846</v>
      </c>
    </row>
    <row r="54" spans="1:7" s="7" customFormat="1" ht="22.5" customHeight="1" thickTop="1" thickBot="1" x14ac:dyDescent="0.25">
      <c r="A54" s="24"/>
      <c r="B54" s="125">
        <v>45721</v>
      </c>
      <c r="C54" s="126"/>
      <c r="D54" s="127" t="s">
        <v>39</v>
      </c>
      <c r="E54" s="123">
        <v>190</v>
      </c>
      <c r="F54" s="193"/>
      <c r="G54" s="124">
        <f t="shared" si="0"/>
        <v>71717436.840399846</v>
      </c>
    </row>
    <row r="55" spans="1:7" s="7" customFormat="1" ht="19.5" customHeight="1" thickTop="1" thickBot="1" x14ac:dyDescent="0.25">
      <c r="A55" s="24"/>
      <c r="B55" s="125">
        <v>45721</v>
      </c>
      <c r="C55" s="126"/>
      <c r="D55" s="122" t="s">
        <v>39</v>
      </c>
      <c r="E55" s="123">
        <v>37076</v>
      </c>
      <c r="F55" s="191"/>
      <c r="G55" s="124">
        <f t="shared" si="0"/>
        <v>71754512.840399846</v>
      </c>
    </row>
    <row r="56" spans="1:7" s="7" customFormat="1" ht="18" thickTop="1" thickBot="1" x14ac:dyDescent="0.25">
      <c r="A56" s="24"/>
      <c r="B56" s="125">
        <v>45721</v>
      </c>
      <c r="C56" s="126"/>
      <c r="D56" s="122" t="s">
        <v>39</v>
      </c>
      <c r="E56" s="123">
        <v>2900</v>
      </c>
      <c r="F56" s="191"/>
      <c r="G56" s="124">
        <f t="shared" si="0"/>
        <v>71757412.840399846</v>
      </c>
    </row>
    <row r="57" spans="1:7" s="7" customFormat="1" ht="18" thickTop="1" thickBot="1" x14ac:dyDescent="0.25">
      <c r="A57" s="24"/>
      <c r="B57" s="125">
        <v>45721</v>
      </c>
      <c r="C57" s="126"/>
      <c r="D57" s="122" t="s">
        <v>39</v>
      </c>
      <c r="E57" s="123">
        <v>8800</v>
      </c>
      <c r="F57" s="192"/>
      <c r="G57" s="124">
        <f t="shared" si="0"/>
        <v>71766212.840399846</v>
      </c>
    </row>
    <row r="58" spans="1:7" s="7" customFormat="1" ht="18" thickTop="1" thickBot="1" x14ac:dyDescent="0.25">
      <c r="A58" s="24"/>
      <c r="B58" s="125">
        <v>45721</v>
      </c>
      <c r="C58" s="126"/>
      <c r="D58" s="122" t="s">
        <v>39</v>
      </c>
      <c r="E58" s="123">
        <v>11100</v>
      </c>
      <c r="F58" s="191"/>
      <c r="G58" s="124">
        <f t="shared" si="0"/>
        <v>71777312.840399846</v>
      </c>
    </row>
    <row r="59" spans="1:7" s="7" customFormat="1" ht="25.5" customHeight="1" thickTop="1" thickBot="1" x14ac:dyDescent="0.25">
      <c r="A59" s="24"/>
      <c r="B59" s="125">
        <v>45721</v>
      </c>
      <c r="C59" s="126"/>
      <c r="D59" s="122" t="s">
        <v>39</v>
      </c>
      <c r="E59" s="123">
        <v>24610</v>
      </c>
      <c r="F59" s="191"/>
      <c r="G59" s="124">
        <f t="shared" si="0"/>
        <v>71801922.840399846</v>
      </c>
    </row>
    <row r="60" spans="1:7" s="7" customFormat="1" ht="18" thickTop="1" thickBot="1" x14ac:dyDescent="0.25">
      <c r="A60" s="24"/>
      <c r="B60" s="125">
        <v>45721</v>
      </c>
      <c r="C60" s="126"/>
      <c r="D60" s="122" t="s">
        <v>39</v>
      </c>
      <c r="E60" s="123">
        <v>15850</v>
      </c>
      <c r="F60" s="191"/>
      <c r="G60" s="124">
        <f t="shared" si="0"/>
        <v>71817772.840399846</v>
      </c>
    </row>
    <row r="61" spans="1:7" s="7" customFormat="1" ht="18" thickTop="1" thickBot="1" x14ac:dyDescent="0.25">
      <c r="A61" s="24"/>
      <c r="B61" s="125">
        <v>45721</v>
      </c>
      <c r="C61" s="126"/>
      <c r="D61" s="122" t="s">
        <v>29</v>
      </c>
      <c r="E61" s="123">
        <v>43538.559999999998</v>
      </c>
      <c r="F61" s="191">
        <v>1092.45</v>
      </c>
      <c r="G61" s="124">
        <f t="shared" si="0"/>
        <v>71860218.950399846</v>
      </c>
    </row>
    <row r="62" spans="1:7" s="7" customFormat="1" ht="18" thickTop="1" thickBot="1" x14ac:dyDescent="0.25">
      <c r="A62" s="24"/>
      <c r="B62" s="125">
        <v>45722</v>
      </c>
      <c r="C62" s="126"/>
      <c r="D62" s="122" t="s">
        <v>39</v>
      </c>
      <c r="E62" s="123">
        <v>37960</v>
      </c>
      <c r="F62" s="191"/>
      <c r="G62" s="124">
        <f t="shared" si="0"/>
        <v>71898178.950399846</v>
      </c>
    </row>
    <row r="63" spans="1:7" s="7" customFormat="1" ht="18.75" customHeight="1" thickTop="1" thickBot="1" x14ac:dyDescent="0.25">
      <c r="A63" s="24"/>
      <c r="B63" s="125">
        <v>45722</v>
      </c>
      <c r="C63" s="126"/>
      <c r="D63" s="122" t="s">
        <v>39</v>
      </c>
      <c r="E63" s="123">
        <v>22750</v>
      </c>
      <c r="F63" s="191"/>
      <c r="G63" s="124">
        <f t="shared" si="0"/>
        <v>71920928.950399846</v>
      </c>
    </row>
    <row r="64" spans="1:7" s="7" customFormat="1" ht="18" thickTop="1" thickBot="1" x14ac:dyDescent="0.25">
      <c r="A64" s="24"/>
      <c r="B64" s="125">
        <v>45722</v>
      </c>
      <c r="C64" s="126"/>
      <c r="D64" s="127" t="s">
        <v>39</v>
      </c>
      <c r="E64" s="123">
        <v>3000</v>
      </c>
      <c r="F64" s="193"/>
      <c r="G64" s="124">
        <f t="shared" si="0"/>
        <v>71923928.950399846</v>
      </c>
    </row>
    <row r="65" spans="1:7" s="7" customFormat="1" ht="18" thickTop="1" thickBot="1" x14ac:dyDescent="0.25">
      <c r="A65" s="24"/>
      <c r="B65" s="125">
        <v>45722</v>
      </c>
      <c r="C65" s="126"/>
      <c r="D65" s="122" t="s">
        <v>39</v>
      </c>
      <c r="E65" s="123">
        <v>9355</v>
      </c>
      <c r="F65" s="191"/>
      <c r="G65" s="124">
        <f t="shared" si="0"/>
        <v>71933283.950399846</v>
      </c>
    </row>
    <row r="66" spans="1:7" s="7" customFormat="1" ht="18" thickTop="1" thickBot="1" x14ac:dyDescent="0.25">
      <c r="A66" s="24"/>
      <c r="B66" s="125">
        <v>45722</v>
      </c>
      <c r="C66" s="126"/>
      <c r="D66" s="122" t="s">
        <v>39</v>
      </c>
      <c r="E66" s="123">
        <v>4860</v>
      </c>
      <c r="F66" s="191"/>
      <c r="G66" s="124">
        <f>G65+E66-F66</f>
        <v>71938143.950399846</v>
      </c>
    </row>
    <row r="67" spans="1:7" s="7" customFormat="1" ht="18" thickTop="1" thickBot="1" x14ac:dyDescent="0.25">
      <c r="A67" s="24"/>
      <c r="B67" s="125">
        <v>45722</v>
      </c>
      <c r="C67" s="126"/>
      <c r="D67" s="122" t="s">
        <v>39</v>
      </c>
      <c r="E67" s="123">
        <v>30750</v>
      </c>
      <c r="F67" s="191"/>
      <c r="G67" s="124">
        <f t="shared" si="0"/>
        <v>71968893.950399846</v>
      </c>
    </row>
    <row r="68" spans="1:7" s="7" customFormat="1" ht="18" thickTop="1" thickBot="1" x14ac:dyDescent="0.25">
      <c r="A68" s="24"/>
      <c r="B68" s="125">
        <v>45722</v>
      </c>
      <c r="C68" s="126"/>
      <c r="D68" s="122" t="s">
        <v>39</v>
      </c>
      <c r="E68" s="123">
        <v>12375</v>
      </c>
      <c r="F68" s="191"/>
      <c r="G68" s="124">
        <f t="shared" si="0"/>
        <v>71981268.950399846</v>
      </c>
    </row>
    <row r="69" spans="1:7" s="7" customFormat="1" ht="18" thickTop="1" thickBot="1" x14ac:dyDescent="0.25">
      <c r="A69" s="24"/>
      <c r="B69" s="125">
        <v>45722</v>
      </c>
      <c r="C69" s="126"/>
      <c r="D69" s="122" t="s">
        <v>39</v>
      </c>
      <c r="E69" s="123">
        <v>625</v>
      </c>
      <c r="F69" s="191"/>
      <c r="G69" s="124">
        <f t="shared" si="0"/>
        <v>71981893.950399846</v>
      </c>
    </row>
    <row r="70" spans="1:7" s="7" customFormat="1" ht="18" thickTop="1" thickBot="1" x14ac:dyDescent="0.25">
      <c r="A70" s="24"/>
      <c r="B70" s="125">
        <v>45722</v>
      </c>
      <c r="C70" s="126"/>
      <c r="D70" s="122" t="s">
        <v>29</v>
      </c>
      <c r="E70" s="123">
        <v>125908.13</v>
      </c>
      <c r="F70" s="191">
        <v>3236.34</v>
      </c>
      <c r="G70" s="124">
        <f t="shared" si="0"/>
        <v>72104565.740399837</v>
      </c>
    </row>
    <row r="71" spans="1:7" s="7" customFormat="1" ht="31.5" thickTop="1" thickBot="1" x14ac:dyDescent="0.25">
      <c r="A71" s="24"/>
      <c r="B71" s="125">
        <v>45722</v>
      </c>
      <c r="C71" s="126"/>
      <c r="D71" s="122" t="s">
        <v>74</v>
      </c>
      <c r="E71" s="123">
        <v>75000</v>
      </c>
      <c r="F71" s="191"/>
      <c r="G71" s="124">
        <f t="shared" si="0"/>
        <v>72179565.740399837</v>
      </c>
    </row>
    <row r="72" spans="1:7" s="7" customFormat="1" ht="18" thickTop="1" thickBot="1" x14ac:dyDescent="0.25">
      <c r="A72" s="24"/>
      <c r="B72" s="125">
        <v>45723</v>
      </c>
      <c r="C72" s="126"/>
      <c r="D72" s="122" t="s">
        <v>39</v>
      </c>
      <c r="E72" s="128">
        <v>25220</v>
      </c>
      <c r="F72" s="191"/>
      <c r="G72" s="124">
        <f t="shared" si="0"/>
        <v>72204785.740399837</v>
      </c>
    </row>
    <row r="73" spans="1:7" s="7" customFormat="1" ht="18" thickTop="1" thickBot="1" x14ac:dyDescent="0.25">
      <c r="A73" s="24"/>
      <c r="B73" s="125">
        <v>45723</v>
      </c>
      <c r="C73" s="126"/>
      <c r="D73" s="122" t="s">
        <v>39</v>
      </c>
      <c r="E73" s="128">
        <v>2320</v>
      </c>
      <c r="F73" s="191"/>
      <c r="G73" s="124">
        <f t="shared" si="0"/>
        <v>72207105.740399837</v>
      </c>
    </row>
    <row r="74" spans="1:7" s="7" customFormat="1" ht="18" thickTop="1" thickBot="1" x14ac:dyDescent="0.25">
      <c r="A74" s="24"/>
      <c r="B74" s="125">
        <v>45723</v>
      </c>
      <c r="C74" s="126"/>
      <c r="D74" s="122" t="s">
        <v>39</v>
      </c>
      <c r="E74" s="128">
        <v>12151</v>
      </c>
      <c r="F74" s="194"/>
      <c r="G74" s="124">
        <f t="shared" si="0"/>
        <v>72219256.740399837</v>
      </c>
    </row>
    <row r="75" spans="1:7" s="7" customFormat="1" ht="18" thickTop="1" thickBot="1" x14ac:dyDescent="0.25">
      <c r="A75" s="24"/>
      <c r="B75" s="125">
        <v>45723</v>
      </c>
      <c r="C75" s="126"/>
      <c r="D75" s="122" t="s">
        <v>39</v>
      </c>
      <c r="E75" s="128">
        <v>6675</v>
      </c>
      <c r="F75" s="194"/>
      <c r="G75" s="124">
        <f t="shared" si="0"/>
        <v>72225931.740399837</v>
      </c>
    </row>
    <row r="76" spans="1:7" s="7" customFormat="1" ht="18" thickTop="1" thickBot="1" x14ac:dyDescent="0.25">
      <c r="A76" s="24"/>
      <c r="B76" s="125">
        <v>45723</v>
      </c>
      <c r="C76" s="126"/>
      <c r="D76" s="127" t="s">
        <v>39</v>
      </c>
      <c r="E76" s="123">
        <v>24350</v>
      </c>
      <c r="F76" s="191"/>
      <c r="G76" s="124">
        <f t="shared" si="0"/>
        <v>72250281.740399837</v>
      </c>
    </row>
    <row r="77" spans="1:7" s="7" customFormat="1" ht="18" customHeight="1" thickTop="1" thickBot="1" x14ac:dyDescent="0.25">
      <c r="A77" s="24"/>
      <c r="B77" s="125">
        <v>45723</v>
      </c>
      <c r="C77" s="126"/>
      <c r="D77" s="122" t="s">
        <v>39</v>
      </c>
      <c r="E77" s="123">
        <v>5610</v>
      </c>
      <c r="F77" s="191"/>
      <c r="G77" s="124">
        <f t="shared" si="0"/>
        <v>72255891.740399837</v>
      </c>
    </row>
    <row r="78" spans="1:7" s="7" customFormat="1" ht="20.25" customHeight="1" thickTop="1" thickBot="1" x14ac:dyDescent="0.25">
      <c r="A78" s="24"/>
      <c r="B78" s="125">
        <v>45723</v>
      </c>
      <c r="C78" s="126"/>
      <c r="D78" s="122" t="s">
        <v>39</v>
      </c>
      <c r="E78" s="123">
        <v>58540</v>
      </c>
      <c r="F78" s="191"/>
      <c r="G78" s="124">
        <f t="shared" si="0"/>
        <v>72314431.740399837</v>
      </c>
    </row>
    <row r="79" spans="1:7" s="114" customFormat="1" ht="18" thickTop="1" thickBot="1" x14ac:dyDescent="0.25">
      <c r="A79" s="113"/>
      <c r="B79" s="125">
        <v>45723</v>
      </c>
      <c r="C79" s="126"/>
      <c r="D79" s="122" t="s">
        <v>29</v>
      </c>
      <c r="E79" s="123">
        <v>68747.3</v>
      </c>
      <c r="F79" s="191">
        <v>1796.65</v>
      </c>
      <c r="G79" s="124">
        <f t="shared" si="0"/>
        <v>72381382.390399829</v>
      </c>
    </row>
    <row r="80" spans="1:7" s="7" customFormat="1" ht="46.5" thickTop="1" thickBot="1" x14ac:dyDescent="0.25">
      <c r="A80" s="24"/>
      <c r="B80" s="125">
        <v>45723</v>
      </c>
      <c r="C80" s="126"/>
      <c r="D80" s="122" t="s">
        <v>75</v>
      </c>
      <c r="E80" s="123">
        <v>20000</v>
      </c>
      <c r="F80" s="191"/>
      <c r="G80" s="124">
        <f t="shared" si="0"/>
        <v>72401382.390399829</v>
      </c>
    </row>
    <row r="81" spans="1:8" s="7" customFormat="1" ht="18" thickTop="1" thickBot="1" x14ac:dyDescent="0.25">
      <c r="A81" s="24"/>
      <c r="B81" s="125">
        <v>45723</v>
      </c>
      <c r="C81" s="126"/>
      <c r="D81" s="122" t="s">
        <v>23</v>
      </c>
      <c r="E81" s="123"/>
      <c r="F81" s="191">
        <v>4841859.8499999996</v>
      </c>
      <c r="G81" s="124">
        <f t="shared" si="0"/>
        <v>67559522.540399835</v>
      </c>
    </row>
    <row r="82" spans="1:8" s="7" customFormat="1" ht="31.5" thickTop="1" thickBot="1" x14ac:dyDescent="0.25">
      <c r="A82" s="24"/>
      <c r="B82" s="125">
        <v>45723</v>
      </c>
      <c r="C82" s="126" t="s">
        <v>67</v>
      </c>
      <c r="D82" s="122" t="s">
        <v>66</v>
      </c>
      <c r="E82" s="123"/>
      <c r="F82" s="191">
        <v>33480.659999999683</v>
      </c>
      <c r="G82" s="124">
        <f t="shared" si="0"/>
        <v>67526041.880399838</v>
      </c>
    </row>
    <row r="83" spans="1:8" s="7" customFormat="1" ht="18.75" customHeight="1" thickTop="1" thickBot="1" x14ac:dyDescent="0.25">
      <c r="A83" s="24"/>
      <c r="B83" s="125">
        <v>45723</v>
      </c>
      <c r="C83" s="126" t="s">
        <v>76</v>
      </c>
      <c r="D83" s="122" t="s">
        <v>77</v>
      </c>
      <c r="E83" s="123"/>
      <c r="F83" s="191">
        <v>2585472.12</v>
      </c>
      <c r="G83" s="124">
        <f t="shared" ref="G83:G146" si="1">G82+E83-F83</f>
        <v>64940569.760399841</v>
      </c>
    </row>
    <row r="84" spans="1:8" s="7" customFormat="1" ht="24.75" customHeight="1" thickTop="1" thickBot="1" x14ac:dyDescent="0.25">
      <c r="A84" s="24"/>
      <c r="B84" s="125">
        <v>45724</v>
      </c>
      <c r="C84" s="126"/>
      <c r="D84" s="141" t="s">
        <v>39</v>
      </c>
      <c r="E84" s="123">
        <v>16935</v>
      </c>
      <c r="F84" s="191"/>
      <c r="G84" s="124">
        <f t="shared" si="1"/>
        <v>64957504.760399841</v>
      </c>
    </row>
    <row r="85" spans="1:8" s="7" customFormat="1" ht="21.75" customHeight="1" thickTop="1" thickBot="1" x14ac:dyDescent="0.25">
      <c r="A85" s="24"/>
      <c r="B85" s="125">
        <v>45724</v>
      </c>
      <c r="C85" s="126"/>
      <c r="D85" s="122" t="s">
        <v>29</v>
      </c>
      <c r="E85" s="123">
        <v>7500</v>
      </c>
      <c r="F85" s="191">
        <v>187.5</v>
      </c>
      <c r="G85" s="124">
        <f t="shared" si="1"/>
        <v>64964817.260399841</v>
      </c>
    </row>
    <row r="86" spans="1:8" s="7" customFormat="1" ht="18" thickTop="1" thickBot="1" x14ac:dyDescent="0.25">
      <c r="A86" s="24"/>
      <c r="B86" s="125">
        <v>45725</v>
      </c>
      <c r="C86" s="126"/>
      <c r="D86" s="122" t="s">
        <v>39</v>
      </c>
      <c r="E86" s="123">
        <v>435</v>
      </c>
      <c r="F86" s="191"/>
      <c r="G86" s="124">
        <f t="shared" si="1"/>
        <v>64965252.260399841</v>
      </c>
    </row>
    <row r="87" spans="1:8" s="7" customFormat="1" ht="18" thickTop="1" thickBot="1" x14ac:dyDescent="0.25">
      <c r="A87" s="24"/>
      <c r="B87" s="125">
        <v>45725</v>
      </c>
      <c r="C87" s="126"/>
      <c r="D87" s="122" t="s">
        <v>29</v>
      </c>
      <c r="E87" s="123">
        <v>57281.62</v>
      </c>
      <c r="F87" s="191">
        <v>1462.85</v>
      </c>
      <c r="G87" s="124">
        <f t="shared" si="1"/>
        <v>65021071.030399837</v>
      </c>
    </row>
    <row r="88" spans="1:8" s="7" customFormat="1" ht="18" thickTop="1" thickBot="1" x14ac:dyDescent="0.25">
      <c r="A88" s="24"/>
      <c r="B88" s="125">
        <v>45726</v>
      </c>
      <c r="C88" s="126"/>
      <c r="D88" s="122" t="s">
        <v>39</v>
      </c>
      <c r="E88" s="123">
        <v>26865</v>
      </c>
      <c r="F88" s="191"/>
      <c r="G88" s="124">
        <f t="shared" si="1"/>
        <v>65047936.030399837</v>
      </c>
    </row>
    <row r="89" spans="1:8" s="7" customFormat="1" ht="18" thickTop="1" thickBot="1" x14ac:dyDescent="0.25">
      <c r="A89" s="24"/>
      <c r="B89" s="125">
        <v>45726</v>
      </c>
      <c r="C89" s="126"/>
      <c r="D89" s="127" t="s">
        <v>39</v>
      </c>
      <c r="E89" s="123">
        <v>28940</v>
      </c>
      <c r="F89" s="191"/>
      <c r="G89" s="124">
        <f t="shared" si="1"/>
        <v>65076876.030399837</v>
      </c>
    </row>
    <row r="90" spans="1:8" s="7" customFormat="1" ht="18" thickTop="1" thickBot="1" x14ac:dyDescent="0.25">
      <c r="A90" s="24"/>
      <c r="B90" s="125">
        <v>45726</v>
      </c>
      <c r="C90" s="126"/>
      <c r="D90" s="122" t="s">
        <v>39</v>
      </c>
      <c r="E90" s="123">
        <v>2750</v>
      </c>
      <c r="F90" s="191"/>
      <c r="G90" s="124">
        <f t="shared" si="1"/>
        <v>65079626.030399837</v>
      </c>
    </row>
    <row r="91" spans="1:8" s="7" customFormat="1" ht="18" thickTop="1" thickBot="1" x14ac:dyDescent="0.25">
      <c r="A91" s="24"/>
      <c r="B91" s="125">
        <v>45726</v>
      </c>
      <c r="C91" s="126"/>
      <c r="D91" s="122" t="s">
        <v>39</v>
      </c>
      <c r="E91" s="123">
        <v>23125</v>
      </c>
      <c r="F91" s="191"/>
      <c r="G91" s="124">
        <f t="shared" si="1"/>
        <v>65102751.030399837</v>
      </c>
    </row>
    <row r="92" spans="1:8" s="7" customFormat="1" ht="18" thickTop="1" thickBot="1" x14ac:dyDescent="0.25">
      <c r="A92" s="24"/>
      <c r="B92" s="125">
        <v>45726</v>
      </c>
      <c r="C92" s="126"/>
      <c r="D92" s="122" t="s">
        <v>39</v>
      </c>
      <c r="E92" s="123">
        <v>3050</v>
      </c>
      <c r="F92" s="191"/>
      <c r="G92" s="124">
        <f t="shared" si="1"/>
        <v>65105801.030399837</v>
      </c>
    </row>
    <row r="93" spans="1:8" s="7" customFormat="1" ht="18" thickTop="1" thickBot="1" x14ac:dyDescent="0.25">
      <c r="A93" s="24"/>
      <c r="B93" s="125">
        <v>45726</v>
      </c>
      <c r="C93" s="126"/>
      <c r="D93" s="122" t="s">
        <v>39</v>
      </c>
      <c r="E93" s="123">
        <v>38940</v>
      </c>
      <c r="F93" s="191"/>
      <c r="G93" s="124">
        <f t="shared" si="1"/>
        <v>65144741.030399837</v>
      </c>
    </row>
    <row r="94" spans="1:8" s="7" customFormat="1" ht="18" thickTop="1" thickBot="1" x14ac:dyDescent="0.25">
      <c r="A94" s="24"/>
      <c r="B94" s="125">
        <v>45726</v>
      </c>
      <c r="C94" s="126"/>
      <c r="D94" s="122" t="s">
        <v>39</v>
      </c>
      <c r="E94" s="123">
        <v>2650</v>
      </c>
      <c r="F94" s="191"/>
      <c r="G94" s="124">
        <f t="shared" si="1"/>
        <v>65147391.030399837</v>
      </c>
      <c r="H94" s="112"/>
    </row>
    <row r="95" spans="1:8" s="7" customFormat="1" ht="18" thickTop="1" thickBot="1" x14ac:dyDescent="0.25">
      <c r="A95" s="24"/>
      <c r="B95" s="125">
        <v>45726</v>
      </c>
      <c r="C95" s="126"/>
      <c r="D95" s="122" t="s">
        <v>29</v>
      </c>
      <c r="E95" s="123">
        <v>104145.48</v>
      </c>
      <c r="F95" s="191">
        <v>2704.84</v>
      </c>
      <c r="G95" s="124">
        <f t="shared" si="1"/>
        <v>65248831.67039983</v>
      </c>
    </row>
    <row r="96" spans="1:8" s="7" customFormat="1" ht="61.5" thickTop="1" thickBot="1" x14ac:dyDescent="0.25">
      <c r="A96" s="24"/>
      <c r="B96" s="125">
        <v>45726</v>
      </c>
      <c r="C96" s="126"/>
      <c r="D96" s="122" t="s">
        <v>78</v>
      </c>
      <c r="E96" s="123">
        <v>10000</v>
      </c>
      <c r="F96" s="191"/>
      <c r="G96" s="124">
        <f t="shared" si="1"/>
        <v>65258831.67039983</v>
      </c>
    </row>
    <row r="97" spans="1:7" s="7" customFormat="1" ht="18" thickTop="1" thickBot="1" x14ac:dyDescent="0.25">
      <c r="A97" s="24"/>
      <c r="B97" s="125">
        <v>45726</v>
      </c>
      <c r="C97" s="126"/>
      <c r="D97" s="122" t="s">
        <v>23</v>
      </c>
      <c r="E97" s="123"/>
      <c r="F97" s="191">
        <v>15098575.01</v>
      </c>
      <c r="G97" s="124">
        <f t="shared" si="1"/>
        <v>50160256.660399832</v>
      </c>
    </row>
    <row r="98" spans="1:7" s="7" customFormat="1" ht="18" thickTop="1" thickBot="1" x14ac:dyDescent="0.25">
      <c r="A98" s="24"/>
      <c r="B98" s="125">
        <v>45727</v>
      </c>
      <c r="C98" s="126"/>
      <c r="D98" s="122" t="s">
        <v>39</v>
      </c>
      <c r="E98" s="123">
        <v>49470</v>
      </c>
      <c r="F98" s="191"/>
      <c r="G98" s="124">
        <f t="shared" si="1"/>
        <v>50209726.660399832</v>
      </c>
    </row>
    <row r="99" spans="1:7" s="7" customFormat="1" ht="18" thickTop="1" thickBot="1" x14ac:dyDescent="0.25">
      <c r="A99" s="24"/>
      <c r="B99" s="125">
        <v>45727</v>
      </c>
      <c r="C99" s="126"/>
      <c r="D99" s="122" t="s">
        <v>39</v>
      </c>
      <c r="E99" s="123">
        <v>86000</v>
      </c>
      <c r="F99" s="191"/>
      <c r="G99" s="124">
        <f t="shared" si="1"/>
        <v>50295726.660399832</v>
      </c>
    </row>
    <row r="100" spans="1:7" s="7" customFormat="1" ht="18" thickTop="1" thickBot="1" x14ac:dyDescent="0.25">
      <c r="A100" s="24"/>
      <c r="B100" s="125">
        <v>45727</v>
      </c>
      <c r="C100" s="126"/>
      <c r="D100" s="122" t="s">
        <v>39</v>
      </c>
      <c r="E100" s="123">
        <v>3450</v>
      </c>
      <c r="F100" s="191"/>
      <c r="G100" s="124">
        <f t="shared" si="1"/>
        <v>50299176.660399832</v>
      </c>
    </row>
    <row r="101" spans="1:7" s="7" customFormat="1" ht="18" thickTop="1" thickBot="1" x14ac:dyDescent="0.25">
      <c r="A101" s="24"/>
      <c r="B101" s="125">
        <v>45727</v>
      </c>
      <c r="C101" s="126"/>
      <c r="D101" s="122" t="s">
        <v>39</v>
      </c>
      <c r="E101" s="123">
        <v>7900</v>
      </c>
      <c r="F101" s="192"/>
      <c r="G101" s="124">
        <f t="shared" si="1"/>
        <v>50307076.660399832</v>
      </c>
    </row>
    <row r="102" spans="1:7" s="7" customFormat="1" ht="18" thickTop="1" thickBot="1" x14ac:dyDescent="0.25">
      <c r="A102" s="24"/>
      <c r="B102" s="125">
        <v>45727</v>
      </c>
      <c r="C102" s="126"/>
      <c r="D102" s="127" t="s">
        <v>39</v>
      </c>
      <c r="E102" s="123">
        <v>1350</v>
      </c>
      <c r="F102" s="191"/>
      <c r="G102" s="124">
        <f t="shared" si="1"/>
        <v>50308426.660399832</v>
      </c>
    </row>
    <row r="103" spans="1:7" s="7" customFormat="1" ht="18" thickTop="1" thickBot="1" x14ac:dyDescent="0.25">
      <c r="A103" s="24"/>
      <c r="B103" s="125">
        <v>45727</v>
      </c>
      <c r="C103" s="126"/>
      <c r="D103" s="122" t="s">
        <v>39</v>
      </c>
      <c r="E103" s="123">
        <v>75505</v>
      </c>
      <c r="F103" s="191"/>
      <c r="G103" s="124">
        <f t="shared" si="1"/>
        <v>50383931.660399832</v>
      </c>
    </row>
    <row r="104" spans="1:7" s="7" customFormat="1" ht="18" thickTop="1" thickBot="1" x14ac:dyDescent="0.25">
      <c r="A104" s="24"/>
      <c r="B104" s="125">
        <v>45727</v>
      </c>
      <c r="C104" s="126"/>
      <c r="D104" s="122" t="s">
        <v>39</v>
      </c>
      <c r="E104" s="123">
        <v>5082</v>
      </c>
      <c r="F104" s="191"/>
      <c r="G104" s="124">
        <f t="shared" si="1"/>
        <v>50389013.660399832</v>
      </c>
    </row>
    <row r="105" spans="1:7" s="7" customFormat="1" ht="18.75" customHeight="1" thickTop="1" thickBot="1" x14ac:dyDescent="0.25">
      <c r="A105" s="24"/>
      <c r="B105" s="125">
        <v>45727</v>
      </c>
      <c r="C105" s="126"/>
      <c r="D105" s="122" t="s">
        <v>29</v>
      </c>
      <c r="E105" s="123">
        <v>59863.08</v>
      </c>
      <c r="F105" s="191">
        <v>1573.64</v>
      </c>
      <c r="G105" s="124">
        <f t="shared" si="1"/>
        <v>50447303.100399829</v>
      </c>
    </row>
    <row r="106" spans="1:7" s="7" customFormat="1" ht="18" thickTop="1" thickBot="1" x14ac:dyDescent="0.25">
      <c r="A106" s="24"/>
      <c r="B106" s="125">
        <v>45727</v>
      </c>
      <c r="C106" s="126"/>
      <c r="D106" s="122" t="s">
        <v>22</v>
      </c>
      <c r="E106" s="123">
        <v>30568</v>
      </c>
      <c r="F106" s="191"/>
      <c r="G106" s="124">
        <f t="shared" si="1"/>
        <v>50477871.100399829</v>
      </c>
    </row>
    <row r="107" spans="1:7" s="7" customFormat="1" ht="61.5" thickTop="1" thickBot="1" x14ac:dyDescent="0.25">
      <c r="A107" s="24"/>
      <c r="B107" s="125">
        <v>45727</v>
      </c>
      <c r="C107" s="126"/>
      <c r="D107" s="122" t="s">
        <v>79</v>
      </c>
      <c r="E107" s="123">
        <v>16443</v>
      </c>
      <c r="F107" s="191"/>
      <c r="G107" s="124">
        <f t="shared" si="1"/>
        <v>50494314.100399829</v>
      </c>
    </row>
    <row r="108" spans="1:7" s="7" customFormat="1" ht="18" thickTop="1" thickBot="1" x14ac:dyDescent="0.25">
      <c r="A108" s="24"/>
      <c r="B108" s="125">
        <v>45727</v>
      </c>
      <c r="C108" s="126"/>
      <c r="D108" s="122" t="s">
        <v>23</v>
      </c>
      <c r="E108" s="123"/>
      <c r="F108" s="191">
        <v>1822423.98</v>
      </c>
      <c r="G108" s="124">
        <f t="shared" si="1"/>
        <v>48671890.120399833</v>
      </c>
    </row>
    <row r="109" spans="1:7" s="7" customFormat="1" ht="20.25" customHeight="1" thickTop="1" thickBot="1" x14ac:dyDescent="0.25">
      <c r="A109" s="24"/>
      <c r="B109" s="129">
        <v>45728</v>
      </c>
      <c r="C109" s="130"/>
      <c r="D109" s="122" t="s">
        <v>39</v>
      </c>
      <c r="E109" s="123">
        <v>35915</v>
      </c>
      <c r="F109" s="191"/>
      <c r="G109" s="124">
        <f t="shared" si="1"/>
        <v>48707805.120399833</v>
      </c>
    </row>
    <row r="110" spans="1:7" s="7" customFormat="1" ht="18" thickTop="1" thickBot="1" x14ac:dyDescent="0.25">
      <c r="A110" s="24"/>
      <c r="B110" s="125">
        <v>45728</v>
      </c>
      <c r="C110" s="126"/>
      <c r="D110" s="122" t="s">
        <v>39</v>
      </c>
      <c r="E110" s="123">
        <v>54027</v>
      </c>
      <c r="F110" s="191"/>
      <c r="G110" s="124">
        <f t="shared" si="1"/>
        <v>48761832.120399833</v>
      </c>
    </row>
    <row r="111" spans="1:7" s="7" customFormat="1" ht="18" thickTop="1" thickBot="1" x14ac:dyDescent="0.25">
      <c r="A111" s="24"/>
      <c r="B111" s="125">
        <v>45728</v>
      </c>
      <c r="C111" s="126"/>
      <c r="D111" s="122" t="s">
        <v>39</v>
      </c>
      <c r="E111" s="123">
        <v>2650</v>
      </c>
      <c r="F111" s="191"/>
      <c r="G111" s="124">
        <f t="shared" si="1"/>
        <v>48764482.120399833</v>
      </c>
    </row>
    <row r="112" spans="1:7" s="7" customFormat="1" ht="18" thickTop="1" thickBot="1" x14ac:dyDescent="0.25">
      <c r="A112" s="24"/>
      <c r="B112" s="125">
        <v>45728</v>
      </c>
      <c r="C112" s="126"/>
      <c r="D112" s="122" t="s">
        <v>39</v>
      </c>
      <c r="E112" s="123">
        <v>21460</v>
      </c>
      <c r="F112" s="191"/>
      <c r="G112" s="124">
        <f t="shared" si="1"/>
        <v>48785942.120399833</v>
      </c>
    </row>
    <row r="113" spans="1:7" s="7" customFormat="1" ht="18" thickTop="1" thickBot="1" x14ac:dyDescent="0.25">
      <c r="A113" s="24"/>
      <c r="B113" s="125">
        <v>45728</v>
      </c>
      <c r="C113" s="126"/>
      <c r="D113" s="122" t="s">
        <v>39</v>
      </c>
      <c r="E113" s="123">
        <v>2520</v>
      </c>
      <c r="F113" s="191"/>
      <c r="G113" s="124">
        <f t="shared" si="1"/>
        <v>48788462.120399833</v>
      </c>
    </row>
    <row r="114" spans="1:7" s="7" customFormat="1" ht="24" customHeight="1" thickTop="1" thickBot="1" x14ac:dyDescent="0.25">
      <c r="A114" s="24"/>
      <c r="B114" s="125">
        <v>45728</v>
      </c>
      <c r="C114" s="126"/>
      <c r="D114" s="122" t="s">
        <v>39</v>
      </c>
      <c r="E114" s="123">
        <v>13800</v>
      </c>
      <c r="F114" s="191"/>
      <c r="G114" s="124">
        <f t="shared" si="1"/>
        <v>48802262.120399833</v>
      </c>
    </row>
    <row r="115" spans="1:7" s="7" customFormat="1" ht="20.25" customHeight="1" thickTop="1" thickBot="1" x14ac:dyDescent="0.25">
      <c r="A115" s="24"/>
      <c r="B115" s="129">
        <v>45728</v>
      </c>
      <c r="C115" s="130"/>
      <c r="D115" s="122" t="s">
        <v>39</v>
      </c>
      <c r="E115" s="123">
        <v>4230</v>
      </c>
      <c r="F115" s="191"/>
      <c r="G115" s="124">
        <f t="shared" si="1"/>
        <v>48806492.120399833</v>
      </c>
    </row>
    <row r="116" spans="1:7" s="7" customFormat="1" ht="18" thickTop="1" thickBot="1" x14ac:dyDescent="0.25">
      <c r="A116" s="24"/>
      <c r="B116" s="125">
        <v>45728</v>
      </c>
      <c r="C116" s="126"/>
      <c r="D116" s="122" t="s">
        <v>29</v>
      </c>
      <c r="E116" s="123">
        <v>79112.22</v>
      </c>
      <c r="F116" s="191">
        <v>2025.2</v>
      </c>
      <c r="G116" s="124">
        <f t="shared" si="1"/>
        <v>48883579.140399829</v>
      </c>
    </row>
    <row r="117" spans="1:7" s="7" customFormat="1" ht="18" thickTop="1" thickBot="1" x14ac:dyDescent="0.25">
      <c r="A117" s="24"/>
      <c r="B117" s="125">
        <v>45728</v>
      </c>
      <c r="C117" s="126"/>
      <c r="D117" s="122" t="s">
        <v>55</v>
      </c>
      <c r="E117" s="123">
        <v>8120.23</v>
      </c>
      <c r="F117" s="163"/>
      <c r="G117" s="124">
        <f t="shared" si="1"/>
        <v>48891699.370399825</v>
      </c>
    </row>
    <row r="118" spans="1:7" s="7" customFormat="1" ht="18" thickTop="1" thickBot="1" x14ac:dyDescent="0.25">
      <c r="A118" s="24"/>
      <c r="B118" s="125">
        <v>45728</v>
      </c>
      <c r="C118" s="126"/>
      <c r="D118" s="122" t="s">
        <v>45</v>
      </c>
      <c r="E118" s="123">
        <v>30316.6</v>
      </c>
      <c r="F118" s="191"/>
      <c r="G118" s="124">
        <f t="shared" si="1"/>
        <v>48922015.970399827</v>
      </c>
    </row>
    <row r="119" spans="1:7" s="7" customFormat="1" ht="18" thickTop="1" thickBot="1" x14ac:dyDescent="0.25">
      <c r="A119" s="24"/>
      <c r="B119" s="125">
        <v>45728</v>
      </c>
      <c r="C119" s="126"/>
      <c r="D119" s="122" t="s">
        <v>45</v>
      </c>
      <c r="E119" s="123">
        <v>46568.6</v>
      </c>
      <c r="F119" s="191"/>
      <c r="G119" s="124">
        <f t="shared" si="1"/>
        <v>48968584.570399828</v>
      </c>
    </row>
    <row r="120" spans="1:7" s="7" customFormat="1" ht="18" thickTop="1" thickBot="1" x14ac:dyDescent="0.25">
      <c r="A120" s="24"/>
      <c r="B120" s="125">
        <v>45728</v>
      </c>
      <c r="C120" s="126"/>
      <c r="D120" s="127" t="s">
        <v>23</v>
      </c>
      <c r="E120" s="123"/>
      <c r="F120" s="191">
        <v>7592797.0800000001</v>
      </c>
      <c r="G120" s="124">
        <f t="shared" si="1"/>
        <v>41375787.49039983</v>
      </c>
    </row>
    <row r="121" spans="1:7" s="7" customFormat="1" ht="18" thickTop="1" thickBot="1" x14ac:dyDescent="0.25">
      <c r="A121" s="24"/>
      <c r="B121" s="125">
        <v>45729</v>
      </c>
      <c r="C121" s="126"/>
      <c r="D121" s="122" t="s">
        <v>39</v>
      </c>
      <c r="E121" s="123">
        <v>35491</v>
      </c>
      <c r="F121" s="191"/>
      <c r="G121" s="124">
        <f t="shared" si="1"/>
        <v>41411278.49039983</v>
      </c>
    </row>
    <row r="122" spans="1:7" s="7" customFormat="1" ht="18" thickTop="1" thickBot="1" x14ac:dyDescent="0.25">
      <c r="A122" s="24"/>
      <c r="B122" s="125">
        <v>45729</v>
      </c>
      <c r="C122" s="126"/>
      <c r="D122" s="122" t="s">
        <v>39</v>
      </c>
      <c r="E122" s="123">
        <v>38735</v>
      </c>
      <c r="F122" s="191"/>
      <c r="G122" s="124">
        <f t="shared" si="1"/>
        <v>41450013.49039983</v>
      </c>
    </row>
    <row r="123" spans="1:7" s="7" customFormat="1" ht="18" thickTop="1" thickBot="1" x14ac:dyDescent="0.25">
      <c r="A123" s="24"/>
      <c r="B123" s="125">
        <v>45729</v>
      </c>
      <c r="C123" s="126"/>
      <c r="D123" s="122" t="s">
        <v>39</v>
      </c>
      <c r="E123" s="123">
        <v>1310</v>
      </c>
      <c r="F123" s="191"/>
      <c r="G123" s="124">
        <f t="shared" si="1"/>
        <v>41451323.49039983</v>
      </c>
    </row>
    <row r="124" spans="1:7" s="7" customFormat="1" ht="18" thickTop="1" thickBot="1" x14ac:dyDescent="0.25">
      <c r="A124" s="24"/>
      <c r="B124" s="125">
        <v>45729</v>
      </c>
      <c r="C124" s="126"/>
      <c r="D124" s="122" t="s">
        <v>39</v>
      </c>
      <c r="E124" s="123">
        <v>9200</v>
      </c>
      <c r="F124" s="191"/>
      <c r="G124" s="124">
        <f t="shared" si="1"/>
        <v>41460523.49039983</v>
      </c>
    </row>
    <row r="125" spans="1:7" s="7" customFormat="1" ht="18" thickTop="1" thickBot="1" x14ac:dyDescent="0.25">
      <c r="A125" s="24"/>
      <c r="B125" s="125">
        <v>45729</v>
      </c>
      <c r="C125" s="126"/>
      <c r="D125" s="122" t="s">
        <v>39</v>
      </c>
      <c r="E125" s="123">
        <v>8700</v>
      </c>
      <c r="F125" s="191"/>
      <c r="G125" s="124">
        <f t="shared" si="1"/>
        <v>41469223.49039983</v>
      </c>
    </row>
    <row r="126" spans="1:7" s="7" customFormat="1" ht="18" thickTop="1" thickBot="1" x14ac:dyDescent="0.25">
      <c r="A126" s="24"/>
      <c r="B126" s="125">
        <v>45729</v>
      </c>
      <c r="C126" s="126"/>
      <c r="D126" s="122" t="s">
        <v>39</v>
      </c>
      <c r="E126" s="123">
        <v>19205</v>
      </c>
      <c r="F126" s="192"/>
      <c r="G126" s="124">
        <f t="shared" si="1"/>
        <v>41488428.49039983</v>
      </c>
    </row>
    <row r="127" spans="1:7" s="7" customFormat="1" ht="18" thickTop="1" thickBot="1" x14ac:dyDescent="0.25">
      <c r="A127" s="24"/>
      <c r="B127" s="125">
        <v>45729</v>
      </c>
      <c r="C127" s="126"/>
      <c r="D127" s="122" t="s">
        <v>39</v>
      </c>
      <c r="E127" s="123">
        <v>5176</v>
      </c>
      <c r="F127" s="191"/>
      <c r="G127" s="124">
        <f t="shared" si="1"/>
        <v>41493604.49039983</v>
      </c>
    </row>
    <row r="128" spans="1:7" s="7" customFormat="1" ht="18" thickTop="1" thickBot="1" x14ac:dyDescent="0.25">
      <c r="A128" s="24"/>
      <c r="B128" s="125">
        <v>45729</v>
      </c>
      <c r="C128" s="126"/>
      <c r="D128" s="122" t="s">
        <v>29</v>
      </c>
      <c r="E128" s="123">
        <v>82049.399999999994</v>
      </c>
      <c r="F128" s="191">
        <v>2108.4699999999998</v>
      </c>
      <c r="G128" s="124">
        <f t="shared" si="1"/>
        <v>41573545.42039983</v>
      </c>
    </row>
    <row r="129" spans="1:7" s="7" customFormat="1" ht="18" thickTop="1" thickBot="1" x14ac:dyDescent="0.25">
      <c r="A129" s="80"/>
      <c r="B129" s="125">
        <v>45729</v>
      </c>
      <c r="C129" s="126"/>
      <c r="D129" s="127" t="s">
        <v>22</v>
      </c>
      <c r="E129" s="123">
        <v>321428</v>
      </c>
      <c r="F129" s="193"/>
      <c r="G129" s="124">
        <f t="shared" si="1"/>
        <v>41894973.42039983</v>
      </c>
    </row>
    <row r="130" spans="1:7" s="7" customFormat="1" ht="18" thickTop="1" thickBot="1" x14ac:dyDescent="0.25">
      <c r="A130" s="80"/>
      <c r="B130" s="125">
        <v>45729</v>
      </c>
      <c r="C130" s="126"/>
      <c r="D130" s="127" t="s">
        <v>22</v>
      </c>
      <c r="E130" s="123">
        <v>1024182.17</v>
      </c>
      <c r="F130" s="195"/>
      <c r="G130" s="124">
        <f t="shared" si="1"/>
        <v>42919155.590399832</v>
      </c>
    </row>
    <row r="131" spans="1:7" s="7" customFormat="1" ht="18" thickTop="1" thickBot="1" x14ac:dyDescent="0.25">
      <c r="A131" s="80"/>
      <c r="B131" s="125">
        <v>45730</v>
      </c>
      <c r="C131" s="126"/>
      <c r="D131" s="122" t="s">
        <v>39</v>
      </c>
      <c r="E131" s="123">
        <v>305</v>
      </c>
      <c r="F131" s="191"/>
      <c r="G131" s="124">
        <f t="shared" si="1"/>
        <v>42919460.590399832</v>
      </c>
    </row>
    <row r="132" spans="1:7" s="7" customFormat="1" ht="18" thickTop="1" thickBot="1" x14ac:dyDescent="0.25">
      <c r="A132" s="80"/>
      <c r="B132" s="125">
        <v>45730</v>
      </c>
      <c r="C132" s="126"/>
      <c r="D132" s="122" t="s">
        <v>39</v>
      </c>
      <c r="E132" s="123">
        <v>49850</v>
      </c>
      <c r="F132" s="191"/>
      <c r="G132" s="124">
        <f t="shared" si="1"/>
        <v>42969310.590399832</v>
      </c>
    </row>
    <row r="133" spans="1:7" s="7" customFormat="1" ht="18" thickTop="1" thickBot="1" x14ac:dyDescent="0.25">
      <c r="A133" s="80"/>
      <c r="B133" s="125">
        <v>45730</v>
      </c>
      <c r="C133" s="126"/>
      <c r="D133" s="122" t="s">
        <v>39</v>
      </c>
      <c r="E133" s="123">
        <v>38810</v>
      </c>
      <c r="F133" s="191"/>
      <c r="G133" s="124">
        <f t="shared" si="1"/>
        <v>43008120.590399832</v>
      </c>
    </row>
    <row r="134" spans="1:7" s="7" customFormat="1" ht="20.25" customHeight="1" thickTop="1" thickBot="1" x14ac:dyDescent="0.25">
      <c r="A134" s="80"/>
      <c r="B134" s="125">
        <v>45730</v>
      </c>
      <c r="C134" s="126"/>
      <c r="D134" s="122" t="s">
        <v>39</v>
      </c>
      <c r="E134" s="123">
        <v>700</v>
      </c>
      <c r="F134" s="191"/>
      <c r="G134" s="124">
        <f t="shared" si="1"/>
        <v>43008820.590399832</v>
      </c>
    </row>
    <row r="135" spans="1:7" s="7" customFormat="1" ht="18" thickTop="1" thickBot="1" x14ac:dyDescent="0.25">
      <c r="A135" s="80"/>
      <c r="B135" s="125">
        <v>45730</v>
      </c>
      <c r="C135" s="126"/>
      <c r="D135" s="122" t="s">
        <v>39</v>
      </c>
      <c r="E135" s="123">
        <v>23825</v>
      </c>
      <c r="F135" s="191"/>
      <c r="G135" s="124">
        <f t="shared" si="1"/>
        <v>43032645.590399832</v>
      </c>
    </row>
    <row r="136" spans="1:7" s="7" customFormat="1" ht="18" thickTop="1" thickBot="1" x14ac:dyDescent="0.25">
      <c r="A136" s="80"/>
      <c r="B136" s="125">
        <v>45730</v>
      </c>
      <c r="C136" s="126"/>
      <c r="D136" s="122" t="s">
        <v>39</v>
      </c>
      <c r="E136" s="123">
        <v>12575</v>
      </c>
      <c r="F136" s="191"/>
      <c r="G136" s="124">
        <f t="shared" si="1"/>
        <v>43045220.590399832</v>
      </c>
    </row>
    <row r="137" spans="1:7" s="7" customFormat="1" ht="18" thickTop="1" thickBot="1" x14ac:dyDescent="0.25">
      <c r="A137" s="80"/>
      <c r="B137" s="125">
        <v>45730</v>
      </c>
      <c r="C137" s="126"/>
      <c r="D137" s="122" t="s">
        <v>39</v>
      </c>
      <c r="E137" s="123">
        <v>10467</v>
      </c>
      <c r="F137" s="191"/>
      <c r="G137" s="124">
        <f t="shared" si="1"/>
        <v>43055687.590399832</v>
      </c>
    </row>
    <row r="138" spans="1:7" s="7" customFormat="1" ht="18" thickTop="1" thickBot="1" x14ac:dyDescent="0.25">
      <c r="A138" s="80"/>
      <c r="B138" s="125">
        <v>45730</v>
      </c>
      <c r="C138" s="126"/>
      <c r="D138" s="122" t="s">
        <v>39</v>
      </c>
      <c r="E138" s="123">
        <v>700</v>
      </c>
      <c r="F138" s="191"/>
      <c r="G138" s="124">
        <f t="shared" si="1"/>
        <v>43056387.590399832</v>
      </c>
    </row>
    <row r="139" spans="1:7" s="7" customFormat="1" ht="18" thickTop="1" thickBot="1" x14ac:dyDescent="0.25">
      <c r="A139" s="80"/>
      <c r="B139" s="125">
        <v>45730</v>
      </c>
      <c r="C139" s="126"/>
      <c r="D139" s="122" t="s">
        <v>29</v>
      </c>
      <c r="E139" s="123">
        <v>84091.26</v>
      </c>
      <c r="F139" s="191">
        <v>2253.3200000000002</v>
      </c>
      <c r="G139" s="124">
        <f t="shared" si="1"/>
        <v>43138225.530399829</v>
      </c>
    </row>
    <row r="140" spans="1:7" s="7" customFormat="1" ht="18" thickTop="1" thickBot="1" x14ac:dyDescent="0.25">
      <c r="A140" s="80"/>
      <c r="B140" s="125">
        <v>45730</v>
      </c>
      <c r="C140" s="126"/>
      <c r="D140" s="122" t="s">
        <v>22</v>
      </c>
      <c r="E140" s="123">
        <v>7331.15</v>
      </c>
      <c r="F140" s="191"/>
      <c r="G140" s="124">
        <f t="shared" si="1"/>
        <v>43145556.680399828</v>
      </c>
    </row>
    <row r="141" spans="1:7" s="7" customFormat="1" ht="18" thickTop="1" thickBot="1" x14ac:dyDescent="0.25">
      <c r="A141" s="80"/>
      <c r="B141" s="125">
        <v>45730</v>
      </c>
      <c r="C141" s="126"/>
      <c r="D141" s="122" t="s">
        <v>22</v>
      </c>
      <c r="E141" s="123">
        <v>76948</v>
      </c>
      <c r="F141" s="191"/>
      <c r="G141" s="124">
        <f t="shared" si="1"/>
        <v>43222504.680399828</v>
      </c>
    </row>
    <row r="142" spans="1:7" s="7" customFormat="1" ht="18" thickTop="1" thickBot="1" x14ac:dyDescent="0.25">
      <c r="A142" s="80"/>
      <c r="B142" s="125">
        <v>45730</v>
      </c>
      <c r="C142" s="126"/>
      <c r="D142" s="122" t="s">
        <v>22</v>
      </c>
      <c r="E142" s="128">
        <v>279746</v>
      </c>
      <c r="F142" s="194"/>
      <c r="G142" s="124">
        <f t="shared" si="1"/>
        <v>43502250.680399828</v>
      </c>
    </row>
    <row r="143" spans="1:7" s="7" customFormat="1" ht="18" thickTop="1" thickBot="1" x14ac:dyDescent="0.25">
      <c r="A143" s="80"/>
      <c r="B143" s="125">
        <v>45730</v>
      </c>
      <c r="C143" s="126"/>
      <c r="D143" s="122" t="s">
        <v>65</v>
      </c>
      <c r="E143" s="128">
        <v>118505.61</v>
      </c>
      <c r="F143" s="194"/>
      <c r="G143" s="124">
        <f t="shared" si="1"/>
        <v>43620756.290399827</v>
      </c>
    </row>
    <row r="144" spans="1:7" s="7" customFormat="1" ht="18" thickTop="1" thickBot="1" x14ac:dyDescent="0.25">
      <c r="A144" s="80"/>
      <c r="B144" s="125">
        <v>45730</v>
      </c>
      <c r="C144" s="126"/>
      <c r="D144" s="122" t="s">
        <v>22</v>
      </c>
      <c r="E144" s="128">
        <v>2203731.0499999998</v>
      </c>
      <c r="F144" s="191"/>
      <c r="G144" s="124">
        <f t="shared" si="1"/>
        <v>45824487.340399824</v>
      </c>
    </row>
    <row r="145" spans="1:7" s="7" customFormat="1" ht="18" thickTop="1" thickBot="1" x14ac:dyDescent="0.25">
      <c r="A145" s="80"/>
      <c r="B145" s="125">
        <v>45730</v>
      </c>
      <c r="C145" s="126"/>
      <c r="D145" s="122" t="s">
        <v>22</v>
      </c>
      <c r="E145" s="128">
        <v>45790.62</v>
      </c>
      <c r="F145" s="191"/>
      <c r="G145" s="124">
        <f t="shared" si="1"/>
        <v>45870277.960399821</v>
      </c>
    </row>
    <row r="146" spans="1:7" s="7" customFormat="1" ht="18" thickTop="1" thickBot="1" x14ac:dyDescent="0.25">
      <c r="A146" s="80"/>
      <c r="B146" s="125">
        <v>45730</v>
      </c>
      <c r="C146" s="126"/>
      <c r="D146" s="122" t="s">
        <v>22</v>
      </c>
      <c r="E146" s="123">
        <v>3361651.94</v>
      </c>
      <c r="F146" s="191"/>
      <c r="G146" s="124">
        <f t="shared" si="1"/>
        <v>49231929.900399819</v>
      </c>
    </row>
    <row r="147" spans="1:7" s="7" customFormat="1" ht="18" thickTop="1" thickBot="1" x14ac:dyDescent="0.25">
      <c r="A147" s="80"/>
      <c r="B147" s="125">
        <v>45730</v>
      </c>
      <c r="C147" s="126"/>
      <c r="D147" s="122" t="s">
        <v>22</v>
      </c>
      <c r="E147" s="123">
        <v>7961.4</v>
      </c>
      <c r="F147" s="191"/>
      <c r="G147" s="124">
        <f t="shared" ref="G147:G300" si="2">G146+E147-F147</f>
        <v>49239891.300399818</v>
      </c>
    </row>
    <row r="148" spans="1:7" s="7" customFormat="1" ht="18" customHeight="1" thickTop="1" thickBot="1" x14ac:dyDescent="0.25">
      <c r="A148" s="80"/>
      <c r="B148" s="125">
        <v>45730</v>
      </c>
      <c r="C148" s="126"/>
      <c r="D148" s="122" t="s">
        <v>22</v>
      </c>
      <c r="E148" s="123">
        <v>13245</v>
      </c>
      <c r="F148" s="191"/>
      <c r="G148" s="124">
        <f t="shared" si="2"/>
        <v>49253136.300399818</v>
      </c>
    </row>
    <row r="149" spans="1:7" s="7" customFormat="1" ht="18" thickTop="1" thickBot="1" x14ac:dyDescent="0.25">
      <c r="A149" s="80"/>
      <c r="B149" s="125">
        <v>45730</v>
      </c>
      <c r="C149" s="126"/>
      <c r="D149" s="122" t="s">
        <v>22</v>
      </c>
      <c r="E149" s="123">
        <v>283439.53999999998</v>
      </c>
      <c r="F149" s="191"/>
      <c r="G149" s="124">
        <f t="shared" si="2"/>
        <v>49536575.840399817</v>
      </c>
    </row>
    <row r="150" spans="1:7" s="7" customFormat="1" ht="18" thickTop="1" thickBot="1" x14ac:dyDescent="0.25">
      <c r="A150" s="80"/>
      <c r="B150" s="125">
        <v>45730</v>
      </c>
      <c r="C150" s="126"/>
      <c r="D150" s="122" t="s">
        <v>22</v>
      </c>
      <c r="E150" s="123">
        <v>2755510.13</v>
      </c>
      <c r="F150" s="191"/>
      <c r="G150" s="124">
        <f t="shared" si="2"/>
        <v>52292085.970399819</v>
      </c>
    </row>
    <row r="151" spans="1:7" s="7" customFormat="1" ht="18" thickTop="1" thickBot="1" x14ac:dyDescent="0.25">
      <c r="A151" s="80"/>
      <c r="B151" s="125">
        <v>45730</v>
      </c>
      <c r="C151" s="126"/>
      <c r="D151" s="122" t="s">
        <v>22</v>
      </c>
      <c r="E151" s="123">
        <v>437570.48</v>
      </c>
      <c r="F151" s="191"/>
      <c r="G151" s="124">
        <f t="shared" si="2"/>
        <v>52729656.450399816</v>
      </c>
    </row>
    <row r="152" spans="1:7" s="7" customFormat="1" ht="18" thickTop="1" thickBot="1" x14ac:dyDescent="0.25">
      <c r="A152" s="80"/>
      <c r="B152" s="125">
        <v>45730</v>
      </c>
      <c r="C152" s="126"/>
      <c r="D152" s="122" t="s">
        <v>22</v>
      </c>
      <c r="E152" s="123">
        <v>12396.2</v>
      </c>
      <c r="F152" s="191"/>
      <c r="G152" s="124">
        <f t="shared" si="2"/>
        <v>52742052.650399819</v>
      </c>
    </row>
    <row r="153" spans="1:7" s="7" customFormat="1" ht="18" thickTop="1" thickBot="1" x14ac:dyDescent="0.25">
      <c r="A153" s="80"/>
      <c r="B153" s="125">
        <v>45730</v>
      </c>
      <c r="C153" s="126"/>
      <c r="D153" s="122" t="s">
        <v>22</v>
      </c>
      <c r="E153" s="123">
        <v>1688356.5</v>
      </c>
      <c r="F153" s="191"/>
      <c r="G153" s="124">
        <f t="shared" si="2"/>
        <v>54430409.150399819</v>
      </c>
    </row>
    <row r="154" spans="1:7" s="7" customFormat="1" ht="18" thickTop="1" thickBot="1" x14ac:dyDescent="0.25">
      <c r="A154" s="80"/>
      <c r="B154" s="125">
        <v>45730</v>
      </c>
      <c r="C154" s="126"/>
      <c r="D154" s="122" t="s">
        <v>22</v>
      </c>
      <c r="E154" s="123">
        <v>2658491.34</v>
      </c>
      <c r="F154" s="191"/>
      <c r="G154" s="124">
        <f t="shared" si="2"/>
        <v>57088900.490399823</v>
      </c>
    </row>
    <row r="155" spans="1:7" s="7" customFormat="1" ht="18" thickTop="1" thickBot="1" x14ac:dyDescent="0.25">
      <c r="A155" s="80"/>
      <c r="B155" s="125">
        <v>45730</v>
      </c>
      <c r="C155" s="126"/>
      <c r="D155" s="122" t="s">
        <v>22</v>
      </c>
      <c r="E155" s="123">
        <v>31916</v>
      </c>
      <c r="F155" s="191"/>
      <c r="G155" s="124">
        <f t="shared" si="2"/>
        <v>57120816.490399823</v>
      </c>
    </row>
    <row r="156" spans="1:7" s="7" customFormat="1" ht="18.75" customHeight="1" thickTop="1" thickBot="1" x14ac:dyDescent="0.25">
      <c r="A156" s="80"/>
      <c r="B156" s="125">
        <v>45730</v>
      </c>
      <c r="C156" s="126"/>
      <c r="D156" s="122" t="s">
        <v>22</v>
      </c>
      <c r="E156" s="123">
        <v>88430</v>
      </c>
      <c r="F156" s="191"/>
      <c r="G156" s="124">
        <f t="shared" si="2"/>
        <v>57209246.490399823</v>
      </c>
    </row>
    <row r="157" spans="1:7" s="7" customFormat="1" ht="23.25" customHeight="1" thickTop="1" thickBot="1" x14ac:dyDescent="0.25">
      <c r="A157" s="80"/>
      <c r="B157" s="125">
        <v>45730</v>
      </c>
      <c r="C157" s="126"/>
      <c r="D157" s="122" t="s">
        <v>46</v>
      </c>
      <c r="E157" s="123">
        <v>20623.91</v>
      </c>
      <c r="F157" s="191"/>
      <c r="G157" s="124">
        <f t="shared" si="2"/>
        <v>57229870.400399819</v>
      </c>
    </row>
    <row r="158" spans="1:7" s="7" customFormat="1" ht="19.5" customHeight="1" thickTop="1" thickBot="1" x14ac:dyDescent="0.25">
      <c r="A158" s="80"/>
      <c r="B158" s="125">
        <v>45730</v>
      </c>
      <c r="C158" s="126"/>
      <c r="D158" s="122" t="s">
        <v>23</v>
      </c>
      <c r="E158" s="123"/>
      <c r="F158" s="191">
        <v>2298992.4700000002</v>
      </c>
      <c r="G158" s="124">
        <f t="shared" si="2"/>
        <v>54930877.93039982</v>
      </c>
    </row>
    <row r="159" spans="1:7" s="7" customFormat="1" ht="21.75" customHeight="1" thickTop="1" thickBot="1" x14ac:dyDescent="0.25">
      <c r="A159" s="80"/>
      <c r="B159" s="125">
        <v>45731</v>
      </c>
      <c r="C159" s="126"/>
      <c r="D159" s="122" t="s">
        <v>39</v>
      </c>
      <c r="E159" s="123">
        <v>20880</v>
      </c>
      <c r="F159" s="191"/>
      <c r="G159" s="124">
        <f t="shared" si="2"/>
        <v>54951757.93039982</v>
      </c>
    </row>
    <row r="160" spans="1:7" s="7" customFormat="1" ht="18" thickTop="1" thickBot="1" x14ac:dyDescent="0.25">
      <c r="A160" s="80"/>
      <c r="B160" s="141">
        <v>45731</v>
      </c>
      <c r="C160" s="141"/>
      <c r="D160" s="141" t="s">
        <v>29</v>
      </c>
      <c r="E160" s="166">
        <v>15500</v>
      </c>
      <c r="F160" s="166">
        <v>387.5</v>
      </c>
      <c r="G160" s="124">
        <f t="shared" si="2"/>
        <v>54966870.43039982</v>
      </c>
    </row>
    <row r="161" spans="1:7" s="7" customFormat="1" ht="18" thickTop="1" thickBot="1" x14ac:dyDescent="0.25">
      <c r="A161" s="80"/>
      <c r="B161" s="141">
        <v>45732</v>
      </c>
      <c r="C161" s="141"/>
      <c r="D161" s="141" t="s">
        <v>39</v>
      </c>
      <c r="E161" s="166">
        <v>8870</v>
      </c>
      <c r="F161" s="166"/>
      <c r="G161" s="124">
        <f t="shared" si="2"/>
        <v>54975740.43039982</v>
      </c>
    </row>
    <row r="162" spans="1:7" s="7" customFormat="1" ht="18" thickTop="1" thickBot="1" x14ac:dyDescent="0.25">
      <c r="A162" s="80"/>
      <c r="B162" s="141">
        <v>45732</v>
      </c>
      <c r="C162" s="141"/>
      <c r="D162" s="141" t="s">
        <v>29</v>
      </c>
      <c r="E162" s="166">
        <v>6500</v>
      </c>
      <c r="F162" s="166">
        <v>176.8</v>
      </c>
      <c r="G162" s="124">
        <f t="shared" si="2"/>
        <v>54982063.630399823</v>
      </c>
    </row>
    <row r="163" spans="1:7" s="7" customFormat="1" ht="18" thickTop="1" thickBot="1" x14ac:dyDescent="0.25">
      <c r="A163" s="80"/>
      <c r="B163" s="141">
        <v>45733</v>
      </c>
      <c r="C163" s="141"/>
      <c r="D163" s="141" t="s">
        <v>39</v>
      </c>
      <c r="E163" s="166">
        <v>685</v>
      </c>
      <c r="F163" s="166"/>
      <c r="G163" s="124">
        <f t="shared" si="2"/>
        <v>54982748.630399823</v>
      </c>
    </row>
    <row r="164" spans="1:7" s="7" customFormat="1" ht="18" thickTop="1" thickBot="1" x14ac:dyDescent="0.25">
      <c r="A164" s="80"/>
      <c r="B164" s="141">
        <v>45733</v>
      </c>
      <c r="C164" s="141"/>
      <c r="D164" s="141" t="s">
        <v>39</v>
      </c>
      <c r="E164" s="166">
        <v>141785</v>
      </c>
      <c r="F164" s="166"/>
      <c r="G164" s="124">
        <f t="shared" si="2"/>
        <v>55124533.630399823</v>
      </c>
    </row>
    <row r="165" spans="1:7" s="7" customFormat="1" ht="18" thickTop="1" thickBot="1" x14ac:dyDescent="0.25">
      <c r="A165" s="80"/>
      <c r="B165" s="141">
        <v>45733</v>
      </c>
      <c r="C165" s="141"/>
      <c r="D165" s="141" t="s">
        <v>39</v>
      </c>
      <c r="E165" s="166">
        <v>33070</v>
      </c>
      <c r="F165" s="166"/>
      <c r="G165" s="124">
        <f t="shared" si="2"/>
        <v>55157603.630399823</v>
      </c>
    </row>
    <row r="166" spans="1:7" s="7" customFormat="1" ht="18" thickTop="1" thickBot="1" x14ac:dyDescent="0.25">
      <c r="A166" s="80"/>
      <c r="B166" s="141">
        <v>45733</v>
      </c>
      <c r="C166" s="141"/>
      <c r="D166" s="141" t="s">
        <v>39</v>
      </c>
      <c r="E166" s="166">
        <v>2690</v>
      </c>
      <c r="F166" s="166"/>
      <c r="G166" s="124">
        <f t="shared" si="2"/>
        <v>55160293.630399823</v>
      </c>
    </row>
    <row r="167" spans="1:7" s="7" customFormat="1" ht="18" thickTop="1" thickBot="1" x14ac:dyDescent="0.25">
      <c r="A167" s="80"/>
      <c r="B167" s="141">
        <v>45733</v>
      </c>
      <c r="C167" s="141"/>
      <c r="D167" s="141" t="s">
        <v>39</v>
      </c>
      <c r="E167" s="166">
        <v>25701</v>
      </c>
      <c r="F167" s="166"/>
      <c r="G167" s="124">
        <f t="shared" si="2"/>
        <v>55185994.630399823</v>
      </c>
    </row>
    <row r="168" spans="1:7" s="7" customFormat="1" ht="18" thickTop="1" thickBot="1" x14ac:dyDescent="0.25">
      <c r="A168" s="80"/>
      <c r="B168" s="170">
        <v>45733</v>
      </c>
      <c r="C168" s="171"/>
      <c r="D168" s="168" t="s">
        <v>39</v>
      </c>
      <c r="E168" s="169">
        <v>2570</v>
      </c>
      <c r="F168" s="169"/>
      <c r="G168" s="124">
        <f t="shared" si="2"/>
        <v>55188564.630399823</v>
      </c>
    </row>
    <row r="169" spans="1:7" s="7" customFormat="1" ht="18" thickTop="1" thickBot="1" x14ac:dyDescent="0.25">
      <c r="A169" s="80"/>
      <c r="B169" s="141">
        <v>45733</v>
      </c>
      <c r="C169" s="141"/>
      <c r="D169" s="164" t="s">
        <v>39</v>
      </c>
      <c r="E169" s="166">
        <v>20050</v>
      </c>
      <c r="F169" s="166"/>
      <c r="G169" s="124">
        <f t="shared" si="2"/>
        <v>55208614.630399823</v>
      </c>
    </row>
    <row r="170" spans="1:7" s="7" customFormat="1" ht="18" thickTop="1" thickBot="1" x14ac:dyDescent="0.25">
      <c r="A170" s="80"/>
      <c r="B170" s="165">
        <v>45733</v>
      </c>
      <c r="C170" s="141"/>
      <c r="D170" s="164" t="s">
        <v>39</v>
      </c>
      <c r="E170" s="166">
        <v>8986</v>
      </c>
      <c r="F170" s="166"/>
      <c r="G170" s="124">
        <f t="shared" si="2"/>
        <v>55217600.630399823</v>
      </c>
    </row>
    <row r="171" spans="1:7" s="7" customFormat="1" ht="18" thickTop="1" thickBot="1" x14ac:dyDescent="0.25">
      <c r="A171" s="80"/>
      <c r="B171" s="165">
        <v>45733</v>
      </c>
      <c r="C171" s="141"/>
      <c r="D171" s="164" t="s">
        <v>29</v>
      </c>
      <c r="E171" s="166">
        <v>89353.29</v>
      </c>
      <c r="F171" s="166">
        <v>2378.23</v>
      </c>
      <c r="G171" s="124">
        <f t="shared" si="2"/>
        <v>55304575.690399826</v>
      </c>
    </row>
    <row r="172" spans="1:7" s="7" customFormat="1" ht="18" thickTop="1" thickBot="1" x14ac:dyDescent="0.25">
      <c r="A172" s="80"/>
      <c r="B172" s="165">
        <v>45733</v>
      </c>
      <c r="C172" s="141"/>
      <c r="D172" s="164" t="s">
        <v>80</v>
      </c>
      <c r="E172" s="166">
        <v>1500</v>
      </c>
      <c r="F172" s="166"/>
      <c r="G172" s="124">
        <f t="shared" si="2"/>
        <v>55306075.690399826</v>
      </c>
    </row>
    <row r="173" spans="1:7" s="7" customFormat="1" ht="18" thickTop="1" thickBot="1" x14ac:dyDescent="0.25">
      <c r="A173" s="80"/>
      <c r="B173" s="167">
        <v>45733</v>
      </c>
      <c r="C173" s="163"/>
      <c r="D173" s="168" t="s">
        <v>42</v>
      </c>
      <c r="E173" s="163">
        <v>85214.720000000001</v>
      </c>
      <c r="F173" s="163"/>
      <c r="G173" s="124">
        <f t="shared" si="2"/>
        <v>55391290.410399824</v>
      </c>
    </row>
    <row r="174" spans="1:7" s="7" customFormat="1" ht="17.25" customHeight="1" thickTop="1" thickBot="1" x14ac:dyDescent="0.25">
      <c r="A174" s="80"/>
      <c r="B174" s="125">
        <v>45733</v>
      </c>
      <c r="C174" s="126"/>
      <c r="D174" s="122" t="s">
        <v>22</v>
      </c>
      <c r="E174" s="123">
        <v>1213625.57</v>
      </c>
      <c r="F174" s="172"/>
      <c r="G174" s="124">
        <f t="shared" si="2"/>
        <v>56604915.980399825</v>
      </c>
    </row>
    <row r="175" spans="1:7" s="7" customFormat="1" ht="18" thickTop="1" thickBot="1" x14ac:dyDescent="0.25">
      <c r="A175" s="80"/>
      <c r="B175" s="131">
        <v>45733</v>
      </c>
      <c r="C175" s="132"/>
      <c r="D175" s="122" t="s">
        <v>81</v>
      </c>
      <c r="E175" s="123">
        <v>74288.490000000005</v>
      </c>
      <c r="F175" s="172"/>
      <c r="G175" s="124">
        <f t="shared" si="2"/>
        <v>56679204.470399827</v>
      </c>
    </row>
    <row r="176" spans="1:7" s="7" customFormat="1" ht="18" thickTop="1" thickBot="1" x14ac:dyDescent="0.25">
      <c r="A176" s="80"/>
      <c r="B176" s="131">
        <v>45733</v>
      </c>
      <c r="C176" s="132"/>
      <c r="D176" s="122" t="s">
        <v>81</v>
      </c>
      <c r="E176" s="123">
        <v>3589602.24</v>
      </c>
      <c r="F176" s="172"/>
      <c r="G176" s="124">
        <f t="shared" si="2"/>
        <v>60268806.710399829</v>
      </c>
    </row>
    <row r="177" spans="1:9" s="7" customFormat="1" ht="18" thickTop="1" thickBot="1" x14ac:dyDescent="0.25">
      <c r="A177" s="80"/>
      <c r="B177" s="131">
        <v>45733</v>
      </c>
      <c r="C177" s="132"/>
      <c r="D177" s="122" t="s">
        <v>81</v>
      </c>
      <c r="E177" s="123">
        <v>12964.36</v>
      </c>
      <c r="F177" s="172"/>
      <c r="G177" s="124">
        <f t="shared" si="2"/>
        <v>60281771.070399828</v>
      </c>
    </row>
    <row r="178" spans="1:9" s="7" customFormat="1" ht="18" thickTop="1" thickBot="1" x14ac:dyDescent="0.25">
      <c r="A178" s="80"/>
      <c r="B178" s="131">
        <v>45733</v>
      </c>
      <c r="C178" s="132"/>
      <c r="D178" s="122" t="s">
        <v>82</v>
      </c>
      <c r="E178" s="123">
        <v>1074139.3600000001</v>
      </c>
      <c r="F178" s="172"/>
      <c r="G178" s="124">
        <f t="shared" si="2"/>
        <v>61355910.430399828</v>
      </c>
    </row>
    <row r="179" spans="1:9" s="7" customFormat="1" ht="18" thickTop="1" thickBot="1" x14ac:dyDescent="0.25">
      <c r="A179" s="80"/>
      <c r="B179" s="131">
        <v>45733</v>
      </c>
      <c r="C179" s="132"/>
      <c r="D179" s="122" t="s">
        <v>83</v>
      </c>
      <c r="E179" s="123">
        <v>44496.800000000003</v>
      </c>
      <c r="F179" s="172"/>
      <c r="G179" s="124">
        <f t="shared" si="2"/>
        <v>61400407.230399825</v>
      </c>
    </row>
    <row r="180" spans="1:9" s="7" customFormat="1" ht="18" thickTop="1" thickBot="1" x14ac:dyDescent="0.25">
      <c r="A180" s="80"/>
      <c r="B180" s="131">
        <v>45733</v>
      </c>
      <c r="C180" s="132"/>
      <c r="D180" s="122" t="s">
        <v>22</v>
      </c>
      <c r="E180" s="123">
        <v>2210124.83</v>
      </c>
      <c r="F180" s="172"/>
      <c r="G180" s="124">
        <f t="shared" si="2"/>
        <v>63610532.060399823</v>
      </c>
    </row>
    <row r="181" spans="1:9" s="7" customFormat="1" ht="18" thickTop="1" thickBot="1" x14ac:dyDescent="0.25">
      <c r="A181" s="80"/>
      <c r="B181" s="131">
        <v>45734</v>
      </c>
      <c r="C181" s="132"/>
      <c r="D181" s="122" t="s">
        <v>39</v>
      </c>
      <c r="E181" s="123">
        <v>26000</v>
      </c>
      <c r="F181" s="172"/>
      <c r="G181" s="124">
        <f t="shared" si="2"/>
        <v>63636532.060399823</v>
      </c>
    </row>
    <row r="182" spans="1:9" s="7" customFormat="1" ht="18" thickTop="1" thickBot="1" x14ac:dyDescent="0.25">
      <c r="A182" s="80"/>
      <c r="B182" s="131">
        <v>45734</v>
      </c>
      <c r="C182" s="132"/>
      <c r="D182" s="122" t="s">
        <v>39</v>
      </c>
      <c r="E182" s="123">
        <v>48031</v>
      </c>
      <c r="F182" s="172"/>
      <c r="G182" s="124">
        <f t="shared" si="2"/>
        <v>63684563.060399823</v>
      </c>
    </row>
    <row r="183" spans="1:9" s="7" customFormat="1" ht="18" thickTop="1" thickBot="1" x14ac:dyDescent="0.25">
      <c r="A183" s="80"/>
      <c r="B183" s="131">
        <v>45734</v>
      </c>
      <c r="C183" s="132"/>
      <c r="D183" s="122" t="s">
        <v>39</v>
      </c>
      <c r="E183" s="123">
        <v>70995</v>
      </c>
      <c r="F183" s="172"/>
      <c r="G183" s="124">
        <f t="shared" si="2"/>
        <v>63755558.060399823</v>
      </c>
    </row>
    <row r="184" spans="1:9" s="7" customFormat="1" ht="18" thickTop="1" thickBot="1" x14ac:dyDescent="0.25">
      <c r="A184" s="80"/>
      <c r="B184" s="131">
        <v>45734</v>
      </c>
      <c r="C184" s="132"/>
      <c r="D184" s="122" t="s">
        <v>39</v>
      </c>
      <c r="E184" s="123">
        <v>3500</v>
      </c>
      <c r="F184" s="172"/>
      <c r="G184" s="124">
        <f t="shared" si="2"/>
        <v>63759058.060399823</v>
      </c>
    </row>
    <row r="185" spans="1:9" s="7" customFormat="1" ht="18" thickTop="1" thickBot="1" x14ac:dyDescent="0.25">
      <c r="A185" s="80"/>
      <c r="B185" s="131">
        <v>45734</v>
      </c>
      <c r="C185" s="132"/>
      <c r="D185" s="122" t="s">
        <v>39</v>
      </c>
      <c r="E185" s="123">
        <v>15552</v>
      </c>
      <c r="F185" s="172"/>
      <c r="G185" s="124">
        <f t="shared" si="2"/>
        <v>63774610.060399823</v>
      </c>
    </row>
    <row r="186" spans="1:9" s="7" customFormat="1" ht="18" thickTop="1" thickBot="1" x14ac:dyDescent="0.25">
      <c r="A186" s="80"/>
      <c r="B186" s="131">
        <v>45734</v>
      </c>
      <c r="C186" s="132"/>
      <c r="D186" s="122" t="s">
        <v>39</v>
      </c>
      <c r="E186" s="123">
        <v>3805</v>
      </c>
      <c r="F186" s="172"/>
      <c r="G186" s="124">
        <f t="shared" si="2"/>
        <v>63778415.060399823</v>
      </c>
    </row>
    <row r="187" spans="1:9" s="7" customFormat="1" ht="18" thickTop="1" thickBot="1" x14ac:dyDescent="0.25">
      <c r="A187" s="80"/>
      <c r="B187" s="131">
        <v>45734</v>
      </c>
      <c r="C187" s="132"/>
      <c r="D187" s="122" t="s">
        <v>39</v>
      </c>
      <c r="E187" s="123">
        <v>33350</v>
      </c>
      <c r="F187" s="172"/>
      <c r="G187" s="124">
        <f t="shared" si="2"/>
        <v>63811765.060399823</v>
      </c>
    </row>
    <row r="188" spans="1:9" s="7" customFormat="1" ht="18" thickTop="1" thickBot="1" x14ac:dyDescent="0.25">
      <c r="A188" s="80"/>
      <c r="B188" s="131">
        <v>45734</v>
      </c>
      <c r="C188" s="132"/>
      <c r="D188" s="122" t="s">
        <v>39</v>
      </c>
      <c r="E188" s="123">
        <v>10781</v>
      </c>
      <c r="F188" s="172"/>
      <c r="G188" s="124">
        <f t="shared" si="2"/>
        <v>63822546.060399823</v>
      </c>
    </row>
    <row r="189" spans="1:9" s="7" customFormat="1" ht="18" thickTop="1" thickBot="1" x14ac:dyDescent="0.25">
      <c r="A189" s="80"/>
      <c r="B189" s="131">
        <v>45734</v>
      </c>
      <c r="C189" s="132"/>
      <c r="D189" s="122" t="s">
        <v>29</v>
      </c>
      <c r="E189" s="123">
        <v>148462.1</v>
      </c>
      <c r="F189" s="172">
        <v>3845.04</v>
      </c>
      <c r="G189" s="124">
        <f t="shared" si="2"/>
        <v>63967163.120399825</v>
      </c>
      <c r="H189" s="225">
        <v>63971008.160399824</v>
      </c>
      <c r="I189" s="112">
        <f>+H189-G189</f>
        <v>3845.0399999991059</v>
      </c>
    </row>
    <row r="190" spans="1:9" s="7" customFormat="1" ht="31.5" thickTop="1" thickBot="1" x14ac:dyDescent="0.25">
      <c r="A190" s="80"/>
      <c r="B190" s="131">
        <v>45734</v>
      </c>
      <c r="C190" s="132"/>
      <c r="D190" s="122" t="s">
        <v>48</v>
      </c>
      <c r="E190" s="123">
        <v>4313.6000000000004</v>
      </c>
      <c r="F190" s="172">
        <v>154.40800000000002</v>
      </c>
      <c r="G190" s="124">
        <f t="shared" si="2"/>
        <v>63971322.312399827</v>
      </c>
    </row>
    <row r="191" spans="1:9" s="7" customFormat="1" ht="18" thickTop="1" thickBot="1" x14ac:dyDescent="0.25">
      <c r="A191" s="80"/>
      <c r="B191" s="131">
        <v>45734</v>
      </c>
      <c r="C191" s="132"/>
      <c r="D191" s="122" t="s">
        <v>84</v>
      </c>
      <c r="E191" s="123">
        <v>225315.75</v>
      </c>
      <c r="F191" s="172"/>
      <c r="G191" s="124">
        <f t="shared" si="2"/>
        <v>64196638.062399827</v>
      </c>
    </row>
    <row r="192" spans="1:9" s="7" customFormat="1" ht="61.5" thickTop="1" thickBot="1" x14ac:dyDescent="0.25">
      <c r="A192" s="80"/>
      <c r="B192" s="131">
        <v>45734</v>
      </c>
      <c r="C192" s="132"/>
      <c r="D192" s="122" t="s">
        <v>85</v>
      </c>
      <c r="E192" s="123">
        <v>50000</v>
      </c>
      <c r="F192" s="172"/>
      <c r="G192" s="124">
        <f t="shared" si="2"/>
        <v>64246638.062399827</v>
      </c>
    </row>
    <row r="193" spans="1:7" s="7" customFormat="1" ht="18" thickTop="1" thickBot="1" x14ac:dyDescent="0.25">
      <c r="A193" s="80"/>
      <c r="B193" s="131">
        <v>45734</v>
      </c>
      <c r="C193" s="132"/>
      <c r="D193" s="122" t="s">
        <v>23</v>
      </c>
      <c r="E193" s="123"/>
      <c r="F193" s="172">
        <v>64430</v>
      </c>
      <c r="G193" s="124">
        <f t="shared" si="2"/>
        <v>64182208.062399827</v>
      </c>
    </row>
    <row r="194" spans="1:7" s="7" customFormat="1" ht="18" thickTop="1" thickBot="1" x14ac:dyDescent="0.25">
      <c r="A194" s="80"/>
      <c r="B194" s="131">
        <v>45735</v>
      </c>
      <c r="C194" s="132"/>
      <c r="D194" s="122" t="s">
        <v>39</v>
      </c>
      <c r="E194" s="123">
        <v>60555</v>
      </c>
      <c r="F194" s="172"/>
      <c r="G194" s="124">
        <f t="shared" si="2"/>
        <v>64242763.062399827</v>
      </c>
    </row>
    <row r="195" spans="1:7" s="7" customFormat="1" ht="18" thickTop="1" thickBot="1" x14ac:dyDescent="0.25">
      <c r="A195" s="80"/>
      <c r="B195" s="131">
        <v>45735</v>
      </c>
      <c r="C195" s="132"/>
      <c r="D195" s="122" t="s">
        <v>39</v>
      </c>
      <c r="E195" s="123">
        <v>34575</v>
      </c>
      <c r="F195" s="172"/>
      <c r="G195" s="124">
        <f t="shared" si="2"/>
        <v>64277338.062399827</v>
      </c>
    </row>
    <row r="196" spans="1:7" s="7" customFormat="1" ht="18" thickTop="1" thickBot="1" x14ac:dyDescent="0.25">
      <c r="A196" s="80"/>
      <c r="B196" s="131">
        <v>45735</v>
      </c>
      <c r="C196" s="132"/>
      <c r="D196" s="122" t="s">
        <v>39</v>
      </c>
      <c r="E196" s="123">
        <v>4000</v>
      </c>
      <c r="F196" s="172"/>
      <c r="G196" s="124">
        <f t="shared" si="2"/>
        <v>64281338.062399827</v>
      </c>
    </row>
    <row r="197" spans="1:7" s="7" customFormat="1" ht="18" thickTop="1" thickBot="1" x14ac:dyDescent="0.25">
      <c r="A197" s="80"/>
      <c r="B197" s="131">
        <v>45735</v>
      </c>
      <c r="C197" s="132"/>
      <c r="D197" s="122" t="s">
        <v>39</v>
      </c>
      <c r="E197" s="123">
        <v>14091</v>
      </c>
      <c r="F197" s="172"/>
      <c r="G197" s="124">
        <f t="shared" si="2"/>
        <v>64295429.062399827</v>
      </c>
    </row>
    <row r="198" spans="1:7" s="7" customFormat="1" ht="18" thickTop="1" thickBot="1" x14ac:dyDescent="0.25">
      <c r="A198" s="80"/>
      <c r="B198" s="131">
        <v>45735</v>
      </c>
      <c r="C198" s="132"/>
      <c r="D198" s="122" t="s">
        <v>39</v>
      </c>
      <c r="E198" s="123">
        <v>11940</v>
      </c>
      <c r="F198" s="172"/>
      <c r="G198" s="124">
        <f t="shared" si="2"/>
        <v>64307369.062399827</v>
      </c>
    </row>
    <row r="199" spans="1:7" s="7" customFormat="1" ht="18" thickTop="1" thickBot="1" x14ac:dyDescent="0.25">
      <c r="A199" s="80"/>
      <c r="B199" s="131">
        <v>45735</v>
      </c>
      <c r="C199" s="132"/>
      <c r="D199" s="122" t="s">
        <v>39</v>
      </c>
      <c r="E199" s="123">
        <v>53650</v>
      </c>
      <c r="F199" s="172"/>
      <c r="G199" s="124">
        <f t="shared" si="2"/>
        <v>64361019.062399827</v>
      </c>
    </row>
    <row r="200" spans="1:7" s="7" customFormat="1" ht="18" thickTop="1" thickBot="1" x14ac:dyDescent="0.25">
      <c r="A200" s="80"/>
      <c r="B200" s="131">
        <v>45735</v>
      </c>
      <c r="C200" s="132"/>
      <c r="D200" s="122" t="s">
        <v>39</v>
      </c>
      <c r="E200" s="123">
        <v>4588</v>
      </c>
      <c r="F200" s="172"/>
      <c r="G200" s="124">
        <f t="shared" si="2"/>
        <v>64365607.062399827</v>
      </c>
    </row>
    <row r="201" spans="1:7" s="7" customFormat="1" ht="18" thickTop="1" thickBot="1" x14ac:dyDescent="0.25">
      <c r="A201" s="80"/>
      <c r="B201" s="131">
        <v>45735</v>
      </c>
      <c r="C201" s="132"/>
      <c r="D201" s="122" t="s">
        <v>29</v>
      </c>
      <c r="E201" s="123">
        <v>51789.29</v>
      </c>
      <c r="F201" s="172">
        <v>1350.82</v>
      </c>
      <c r="G201" s="124">
        <f t="shared" si="2"/>
        <v>64416045.532399826</v>
      </c>
    </row>
    <row r="202" spans="1:7" s="7" customFormat="1" ht="18" thickTop="1" thickBot="1" x14ac:dyDescent="0.25">
      <c r="A202" s="80"/>
      <c r="B202" s="131">
        <v>45735</v>
      </c>
      <c r="C202" s="132"/>
      <c r="D202" s="122" t="s">
        <v>55</v>
      </c>
      <c r="E202" s="123">
        <v>4218.3999999999996</v>
      </c>
      <c r="F202" s="172"/>
      <c r="G202" s="124">
        <f t="shared" si="2"/>
        <v>64420263.932399824</v>
      </c>
    </row>
    <row r="203" spans="1:7" s="7" customFormat="1" ht="18" thickTop="1" thickBot="1" x14ac:dyDescent="0.25">
      <c r="A203" s="80"/>
      <c r="B203" s="131">
        <v>45735</v>
      </c>
      <c r="C203" s="132"/>
      <c r="D203" s="122" t="s">
        <v>23</v>
      </c>
      <c r="E203" s="123"/>
      <c r="F203" s="172">
        <v>4174025.86</v>
      </c>
      <c r="G203" s="124">
        <f t="shared" si="2"/>
        <v>60246238.072399825</v>
      </c>
    </row>
    <row r="204" spans="1:7" s="7" customFormat="1" ht="18" thickTop="1" thickBot="1" x14ac:dyDescent="0.25">
      <c r="A204" s="80"/>
      <c r="B204" s="131">
        <v>45736</v>
      </c>
      <c r="C204" s="132"/>
      <c r="D204" s="122" t="s">
        <v>39</v>
      </c>
      <c r="E204" s="123">
        <v>195</v>
      </c>
      <c r="F204" s="172"/>
      <c r="G204" s="124">
        <f t="shared" si="2"/>
        <v>60246433.072399825</v>
      </c>
    </row>
    <row r="205" spans="1:7" s="7" customFormat="1" ht="18" thickTop="1" thickBot="1" x14ac:dyDescent="0.25">
      <c r="A205" s="80"/>
      <c r="B205" s="131">
        <v>45736</v>
      </c>
      <c r="C205" s="132"/>
      <c r="D205" s="122" t="s">
        <v>39</v>
      </c>
      <c r="E205" s="123">
        <v>27330</v>
      </c>
      <c r="F205" s="172"/>
      <c r="G205" s="124">
        <f t="shared" si="2"/>
        <v>60273763.072399825</v>
      </c>
    </row>
    <row r="206" spans="1:7" s="7" customFormat="1" ht="18" thickTop="1" thickBot="1" x14ac:dyDescent="0.25">
      <c r="A206" s="80"/>
      <c r="B206" s="131">
        <v>45736</v>
      </c>
      <c r="C206" s="132"/>
      <c r="D206" s="122" t="s">
        <v>39</v>
      </c>
      <c r="E206" s="123">
        <v>33945</v>
      </c>
      <c r="F206" s="172"/>
      <c r="G206" s="124">
        <f t="shared" si="2"/>
        <v>60307708.072399825</v>
      </c>
    </row>
    <row r="207" spans="1:7" s="7" customFormat="1" ht="18" thickTop="1" thickBot="1" x14ac:dyDescent="0.25">
      <c r="A207" s="80"/>
      <c r="B207" s="131">
        <v>45736</v>
      </c>
      <c r="C207" s="132"/>
      <c r="D207" s="122" t="s">
        <v>39</v>
      </c>
      <c r="E207" s="123">
        <v>4540</v>
      </c>
      <c r="F207" s="172"/>
      <c r="G207" s="124">
        <f t="shared" si="2"/>
        <v>60312248.072399825</v>
      </c>
    </row>
    <row r="208" spans="1:7" s="7" customFormat="1" ht="18" thickTop="1" thickBot="1" x14ac:dyDescent="0.25">
      <c r="A208" s="80"/>
      <c r="B208" s="131">
        <v>45736</v>
      </c>
      <c r="C208" s="132"/>
      <c r="D208" s="122" t="s">
        <v>39</v>
      </c>
      <c r="E208" s="123">
        <v>10730</v>
      </c>
      <c r="F208" s="172"/>
      <c r="G208" s="124">
        <f t="shared" si="2"/>
        <v>60322978.072399825</v>
      </c>
    </row>
    <row r="209" spans="1:7" s="7" customFormat="1" ht="18" thickTop="1" thickBot="1" x14ac:dyDescent="0.25">
      <c r="A209" s="80"/>
      <c r="B209" s="131">
        <v>45736</v>
      </c>
      <c r="C209" s="132"/>
      <c r="D209" s="122" t="s">
        <v>39</v>
      </c>
      <c r="E209" s="123">
        <v>2500</v>
      </c>
      <c r="F209" s="172"/>
      <c r="G209" s="124">
        <f t="shared" si="2"/>
        <v>60325478.072399825</v>
      </c>
    </row>
    <row r="210" spans="1:7" s="7" customFormat="1" ht="18" thickTop="1" thickBot="1" x14ac:dyDescent="0.25">
      <c r="A210" s="80"/>
      <c r="B210" s="131">
        <v>45736</v>
      </c>
      <c r="C210" s="132"/>
      <c r="D210" s="122" t="s">
        <v>39</v>
      </c>
      <c r="E210" s="123">
        <v>48511</v>
      </c>
      <c r="F210" s="172"/>
      <c r="G210" s="124">
        <f t="shared" si="2"/>
        <v>60373989.072399825</v>
      </c>
    </row>
    <row r="211" spans="1:7" s="7" customFormat="1" ht="18" thickTop="1" thickBot="1" x14ac:dyDescent="0.25">
      <c r="A211" s="80"/>
      <c r="B211" s="131">
        <v>45736</v>
      </c>
      <c r="C211" s="132"/>
      <c r="D211" s="122" t="s">
        <v>39</v>
      </c>
      <c r="E211" s="123">
        <v>4690</v>
      </c>
      <c r="F211" s="172"/>
      <c r="G211" s="124">
        <f t="shared" si="2"/>
        <v>60378679.072399825</v>
      </c>
    </row>
    <row r="212" spans="1:7" s="7" customFormat="1" ht="18" thickTop="1" thickBot="1" x14ac:dyDescent="0.25">
      <c r="A212" s="80"/>
      <c r="B212" s="131">
        <v>45736</v>
      </c>
      <c r="C212" s="132"/>
      <c r="D212" s="122" t="s">
        <v>29</v>
      </c>
      <c r="E212" s="123">
        <v>62911.88</v>
      </c>
      <c r="F212" s="172">
        <v>1632.86</v>
      </c>
      <c r="G212" s="124">
        <f t="shared" si="2"/>
        <v>60439958.092399828</v>
      </c>
    </row>
    <row r="213" spans="1:7" s="7" customFormat="1" ht="61.5" thickTop="1" thickBot="1" x14ac:dyDescent="0.25">
      <c r="A213" s="80"/>
      <c r="B213" s="131">
        <v>45736</v>
      </c>
      <c r="C213" s="132"/>
      <c r="D213" s="122" t="s">
        <v>86</v>
      </c>
      <c r="E213" s="123">
        <v>1920</v>
      </c>
      <c r="F213" s="172"/>
      <c r="G213" s="124">
        <f t="shared" si="2"/>
        <v>60441878.092399828</v>
      </c>
    </row>
    <row r="214" spans="1:7" s="7" customFormat="1" ht="18" thickTop="1" thickBot="1" x14ac:dyDescent="0.25">
      <c r="A214" s="80"/>
      <c r="B214" s="131">
        <v>45736</v>
      </c>
      <c r="C214" s="132"/>
      <c r="D214" s="122" t="s">
        <v>87</v>
      </c>
      <c r="E214" s="123">
        <v>107728.42</v>
      </c>
      <c r="F214" s="172"/>
      <c r="G214" s="124">
        <f t="shared" si="2"/>
        <v>60549606.51239983</v>
      </c>
    </row>
    <row r="215" spans="1:7" s="7" customFormat="1" ht="18" thickTop="1" thickBot="1" x14ac:dyDescent="0.25">
      <c r="A215" s="80"/>
      <c r="B215" s="131">
        <v>45736</v>
      </c>
      <c r="C215" s="132"/>
      <c r="D215" s="122" t="s">
        <v>87</v>
      </c>
      <c r="E215" s="123">
        <v>227892.68</v>
      </c>
      <c r="F215" s="172"/>
      <c r="G215" s="124">
        <f t="shared" si="2"/>
        <v>60777499.19239983</v>
      </c>
    </row>
    <row r="216" spans="1:7" s="7" customFormat="1" ht="18" thickTop="1" thickBot="1" x14ac:dyDescent="0.25">
      <c r="A216" s="80"/>
      <c r="B216" s="131">
        <v>45736</v>
      </c>
      <c r="C216" s="132"/>
      <c r="D216" s="122" t="s">
        <v>87</v>
      </c>
      <c r="E216" s="123">
        <v>42944.7</v>
      </c>
      <c r="F216" s="172"/>
      <c r="G216" s="124">
        <f t="shared" si="2"/>
        <v>60820443.892399833</v>
      </c>
    </row>
    <row r="217" spans="1:7" s="7" customFormat="1" ht="18" thickTop="1" thickBot="1" x14ac:dyDescent="0.25">
      <c r="A217" s="80"/>
      <c r="B217" s="131">
        <v>45736</v>
      </c>
      <c r="C217" s="132"/>
      <c r="D217" s="122" t="s">
        <v>87</v>
      </c>
      <c r="E217" s="123">
        <v>16961.810000000001</v>
      </c>
      <c r="F217" s="172"/>
      <c r="G217" s="124">
        <f t="shared" si="2"/>
        <v>60837405.702399835</v>
      </c>
    </row>
    <row r="218" spans="1:7" s="7" customFormat="1" ht="18" thickTop="1" thickBot="1" x14ac:dyDescent="0.25">
      <c r="A218" s="80"/>
      <c r="B218" s="131">
        <v>45736</v>
      </c>
      <c r="C218" s="132"/>
      <c r="D218" s="122" t="s">
        <v>87</v>
      </c>
      <c r="E218" s="123">
        <v>16560</v>
      </c>
      <c r="F218" s="172"/>
      <c r="G218" s="124">
        <f t="shared" si="2"/>
        <v>60853965.702399835</v>
      </c>
    </row>
    <row r="219" spans="1:7" s="7" customFormat="1" ht="18" thickTop="1" thickBot="1" x14ac:dyDescent="0.25">
      <c r="A219" s="80"/>
      <c r="B219" s="131">
        <v>45736</v>
      </c>
      <c r="C219" s="132"/>
      <c r="D219" s="122" t="s">
        <v>87</v>
      </c>
      <c r="E219" s="123">
        <v>7589.51</v>
      </c>
      <c r="F219" s="172"/>
      <c r="G219" s="124">
        <f t="shared" si="2"/>
        <v>60861555.212399833</v>
      </c>
    </row>
    <row r="220" spans="1:7" s="7" customFormat="1" ht="18" thickTop="1" thickBot="1" x14ac:dyDescent="0.25">
      <c r="A220" s="80"/>
      <c r="B220" s="131">
        <v>45736</v>
      </c>
      <c r="C220" s="132"/>
      <c r="D220" s="122" t="s">
        <v>87</v>
      </c>
      <c r="E220" s="123">
        <v>531558.80000000005</v>
      </c>
      <c r="F220" s="172"/>
      <c r="G220" s="124">
        <f t="shared" si="2"/>
        <v>61393114.01239983</v>
      </c>
    </row>
    <row r="221" spans="1:7" s="7" customFormat="1" ht="18" thickTop="1" thickBot="1" x14ac:dyDescent="0.25">
      <c r="A221" s="80"/>
      <c r="B221" s="131">
        <v>45736</v>
      </c>
      <c r="C221" s="132"/>
      <c r="D221" s="122" t="s">
        <v>87</v>
      </c>
      <c r="E221" s="123">
        <v>5976</v>
      </c>
      <c r="F221" s="172"/>
      <c r="G221" s="124">
        <f t="shared" si="2"/>
        <v>61399090.01239983</v>
      </c>
    </row>
    <row r="222" spans="1:7" s="7" customFormat="1" ht="18" thickTop="1" thickBot="1" x14ac:dyDescent="0.25">
      <c r="A222" s="80"/>
      <c r="B222" s="131">
        <v>45736</v>
      </c>
      <c r="C222" s="132"/>
      <c r="D222" s="122" t="s">
        <v>87</v>
      </c>
      <c r="E222" s="123">
        <v>134127</v>
      </c>
      <c r="F222" s="172"/>
      <c r="G222" s="124">
        <f t="shared" si="2"/>
        <v>61533217.01239983</v>
      </c>
    </row>
    <row r="223" spans="1:7" s="7" customFormat="1" ht="18" thickTop="1" thickBot="1" x14ac:dyDescent="0.25">
      <c r="A223" s="80"/>
      <c r="B223" s="131">
        <v>45736</v>
      </c>
      <c r="C223" s="132"/>
      <c r="D223" s="122" t="s">
        <v>87</v>
      </c>
      <c r="E223" s="123">
        <v>30925.4</v>
      </c>
      <c r="F223" s="172"/>
      <c r="G223" s="124">
        <f t="shared" si="2"/>
        <v>61564142.412399828</v>
      </c>
    </row>
    <row r="224" spans="1:7" s="7" customFormat="1" ht="18" thickTop="1" thickBot="1" x14ac:dyDescent="0.25">
      <c r="A224" s="80"/>
      <c r="B224" s="131">
        <v>45736</v>
      </c>
      <c r="C224" s="132"/>
      <c r="D224" s="122" t="s">
        <v>87</v>
      </c>
      <c r="E224" s="123">
        <v>30403.1</v>
      </c>
      <c r="F224" s="172"/>
      <c r="G224" s="124">
        <f t="shared" si="2"/>
        <v>61594545.51239983</v>
      </c>
    </row>
    <row r="225" spans="1:7" s="7" customFormat="1" ht="18" thickTop="1" thickBot="1" x14ac:dyDescent="0.25">
      <c r="A225" s="80"/>
      <c r="B225" s="131">
        <v>45736</v>
      </c>
      <c r="C225" s="132"/>
      <c r="D225" s="122" t="s">
        <v>87</v>
      </c>
      <c r="E225" s="123">
        <v>75186.39</v>
      </c>
      <c r="F225" s="172"/>
      <c r="G225" s="124">
        <f t="shared" si="2"/>
        <v>61669731.902399831</v>
      </c>
    </row>
    <row r="226" spans="1:7" s="7" customFormat="1" ht="18" thickTop="1" thickBot="1" x14ac:dyDescent="0.25">
      <c r="A226" s="80"/>
      <c r="B226" s="131">
        <v>45736</v>
      </c>
      <c r="C226" s="132"/>
      <c r="D226" s="122" t="s">
        <v>87</v>
      </c>
      <c r="E226" s="123">
        <v>73155.5</v>
      </c>
      <c r="F226" s="172"/>
      <c r="G226" s="124">
        <f t="shared" si="2"/>
        <v>61742887.402399831</v>
      </c>
    </row>
    <row r="227" spans="1:7" s="7" customFormat="1" ht="18" thickTop="1" thickBot="1" x14ac:dyDescent="0.25">
      <c r="A227" s="80"/>
      <c r="B227" s="131">
        <v>45736</v>
      </c>
      <c r="C227" s="132"/>
      <c r="D227" s="122" t="s">
        <v>87</v>
      </c>
      <c r="E227" s="123">
        <v>70134.600000000006</v>
      </c>
      <c r="F227" s="172"/>
      <c r="G227" s="124">
        <f t="shared" si="2"/>
        <v>61813022.002399832</v>
      </c>
    </row>
    <row r="228" spans="1:7" s="7" customFormat="1" ht="18" thickTop="1" thickBot="1" x14ac:dyDescent="0.25">
      <c r="A228" s="80"/>
      <c r="B228" s="131">
        <v>45736</v>
      </c>
      <c r="C228" s="132"/>
      <c r="D228" s="122" t="s">
        <v>87</v>
      </c>
      <c r="E228" s="123">
        <v>8608.51</v>
      </c>
      <c r="F228" s="172"/>
      <c r="G228" s="124">
        <f t="shared" si="2"/>
        <v>61821630.51239983</v>
      </c>
    </row>
    <row r="229" spans="1:7" s="7" customFormat="1" ht="18" thickTop="1" thickBot="1" x14ac:dyDescent="0.25">
      <c r="A229" s="80"/>
      <c r="B229" s="131">
        <v>45736</v>
      </c>
      <c r="C229" s="132"/>
      <c r="D229" s="122" t="s">
        <v>87</v>
      </c>
      <c r="E229" s="123">
        <v>413024.3</v>
      </c>
      <c r="F229" s="172"/>
      <c r="G229" s="124">
        <f t="shared" si="2"/>
        <v>62234654.812399827</v>
      </c>
    </row>
    <row r="230" spans="1:7" s="7" customFormat="1" ht="18" thickTop="1" thickBot="1" x14ac:dyDescent="0.25">
      <c r="A230" s="80"/>
      <c r="B230" s="131">
        <v>45736</v>
      </c>
      <c r="C230" s="132"/>
      <c r="D230" s="122" t="s">
        <v>87</v>
      </c>
      <c r="E230" s="123">
        <v>303849.7</v>
      </c>
      <c r="F230" s="172"/>
      <c r="G230" s="124">
        <f t="shared" si="2"/>
        <v>62538504.51239983</v>
      </c>
    </row>
    <row r="231" spans="1:7" s="7" customFormat="1" ht="18" thickTop="1" thickBot="1" x14ac:dyDescent="0.25">
      <c r="A231" s="80"/>
      <c r="B231" s="131">
        <v>45736</v>
      </c>
      <c r="C231" s="132"/>
      <c r="D231" s="122" t="s">
        <v>87</v>
      </c>
      <c r="E231" s="123">
        <v>298107</v>
      </c>
      <c r="F231" s="172"/>
      <c r="G231" s="124">
        <f t="shared" si="2"/>
        <v>62836611.51239983</v>
      </c>
    </row>
    <row r="232" spans="1:7" s="7" customFormat="1" ht="18" thickTop="1" thickBot="1" x14ac:dyDescent="0.25">
      <c r="A232" s="80"/>
      <c r="B232" s="131">
        <v>45736</v>
      </c>
      <c r="C232" s="132"/>
      <c r="D232" s="122" t="s">
        <v>87</v>
      </c>
      <c r="E232" s="123">
        <v>296603.46000000002</v>
      </c>
      <c r="F232" s="172"/>
      <c r="G232" s="124">
        <f t="shared" si="2"/>
        <v>63133214.972399831</v>
      </c>
    </row>
    <row r="233" spans="1:7" s="7" customFormat="1" ht="18" thickTop="1" thickBot="1" x14ac:dyDescent="0.25">
      <c r="A233" s="80"/>
      <c r="B233" s="131">
        <v>45736</v>
      </c>
      <c r="C233" s="132"/>
      <c r="D233" s="122" t="s">
        <v>87</v>
      </c>
      <c r="E233" s="123">
        <v>9081</v>
      </c>
      <c r="F233" s="172"/>
      <c r="G233" s="124">
        <f t="shared" si="2"/>
        <v>63142295.972399831</v>
      </c>
    </row>
    <row r="234" spans="1:7" s="7" customFormat="1" ht="18" thickTop="1" thickBot="1" x14ac:dyDescent="0.25">
      <c r="A234" s="80"/>
      <c r="B234" s="131">
        <v>45736</v>
      </c>
      <c r="C234" s="132"/>
      <c r="D234" s="122" t="s">
        <v>87</v>
      </c>
      <c r="E234" s="123">
        <v>100685.42</v>
      </c>
      <c r="F234" s="172"/>
      <c r="G234" s="124">
        <f t="shared" si="2"/>
        <v>63242981.392399833</v>
      </c>
    </row>
    <row r="235" spans="1:7" s="7" customFormat="1" ht="18" thickTop="1" thickBot="1" x14ac:dyDescent="0.25">
      <c r="A235" s="80"/>
      <c r="B235" s="131">
        <v>45736</v>
      </c>
      <c r="C235" s="132"/>
      <c r="D235" s="122" t="s">
        <v>87</v>
      </c>
      <c r="E235" s="123">
        <v>212132.5</v>
      </c>
      <c r="F235" s="172"/>
      <c r="G235" s="124">
        <f t="shared" si="2"/>
        <v>63455113.892399833</v>
      </c>
    </row>
    <row r="236" spans="1:7" s="7" customFormat="1" ht="18" thickTop="1" thickBot="1" x14ac:dyDescent="0.25">
      <c r="A236" s="80"/>
      <c r="B236" s="131">
        <v>45736</v>
      </c>
      <c r="C236" s="132"/>
      <c r="D236" s="122" t="s">
        <v>87</v>
      </c>
      <c r="E236" s="123">
        <v>186765.17</v>
      </c>
      <c r="F236" s="172"/>
      <c r="G236" s="124">
        <f t="shared" si="2"/>
        <v>63641879.062399834</v>
      </c>
    </row>
    <row r="237" spans="1:7" s="7" customFormat="1" ht="18" thickTop="1" thickBot="1" x14ac:dyDescent="0.25">
      <c r="A237" s="80"/>
      <c r="B237" s="131">
        <v>45736</v>
      </c>
      <c r="C237" s="132"/>
      <c r="D237" s="122" t="s">
        <v>87</v>
      </c>
      <c r="E237" s="123">
        <v>406187.25</v>
      </c>
      <c r="F237" s="172"/>
      <c r="G237" s="124">
        <f t="shared" si="2"/>
        <v>64048066.312399834</v>
      </c>
    </row>
    <row r="238" spans="1:7" s="7" customFormat="1" ht="18" thickTop="1" thickBot="1" x14ac:dyDescent="0.25">
      <c r="A238" s="80"/>
      <c r="B238" s="131">
        <v>45736</v>
      </c>
      <c r="C238" s="132"/>
      <c r="D238" s="122" t="s">
        <v>55</v>
      </c>
      <c r="E238" s="123">
        <v>5348.48</v>
      </c>
      <c r="F238" s="172"/>
      <c r="G238" s="124">
        <f t="shared" si="2"/>
        <v>64053414.792399831</v>
      </c>
    </row>
    <row r="239" spans="1:7" s="7" customFormat="1" ht="18" thickTop="1" thickBot="1" x14ac:dyDescent="0.25">
      <c r="A239" s="80"/>
      <c r="B239" s="131">
        <v>45736</v>
      </c>
      <c r="C239" s="132"/>
      <c r="D239" s="122" t="s">
        <v>87</v>
      </c>
      <c r="E239" s="123">
        <v>1330.4</v>
      </c>
      <c r="F239" s="172"/>
      <c r="G239" s="124">
        <f t="shared" si="2"/>
        <v>64054745.19239983</v>
      </c>
    </row>
    <row r="240" spans="1:7" s="7" customFormat="1" ht="18" thickTop="1" thickBot="1" x14ac:dyDescent="0.25">
      <c r="A240" s="80"/>
      <c r="B240" s="131">
        <v>45736</v>
      </c>
      <c r="C240" s="132"/>
      <c r="D240" s="122" t="s">
        <v>87</v>
      </c>
      <c r="E240" s="123">
        <v>2378</v>
      </c>
      <c r="F240" s="172"/>
      <c r="G240" s="124">
        <f t="shared" si="2"/>
        <v>64057123.19239983</v>
      </c>
    </row>
    <row r="241" spans="1:7" s="7" customFormat="1" ht="18" thickTop="1" thickBot="1" x14ac:dyDescent="0.25">
      <c r="A241" s="80"/>
      <c r="B241" s="131">
        <v>45736</v>
      </c>
      <c r="C241" s="132"/>
      <c r="D241" s="122" t="s">
        <v>87</v>
      </c>
      <c r="E241" s="123">
        <v>2244</v>
      </c>
      <c r="F241" s="172"/>
      <c r="G241" s="124">
        <f t="shared" si="2"/>
        <v>64059367.19239983</v>
      </c>
    </row>
    <row r="242" spans="1:7" s="7" customFormat="1" ht="18" thickTop="1" thickBot="1" x14ac:dyDescent="0.25">
      <c r="A242" s="80"/>
      <c r="B242" s="131">
        <v>45736</v>
      </c>
      <c r="C242" s="132"/>
      <c r="D242" s="122" t="s">
        <v>45</v>
      </c>
      <c r="E242" s="123">
        <v>1068.3</v>
      </c>
      <c r="F242" s="172"/>
      <c r="G242" s="124">
        <f t="shared" si="2"/>
        <v>64060435.492399827</v>
      </c>
    </row>
    <row r="243" spans="1:7" s="7" customFormat="1" ht="18" thickTop="1" thickBot="1" x14ac:dyDescent="0.25">
      <c r="A243" s="80"/>
      <c r="B243" s="131">
        <v>45736</v>
      </c>
      <c r="C243" s="132"/>
      <c r="D243" s="122" t="s">
        <v>88</v>
      </c>
      <c r="E243" s="123">
        <v>1197277.8500000001</v>
      </c>
      <c r="F243" s="172"/>
      <c r="G243" s="124">
        <f t="shared" si="2"/>
        <v>65257713.342399828</v>
      </c>
    </row>
    <row r="244" spans="1:7" s="7" customFormat="1" ht="18" thickTop="1" thickBot="1" x14ac:dyDescent="0.25">
      <c r="A244" s="80"/>
      <c r="B244" s="131">
        <v>45736</v>
      </c>
      <c r="C244" s="132"/>
      <c r="D244" s="122" t="s">
        <v>22</v>
      </c>
      <c r="E244" s="123">
        <v>2163478.58</v>
      </c>
      <c r="F244" s="172"/>
      <c r="G244" s="124">
        <f t="shared" si="2"/>
        <v>67421191.922399834</v>
      </c>
    </row>
    <row r="245" spans="1:7" s="7" customFormat="1" ht="18" thickTop="1" thickBot="1" x14ac:dyDescent="0.25">
      <c r="A245" s="80"/>
      <c r="B245" s="131">
        <v>45735</v>
      </c>
      <c r="C245" s="132"/>
      <c r="D245" s="122" t="s">
        <v>23</v>
      </c>
      <c r="E245" s="123"/>
      <c r="F245" s="172">
        <v>233267</v>
      </c>
      <c r="G245" s="124">
        <f t="shared" si="2"/>
        <v>67187924.922399834</v>
      </c>
    </row>
    <row r="246" spans="1:7" s="7" customFormat="1" ht="31.5" thickTop="1" thickBot="1" x14ac:dyDescent="0.25">
      <c r="A246" s="80"/>
      <c r="B246" s="131">
        <v>45735</v>
      </c>
      <c r="C246" s="132">
        <v>9928</v>
      </c>
      <c r="D246" s="122" t="s">
        <v>66</v>
      </c>
      <c r="E246" s="123"/>
      <c r="F246" s="172">
        <v>56480.159999999683</v>
      </c>
      <c r="G246" s="124">
        <f t="shared" si="2"/>
        <v>67131444.762399837</v>
      </c>
    </row>
    <row r="247" spans="1:7" s="7" customFormat="1" ht="18" thickTop="1" thickBot="1" x14ac:dyDescent="0.25">
      <c r="A247" s="80"/>
      <c r="B247" s="131">
        <v>45737</v>
      </c>
      <c r="C247" s="132"/>
      <c r="D247" s="122" t="s">
        <v>39</v>
      </c>
      <c r="E247" s="123">
        <v>51975</v>
      </c>
      <c r="F247" s="172"/>
      <c r="G247" s="124">
        <f t="shared" si="2"/>
        <v>67183419.762399837</v>
      </c>
    </row>
    <row r="248" spans="1:7" s="7" customFormat="1" ht="18" thickTop="1" thickBot="1" x14ac:dyDescent="0.25">
      <c r="A248" s="80"/>
      <c r="B248" s="131">
        <v>45737</v>
      </c>
      <c r="C248" s="132"/>
      <c r="D248" s="122" t="s">
        <v>39</v>
      </c>
      <c r="E248" s="123">
        <v>55</v>
      </c>
      <c r="F248" s="172"/>
      <c r="G248" s="124">
        <f t="shared" si="2"/>
        <v>67183474.762399837</v>
      </c>
    </row>
    <row r="249" spans="1:7" s="7" customFormat="1" ht="18" thickTop="1" thickBot="1" x14ac:dyDescent="0.25">
      <c r="A249" s="80"/>
      <c r="B249" s="131">
        <v>45737</v>
      </c>
      <c r="C249" s="132"/>
      <c r="D249" s="122" t="s">
        <v>39</v>
      </c>
      <c r="E249" s="123">
        <v>29145</v>
      </c>
      <c r="F249" s="172"/>
      <c r="G249" s="124">
        <f t="shared" si="2"/>
        <v>67212619.762399837</v>
      </c>
    </row>
    <row r="250" spans="1:7" s="7" customFormat="1" ht="21" customHeight="1" thickTop="1" thickBot="1" x14ac:dyDescent="0.25">
      <c r="A250" s="80"/>
      <c r="B250" s="131">
        <v>45737</v>
      </c>
      <c r="C250" s="132"/>
      <c r="D250" s="122" t="s">
        <v>39</v>
      </c>
      <c r="E250" s="123">
        <v>1250</v>
      </c>
      <c r="F250" s="172"/>
      <c r="G250" s="124">
        <f t="shared" si="2"/>
        <v>67213869.762399837</v>
      </c>
    </row>
    <row r="251" spans="1:7" s="7" customFormat="1" ht="18" thickTop="1" thickBot="1" x14ac:dyDescent="0.25">
      <c r="A251" s="80"/>
      <c r="B251" s="131">
        <v>45737</v>
      </c>
      <c r="C251" s="132"/>
      <c r="D251" s="122" t="s">
        <v>39</v>
      </c>
      <c r="E251" s="123">
        <v>4350</v>
      </c>
      <c r="F251" s="172"/>
      <c r="G251" s="124">
        <f t="shared" si="2"/>
        <v>67218219.762399837</v>
      </c>
    </row>
    <row r="252" spans="1:7" s="7" customFormat="1" ht="18" thickTop="1" thickBot="1" x14ac:dyDescent="0.25">
      <c r="A252" s="80"/>
      <c r="B252" s="131">
        <v>45737</v>
      </c>
      <c r="C252" s="132"/>
      <c r="D252" s="122" t="s">
        <v>39</v>
      </c>
      <c r="E252" s="123">
        <v>7250</v>
      </c>
      <c r="F252" s="172"/>
      <c r="G252" s="124">
        <f t="shared" si="2"/>
        <v>67225469.762399837</v>
      </c>
    </row>
    <row r="253" spans="1:7" s="7" customFormat="1" ht="18" thickTop="1" thickBot="1" x14ac:dyDescent="0.25">
      <c r="A253" s="80"/>
      <c r="B253" s="131">
        <v>45737</v>
      </c>
      <c r="C253" s="132"/>
      <c r="D253" s="122" t="s">
        <v>39</v>
      </c>
      <c r="E253" s="123">
        <v>22725</v>
      </c>
      <c r="F253" s="172"/>
      <c r="G253" s="124">
        <f t="shared" si="2"/>
        <v>67248194.762399837</v>
      </c>
    </row>
    <row r="254" spans="1:7" s="7" customFormat="1" ht="18" thickTop="1" thickBot="1" x14ac:dyDescent="0.25">
      <c r="A254" s="80"/>
      <c r="B254" s="131">
        <v>45737</v>
      </c>
      <c r="C254" s="132"/>
      <c r="D254" s="122" t="s">
        <v>39</v>
      </c>
      <c r="E254" s="123">
        <v>3718</v>
      </c>
      <c r="F254" s="172"/>
      <c r="G254" s="124">
        <f t="shared" si="2"/>
        <v>67251912.762399837</v>
      </c>
    </row>
    <row r="255" spans="1:7" s="7" customFormat="1" ht="18" thickTop="1" thickBot="1" x14ac:dyDescent="0.25">
      <c r="A255" s="80"/>
      <c r="B255" s="131">
        <v>45737</v>
      </c>
      <c r="C255" s="132"/>
      <c r="D255" s="122" t="s">
        <v>39</v>
      </c>
      <c r="E255" s="123">
        <v>600</v>
      </c>
      <c r="F255" s="172"/>
      <c r="G255" s="124">
        <f t="shared" si="2"/>
        <v>67252512.762399837</v>
      </c>
    </row>
    <row r="256" spans="1:7" s="7" customFormat="1" ht="18" thickTop="1" thickBot="1" x14ac:dyDescent="0.25">
      <c r="A256" s="80"/>
      <c r="B256" s="131">
        <v>45737</v>
      </c>
      <c r="C256" s="132"/>
      <c r="D256" s="122" t="s">
        <v>29</v>
      </c>
      <c r="E256" s="123">
        <v>26911.24</v>
      </c>
      <c r="F256" s="172">
        <v>688.08</v>
      </c>
      <c r="G256" s="124">
        <f t="shared" si="2"/>
        <v>67278735.922399834</v>
      </c>
    </row>
    <row r="257" spans="1:7" s="7" customFormat="1" ht="18" thickTop="1" thickBot="1" x14ac:dyDescent="0.25">
      <c r="A257" s="80"/>
      <c r="B257" s="131">
        <v>45737</v>
      </c>
      <c r="C257" s="132"/>
      <c r="D257" s="122" t="s">
        <v>89</v>
      </c>
      <c r="E257" s="123">
        <v>3500</v>
      </c>
      <c r="F257" s="172"/>
      <c r="G257" s="124">
        <f t="shared" si="2"/>
        <v>67282235.922399834</v>
      </c>
    </row>
    <row r="258" spans="1:7" s="7" customFormat="1" ht="46.5" thickTop="1" thickBot="1" x14ac:dyDescent="0.25">
      <c r="A258" s="80"/>
      <c r="B258" s="131">
        <v>45737</v>
      </c>
      <c r="C258" s="132"/>
      <c r="D258" s="122" t="s">
        <v>90</v>
      </c>
      <c r="E258" s="123">
        <v>356319.27</v>
      </c>
      <c r="F258" s="172"/>
      <c r="G258" s="124">
        <f t="shared" si="2"/>
        <v>67638555.19239983</v>
      </c>
    </row>
    <row r="259" spans="1:7" s="7" customFormat="1" ht="18" thickTop="1" thickBot="1" x14ac:dyDescent="0.25">
      <c r="A259" s="80"/>
      <c r="B259" s="131">
        <v>45737</v>
      </c>
      <c r="C259" s="132"/>
      <c r="D259" s="122" t="s">
        <v>23</v>
      </c>
      <c r="E259" s="123"/>
      <c r="F259" s="172">
        <v>1180763.31</v>
      </c>
      <c r="G259" s="124">
        <f t="shared" si="2"/>
        <v>66457791.882399827</v>
      </c>
    </row>
    <row r="260" spans="1:7" s="7" customFormat="1" ht="18" thickTop="1" thickBot="1" x14ac:dyDescent="0.25">
      <c r="A260" s="80"/>
      <c r="B260" s="131">
        <v>45738</v>
      </c>
      <c r="C260" s="132"/>
      <c r="D260" s="122" t="s">
        <v>39</v>
      </c>
      <c r="E260" s="123">
        <v>49323</v>
      </c>
      <c r="F260" s="172"/>
      <c r="G260" s="124">
        <f t="shared" si="2"/>
        <v>66507114.882399827</v>
      </c>
    </row>
    <row r="261" spans="1:7" s="7" customFormat="1" ht="18" thickTop="1" thickBot="1" x14ac:dyDescent="0.25">
      <c r="A261" s="80"/>
      <c r="B261" s="131">
        <v>45738</v>
      </c>
      <c r="C261" s="132"/>
      <c r="D261" s="122" t="s">
        <v>29</v>
      </c>
      <c r="E261" s="123">
        <v>5500</v>
      </c>
      <c r="F261" s="172">
        <v>137.5</v>
      </c>
      <c r="G261" s="124">
        <f t="shared" si="2"/>
        <v>66512477.382399827</v>
      </c>
    </row>
    <row r="262" spans="1:7" s="7" customFormat="1" ht="18" thickTop="1" thickBot="1" x14ac:dyDescent="0.25">
      <c r="A262" s="80"/>
      <c r="B262" s="131">
        <v>45739</v>
      </c>
      <c r="C262" s="132"/>
      <c r="D262" s="122" t="s">
        <v>29</v>
      </c>
      <c r="E262" s="123">
        <v>19800</v>
      </c>
      <c r="F262" s="172">
        <v>538.55999999999995</v>
      </c>
      <c r="G262" s="124">
        <f t="shared" si="2"/>
        <v>66531738.822399825</v>
      </c>
    </row>
    <row r="263" spans="1:7" s="7" customFormat="1" ht="18" thickTop="1" thickBot="1" x14ac:dyDescent="0.25">
      <c r="A263" s="80"/>
      <c r="B263" s="131">
        <v>45740</v>
      </c>
      <c r="C263" s="132"/>
      <c r="D263" s="122" t="s">
        <v>39</v>
      </c>
      <c r="E263" s="123">
        <v>42593</v>
      </c>
      <c r="F263" s="172"/>
      <c r="G263" s="124">
        <f t="shared" si="2"/>
        <v>66574331.822399825</v>
      </c>
    </row>
    <row r="264" spans="1:7" s="7" customFormat="1" ht="18" thickTop="1" thickBot="1" x14ac:dyDescent="0.25">
      <c r="A264" s="80"/>
      <c r="B264" s="131">
        <v>45740</v>
      </c>
      <c r="C264" s="132"/>
      <c r="D264" s="122" t="s">
        <v>39</v>
      </c>
      <c r="E264" s="123">
        <v>4670</v>
      </c>
      <c r="F264" s="172"/>
      <c r="G264" s="124">
        <f t="shared" si="2"/>
        <v>66579001.822399825</v>
      </c>
    </row>
    <row r="265" spans="1:7" s="7" customFormat="1" ht="18" thickTop="1" thickBot="1" x14ac:dyDescent="0.25">
      <c r="A265" s="80"/>
      <c r="B265" s="131">
        <v>45740</v>
      </c>
      <c r="C265" s="132"/>
      <c r="D265" s="122" t="s">
        <v>39</v>
      </c>
      <c r="E265" s="123">
        <v>3545</v>
      </c>
      <c r="F265" s="172"/>
      <c r="G265" s="124">
        <f t="shared" si="2"/>
        <v>66582546.822399825</v>
      </c>
    </row>
    <row r="266" spans="1:7" s="7" customFormat="1" ht="18" thickTop="1" thickBot="1" x14ac:dyDescent="0.25">
      <c r="A266" s="80"/>
      <c r="B266" s="131">
        <v>45740</v>
      </c>
      <c r="C266" s="132"/>
      <c r="D266" s="122" t="s">
        <v>39</v>
      </c>
      <c r="E266" s="123">
        <v>30045</v>
      </c>
      <c r="F266" s="172"/>
      <c r="G266" s="124">
        <f t="shared" si="2"/>
        <v>66612591.822399825</v>
      </c>
    </row>
    <row r="267" spans="1:7" s="7" customFormat="1" ht="18" thickTop="1" thickBot="1" x14ac:dyDescent="0.25">
      <c r="A267" s="80"/>
      <c r="B267" s="131">
        <v>45740</v>
      </c>
      <c r="C267" s="132"/>
      <c r="D267" s="122" t="s">
        <v>39</v>
      </c>
      <c r="E267" s="123">
        <v>5577</v>
      </c>
      <c r="F267" s="172"/>
      <c r="G267" s="124">
        <f t="shared" si="2"/>
        <v>66618168.822399825</v>
      </c>
    </row>
    <row r="268" spans="1:7" s="7" customFormat="1" ht="18" thickTop="1" thickBot="1" x14ac:dyDescent="0.25">
      <c r="A268" s="80"/>
      <c r="B268" s="131">
        <v>45740</v>
      </c>
      <c r="C268" s="132"/>
      <c r="D268" s="122" t="s">
        <v>39</v>
      </c>
      <c r="E268" s="123">
        <v>74105</v>
      </c>
      <c r="F268" s="172"/>
      <c r="G268" s="124">
        <f t="shared" si="2"/>
        <v>66692273.822399825</v>
      </c>
    </row>
    <row r="269" spans="1:7" s="7" customFormat="1" ht="18" thickTop="1" thickBot="1" x14ac:dyDescent="0.25">
      <c r="A269" s="80"/>
      <c r="B269" s="131">
        <v>45740</v>
      </c>
      <c r="C269" s="132"/>
      <c r="D269" s="122" t="s">
        <v>39</v>
      </c>
      <c r="E269" s="123">
        <v>21450</v>
      </c>
      <c r="F269" s="172"/>
      <c r="G269" s="124">
        <f t="shared" si="2"/>
        <v>66713723.822399825</v>
      </c>
    </row>
    <row r="270" spans="1:7" s="7" customFormat="1" ht="18" thickTop="1" thickBot="1" x14ac:dyDescent="0.25">
      <c r="A270" s="80"/>
      <c r="B270" s="131">
        <v>45740</v>
      </c>
      <c r="C270" s="132"/>
      <c r="D270" s="122" t="s">
        <v>29</v>
      </c>
      <c r="E270" s="123">
        <v>137496.39000000001</v>
      </c>
      <c r="F270" s="172">
        <v>3509</v>
      </c>
      <c r="G270" s="124">
        <f t="shared" si="2"/>
        <v>66847711.212399825</v>
      </c>
    </row>
    <row r="271" spans="1:7" s="7" customFormat="1" ht="31.5" thickTop="1" thickBot="1" x14ac:dyDescent="0.25">
      <c r="A271" s="80"/>
      <c r="B271" s="131">
        <v>45740</v>
      </c>
      <c r="C271" s="132"/>
      <c r="D271" s="122" t="s">
        <v>48</v>
      </c>
      <c r="E271" s="123">
        <v>5910</v>
      </c>
      <c r="F271" s="172">
        <v>202.29999999999998</v>
      </c>
      <c r="G271" s="124">
        <f t="shared" si="2"/>
        <v>66853418.912399828</v>
      </c>
    </row>
    <row r="272" spans="1:7" s="7" customFormat="1" ht="61.5" thickTop="1" thickBot="1" x14ac:dyDescent="0.25">
      <c r="A272" s="80"/>
      <c r="B272" s="131">
        <v>45740</v>
      </c>
      <c r="C272" s="132"/>
      <c r="D272" s="122" t="s">
        <v>91</v>
      </c>
      <c r="E272" s="123">
        <v>5000</v>
      </c>
      <c r="F272" s="172"/>
      <c r="G272" s="124">
        <f t="shared" si="2"/>
        <v>66858418.912399828</v>
      </c>
    </row>
    <row r="273" spans="1:7" s="7" customFormat="1" ht="61.5" thickTop="1" thickBot="1" x14ac:dyDescent="0.25">
      <c r="A273" s="80"/>
      <c r="B273" s="131">
        <v>45740</v>
      </c>
      <c r="C273" s="132"/>
      <c r="D273" s="122" t="s">
        <v>92</v>
      </c>
      <c r="E273" s="123">
        <v>1335</v>
      </c>
      <c r="F273" s="172"/>
      <c r="G273" s="124">
        <f t="shared" si="2"/>
        <v>66859753.912399828</v>
      </c>
    </row>
    <row r="274" spans="1:7" s="7" customFormat="1" ht="18" thickTop="1" thickBot="1" x14ac:dyDescent="0.25">
      <c r="A274" s="80"/>
      <c r="B274" s="131">
        <v>45740</v>
      </c>
      <c r="C274" s="132"/>
      <c r="D274" s="122" t="s">
        <v>23</v>
      </c>
      <c r="E274" s="123"/>
      <c r="F274" s="172">
        <v>2243036.48</v>
      </c>
      <c r="G274" s="124">
        <f t="shared" si="2"/>
        <v>64616717.432399832</v>
      </c>
    </row>
    <row r="275" spans="1:7" s="7" customFormat="1" ht="18" thickTop="1" thickBot="1" x14ac:dyDescent="0.25">
      <c r="A275" s="80"/>
      <c r="B275" s="131">
        <v>45741</v>
      </c>
      <c r="C275" s="132"/>
      <c r="D275" s="122" t="s">
        <v>39</v>
      </c>
      <c r="E275" s="123">
        <v>29135</v>
      </c>
      <c r="F275" s="172"/>
      <c r="G275" s="124">
        <f t="shared" si="2"/>
        <v>64645852.432399832</v>
      </c>
    </row>
    <row r="276" spans="1:7" s="7" customFormat="1" ht="18" thickTop="1" thickBot="1" x14ac:dyDescent="0.25">
      <c r="A276" s="80"/>
      <c r="B276" s="131">
        <v>45741</v>
      </c>
      <c r="C276" s="132"/>
      <c r="D276" s="122" t="s">
        <v>39</v>
      </c>
      <c r="E276" s="123">
        <v>85220</v>
      </c>
      <c r="F276" s="172"/>
      <c r="G276" s="124">
        <f t="shared" si="2"/>
        <v>64731072.432399832</v>
      </c>
    </row>
    <row r="277" spans="1:7" s="7" customFormat="1" ht="18" thickTop="1" thickBot="1" x14ac:dyDescent="0.25">
      <c r="A277" s="80"/>
      <c r="B277" s="131">
        <v>45741</v>
      </c>
      <c r="C277" s="132"/>
      <c r="D277" s="122" t="s">
        <v>39</v>
      </c>
      <c r="E277" s="123">
        <v>1750</v>
      </c>
      <c r="F277" s="172"/>
      <c r="G277" s="124">
        <f t="shared" si="2"/>
        <v>64732822.432399832</v>
      </c>
    </row>
    <row r="278" spans="1:7" s="7" customFormat="1" ht="18" thickTop="1" thickBot="1" x14ac:dyDescent="0.25">
      <c r="A278" s="80"/>
      <c r="B278" s="131">
        <v>45741</v>
      </c>
      <c r="C278" s="132"/>
      <c r="D278" s="122" t="s">
        <v>39</v>
      </c>
      <c r="E278" s="123">
        <v>13190</v>
      </c>
      <c r="F278" s="172"/>
      <c r="G278" s="124">
        <f t="shared" si="2"/>
        <v>64746012.432399832</v>
      </c>
    </row>
    <row r="279" spans="1:7" s="7" customFormat="1" ht="18" thickTop="1" thickBot="1" x14ac:dyDescent="0.25">
      <c r="A279" s="80"/>
      <c r="B279" s="131">
        <v>45741</v>
      </c>
      <c r="C279" s="132"/>
      <c r="D279" s="122" t="s">
        <v>39</v>
      </c>
      <c r="E279" s="123">
        <v>16145</v>
      </c>
      <c r="F279" s="172"/>
      <c r="G279" s="124">
        <f t="shared" si="2"/>
        <v>64762157.432399832</v>
      </c>
    </row>
    <row r="280" spans="1:7" s="7" customFormat="1" ht="18" thickTop="1" thickBot="1" x14ac:dyDescent="0.25">
      <c r="A280" s="80"/>
      <c r="B280" s="131">
        <v>45741</v>
      </c>
      <c r="C280" s="132"/>
      <c r="D280" s="122" t="s">
        <v>39</v>
      </c>
      <c r="E280" s="123">
        <v>72900</v>
      </c>
      <c r="F280" s="172"/>
      <c r="G280" s="124">
        <f t="shared" si="2"/>
        <v>64835057.432399832</v>
      </c>
    </row>
    <row r="281" spans="1:7" s="7" customFormat="1" ht="18" thickTop="1" thickBot="1" x14ac:dyDescent="0.25">
      <c r="A281" s="80"/>
      <c r="B281" s="131">
        <v>45741</v>
      </c>
      <c r="C281" s="132"/>
      <c r="D281" s="122" t="s">
        <v>39</v>
      </c>
      <c r="E281" s="123">
        <v>6055</v>
      </c>
      <c r="F281" s="172"/>
      <c r="G281" s="124">
        <f t="shared" si="2"/>
        <v>64841112.432399832</v>
      </c>
    </row>
    <row r="282" spans="1:7" s="7" customFormat="1" ht="18" thickTop="1" thickBot="1" x14ac:dyDescent="0.25">
      <c r="A282" s="80"/>
      <c r="B282" s="131">
        <v>45741</v>
      </c>
      <c r="C282" s="132"/>
      <c r="D282" s="122" t="s">
        <v>29</v>
      </c>
      <c r="E282" s="123">
        <v>79172.23</v>
      </c>
      <c r="F282" s="172">
        <v>2018.28</v>
      </c>
      <c r="G282" s="124">
        <f t="shared" si="2"/>
        <v>64918266.382399827</v>
      </c>
    </row>
    <row r="283" spans="1:7" s="7" customFormat="1" ht="18" thickTop="1" thickBot="1" x14ac:dyDescent="0.25">
      <c r="A283" s="80"/>
      <c r="B283" s="131">
        <v>45741</v>
      </c>
      <c r="C283" s="132"/>
      <c r="D283" s="122" t="s">
        <v>22</v>
      </c>
      <c r="E283" s="123">
        <v>187500</v>
      </c>
      <c r="F283" s="172"/>
      <c r="G283" s="124">
        <f t="shared" si="2"/>
        <v>65105766.382399827</v>
      </c>
    </row>
    <row r="284" spans="1:7" s="7" customFormat="1" ht="18" thickTop="1" thickBot="1" x14ac:dyDescent="0.25">
      <c r="A284" s="80"/>
      <c r="B284" s="131">
        <v>45741</v>
      </c>
      <c r="C284" s="132"/>
      <c r="D284" s="122" t="s">
        <v>22</v>
      </c>
      <c r="E284" s="123">
        <v>145339.82</v>
      </c>
      <c r="F284" s="172"/>
      <c r="G284" s="124">
        <f t="shared" si="2"/>
        <v>65251106.202399828</v>
      </c>
    </row>
    <row r="285" spans="1:7" s="7" customFormat="1" ht="18" thickTop="1" thickBot="1" x14ac:dyDescent="0.25">
      <c r="A285" s="80"/>
      <c r="B285" s="131">
        <v>45741</v>
      </c>
      <c r="C285" s="132"/>
      <c r="D285" s="122" t="s">
        <v>22</v>
      </c>
      <c r="E285" s="123">
        <v>900000</v>
      </c>
      <c r="F285" s="172"/>
      <c r="G285" s="124">
        <f t="shared" si="2"/>
        <v>66151106.202399828</v>
      </c>
    </row>
    <row r="286" spans="1:7" s="7" customFormat="1" ht="18" thickTop="1" thickBot="1" x14ac:dyDescent="0.25">
      <c r="A286" s="80"/>
      <c r="B286" s="131">
        <v>45741</v>
      </c>
      <c r="C286" s="132"/>
      <c r="D286" s="122" t="s">
        <v>22</v>
      </c>
      <c r="E286" s="123">
        <v>585500</v>
      </c>
      <c r="F286" s="172"/>
      <c r="G286" s="124">
        <f t="shared" si="2"/>
        <v>66736606.202399828</v>
      </c>
    </row>
    <row r="287" spans="1:7" s="7" customFormat="1" ht="18" thickTop="1" thickBot="1" x14ac:dyDescent="0.25">
      <c r="A287" s="80"/>
      <c r="B287" s="131">
        <v>45741</v>
      </c>
      <c r="C287" s="132"/>
      <c r="D287" s="122" t="s">
        <v>22</v>
      </c>
      <c r="E287" s="123">
        <v>558147</v>
      </c>
      <c r="F287" s="172"/>
      <c r="G287" s="124">
        <f t="shared" si="2"/>
        <v>67294753.20239982</v>
      </c>
    </row>
    <row r="288" spans="1:7" s="7" customFormat="1" ht="18" thickTop="1" thickBot="1" x14ac:dyDescent="0.25">
      <c r="A288" s="80"/>
      <c r="B288" s="131">
        <v>45741</v>
      </c>
      <c r="C288" s="132"/>
      <c r="D288" s="122" t="s">
        <v>22</v>
      </c>
      <c r="E288" s="123">
        <v>1417455.37</v>
      </c>
      <c r="F288" s="172"/>
      <c r="G288" s="124">
        <f t="shared" si="2"/>
        <v>68712208.572399825</v>
      </c>
    </row>
    <row r="289" spans="1:7" s="7" customFormat="1" ht="18" thickTop="1" thickBot="1" x14ac:dyDescent="0.25">
      <c r="A289" s="80"/>
      <c r="B289" s="131">
        <v>45741</v>
      </c>
      <c r="C289" s="132"/>
      <c r="D289" s="122" t="s">
        <v>22</v>
      </c>
      <c r="E289" s="123">
        <v>47500</v>
      </c>
      <c r="F289" s="172"/>
      <c r="G289" s="124">
        <f t="shared" si="2"/>
        <v>68759708.572399825</v>
      </c>
    </row>
    <row r="290" spans="1:7" s="7" customFormat="1" ht="61.5" thickTop="1" thickBot="1" x14ac:dyDescent="0.25">
      <c r="A290" s="80"/>
      <c r="B290" s="131">
        <v>45741</v>
      </c>
      <c r="C290" s="132"/>
      <c r="D290" s="122" t="s">
        <v>93</v>
      </c>
      <c r="E290" s="123">
        <v>7500</v>
      </c>
      <c r="F290" s="172"/>
      <c r="G290" s="124">
        <f t="shared" si="2"/>
        <v>68767208.572399825</v>
      </c>
    </row>
    <row r="291" spans="1:7" s="7" customFormat="1" ht="18" thickTop="1" thickBot="1" x14ac:dyDescent="0.25">
      <c r="A291" s="80"/>
      <c r="B291" s="131">
        <v>45741</v>
      </c>
      <c r="C291" s="132"/>
      <c r="D291" s="122" t="s">
        <v>23</v>
      </c>
      <c r="E291" s="123"/>
      <c r="F291" s="172">
        <v>1195650.2</v>
      </c>
      <c r="G291" s="124">
        <f t="shared" si="2"/>
        <v>67571558.372399822</v>
      </c>
    </row>
    <row r="292" spans="1:7" s="7" customFormat="1" ht="18" thickTop="1" thickBot="1" x14ac:dyDescent="0.25">
      <c r="A292" s="80"/>
      <c r="B292" s="131">
        <v>45742</v>
      </c>
      <c r="C292" s="132"/>
      <c r="D292" s="122" t="s">
        <v>39</v>
      </c>
      <c r="E292" s="123">
        <v>19530</v>
      </c>
      <c r="F292" s="172"/>
      <c r="G292" s="124">
        <f t="shared" si="2"/>
        <v>67591088.372399822</v>
      </c>
    </row>
    <row r="293" spans="1:7" s="7" customFormat="1" ht="18" thickTop="1" thickBot="1" x14ac:dyDescent="0.25">
      <c r="A293" s="80"/>
      <c r="B293" s="131">
        <v>45742</v>
      </c>
      <c r="C293" s="132"/>
      <c r="D293" s="122" t="s">
        <v>39</v>
      </c>
      <c r="E293" s="123">
        <v>50292</v>
      </c>
      <c r="F293" s="172"/>
      <c r="G293" s="124">
        <f t="shared" si="2"/>
        <v>67641380.372399822</v>
      </c>
    </row>
    <row r="294" spans="1:7" s="7" customFormat="1" ht="18" thickTop="1" thickBot="1" x14ac:dyDescent="0.25">
      <c r="A294" s="80"/>
      <c r="B294" s="131">
        <v>45742</v>
      </c>
      <c r="C294" s="132"/>
      <c r="D294" s="122" t="s">
        <v>39</v>
      </c>
      <c r="E294" s="123">
        <v>4955</v>
      </c>
      <c r="F294" s="172"/>
      <c r="G294" s="124">
        <f t="shared" si="2"/>
        <v>67646335.372399822</v>
      </c>
    </row>
    <row r="295" spans="1:7" s="7" customFormat="1" ht="18" thickTop="1" thickBot="1" x14ac:dyDescent="0.25">
      <c r="A295" s="80"/>
      <c r="B295" s="131">
        <v>45742</v>
      </c>
      <c r="C295" s="132"/>
      <c r="D295" s="122" t="s">
        <v>39</v>
      </c>
      <c r="E295" s="123">
        <v>15525</v>
      </c>
      <c r="F295" s="172"/>
      <c r="G295" s="124">
        <f t="shared" si="2"/>
        <v>67661860.372399822</v>
      </c>
    </row>
    <row r="296" spans="1:7" s="7" customFormat="1" ht="18" thickTop="1" thickBot="1" x14ac:dyDescent="0.25">
      <c r="A296" s="80"/>
      <c r="B296" s="131">
        <v>45742</v>
      </c>
      <c r="C296" s="132"/>
      <c r="D296" s="122" t="s">
        <v>39</v>
      </c>
      <c r="E296" s="123">
        <v>7390</v>
      </c>
      <c r="F296" s="172"/>
      <c r="G296" s="124">
        <f t="shared" si="2"/>
        <v>67669250.372399822</v>
      </c>
    </row>
    <row r="297" spans="1:7" s="7" customFormat="1" ht="18" thickTop="1" thickBot="1" x14ac:dyDescent="0.25">
      <c r="A297" s="80"/>
      <c r="B297" s="131">
        <v>45742</v>
      </c>
      <c r="C297" s="132"/>
      <c r="D297" s="122" t="s">
        <v>39</v>
      </c>
      <c r="E297" s="123">
        <v>41255</v>
      </c>
      <c r="F297" s="172"/>
      <c r="G297" s="124">
        <f t="shared" si="2"/>
        <v>67710505.372399822</v>
      </c>
    </row>
    <row r="298" spans="1:7" s="7" customFormat="1" ht="18" thickTop="1" thickBot="1" x14ac:dyDescent="0.25">
      <c r="A298" s="80"/>
      <c r="B298" s="131">
        <v>45742</v>
      </c>
      <c r="C298" s="132"/>
      <c r="D298" s="122" t="s">
        <v>39</v>
      </c>
      <c r="E298" s="123">
        <v>2613</v>
      </c>
      <c r="F298" s="172"/>
      <c r="G298" s="124">
        <f t="shared" si="2"/>
        <v>67713118.372399822</v>
      </c>
    </row>
    <row r="299" spans="1:7" s="7" customFormat="1" ht="18" thickTop="1" thickBot="1" x14ac:dyDescent="0.25">
      <c r="A299" s="80"/>
      <c r="B299" s="131">
        <v>45742</v>
      </c>
      <c r="C299" s="132"/>
      <c r="D299" s="122" t="s">
        <v>29</v>
      </c>
      <c r="E299" s="123">
        <v>114470.33</v>
      </c>
      <c r="F299" s="172">
        <v>3018.56</v>
      </c>
      <c r="G299" s="124">
        <f t="shared" si="2"/>
        <v>67824570.142399818</v>
      </c>
    </row>
    <row r="300" spans="1:7" s="7" customFormat="1" ht="46.5" thickTop="1" thickBot="1" x14ac:dyDescent="0.25">
      <c r="A300" s="80"/>
      <c r="B300" s="131">
        <v>45742</v>
      </c>
      <c r="C300" s="132"/>
      <c r="D300" s="230" t="s">
        <v>94</v>
      </c>
      <c r="E300" s="231">
        <v>3000</v>
      </c>
      <c r="F300" s="232"/>
      <c r="G300" s="124">
        <f t="shared" si="2"/>
        <v>67827570.142399818</v>
      </c>
    </row>
    <row r="301" spans="1:7" s="7" customFormat="1" ht="18" thickTop="1" thickBot="1" x14ac:dyDescent="0.25">
      <c r="A301" s="80"/>
      <c r="B301" s="131">
        <v>45743</v>
      </c>
      <c r="C301" s="132"/>
      <c r="D301" s="230" t="s">
        <v>39</v>
      </c>
      <c r="E301" s="231">
        <v>101035</v>
      </c>
      <c r="F301" s="232"/>
      <c r="G301" s="124">
        <f t="shared" ref="G301:G348" si="3">G300+E301-F301</f>
        <v>67928605.142399818</v>
      </c>
    </row>
    <row r="302" spans="1:7" s="7" customFormat="1" ht="18" thickTop="1" thickBot="1" x14ac:dyDescent="0.25">
      <c r="A302" s="80"/>
      <c r="B302" s="131">
        <v>45743</v>
      </c>
      <c r="C302" s="132"/>
      <c r="D302" s="230" t="s">
        <v>39</v>
      </c>
      <c r="E302" s="231">
        <v>85</v>
      </c>
      <c r="F302" s="232"/>
      <c r="G302" s="124">
        <f t="shared" si="3"/>
        <v>67928690.142399818</v>
      </c>
    </row>
    <row r="303" spans="1:7" s="7" customFormat="1" ht="18" thickTop="1" thickBot="1" x14ac:dyDescent="0.25">
      <c r="A303" s="80"/>
      <c r="B303" s="131">
        <v>45743</v>
      </c>
      <c r="C303" s="132"/>
      <c r="D303" s="230" t="s">
        <v>39</v>
      </c>
      <c r="E303" s="231">
        <v>5000</v>
      </c>
      <c r="F303" s="232"/>
      <c r="G303" s="124">
        <f t="shared" si="3"/>
        <v>67933690.142399818</v>
      </c>
    </row>
    <row r="304" spans="1:7" s="7" customFormat="1" ht="18" thickTop="1" thickBot="1" x14ac:dyDescent="0.25">
      <c r="A304" s="80"/>
      <c r="B304" s="131">
        <v>45743</v>
      </c>
      <c r="C304" s="132"/>
      <c r="D304" s="230" t="s">
        <v>39</v>
      </c>
      <c r="E304" s="231">
        <v>27214</v>
      </c>
      <c r="F304" s="232"/>
      <c r="G304" s="124">
        <f t="shared" si="3"/>
        <v>67960904.142399818</v>
      </c>
    </row>
    <row r="305" spans="1:7" s="7" customFormat="1" ht="18" thickTop="1" thickBot="1" x14ac:dyDescent="0.25">
      <c r="A305" s="80"/>
      <c r="B305" s="131">
        <v>45743</v>
      </c>
      <c r="C305" s="132"/>
      <c r="D305" s="230" t="s">
        <v>39</v>
      </c>
      <c r="E305" s="231">
        <v>2450</v>
      </c>
      <c r="F305" s="232"/>
      <c r="G305" s="124">
        <f t="shared" si="3"/>
        <v>67963354.142399818</v>
      </c>
    </row>
    <row r="306" spans="1:7" s="7" customFormat="1" ht="18" thickTop="1" thickBot="1" x14ac:dyDescent="0.25">
      <c r="A306" s="80"/>
      <c r="B306" s="131">
        <v>45743</v>
      </c>
      <c r="C306" s="132"/>
      <c r="D306" s="230" t="s">
        <v>39</v>
      </c>
      <c r="E306" s="231">
        <v>7000</v>
      </c>
      <c r="F306" s="232"/>
      <c r="G306" s="124">
        <f t="shared" si="3"/>
        <v>67970354.142399818</v>
      </c>
    </row>
    <row r="307" spans="1:7" s="7" customFormat="1" ht="18" thickTop="1" thickBot="1" x14ac:dyDescent="0.25">
      <c r="A307" s="80"/>
      <c r="B307" s="131">
        <v>45743</v>
      </c>
      <c r="C307" s="132"/>
      <c r="D307" s="230" t="s">
        <v>39</v>
      </c>
      <c r="E307" s="231">
        <v>5915</v>
      </c>
      <c r="F307" s="232"/>
      <c r="G307" s="124">
        <f t="shared" si="3"/>
        <v>67976269.142399818</v>
      </c>
    </row>
    <row r="308" spans="1:7" s="7" customFormat="1" ht="18" thickTop="1" thickBot="1" x14ac:dyDescent="0.25">
      <c r="A308" s="80"/>
      <c r="B308" s="131">
        <v>45743</v>
      </c>
      <c r="C308" s="132"/>
      <c r="D308" s="230" t="s">
        <v>39</v>
      </c>
      <c r="E308" s="231">
        <v>40626</v>
      </c>
      <c r="F308" s="232"/>
      <c r="G308" s="124">
        <f t="shared" si="3"/>
        <v>68016895.142399818</v>
      </c>
    </row>
    <row r="309" spans="1:7" s="7" customFormat="1" ht="18" thickTop="1" thickBot="1" x14ac:dyDescent="0.25">
      <c r="A309" s="80"/>
      <c r="B309" s="131">
        <v>45743</v>
      </c>
      <c r="C309" s="132"/>
      <c r="D309" s="230" t="s">
        <v>39</v>
      </c>
      <c r="E309" s="231">
        <v>2425</v>
      </c>
      <c r="F309" s="232"/>
      <c r="G309" s="124">
        <f t="shared" si="3"/>
        <v>68019320.142399818</v>
      </c>
    </row>
    <row r="310" spans="1:7" s="7" customFormat="1" ht="18" thickTop="1" thickBot="1" x14ac:dyDescent="0.25">
      <c r="A310" s="80"/>
      <c r="B310" s="131">
        <v>45743</v>
      </c>
      <c r="C310" s="132"/>
      <c r="D310" s="230" t="s">
        <v>29</v>
      </c>
      <c r="E310" s="231">
        <v>81148.14</v>
      </c>
      <c r="F310" s="232">
        <v>2125.66</v>
      </c>
      <c r="G310" s="124">
        <f t="shared" si="3"/>
        <v>68098342.622399822</v>
      </c>
    </row>
    <row r="311" spans="1:7" s="7" customFormat="1" ht="18" thickTop="1" thickBot="1" x14ac:dyDescent="0.25">
      <c r="A311" s="80"/>
      <c r="B311" s="131">
        <v>45743</v>
      </c>
      <c r="C311" s="132"/>
      <c r="D311" s="230" t="s">
        <v>95</v>
      </c>
      <c r="E311" s="231">
        <v>458243.64</v>
      </c>
      <c r="F311" s="232"/>
      <c r="G311" s="124">
        <f t="shared" si="3"/>
        <v>68556586.262399822</v>
      </c>
    </row>
    <row r="312" spans="1:7" s="7" customFormat="1" ht="18" thickTop="1" thickBot="1" x14ac:dyDescent="0.25">
      <c r="A312" s="80"/>
      <c r="B312" s="131">
        <v>45743</v>
      </c>
      <c r="C312" s="132"/>
      <c r="D312" s="230" t="s">
        <v>23</v>
      </c>
      <c r="E312" s="231"/>
      <c r="F312" s="232">
        <v>4007214.48</v>
      </c>
      <c r="G312" s="124">
        <f t="shared" si="3"/>
        <v>64549371.782399826</v>
      </c>
    </row>
    <row r="313" spans="1:7" s="7" customFormat="1" ht="18" thickTop="1" thickBot="1" x14ac:dyDescent="0.25">
      <c r="A313" s="80"/>
      <c r="B313" s="131">
        <v>45744</v>
      </c>
      <c r="C313" s="132"/>
      <c r="D313" s="230" t="s">
        <v>39</v>
      </c>
      <c r="E313" s="231">
        <v>54780</v>
      </c>
      <c r="F313" s="232"/>
      <c r="G313" s="124">
        <f t="shared" si="3"/>
        <v>64604151.782399826</v>
      </c>
    </row>
    <row r="314" spans="1:7" s="7" customFormat="1" ht="18" thickTop="1" thickBot="1" x14ac:dyDescent="0.25">
      <c r="A314" s="80"/>
      <c r="B314" s="131">
        <v>45744</v>
      </c>
      <c r="C314" s="132"/>
      <c r="D314" s="230" t="s">
        <v>39</v>
      </c>
      <c r="E314" s="231">
        <v>1105</v>
      </c>
      <c r="F314" s="232"/>
      <c r="G314" s="124">
        <f t="shared" si="3"/>
        <v>64605256.782399826</v>
      </c>
    </row>
    <row r="315" spans="1:7" s="7" customFormat="1" ht="18" thickTop="1" thickBot="1" x14ac:dyDescent="0.25">
      <c r="A315" s="80"/>
      <c r="B315" s="131">
        <v>45744</v>
      </c>
      <c r="C315" s="132"/>
      <c r="D315" s="230" t="s">
        <v>39</v>
      </c>
      <c r="E315" s="231">
        <v>28387</v>
      </c>
      <c r="F315" s="232"/>
      <c r="G315" s="124">
        <f t="shared" si="3"/>
        <v>64633643.782399826</v>
      </c>
    </row>
    <row r="316" spans="1:7" s="7" customFormat="1" ht="18" thickTop="1" thickBot="1" x14ac:dyDescent="0.25">
      <c r="A316" s="80"/>
      <c r="B316" s="131">
        <v>45744</v>
      </c>
      <c r="C316" s="132"/>
      <c r="D316" s="230" t="s">
        <v>39</v>
      </c>
      <c r="E316" s="231">
        <v>1920</v>
      </c>
      <c r="F316" s="232"/>
      <c r="G316" s="124">
        <f t="shared" si="3"/>
        <v>64635563.782399826</v>
      </c>
    </row>
    <row r="317" spans="1:7" s="7" customFormat="1" ht="18" thickTop="1" thickBot="1" x14ac:dyDescent="0.25">
      <c r="A317" s="80"/>
      <c r="B317" s="131">
        <v>45744</v>
      </c>
      <c r="C317" s="132"/>
      <c r="D317" s="230" t="s">
        <v>39</v>
      </c>
      <c r="E317" s="231">
        <v>4550</v>
      </c>
      <c r="F317" s="232"/>
      <c r="G317" s="124">
        <f t="shared" si="3"/>
        <v>64640113.782399826</v>
      </c>
    </row>
    <row r="318" spans="1:7" s="7" customFormat="1" ht="18" thickTop="1" thickBot="1" x14ac:dyDescent="0.25">
      <c r="A318" s="80"/>
      <c r="B318" s="131">
        <v>45744</v>
      </c>
      <c r="C318" s="132"/>
      <c r="D318" s="230" t="s">
        <v>39</v>
      </c>
      <c r="E318" s="231">
        <v>4020</v>
      </c>
      <c r="F318" s="232"/>
      <c r="G318" s="124">
        <f t="shared" si="3"/>
        <v>64644133.782399826</v>
      </c>
    </row>
    <row r="319" spans="1:7" s="7" customFormat="1" ht="18" thickTop="1" thickBot="1" x14ac:dyDescent="0.25">
      <c r="A319" s="80"/>
      <c r="B319" s="131">
        <v>45744</v>
      </c>
      <c r="C319" s="132"/>
      <c r="D319" s="230" t="s">
        <v>39</v>
      </c>
      <c r="E319" s="231">
        <v>22475</v>
      </c>
      <c r="F319" s="232"/>
      <c r="G319" s="124">
        <f t="shared" si="3"/>
        <v>64666608.782399826</v>
      </c>
    </row>
    <row r="320" spans="1:7" s="7" customFormat="1" ht="18" thickTop="1" thickBot="1" x14ac:dyDescent="0.25">
      <c r="A320" s="80"/>
      <c r="B320" s="131">
        <v>45744</v>
      </c>
      <c r="C320" s="132"/>
      <c r="D320" s="230" t="s">
        <v>39</v>
      </c>
      <c r="E320" s="231">
        <v>4005</v>
      </c>
      <c r="F320" s="232"/>
      <c r="G320" s="124">
        <f t="shared" si="3"/>
        <v>64670613.782399826</v>
      </c>
    </row>
    <row r="321" spans="1:7" s="7" customFormat="1" ht="18" thickTop="1" thickBot="1" x14ac:dyDescent="0.25">
      <c r="A321" s="80"/>
      <c r="B321" s="131">
        <v>45744</v>
      </c>
      <c r="C321" s="132"/>
      <c r="D321" s="230" t="s">
        <v>29</v>
      </c>
      <c r="E321" s="231">
        <v>71910.75</v>
      </c>
      <c r="F321" s="232">
        <v>1841.9</v>
      </c>
      <c r="G321" s="124">
        <f t="shared" si="3"/>
        <v>64740682.632399827</v>
      </c>
    </row>
    <row r="322" spans="1:7" s="7" customFormat="1" ht="18" thickTop="1" thickBot="1" x14ac:dyDescent="0.25">
      <c r="A322" s="80"/>
      <c r="B322" s="131">
        <v>45744</v>
      </c>
      <c r="C322" s="132"/>
      <c r="D322" s="230" t="s">
        <v>96</v>
      </c>
      <c r="E322" s="231">
        <v>50000</v>
      </c>
      <c r="F322" s="232"/>
      <c r="G322" s="124">
        <f t="shared" si="3"/>
        <v>64790682.632399827</v>
      </c>
    </row>
    <row r="323" spans="1:7" s="7" customFormat="1" ht="18" thickTop="1" thickBot="1" x14ac:dyDescent="0.25">
      <c r="A323" s="80"/>
      <c r="B323" s="131">
        <v>45744</v>
      </c>
      <c r="C323" s="132"/>
      <c r="D323" s="230" t="s">
        <v>97</v>
      </c>
      <c r="E323" s="231">
        <v>197678.45</v>
      </c>
      <c r="F323" s="232"/>
      <c r="G323" s="124">
        <f t="shared" si="3"/>
        <v>64988361.08239983</v>
      </c>
    </row>
    <row r="324" spans="1:7" s="7" customFormat="1" ht="18" thickTop="1" thickBot="1" x14ac:dyDescent="0.25">
      <c r="A324" s="80"/>
      <c r="B324" s="131">
        <v>45744</v>
      </c>
      <c r="C324" s="132"/>
      <c r="D324" s="230" t="s">
        <v>98</v>
      </c>
      <c r="E324" s="231">
        <v>192152.08</v>
      </c>
      <c r="F324" s="232"/>
      <c r="G324" s="124">
        <f t="shared" si="3"/>
        <v>65180513.162399828</v>
      </c>
    </row>
    <row r="325" spans="1:7" s="7" customFormat="1" ht="18" thickTop="1" thickBot="1" x14ac:dyDescent="0.25">
      <c r="A325" s="80"/>
      <c r="B325" s="131">
        <v>45744</v>
      </c>
      <c r="C325" s="132"/>
      <c r="D325" s="230" t="s">
        <v>99</v>
      </c>
      <c r="E325" s="231">
        <v>746955.17</v>
      </c>
      <c r="F325" s="232"/>
      <c r="G325" s="124">
        <f t="shared" si="3"/>
        <v>65927468.33239983</v>
      </c>
    </row>
    <row r="326" spans="1:7" s="7" customFormat="1" ht="46.5" thickTop="1" thickBot="1" x14ac:dyDescent="0.25">
      <c r="A326" s="80"/>
      <c r="B326" s="131">
        <v>45744</v>
      </c>
      <c r="C326" s="132"/>
      <c r="D326" s="230" t="s">
        <v>100</v>
      </c>
      <c r="E326" s="231">
        <v>2298</v>
      </c>
      <c r="F326" s="232"/>
      <c r="G326" s="124">
        <f t="shared" si="3"/>
        <v>65929766.33239983</v>
      </c>
    </row>
    <row r="327" spans="1:7" s="7" customFormat="1" ht="61.5" thickTop="1" thickBot="1" x14ac:dyDescent="0.25">
      <c r="A327" s="80"/>
      <c r="B327" s="131">
        <v>45744</v>
      </c>
      <c r="C327" s="132"/>
      <c r="D327" s="230" t="s">
        <v>101</v>
      </c>
      <c r="E327" s="231">
        <v>5000</v>
      </c>
      <c r="F327" s="232"/>
      <c r="G327" s="124">
        <f t="shared" si="3"/>
        <v>65934766.33239983</v>
      </c>
    </row>
    <row r="328" spans="1:7" s="7" customFormat="1" ht="18" thickTop="1" thickBot="1" x14ac:dyDescent="0.25">
      <c r="A328" s="80"/>
      <c r="B328" s="131">
        <v>45745</v>
      </c>
      <c r="C328" s="132"/>
      <c r="D328" s="230" t="s">
        <v>39</v>
      </c>
      <c r="E328" s="231">
        <v>8590</v>
      </c>
      <c r="F328" s="232"/>
      <c r="G328" s="124">
        <f t="shared" si="3"/>
        <v>65943356.33239983</v>
      </c>
    </row>
    <row r="329" spans="1:7" s="7" customFormat="1" ht="18" thickTop="1" thickBot="1" x14ac:dyDescent="0.25">
      <c r="A329" s="80"/>
      <c r="B329" s="131">
        <v>45745</v>
      </c>
      <c r="C329" s="132"/>
      <c r="D329" s="230" t="s">
        <v>29</v>
      </c>
      <c r="E329" s="231">
        <v>2500</v>
      </c>
      <c r="F329" s="232">
        <v>62.5</v>
      </c>
      <c r="G329" s="124">
        <f t="shared" si="3"/>
        <v>65945793.83239983</v>
      </c>
    </row>
    <row r="330" spans="1:7" s="7" customFormat="1" ht="18" thickTop="1" thickBot="1" x14ac:dyDescent="0.25">
      <c r="A330" s="80"/>
      <c r="B330" s="131">
        <v>45746</v>
      </c>
      <c r="C330" s="132"/>
      <c r="D330" s="230" t="s">
        <v>39</v>
      </c>
      <c r="E330" s="231">
        <v>14800</v>
      </c>
      <c r="F330" s="232"/>
      <c r="G330" s="124">
        <f t="shared" si="3"/>
        <v>65960593.83239983</v>
      </c>
    </row>
    <row r="331" spans="1:7" s="7" customFormat="1" ht="18" thickTop="1" thickBot="1" x14ac:dyDescent="0.25">
      <c r="A331" s="80"/>
      <c r="B331" s="131">
        <v>45747</v>
      </c>
      <c r="C331" s="132"/>
      <c r="D331" s="230" t="s">
        <v>39</v>
      </c>
      <c r="E331" s="231">
        <v>1745</v>
      </c>
      <c r="F331" s="232"/>
      <c r="G331" s="124">
        <f t="shared" si="3"/>
        <v>65962338.83239983</v>
      </c>
    </row>
    <row r="332" spans="1:7" s="7" customFormat="1" ht="18" thickTop="1" thickBot="1" x14ac:dyDescent="0.25">
      <c r="A332" s="80"/>
      <c r="B332" s="131">
        <v>45747</v>
      </c>
      <c r="C332" s="132"/>
      <c r="D332" s="230" t="s">
        <v>39</v>
      </c>
      <c r="E332" s="231">
        <v>39275</v>
      </c>
      <c r="F332" s="232"/>
      <c r="G332" s="124">
        <f t="shared" si="3"/>
        <v>66001613.83239983</v>
      </c>
    </row>
    <row r="333" spans="1:7" s="7" customFormat="1" ht="18" thickTop="1" thickBot="1" x14ac:dyDescent="0.25">
      <c r="A333" s="80"/>
      <c r="B333" s="131">
        <v>45747</v>
      </c>
      <c r="C333" s="132"/>
      <c r="D333" s="230" t="s">
        <v>39</v>
      </c>
      <c r="E333" s="231">
        <v>51600</v>
      </c>
      <c r="F333" s="232"/>
      <c r="G333" s="124">
        <f t="shared" si="3"/>
        <v>66053213.83239983</v>
      </c>
    </row>
    <row r="334" spans="1:7" s="7" customFormat="1" ht="18" thickTop="1" thickBot="1" x14ac:dyDescent="0.25">
      <c r="A334" s="80"/>
      <c r="B334" s="131">
        <v>45747</v>
      </c>
      <c r="C334" s="132"/>
      <c r="D334" s="230" t="s">
        <v>39</v>
      </c>
      <c r="E334" s="231">
        <v>2725</v>
      </c>
      <c r="F334" s="232"/>
      <c r="G334" s="124">
        <f t="shared" si="3"/>
        <v>66055938.83239983</v>
      </c>
    </row>
    <row r="335" spans="1:7" s="7" customFormat="1" ht="18" thickTop="1" thickBot="1" x14ac:dyDescent="0.25">
      <c r="A335" s="80"/>
      <c r="B335" s="131">
        <v>45747</v>
      </c>
      <c r="C335" s="132"/>
      <c r="D335" s="230" t="s">
        <v>39</v>
      </c>
      <c r="E335" s="231">
        <v>17595</v>
      </c>
      <c r="F335" s="232"/>
      <c r="G335" s="124">
        <f t="shared" si="3"/>
        <v>66073533.83239983</v>
      </c>
    </row>
    <row r="336" spans="1:7" s="7" customFormat="1" ht="18" thickTop="1" thickBot="1" x14ac:dyDescent="0.25">
      <c r="A336" s="80"/>
      <c r="B336" s="131">
        <v>45747</v>
      </c>
      <c r="C336" s="132"/>
      <c r="D336" s="230" t="s">
        <v>39</v>
      </c>
      <c r="E336" s="231">
        <v>1765</v>
      </c>
      <c r="F336" s="232"/>
      <c r="G336" s="124">
        <f t="shared" si="3"/>
        <v>66075298.83239983</v>
      </c>
    </row>
    <row r="337" spans="1:8" s="7" customFormat="1" ht="18" thickTop="1" thickBot="1" x14ac:dyDescent="0.25">
      <c r="A337" s="80"/>
      <c r="B337" s="131">
        <v>45747</v>
      </c>
      <c r="C337" s="132"/>
      <c r="D337" s="230" t="s">
        <v>39</v>
      </c>
      <c r="E337" s="231">
        <v>43290</v>
      </c>
      <c r="F337" s="232"/>
      <c r="G337" s="124">
        <f t="shared" si="3"/>
        <v>66118588.83239983</v>
      </c>
    </row>
    <row r="338" spans="1:8" s="7" customFormat="1" ht="18" thickTop="1" thickBot="1" x14ac:dyDescent="0.25">
      <c r="A338" s="80"/>
      <c r="B338" s="131">
        <v>45747</v>
      </c>
      <c r="C338" s="132"/>
      <c r="D338" s="230" t="s">
        <v>39</v>
      </c>
      <c r="E338" s="231">
        <v>4336</v>
      </c>
      <c r="F338" s="232"/>
      <c r="G338" s="124">
        <f t="shared" si="3"/>
        <v>66122924.83239983</v>
      </c>
    </row>
    <row r="339" spans="1:8" s="7" customFormat="1" ht="18" thickTop="1" thickBot="1" x14ac:dyDescent="0.25">
      <c r="A339" s="80"/>
      <c r="B339" s="131">
        <v>45747</v>
      </c>
      <c r="C339" s="132"/>
      <c r="D339" s="230" t="s">
        <v>29</v>
      </c>
      <c r="E339" s="231">
        <v>87108.2</v>
      </c>
      <c r="F339" s="232"/>
      <c r="G339" s="124">
        <f t="shared" si="3"/>
        <v>66210033.032399833</v>
      </c>
    </row>
    <row r="340" spans="1:8" s="7" customFormat="1" ht="18" thickTop="1" thickBot="1" x14ac:dyDescent="0.25">
      <c r="A340" s="80"/>
      <c r="B340" s="131">
        <v>45747</v>
      </c>
      <c r="C340" s="132"/>
      <c r="D340" s="230" t="s">
        <v>73</v>
      </c>
      <c r="E340" s="231">
        <v>41420</v>
      </c>
      <c r="F340" s="232"/>
      <c r="G340" s="124">
        <f t="shared" si="3"/>
        <v>66251453.032399833</v>
      </c>
    </row>
    <row r="341" spans="1:8" s="7" customFormat="1" ht="31.5" thickTop="1" thickBot="1" x14ac:dyDescent="0.25">
      <c r="A341" s="80"/>
      <c r="B341" s="131">
        <v>45747</v>
      </c>
      <c r="C341" s="132"/>
      <c r="D341" s="230" t="s">
        <v>102</v>
      </c>
      <c r="E341" s="231">
        <v>130134.06</v>
      </c>
      <c r="F341" s="232"/>
      <c r="G341" s="124">
        <f t="shared" si="3"/>
        <v>66381587.092399836</v>
      </c>
    </row>
    <row r="342" spans="1:8" s="7" customFormat="1" ht="18" thickTop="1" thickBot="1" x14ac:dyDescent="0.25">
      <c r="A342" s="80"/>
      <c r="B342" s="131">
        <v>45747</v>
      </c>
      <c r="C342" s="132"/>
      <c r="D342" s="230" t="s">
        <v>103</v>
      </c>
      <c r="E342" s="231">
        <v>31770.52</v>
      </c>
      <c r="F342" s="232"/>
      <c r="G342" s="124">
        <f t="shared" si="3"/>
        <v>66413357.612399839</v>
      </c>
    </row>
    <row r="343" spans="1:8" s="7" customFormat="1" ht="31.5" thickTop="1" thickBot="1" x14ac:dyDescent="0.25">
      <c r="A343" s="80"/>
      <c r="B343" s="131">
        <v>45747</v>
      </c>
      <c r="C343" s="132"/>
      <c r="D343" s="230" t="s">
        <v>74</v>
      </c>
      <c r="E343" s="231">
        <v>75000</v>
      </c>
      <c r="F343" s="232"/>
      <c r="G343" s="124">
        <f t="shared" si="3"/>
        <v>66488357.612399839</v>
      </c>
    </row>
    <row r="344" spans="1:8" s="7" customFormat="1" ht="18" thickTop="1" thickBot="1" x14ac:dyDescent="0.25">
      <c r="A344" s="80"/>
      <c r="B344" s="131">
        <v>45747</v>
      </c>
      <c r="C344" s="132"/>
      <c r="D344" s="230" t="s">
        <v>23</v>
      </c>
      <c r="E344" s="231"/>
      <c r="F344" s="232">
        <v>2673692.59</v>
      </c>
      <c r="G344" s="124">
        <f t="shared" si="3"/>
        <v>63814665.022399843</v>
      </c>
    </row>
    <row r="345" spans="1:8" s="7" customFormat="1" ht="18" hidden="1" thickTop="1" thickBot="1" x14ac:dyDescent="0.25">
      <c r="A345" s="80"/>
      <c r="B345" s="131"/>
      <c r="C345" s="132"/>
      <c r="D345" s="230"/>
      <c r="E345" s="231"/>
      <c r="F345" s="232"/>
      <c r="G345" s="124">
        <f t="shared" si="3"/>
        <v>63814665.022399843</v>
      </c>
    </row>
    <row r="346" spans="1:8" s="7" customFormat="1" ht="18" hidden="1" thickTop="1" thickBot="1" x14ac:dyDescent="0.25">
      <c r="A346" s="80"/>
      <c r="B346" s="131"/>
      <c r="C346" s="132"/>
      <c r="D346" s="230"/>
      <c r="E346" s="231"/>
      <c r="F346" s="232"/>
      <c r="G346" s="124">
        <f t="shared" si="3"/>
        <v>63814665.022399843</v>
      </c>
    </row>
    <row r="347" spans="1:8" s="7" customFormat="1" ht="18" hidden="1" thickTop="1" thickBot="1" x14ac:dyDescent="0.25">
      <c r="A347" s="80"/>
      <c r="B347" s="131"/>
      <c r="C347" s="132"/>
      <c r="D347" s="230"/>
      <c r="E347" s="231"/>
      <c r="F347" s="232"/>
      <c r="G347" s="124">
        <f t="shared" si="3"/>
        <v>63814665.022399843</v>
      </c>
    </row>
    <row r="348" spans="1:8" ht="18" thickTop="1" thickBot="1" x14ac:dyDescent="0.25">
      <c r="A348" s="26"/>
      <c r="B348" s="226"/>
      <c r="C348" s="227"/>
      <c r="D348" s="227" t="s">
        <v>8</v>
      </c>
      <c r="E348" s="228">
        <f>SUM(E18:E347)</f>
        <v>56410496.050000004</v>
      </c>
      <c r="F348" s="229">
        <f>SUM(F18:F347)</f>
        <v>50150568.327999979</v>
      </c>
      <c r="G348" s="124">
        <f>G17+E348-F348</f>
        <v>63814665.022399873</v>
      </c>
      <c r="H348" s="28">
        <f>+G348-'[1]CTA. RECOLECTORA (010) y 3000'!$G$10592</f>
        <v>0</v>
      </c>
    </row>
    <row r="349" spans="1:8" ht="16.5" x14ac:dyDescent="0.2">
      <c r="A349" s="5"/>
      <c r="B349" s="133"/>
      <c r="C349" s="133"/>
      <c r="D349" s="133"/>
      <c r="E349" s="134"/>
      <c r="F349" s="196"/>
      <c r="G349" s="134"/>
    </row>
    <row r="350" spans="1:8" ht="16.5" x14ac:dyDescent="0.2">
      <c r="A350" s="5"/>
      <c r="B350" s="133"/>
      <c r="C350" s="135" t="s">
        <v>31</v>
      </c>
      <c r="D350" s="136"/>
      <c r="E350" s="137"/>
      <c r="F350" s="197"/>
      <c r="G350" s="134"/>
    </row>
    <row r="351" spans="1:8" ht="16.5" x14ac:dyDescent="0.2">
      <c r="A351" s="5"/>
      <c r="B351" s="133"/>
      <c r="C351" s="135" t="s">
        <v>33</v>
      </c>
      <c r="D351" s="136"/>
      <c r="E351" s="137"/>
      <c r="F351" s="197"/>
      <c r="G351" s="134"/>
    </row>
    <row r="352" spans="1:8" ht="16.5" x14ac:dyDescent="0.2">
      <c r="A352" s="5"/>
      <c r="B352" s="133"/>
      <c r="C352" s="135"/>
      <c r="D352" s="84" t="s">
        <v>36</v>
      </c>
      <c r="E352" s="135"/>
      <c r="G352" s="178"/>
    </row>
    <row r="353" spans="1:8" ht="16.5" x14ac:dyDescent="0.2">
      <c r="A353" s="5"/>
      <c r="B353" s="133"/>
      <c r="C353" s="136"/>
      <c r="D353" s="84" t="s">
        <v>31</v>
      </c>
      <c r="E353" s="85" t="s">
        <v>38</v>
      </c>
      <c r="G353" s="84" t="s">
        <v>37</v>
      </c>
    </row>
    <row r="354" spans="1:8" ht="16.5" x14ac:dyDescent="0.2">
      <c r="A354" s="5"/>
      <c r="B354" s="133"/>
      <c r="C354" s="136"/>
      <c r="D354" s="84" t="s">
        <v>33</v>
      </c>
      <c r="E354" s="84" t="s">
        <v>32</v>
      </c>
      <c r="G354" s="84" t="s">
        <v>35</v>
      </c>
    </row>
    <row r="355" spans="1:8" ht="16.5" x14ac:dyDescent="0.2">
      <c r="A355" s="5"/>
      <c r="B355" s="133"/>
      <c r="C355" s="136"/>
      <c r="D355" s="84" t="s">
        <v>34</v>
      </c>
      <c r="E355" s="84" t="s">
        <v>57</v>
      </c>
      <c r="G355" s="84" t="s">
        <v>41</v>
      </c>
    </row>
    <row r="356" spans="1:8" ht="16.5" x14ac:dyDescent="0.2">
      <c r="A356" s="5"/>
      <c r="B356" s="133"/>
      <c r="C356" s="136"/>
      <c r="D356" s="137"/>
      <c r="E356" s="84" t="s">
        <v>56</v>
      </c>
      <c r="F356" s="196"/>
      <c r="G356" s="84" t="s">
        <v>54</v>
      </c>
      <c r="H356" s="25"/>
    </row>
    <row r="357" spans="1:8" ht="16.5" x14ac:dyDescent="0.2">
      <c r="A357" s="5"/>
      <c r="B357" s="133"/>
      <c r="C357" s="136"/>
      <c r="D357" s="137"/>
      <c r="F357" s="196"/>
      <c r="G357" s="134"/>
    </row>
    <row r="358" spans="1:8" ht="16.5" x14ac:dyDescent="0.2">
      <c r="A358" s="5"/>
      <c r="B358" s="133"/>
      <c r="C358" s="136"/>
      <c r="D358" s="137"/>
      <c r="F358" s="196"/>
      <c r="G358" s="134"/>
    </row>
    <row r="359" spans="1:8" ht="16.5" x14ac:dyDescent="0.2">
      <c r="A359" s="5"/>
      <c r="B359" s="133"/>
      <c r="C359" s="136"/>
      <c r="D359" s="137"/>
      <c r="F359" s="196"/>
      <c r="G359" s="134"/>
    </row>
    <row r="360" spans="1:8" ht="16.5" x14ac:dyDescent="0.2">
      <c r="A360" s="5"/>
      <c r="B360" s="133"/>
      <c r="C360" s="133"/>
      <c r="F360" s="196"/>
      <c r="G360" s="134"/>
    </row>
    <row r="361" spans="1:8" ht="16.5" x14ac:dyDescent="0.2">
      <c r="A361" s="5"/>
      <c r="B361" s="133"/>
      <c r="C361" s="133"/>
      <c r="E361" s="137"/>
      <c r="F361" s="196"/>
      <c r="G361" s="134"/>
    </row>
    <row r="362" spans="1:8" ht="16.5" x14ac:dyDescent="0.2">
      <c r="A362" s="5"/>
      <c r="B362" s="5"/>
      <c r="C362" s="5"/>
      <c r="F362" s="199"/>
      <c r="G362" s="8"/>
    </row>
    <row r="363" spans="1:8" ht="16.5" x14ac:dyDescent="0.2">
      <c r="A363" s="5"/>
      <c r="B363" s="5"/>
      <c r="C363" s="5"/>
      <c r="F363" s="199"/>
      <c r="G363" s="8"/>
    </row>
    <row r="364" spans="1:8" ht="16.5" x14ac:dyDescent="0.2">
      <c r="A364" s="5"/>
      <c r="B364" s="5"/>
      <c r="C364" s="5"/>
      <c r="E364" s="8"/>
      <c r="F364" s="199"/>
      <c r="G364" s="8"/>
    </row>
    <row r="365" spans="1:8" x14ac:dyDescent="0.2">
      <c r="A365" s="9"/>
      <c r="B365" s="9"/>
      <c r="C365" s="9"/>
      <c r="D365" s="9"/>
      <c r="E365" s="9"/>
      <c r="F365" s="200"/>
      <c r="G365" s="9"/>
    </row>
    <row r="366" spans="1:8" x14ac:dyDescent="0.2">
      <c r="A366" s="9"/>
      <c r="B366" s="9"/>
      <c r="C366" s="9"/>
      <c r="D366" s="9"/>
      <c r="E366" s="9"/>
      <c r="F366" s="200"/>
      <c r="G366" s="9"/>
    </row>
    <row r="367" spans="1:8" x14ac:dyDescent="0.2">
      <c r="A367" s="9"/>
      <c r="B367" s="9"/>
      <c r="C367" s="9"/>
      <c r="D367" s="9"/>
      <c r="E367" s="9"/>
      <c r="F367" s="200"/>
      <c r="G367" s="9"/>
    </row>
    <row r="386" spans="1:1" ht="13.5" thickBot="1" x14ac:dyDescent="0.25"/>
    <row r="387" spans="1:1" ht="15" x14ac:dyDescent="0.2">
      <c r="A387" s="2"/>
    </row>
  </sheetData>
  <autoFilter ref="B1:H387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5" max="6" man="1"/>
    <brk id="122" max="6" man="1"/>
    <brk id="187" max="6" man="1"/>
    <brk id="246" max="6" man="1"/>
    <brk id="30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9"/>
  <sheetViews>
    <sheetView view="pageBreakPreview" topLeftCell="B209" zoomScale="60" zoomScaleNormal="80" workbookViewId="0">
      <selection activeCell="G246" sqref="G246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5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0"/>
    </row>
    <row r="2" spans="1:13" s="11" customFormat="1" x14ac:dyDescent="0.2">
      <c r="E2" s="180"/>
    </row>
    <row r="3" spans="1:13" s="14" customFormat="1" ht="12" customHeight="1" x14ac:dyDescent="0.2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04" t="s">
        <v>10</v>
      </c>
      <c r="D6" s="204"/>
      <c r="E6" s="204"/>
      <c r="F6" s="204"/>
      <c r="G6" s="204"/>
      <c r="H6" s="204"/>
      <c r="I6" s="204"/>
      <c r="J6" s="16"/>
      <c r="K6" s="16"/>
    </row>
    <row r="7" spans="1:13" s="14" customFormat="1" ht="18.75" x14ac:dyDescent="0.2">
      <c r="B7" s="18"/>
      <c r="C7" s="210" t="s">
        <v>19</v>
      </c>
      <c r="D7" s="210"/>
      <c r="E7" s="210"/>
      <c r="F7" s="210"/>
      <c r="G7" s="210"/>
      <c r="H7" s="210"/>
      <c r="I7" s="210"/>
    </row>
    <row r="8" spans="1:13" s="17" customFormat="1" ht="21" customHeight="1" x14ac:dyDescent="0.2">
      <c r="B8" s="18"/>
      <c r="C8" s="210" t="s">
        <v>3</v>
      </c>
      <c r="D8" s="210"/>
      <c r="E8" s="210"/>
      <c r="F8" s="210"/>
      <c r="G8" s="210"/>
      <c r="H8" s="210"/>
      <c r="I8" s="210"/>
    </row>
    <row r="9" spans="1:13" s="14" customFormat="1" ht="18.75" x14ac:dyDescent="0.2">
      <c r="C9" s="211" t="s">
        <v>71</v>
      </c>
      <c r="D9" s="211"/>
      <c r="E9" s="211"/>
      <c r="F9" s="211"/>
      <c r="G9" s="211"/>
      <c r="H9" s="211"/>
      <c r="I9" s="211"/>
    </row>
    <row r="10" spans="1:13" s="11" customFormat="1" ht="19.5" customHeight="1" thickBot="1" x14ac:dyDescent="0.25">
      <c r="E10" s="180"/>
    </row>
    <row r="11" spans="1:13" s="3" customFormat="1" ht="28.5" customHeight="1" thickTop="1" thickBot="1" x14ac:dyDescent="0.25">
      <c r="A11" s="7"/>
      <c r="B11" s="7"/>
      <c r="C11" s="209"/>
      <c r="D11" s="206" t="s">
        <v>17</v>
      </c>
      <c r="E11" s="206"/>
      <c r="F11" s="206"/>
      <c r="G11" s="206"/>
      <c r="H11" s="206"/>
      <c r="I11" s="206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09"/>
      <c r="D12" s="205" t="s">
        <v>7</v>
      </c>
      <c r="E12" s="205"/>
      <c r="F12" s="205"/>
      <c r="G12" s="205"/>
      <c r="H12" s="205"/>
      <c r="I12" s="52">
        <f>+'[1]CTA. RECOLECTORA AUXILIAR 3001'!$J$5894</f>
        <v>-35645933.328699939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09"/>
      <c r="D13" s="63" t="s">
        <v>4</v>
      </c>
      <c r="E13" s="179" t="s">
        <v>5</v>
      </c>
      <c r="F13" s="63" t="s">
        <v>6</v>
      </c>
      <c r="G13" s="63" t="s">
        <v>0</v>
      </c>
      <c r="H13" s="63" t="s">
        <v>1</v>
      </c>
      <c r="I13" s="6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2"/>
      <c r="D14" s="153"/>
      <c r="E14" s="183"/>
      <c r="F14" s="146">
        <f>+'INGRESOS CUENTA COLECT'!D17</f>
        <v>45716</v>
      </c>
      <c r="G14" s="154"/>
      <c r="H14" s="155">
        <v>0</v>
      </c>
      <c r="I14" s="62">
        <f>+I12</f>
        <v>-35645933.328699939</v>
      </c>
    </row>
    <row r="15" spans="1:13" s="27" customFormat="1" ht="31.5" customHeight="1" thickTop="1" thickBot="1" x14ac:dyDescent="0.25">
      <c r="C15" s="64"/>
      <c r="D15" s="66">
        <v>45719</v>
      </c>
      <c r="E15" s="67" t="s">
        <v>104</v>
      </c>
      <c r="F15" s="103" t="s">
        <v>16</v>
      </c>
      <c r="G15" s="107"/>
      <c r="H15" s="107">
        <v>74768.69</v>
      </c>
      <c r="I15" s="46">
        <f>I14+G15-H15</f>
        <v>-35720702.018699937</v>
      </c>
    </row>
    <row r="16" spans="1:13" s="27" customFormat="1" ht="31.5" customHeight="1" thickTop="1" thickBot="1" x14ac:dyDescent="0.25">
      <c r="C16" s="142"/>
      <c r="D16" s="66">
        <v>45719</v>
      </c>
      <c r="E16" s="67" t="s">
        <v>104</v>
      </c>
      <c r="F16" s="103" t="s">
        <v>207</v>
      </c>
      <c r="G16" s="107"/>
      <c r="H16" s="107">
        <v>1689772.28</v>
      </c>
      <c r="I16" s="46">
        <f t="shared" ref="I16:I95" si="0">I15+G16-H16</f>
        <v>-37410474.298699938</v>
      </c>
    </row>
    <row r="17" spans="3:9" s="27" customFormat="1" ht="24.75" customHeight="1" thickTop="1" thickBot="1" x14ac:dyDescent="0.25">
      <c r="C17" s="65"/>
      <c r="D17" s="66">
        <v>45719</v>
      </c>
      <c r="E17" s="70" t="s">
        <v>105</v>
      </c>
      <c r="F17" s="103" t="s">
        <v>16</v>
      </c>
      <c r="G17" s="108"/>
      <c r="H17" s="108">
        <v>18871.000000000004</v>
      </c>
      <c r="I17" s="46">
        <f t="shared" si="0"/>
        <v>-37429345.298699938</v>
      </c>
    </row>
    <row r="18" spans="3:9" s="27" customFormat="1" ht="18" thickTop="1" thickBot="1" x14ac:dyDescent="0.25">
      <c r="C18" s="65"/>
      <c r="D18" s="66">
        <v>45719</v>
      </c>
      <c r="E18" s="67" t="s">
        <v>105</v>
      </c>
      <c r="F18" s="103" t="s">
        <v>207</v>
      </c>
      <c r="G18" s="108"/>
      <c r="H18" s="105">
        <v>426484.60000000003</v>
      </c>
      <c r="I18" s="46">
        <f t="shared" si="0"/>
        <v>-37855829.898699939</v>
      </c>
    </row>
    <row r="19" spans="3:9" s="27" customFormat="1" ht="30" thickTop="1" thickBot="1" x14ac:dyDescent="0.25">
      <c r="C19" s="65"/>
      <c r="D19" s="66">
        <v>45719</v>
      </c>
      <c r="E19" s="70" t="s">
        <v>106</v>
      </c>
      <c r="F19" s="103" t="s">
        <v>16</v>
      </c>
      <c r="G19" s="108"/>
      <c r="H19" s="105">
        <v>3775.25</v>
      </c>
      <c r="I19" s="46">
        <f t="shared" si="0"/>
        <v>-37859605.148699939</v>
      </c>
    </row>
    <row r="20" spans="3:9" s="27" customFormat="1" ht="18" thickTop="1" thickBot="1" x14ac:dyDescent="0.25">
      <c r="C20" s="65"/>
      <c r="D20" s="66">
        <v>45719</v>
      </c>
      <c r="E20" s="67" t="s">
        <v>106</v>
      </c>
      <c r="F20" s="103" t="s">
        <v>207</v>
      </c>
      <c r="G20" s="108"/>
      <c r="H20" s="105">
        <v>85320.65</v>
      </c>
      <c r="I20" s="46">
        <f t="shared" si="0"/>
        <v>-37944925.798699938</v>
      </c>
    </row>
    <row r="21" spans="3:9" s="27" customFormat="1" ht="30" thickTop="1" thickBot="1" x14ac:dyDescent="0.25">
      <c r="C21" s="65"/>
      <c r="D21" s="66">
        <v>45721</v>
      </c>
      <c r="E21" s="70" t="s">
        <v>107</v>
      </c>
      <c r="F21" s="103" t="s">
        <v>208</v>
      </c>
      <c r="G21" s="108"/>
      <c r="H21" s="105">
        <v>64430</v>
      </c>
      <c r="I21" s="46">
        <f t="shared" si="0"/>
        <v>-38009355.798699938</v>
      </c>
    </row>
    <row r="22" spans="3:9" s="27" customFormat="1" ht="30" thickTop="1" thickBot="1" x14ac:dyDescent="0.25">
      <c r="C22" s="65"/>
      <c r="D22" s="66">
        <v>45722</v>
      </c>
      <c r="E22" s="67" t="s">
        <v>108</v>
      </c>
      <c r="F22" s="103" t="s">
        <v>16</v>
      </c>
      <c r="G22" s="108"/>
      <c r="H22" s="105">
        <v>9288.4999999999982</v>
      </c>
      <c r="I22" s="46">
        <f t="shared" si="0"/>
        <v>-38018644.298699938</v>
      </c>
    </row>
    <row r="23" spans="3:9" s="27" customFormat="1" ht="18" thickTop="1" thickBot="1" x14ac:dyDescent="0.25">
      <c r="C23" s="65"/>
      <c r="D23" s="66">
        <v>45722</v>
      </c>
      <c r="E23" s="70" t="s">
        <v>108</v>
      </c>
      <c r="F23" s="103" t="s">
        <v>207</v>
      </c>
      <c r="G23" s="108"/>
      <c r="H23" s="105">
        <v>209920.09999999998</v>
      </c>
      <c r="I23" s="46">
        <f t="shared" si="0"/>
        <v>-38228564.398699939</v>
      </c>
    </row>
    <row r="24" spans="3:9" s="27" customFormat="1" ht="18" thickTop="1" thickBot="1" x14ac:dyDescent="0.25">
      <c r="C24" s="65"/>
      <c r="D24" s="66">
        <v>45722</v>
      </c>
      <c r="E24" s="67" t="s">
        <v>109</v>
      </c>
      <c r="F24" s="103" t="s">
        <v>209</v>
      </c>
      <c r="G24" s="108"/>
      <c r="H24" s="105">
        <v>84817.260000000009</v>
      </c>
      <c r="I24" s="46">
        <f t="shared" si="0"/>
        <v>-38313381.658699937</v>
      </c>
    </row>
    <row r="25" spans="3:9" s="27" customFormat="1" ht="18" thickTop="1" thickBot="1" x14ac:dyDescent="0.25">
      <c r="C25" s="65"/>
      <c r="D25" s="66">
        <v>45722</v>
      </c>
      <c r="E25" s="70" t="s">
        <v>110</v>
      </c>
      <c r="F25" s="103" t="s">
        <v>69</v>
      </c>
      <c r="G25" s="108"/>
      <c r="H25" s="104">
        <v>3870000</v>
      </c>
      <c r="I25" s="46">
        <f t="shared" si="0"/>
        <v>-42183381.658699937</v>
      </c>
    </row>
    <row r="26" spans="3:9" s="27" customFormat="1" ht="30" thickTop="1" thickBot="1" x14ac:dyDescent="0.25">
      <c r="C26" s="65"/>
      <c r="D26" s="66">
        <v>45723</v>
      </c>
      <c r="E26" s="70"/>
      <c r="F26" s="103" t="s">
        <v>23</v>
      </c>
      <c r="G26" s="108">
        <v>4842640.9399999995</v>
      </c>
      <c r="H26" s="104"/>
      <c r="I26" s="46">
        <f t="shared" si="0"/>
        <v>-37340740.71869994</v>
      </c>
    </row>
    <row r="27" spans="3:9" s="27" customFormat="1" ht="30" thickTop="1" thickBot="1" x14ac:dyDescent="0.25">
      <c r="C27" s="65"/>
      <c r="D27" s="66">
        <v>45723</v>
      </c>
      <c r="E27" s="67" t="s">
        <v>111</v>
      </c>
      <c r="F27" s="103" t="s">
        <v>16</v>
      </c>
      <c r="G27" s="108"/>
      <c r="H27" s="105">
        <v>3157.5</v>
      </c>
      <c r="I27" s="46">
        <f t="shared" si="0"/>
        <v>-37343898.21869994</v>
      </c>
    </row>
    <row r="28" spans="3:9" s="27" customFormat="1" ht="18" thickTop="1" thickBot="1" x14ac:dyDescent="0.25">
      <c r="C28" s="65"/>
      <c r="D28" s="66">
        <v>45723</v>
      </c>
      <c r="E28" s="67" t="s">
        <v>111</v>
      </c>
      <c r="F28" s="103" t="s">
        <v>210</v>
      </c>
      <c r="G28" s="108"/>
      <c r="H28" s="105">
        <v>71359.5</v>
      </c>
      <c r="I28" s="46">
        <f t="shared" si="0"/>
        <v>-37415257.71869994</v>
      </c>
    </row>
    <row r="29" spans="3:9" s="27" customFormat="1" ht="30" thickTop="1" thickBot="1" x14ac:dyDescent="0.25">
      <c r="C29" s="65"/>
      <c r="D29" s="66">
        <v>45725</v>
      </c>
      <c r="E29" s="70" t="s">
        <v>112</v>
      </c>
      <c r="F29" s="103" t="s">
        <v>16</v>
      </c>
      <c r="G29" s="108"/>
      <c r="H29" s="105">
        <v>2144</v>
      </c>
      <c r="I29" s="46">
        <f t="shared" si="0"/>
        <v>-37417401.71869994</v>
      </c>
    </row>
    <row r="30" spans="3:9" s="27" customFormat="1" ht="18" thickTop="1" thickBot="1" x14ac:dyDescent="0.25">
      <c r="C30" s="65"/>
      <c r="D30" s="66">
        <v>45725</v>
      </c>
      <c r="E30" s="70" t="s">
        <v>112</v>
      </c>
      <c r="F30" s="103" t="s">
        <v>70</v>
      </c>
      <c r="G30" s="108"/>
      <c r="H30" s="105">
        <v>40736</v>
      </c>
      <c r="I30" s="46">
        <f t="shared" si="0"/>
        <v>-37458137.71869994</v>
      </c>
    </row>
    <row r="31" spans="3:9" s="27" customFormat="1" ht="30" thickTop="1" thickBot="1" x14ac:dyDescent="0.25">
      <c r="C31" s="65"/>
      <c r="D31" s="66">
        <v>45725</v>
      </c>
      <c r="E31" s="67" t="s">
        <v>113</v>
      </c>
      <c r="F31" s="103" t="s">
        <v>16</v>
      </c>
      <c r="G31" s="109"/>
      <c r="H31" s="105">
        <v>1705</v>
      </c>
      <c r="I31" s="46">
        <f t="shared" si="0"/>
        <v>-37459842.71869994</v>
      </c>
    </row>
    <row r="32" spans="3:9" s="27" customFormat="1" ht="18" thickTop="1" thickBot="1" x14ac:dyDescent="0.25">
      <c r="C32" s="65"/>
      <c r="D32" s="66">
        <v>45725</v>
      </c>
      <c r="E32" s="70" t="s">
        <v>113</v>
      </c>
      <c r="F32" s="68" t="s">
        <v>211</v>
      </c>
      <c r="G32" s="106"/>
      <c r="H32" s="83">
        <v>32395</v>
      </c>
      <c r="I32" s="46">
        <f t="shared" si="0"/>
        <v>-37492237.71869994</v>
      </c>
    </row>
    <row r="33" spans="3:9" s="27" customFormat="1" ht="30" thickTop="1" thickBot="1" x14ac:dyDescent="0.25">
      <c r="C33" s="65"/>
      <c r="D33" s="66">
        <v>45725</v>
      </c>
      <c r="E33" s="67" t="s">
        <v>114</v>
      </c>
      <c r="F33" s="68" t="s">
        <v>16</v>
      </c>
      <c r="G33" s="83"/>
      <c r="H33" s="83">
        <v>4088.5</v>
      </c>
      <c r="I33" s="46">
        <f t="shared" si="0"/>
        <v>-37496326.21869994</v>
      </c>
    </row>
    <row r="34" spans="3:9" s="27" customFormat="1" ht="18" thickTop="1" thickBot="1" x14ac:dyDescent="0.25">
      <c r="C34" s="65"/>
      <c r="D34" s="66">
        <v>45725</v>
      </c>
      <c r="E34" s="70" t="s">
        <v>114</v>
      </c>
      <c r="F34" s="68" t="s">
        <v>212</v>
      </c>
      <c r="G34" s="83"/>
      <c r="H34" s="83">
        <v>77681.5</v>
      </c>
      <c r="I34" s="46">
        <f t="shared" si="0"/>
        <v>-37574007.71869994</v>
      </c>
    </row>
    <row r="35" spans="3:9" s="27" customFormat="1" ht="30" thickTop="1" thickBot="1" x14ac:dyDescent="0.25">
      <c r="C35" s="65"/>
      <c r="D35" s="66">
        <v>45726</v>
      </c>
      <c r="E35" s="67"/>
      <c r="F35" s="68" t="s">
        <v>23</v>
      </c>
      <c r="G35" s="83">
        <v>15098575.01</v>
      </c>
      <c r="H35" s="83"/>
      <c r="I35" s="46">
        <f t="shared" si="0"/>
        <v>-22475432.708699942</v>
      </c>
    </row>
    <row r="36" spans="3:9" s="27" customFormat="1" ht="18" thickTop="1" thickBot="1" x14ac:dyDescent="0.25">
      <c r="C36" s="65"/>
      <c r="D36" s="66">
        <v>45726</v>
      </c>
      <c r="E36" s="70" t="s">
        <v>115</v>
      </c>
      <c r="F36" s="68" t="s">
        <v>50</v>
      </c>
      <c r="G36" s="83"/>
      <c r="H36" s="83">
        <v>309724.09999999998</v>
      </c>
      <c r="I36" s="46">
        <f t="shared" si="0"/>
        <v>-22785156.808699943</v>
      </c>
    </row>
    <row r="37" spans="3:9" s="27" customFormat="1" ht="18" thickTop="1" thickBot="1" x14ac:dyDescent="0.25">
      <c r="C37" s="65"/>
      <c r="D37" s="66">
        <v>45726</v>
      </c>
      <c r="E37" s="67" t="s">
        <v>116</v>
      </c>
      <c r="F37" s="68" t="s">
        <v>52</v>
      </c>
      <c r="G37" s="83"/>
      <c r="H37" s="83">
        <v>72750.150000000009</v>
      </c>
      <c r="I37" s="46">
        <f t="shared" si="0"/>
        <v>-22857906.958699942</v>
      </c>
    </row>
    <row r="38" spans="3:9" s="27" customFormat="1" ht="18" thickTop="1" thickBot="1" x14ac:dyDescent="0.25">
      <c r="C38" s="65"/>
      <c r="D38" s="66">
        <v>45726</v>
      </c>
      <c r="E38" s="70" t="s">
        <v>117</v>
      </c>
      <c r="F38" s="68" t="s">
        <v>51</v>
      </c>
      <c r="G38" s="83"/>
      <c r="H38" s="69">
        <v>266628.11</v>
      </c>
      <c r="I38" s="46">
        <f t="shared" si="0"/>
        <v>-23124535.068699941</v>
      </c>
    </row>
    <row r="39" spans="3:9" s="27" customFormat="1" ht="18" thickTop="1" thickBot="1" x14ac:dyDescent="0.25">
      <c r="C39" s="65"/>
      <c r="D39" s="66">
        <v>45726</v>
      </c>
      <c r="E39" s="67" t="s">
        <v>118</v>
      </c>
      <c r="F39" s="68" t="s">
        <v>49</v>
      </c>
      <c r="G39" s="83"/>
      <c r="H39" s="69">
        <v>131660.95000000001</v>
      </c>
      <c r="I39" s="46">
        <f t="shared" si="0"/>
        <v>-23256196.01869994</v>
      </c>
    </row>
    <row r="40" spans="3:9" s="27" customFormat="1" ht="30" thickTop="1" thickBot="1" x14ac:dyDescent="0.25">
      <c r="C40" s="65"/>
      <c r="D40" s="66">
        <v>45726</v>
      </c>
      <c r="E40" s="70" t="s">
        <v>119</v>
      </c>
      <c r="F40" s="68" t="s">
        <v>16</v>
      </c>
      <c r="G40" s="83"/>
      <c r="H40" s="69">
        <v>20000</v>
      </c>
      <c r="I40" s="46">
        <f t="shared" si="0"/>
        <v>-23276196.01869994</v>
      </c>
    </row>
    <row r="41" spans="3:9" s="27" customFormat="1" ht="30" thickTop="1" thickBot="1" x14ac:dyDescent="0.25">
      <c r="C41" s="65"/>
      <c r="D41" s="66">
        <v>45726</v>
      </c>
      <c r="E41" s="67" t="s">
        <v>119</v>
      </c>
      <c r="F41" s="68" t="s">
        <v>213</v>
      </c>
      <c r="G41" s="83"/>
      <c r="H41" s="69">
        <v>380000</v>
      </c>
      <c r="I41" s="46">
        <f t="shared" si="0"/>
        <v>-23656196.01869994</v>
      </c>
    </row>
    <row r="42" spans="3:9" s="27" customFormat="1" ht="30" thickTop="1" thickBot="1" x14ac:dyDescent="0.25">
      <c r="C42" s="65"/>
      <c r="D42" s="66">
        <v>45727</v>
      </c>
      <c r="E42" s="70"/>
      <c r="F42" s="68" t="s">
        <v>23</v>
      </c>
      <c r="G42" s="83">
        <v>1822423.98</v>
      </c>
      <c r="H42" s="69"/>
      <c r="I42" s="46">
        <f t="shared" si="0"/>
        <v>-21833772.03869994</v>
      </c>
    </row>
    <row r="43" spans="3:9" s="27" customFormat="1" ht="35.25" customHeight="1" thickTop="1" thickBot="1" x14ac:dyDescent="0.25">
      <c r="C43" s="65"/>
      <c r="D43" s="66">
        <v>45727</v>
      </c>
      <c r="E43" s="70" t="s">
        <v>120</v>
      </c>
      <c r="F43" s="68" t="s">
        <v>214</v>
      </c>
      <c r="G43" s="83"/>
      <c r="H43" s="69">
        <v>558000</v>
      </c>
      <c r="I43" s="46">
        <f t="shared" si="0"/>
        <v>-22391772.03869994</v>
      </c>
    </row>
    <row r="44" spans="3:9" s="27" customFormat="1" ht="18" thickTop="1" thickBot="1" x14ac:dyDescent="0.25">
      <c r="C44" s="65"/>
      <c r="D44" s="66">
        <v>45727</v>
      </c>
      <c r="E44" s="70" t="s">
        <v>121</v>
      </c>
      <c r="F44" s="68" t="s">
        <v>214</v>
      </c>
      <c r="G44" s="83"/>
      <c r="H44" s="69">
        <v>912000</v>
      </c>
      <c r="I44" s="46">
        <f t="shared" si="0"/>
        <v>-23303772.03869994</v>
      </c>
    </row>
    <row r="45" spans="3:9" s="27" customFormat="1" ht="30" thickTop="1" thickBot="1" x14ac:dyDescent="0.25">
      <c r="C45" s="65"/>
      <c r="D45" s="66">
        <v>45727</v>
      </c>
      <c r="E45" s="70" t="s">
        <v>122</v>
      </c>
      <c r="F45" s="68" t="s">
        <v>16</v>
      </c>
      <c r="G45" s="83"/>
      <c r="H45" s="69">
        <v>32755.782999999996</v>
      </c>
      <c r="I45" s="46">
        <f t="shared" si="0"/>
        <v>-23336527.82169994</v>
      </c>
    </row>
    <row r="46" spans="3:9" s="27" customFormat="1" ht="30" thickTop="1" thickBot="1" x14ac:dyDescent="0.25">
      <c r="C46" s="65"/>
      <c r="D46" s="66">
        <v>45727</v>
      </c>
      <c r="E46" s="70" t="s">
        <v>122</v>
      </c>
      <c r="F46" s="68" t="s">
        <v>44</v>
      </c>
      <c r="G46" s="83"/>
      <c r="H46" s="69">
        <v>35376.245999999999</v>
      </c>
      <c r="I46" s="46">
        <f t="shared" si="0"/>
        <v>-23371904.067699939</v>
      </c>
    </row>
    <row r="47" spans="3:9" s="27" customFormat="1" ht="18" thickTop="1" thickBot="1" x14ac:dyDescent="0.25">
      <c r="C47" s="65"/>
      <c r="D47" s="66">
        <v>45727</v>
      </c>
      <c r="E47" s="70" t="s">
        <v>122</v>
      </c>
      <c r="F47" s="68" t="s">
        <v>215</v>
      </c>
      <c r="G47" s="83"/>
      <c r="H47" s="69">
        <v>704904.45099999988</v>
      </c>
      <c r="I47" s="46">
        <f t="shared" si="0"/>
        <v>-24076808.51869994</v>
      </c>
    </row>
    <row r="48" spans="3:9" s="27" customFormat="1" ht="30" thickTop="1" thickBot="1" x14ac:dyDescent="0.25">
      <c r="C48" s="65"/>
      <c r="D48" s="66">
        <v>45728</v>
      </c>
      <c r="E48" s="70"/>
      <c r="F48" s="68" t="s">
        <v>23</v>
      </c>
      <c r="G48" s="83">
        <v>7592797.0800000001</v>
      </c>
      <c r="H48" s="69"/>
      <c r="I48" s="46">
        <f t="shared" si="0"/>
        <v>-16484011.43869994</v>
      </c>
    </row>
    <row r="49" spans="3:9" s="27" customFormat="1" ht="30" thickTop="1" thickBot="1" x14ac:dyDescent="0.25">
      <c r="C49" s="65"/>
      <c r="D49" s="66">
        <v>45728</v>
      </c>
      <c r="E49" s="70" t="s">
        <v>123</v>
      </c>
      <c r="F49" s="68" t="s">
        <v>16</v>
      </c>
      <c r="G49" s="83"/>
      <c r="H49" s="69">
        <v>6350</v>
      </c>
      <c r="I49" s="46">
        <f t="shared" si="0"/>
        <v>-16490361.43869994</v>
      </c>
    </row>
    <row r="50" spans="3:9" s="27" customFormat="1" ht="30" thickTop="1" thickBot="1" x14ac:dyDescent="0.25">
      <c r="C50" s="65"/>
      <c r="D50" s="66">
        <v>45728</v>
      </c>
      <c r="E50" s="70" t="s">
        <v>123</v>
      </c>
      <c r="F50" s="68" t="s">
        <v>44</v>
      </c>
      <c r="G50" s="83"/>
      <c r="H50" s="69">
        <v>6858</v>
      </c>
      <c r="I50" s="46">
        <f t="shared" si="0"/>
        <v>-16497219.43869994</v>
      </c>
    </row>
    <row r="51" spans="3:9" s="27" customFormat="1" ht="18" thickTop="1" thickBot="1" x14ac:dyDescent="0.25">
      <c r="C51" s="65"/>
      <c r="D51" s="66">
        <v>45728</v>
      </c>
      <c r="E51" s="70" t="s">
        <v>123</v>
      </c>
      <c r="F51" s="68" t="s">
        <v>216</v>
      </c>
      <c r="G51" s="83"/>
      <c r="H51" s="69">
        <v>136652</v>
      </c>
      <c r="I51" s="46">
        <f t="shared" si="0"/>
        <v>-16633871.43869994</v>
      </c>
    </row>
    <row r="52" spans="3:9" s="27" customFormat="1" ht="30" thickTop="1" thickBot="1" x14ac:dyDescent="0.25">
      <c r="C52" s="65"/>
      <c r="D52" s="66">
        <v>45728</v>
      </c>
      <c r="E52" s="70" t="s">
        <v>124</v>
      </c>
      <c r="F52" s="68" t="s">
        <v>217</v>
      </c>
      <c r="G52" s="83"/>
      <c r="H52" s="69">
        <v>216290.19999999998</v>
      </c>
      <c r="I52" s="46">
        <f t="shared" si="0"/>
        <v>-16850161.638699941</v>
      </c>
    </row>
    <row r="53" spans="3:9" s="27" customFormat="1" ht="30" thickTop="1" thickBot="1" x14ac:dyDescent="0.25">
      <c r="C53" s="65"/>
      <c r="D53" s="66">
        <v>45728</v>
      </c>
      <c r="E53" s="70" t="s">
        <v>125</v>
      </c>
      <c r="F53" s="68" t="s">
        <v>217</v>
      </c>
      <c r="G53" s="83"/>
      <c r="H53" s="69">
        <v>829500</v>
      </c>
      <c r="I53" s="46">
        <f t="shared" si="0"/>
        <v>-17679661.638699941</v>
      </c>
    </row>
    <row r="54" spans="3:9" s="27" customFormat="1" ht="30" thickTop="1" thickBot="1" x14ac:dyDescent="0.25">
      <c r="C54" s="65"/>
      <c r="D54" s="66">
        <v>45730</v>
      </c>
      <c r="E54" s="70" t="s">
        <v>126</v>
      </c>
      <c r="F54" s="68" t="s">
        <v>16</v>
      </c>
      <c r="G54" s="83"/>
      <c r="H54" s="69">
        <v>12577.1185</v>
      </c>
      <c r="I54" s="46">
        <f t="shared" si="0"/>
        <v>-17692238.757199943</v>
      </c>
    </row>
    <row r="55" spans="3:9" s="27" customFormat="1" ht="18" thickTop="1" thickBot="1" x14ac:dyDescent="0.25">
      <c r="C55" s="65"/>
      <c r="D55" s="66">
        <v>45730</v>
      </c>
      <c r="E55" s="70" t="s">
        <v>126</v>
      </c>
      <c r="F55" s="68" t="s">
        <v>218</v>
      </c>
      <c r="G55" s="83"/>
      <c r="H55" s="69">
        <v>284242.88150000002</v>
      </c>
      <c r="I55" s="46">
        <f t="shared" si="0"/>
        <v>-17976481.638699941</v>
      </c>
    </row>
    <row r="56" spans="3:9" s="27" customFormat="1" ht="30" thickTop="1" thickBot="1" x14ac:dyDescent="0.25">
      <c r="C56" s="65"/>
      <c r="D56" s="66">
        <v>45730</v>
      </c>
      <c r="E56" s="70" t="s">
        <v>127</v>
      </c>
      <c r="F56" s="68" t="s">
        <v>16</v>
      </c>
      <c r="G56" s="83"/>
      <c r="H56" s="69">
        <v>1037.5</v>
      </c>
      <c r="I56" s="46">
        <f t="shared" si="0"/>
        <v>-17977519.138699941</v>
      </c>
    </row>
    <row r="57" spans="3:9" s="27" customFormat="1" ht="30" thickTop="1" thickBot="1" x14ac:dyDescent="0.25">
      <c r="C57" s="65"/>
      <c r="D57" s="66">
        <v>45730</v>
      </c>
      <c r="E57" s="70" t="s">
        <v>127</v>
      </c>
      <c r="F57" s="68" t="s">
        <v>219</v>
      </c>
      <c r="G57" s="83"/>
      <c r="H57" s="69">
        <v>23447.5</v>
      </c>
      <c r="I57" s="46">
        <f t="shared" si="0"/>
        <v>-18000966.638699941</v>
      </c>
    </row>
    <row r="58" spans="3:9" s="27" customFormat="1" ht="30" thickTop="1" thickBot="1" x14ac:dyDescent="0.25">
      <c r="C58" s="65"/>
      <c r="D58" s="66">
        <v>45730</v>
      </c>
      <c r="E58" s="70" t="s">
        <v>128</v>
      </c>
      <c r="F58" s="68" t="s">
        <v>16</v>
      </c>
      <c r="G58" s="83"/>
      <c r="H58" s="69">
        <v>17500</v>
      </c>
      <c r="I58" s="46">
        <f t="shared" si="0"/>
        <v>-18018466.638699941</v>
      </c>
    </row>
    <row r="59" spans="3:9" s="27" customFormat="1" ht="30" thickTop="1" thickBot="1" x14ac:dyDescent="0.25">
      <c r="C59" s="65"/>
      <c r="D59" s="66">
        <v>45730</v>
      </c>
      <c r="E59" s="70" t="s">
        <v>128</v>
      </c>
      <c r="F59" s="68" t="s">
        <v>219</v>
      </c>
      <c r="G59" s="83"/>
      <c r="H59" s="69">
        <v>395500</v>
      </c>
      <c r="I59" s="46">
        <f t="shared" si="0"/>
        <v>-18413966.638699941</v>
      </c>
    </row>
    <row r="60" spans="3:9" s="27" customFormat="1" ht="30" thickTop="1" thickBot="1" x14ac:dyDescent="0.25">
      <c r="C60" s="65"/>
      <c r="D60" s="66">
        <v>45730</v>
      </c>
      <c r="E60" s="70" t="s">
        <v>128</v>
      </c>
      <c r="F60" s="68" t="s">
        <v>16</v>
      </c>
      <c r="G60" s="83"/>
      <c r="H60" s="69">
        <v>9550</v>
      </c>
      <c r="I60" s="46">
        <f t="shared" si="0"/>
        <v>-18423516.638699941</v>
      </c>
    </row>
    <row r="61" spans="3:9" s="27" customFormat="1" ht="18" thickTop="1" thickBot="1" x14ac:dyDescent="0.25">
      <c r="C61" s="65"/>
      <c r="D61" s="66">
        <v>45730</v>
      </c>
      <c r="E61" s="70" t="s">
        <v>128</v>
      </c>
      <c r="F61" s="68" t="s">
        <v>220</v>
      </c>
      <c r="G61" s="83"/>
      <c r="H61" s="69">
        <v>215830</v>
      </c>
      <c r="I61" s="46">
        <f t="shared" si="0"/>
        <v>-18639346.638699941</v>
      </c>
    </row>
    <row r="62" spans="3:9" s="27" customFormat="1" ht="30" thickTop="1" thickBot="1" x14ac:dyDescent="0.25">
      <c r="C62" s="65"/>
      <c r="D62" s="66">
        <v>45730</v>
      </c>
      <c r="E62" s="70" t="s">
        <v>129</v>
      </c>
      <c r="F62" s="68" t="s">
        <v>16</v>
      </c>
      <c r="G62" s="83"/>
      <c r="H62" s="69">
        <v>12420</v>
      </c>
      <c r="I62" s="46">
        <f t="shared" si="0"/>
        <v>-18651766.638699941</v>
      </c>
    </row>
    <row r="63" spans="3:9" s="27" customFormat="1" ht="18" thickTop="1" thickBot="1" x14ac:dyDescent="0.25">
      <c r="C63" s="65"/>
      <c r="D63" s="66">
        <v>45730</v>
      </c>
      <c r="E63" s="70" t="s">
        <v>129</v>
      </c>
      <c r="F63" s="68" t="s">
        <v>221</v>
      </c>
      <c r="G63" s="83"/>
      <c r="H63" s="69">
        <v>235980</v>
      </c>
      <c r="I63" s="46">
        <f t="shared" si="0"/>
        <v>-18887746.638699941</v>
      </c>
    </row>
    <row r="64" spans="3:9" s="27" customFormat="1" ht="30" thickTop="1" thickBot="1" x14ac:dyDescent="0.25">
      <c r="C64" s="65"/>
      <c r="D64" s="66">
        <v>45730</v>
      </c>
      <c r="E64" s="70" t="s">
        <v>130</v>
      </c>
      <c r="F64" s="68" t="s">
        <v>16</v>
      </c>
      <c r="G64" s="83"/>
      <c r="H64" s="69">
        <v>4765</v>
      </c>
      <c r="I64" s="46">
        <f t="shared" si="0"/>
        <v>-18892511.638699941</v>
      </c>
    </row>
    <row r="65" spans="3:9" s="27" customFormat="1" ht="18" thickTop="1" thickBot="1" x14ac:dyDescent="0.25">
      <c r="C65" s="65"/>
      <c r="D65" s="66">
        <v>45730</v>
      </c>
      <c r="E65" s="70" t="s">
        <v>130</v>
      </c>
      <c r="F65" s="68" t="s">
        <v>222</v>
      </c>
      <c r="G65" s="83"/>
      <c r="H65" s="69">
        <v>107689</v>
      </c>
      <c r="I65" s="46">
        <f t="shared" si="0"/>
        <v>-19000200.638699941</v>
      </c>
    </row>
    <row r="66" spans="3:9" s="27" customFormat="1" ht="30" thickTop="1" thickBot="1" x14ac:dyDescent="0.25">
      <c r="C66" s="65"/>
      <c r="D66" s="66">
        <v>45730</v>
      </c>
      <c r="E66" s="70" t="s">
        <v>131</v>
      </c>
      <c r="F66" s="68" t="s">
        <v>16</v>
      </c>
      <c r="G66" s="83"/>
      <c r="H66" s="69">
        <v>22956.087</v>
      </c>
      <c r="I66" s="46">
        <f t="shared" si="0"/>
        <v>-19023156.725699943</v>
      </c>
    </row>
    <row r="67" spans="3:9" s="27" customFormat="1" ht="30" thickTop="1" thickBot="1" x14ac:dyDescent="0.25">
      <c r="C67" s="65"/>
      <c r="D67" s="66">
        <v>45730</v>
      </c>
      <c r="E67" s="70" t="s">
        <v>131</v>
      </c>
      <c r="F67" s="68" t="s">
        <v>44</v>
      </c>
      <c r="G67" s="83"/>
      <c r="H67" s="69">
        <v>24792.573</v>
      </c>
      <c r="I67" s="46">
        <f t="shared" si="0"/>
        <v>-19047949.298699941</v>
      </c>
    </row>
    <row r="68" spans="3:9" s="27" customFormat="1" ht="30" thickTop="1" thickBot="1" x14ac:dyDescent="0.25">
      <c r="C68" s="65"/>
      <c r="D68" s="66">
        <v>45730</v>
      </c>
      <c r="E68" s="70" t="s">
        <v>131</v>
      </c>
      <c r="F68" s="68" t="s">
        <v>223</v>
      </c>
      <c r="G68" s="83"/>
      <c r="H68" s="69">
        <v>494014.99000000005</v>
      </c>
      <c r="I68" s="46">
        <f t="shared" si="0"/>
        <v>-19541964.28869994</v>
      </c>
    </row>
    <row r="69" spans="3:9" s="27" customFormat="1" ht="30" thickTop="1" thickBot="1" x14ac:dyDescent="0.25">
      <c r="C69" s="65"/>
      <c r="D69" s="66">
        <v>45730</v>
      </c>
      <c r="E69" s="70" t="s">
        <v>132</v>
      </c>
      <c r="F69" s="68" t="s">
        <v>16</v>
      </c>
      <c r="G69" s="83"/>
      <c r="H69" s="69">
        <v>4830</v>
      </c>
      <c r="I69" s="46">
        <f t="shared" si="0"/>
        <v>-19546794.28869994</v>
      </c>
    </row>
    <row r="70" spans="3:9" s="27" customFormat="1" ht="18" thickTop="1" thickBot="1" x14ac:dyDescent="0.25">
      <c r="C70" s="65"/>
      <c r="D70" s="66">
        <v>45730</v>
      </c>
      <c r="E70" s="70" t="s">
        <v>132</v>
      </c>
      <c r="F70" s="68" t="s">
        <v>224</v>
      </c>
      <c r="G70" s="83"/>
      <c r="H70" s="69">
        <v>109158</v>
      </c>
      <c r="I70" s="46">
        <f t="shared" si="0"/>
        <v>-19655952.28869994</v>
      </c>
    </row>
    <row r="71" spans="3:9" s="27" customFormat="1" ht="30" thickTop="1" thickBot="1" x14ac:dyDescent="0.25">
      <c r="C71" s="65"/>
      <c r="D71" s="66">
        <v>45730</v>
      </c>
      <c r="E71" s="70" t="s">
        <v>133</v>
      </c>
      <c r="F71" s="68" t="s">
        <v>16</v>
      </c>
      <c r="G71" s="83"/>
      <c r="H71" s="69">
        <v>5962.7000000000007</v>
      </c>
      <c r="I71" s="46">
        <f t="shared" si="0"/>
        <v>-19661914.988699939</v>
      </c>
    </row>
    <row r="72" spans="3:9" s="27" customFormat="1" ht="30" thickTop="1" thickBot="1" x14ac:dyDescent="0.25">
      <c r="C72" s="65"/>
      <c r="D72" s="66">
        <v>45730</v>
      </c>
      <c r="E72" s="70" t="s">
        <v>133</v>
      </c>
      <c r="F72" s="68" t="s">
        <v>44</v>
      </c>
      <c r="G72" s="83"/>
      <c r="H72" s="69">
        <v>6439.7160000000003</v>
      </c>
      <c r="I72" s="46">
        <f t="shared" si="0"/>
        <v>-19668354.704699937</v>
      </c>
    </row>
    <row r="73" spans="3:9" s="27" customFormat="1" ht="18" thickTop="1" thickBot="1" x14ac:dyDescent="0.25">
      <c r="C73" s="65"/>
      <c r="D73" s="66">
        <v>45730</v>
      </c>
      <c r="E73" s="70" t="s">
        <v>133</v>
      </c>
      <c r="F73" s="68" t="s">
        <v>225</v>
      </c>
      <c r="G73" s="83"/>
      <c r="H73" s="69">
        <v>128317.30399999999</v>
      </c>
      <c r="I73" s="46">
        <f t="shared" si="0"/>
        <v>-19796672.008699939</v>
      </c>
    </row>
    <row r="74" spans="3:9" s="27" customFormat="1" ht="30" thickTop="1" thickBot="1" x14ac:dyDescent="0.25">
      <c r="C74" s="65"/>
      <c r="D74" s="66">
        <v>45730</v>
      </c>
      <c r="E74" s="70" t="s">
        <v>134</v>
      </c>
      <c r="F74" s="68" t="s">
        <v>16</v>
      </c>
      <c r="G74" s="83"/>
      <c r="H74" s="69">
        <v>2600.5555000000004</v>
      </c>
      <c r="I74" s="46">
        <f t="shared" si="0"/>
        <v>-19799272.564199939</v>
      </c>
    </row>
    <row r="75" spans="3:9" s="27" customFormat="1" ht="18" thickTop="1" thickBot="1" x14ac:dyDescent="0.25">
      <c r="C75" s="65"/>
      <c r="D75" s="66">
        <v>45730</v>
      </c>
      <c r="E75" s="70" t="s">
        <v>134</v>
      </c>
      <c r="F75" s="68" t="s">
        <v>225</v>
      </c>
      <c r="G75" s="83"/>
      <c r="H75" s="69">
        <v>58772.554499999998</v>
      </c>
      <c r="I75" s="46">
        <f t="shared" si="0"/>
        <v>-19858045.118699938</v>
      </c>
    </row>
    <row r="76" spans="3:9" s="27" customFormat="1" ht="30" thickTop="1" thickBot="1" x14ac:dyDescent="0.25">
      <c r="C76" s="65"/>
      <c r="D76" s="66">
        <v>45730</v>
      </c>
      <c r="E76" s="70" t="s">
        <v>135</v>
      </c>
      <c r="F76" s="68" t="s">
        <v>16</v>
      </c>
      <c r="G76" s="83"/>
      <c r="H76" s="69">
        <v>36230</v>
      </c>
      <c r="I76" s="46">
        <f t="shared" si="0"/>
        <v>-19894275.118699938</v>
      </c>
    </row>
    <row r="77" spans="3:9" s="27" customFormat="1" ht="30" thickTop="1" thickBot="1" x14ac:dyDescent="0.25">
      <c r="C77" s="65"/>
      <c r="D77" s="66">
        <v>45730</v>
      </c>
      <c r="E77" s="70" t="s">
        <v>135</v>
      </c>
      <c r="F77" s="68" t="s">
        <v>44</v>
      </c>
      <c r="G77" s="83"/>
      <c r="H77" s="69">
        <v>39128.400000000001</v>
      </c>
      <c r="I77" s="46">
        <f t="shared" si="0"/>
        <v>-19933403.518699937</v>
      </c>
    </row>
    <row r="78" spans="3:9" s="27" customFormat="1" ht="18" thickTop="1" thickBot="1" x14ac:dyDescent="0.25">
      <c r="C78" s="65"/>
      <c r="D78" s="66">
        <v>45730</v>
      </c>
      <c r="E78" s="70" t="s">
        <v>135</v>
      </c>
      <c r="F78" s="68" t="s">
        <v>226</v>
      </c>
      <c r="G78" s="83"/>
      <c r="H78" s="69">
        <v>779669.6</v>
      </c>
      <c r="I78" s="46">
        <f t="shared" si="0"/>
        <v>-20713073.118699938</v>
      </c>
    </row>
    <row r="79" spans="3:9" s="27" customFormat="1" ht="30" thickTop="1" thickBot="1" x14ac:dyDescent="0.25">
      <c r="C79" s="65"/>
      <c r="D79" s="66">
        <v>45730</v>
      </c>
      <c r="E79" s="70" t="s">
        <v>136</v>
      </c>
      <c r="F79" s="68" t="s">
        <v>16</v>
      </c>
      <c r="G79" s="83"/>
      <c r="H79" s="69">
        <v>35212.5</v>
      </c>
      <c r="I79" s="46">
        <f t="shared" si="0"/>
        <v>-20748285.618699938</v>
      </c>
    </row>
    <row r="80" spans="3:9" s="27" customFormat="1" ht="30" thickTop="1" thickBot="1" x14ac:dyDescent="0.25">
      <c r="C80" s="65"/>
      <c r="D80" s="66">
        <v>45730</v>
      </c>
      <c r="E80" s="70" t="s">
        <v>136</v>
      </c>
      <c r="F80" s="68" t="s">
        <v>44</v>
      </c>
      <c r="G80" s="83"/>
      <c r="H80" s="69">
        <v>38029.5</v>
      </c>
      <c r="I80" s="46">
        <f t="shared" si="0"/>
        <v>-20786315.118699938</v>
      </c>
    </row>
    <row r="81" spans="3:9" s="27" customFormat="1" ht="18" thickTop="1" thickBot="1" x14ac:dyDescent="0.25">
      <c r="C81" s="65"/>
      <c r="D81" s="66">
        <v>45730</v>
      </c>
      <c r="E81" s="70" t="s">
        <v>136</v>
      </c>
      <c r="F81" s="68" t="s">
        <v>227</v>
      </c>
      <c r="G81" s="83"/>
      <c r="H81" s="69">
        <v>757773</v>
      </c>
      <c r="I81" s="46">
        <f t="shared" si="0"/>
        <v>-21544088.118699938</v>
      </c>
    </row>
    <row r="82" spans="3:9" s="27" customFormat="1" ht="30" thickTop="1" thickBot="1" x14ac:dyDescent="0.25">
      <c r="C82" s="65"/>
      <c r="D82" s="66">
        <v>45730</v>
      </c>
      <c r="E82" s="70" t="s">
        <v>137</v>
      </c>
      <c r="F82" s="68" t="s">
        <v>16</v>
      </c>
      <c r="G82" s="83"/>
      <c r="H82" s="69">
        <v>12210</v>
      </c>
      <c r="I82" s="46">
        <f t="shared" si="0"/>
        <v>-21556298.118699938</v>
      </c>
    </row>
    <row r="83" spans="3:9" s="27" customFormat="1" ht="18" thickTop="1" thickBot="1" x14ac:dyDescent="0.25">
      <c r="C83" s="65"/>
      <c r="D83" s="66">
        <v>45730</v>
      </c>
      <c r="E83" s="70" t="s">
        <v>137</v>
      </c>
      <c r="F83" s="68" t="s">
        <v>228</v>
      </c>
      <c r="G83" s="83"/>
      <c r="H83" s="69">
        <v>231990</v>
      </c>
      <c r="I83" s="46">
        <f t="shared" si="0"/>
        <v>-21788288.118699938</v>
      </c>
    </row>
    <row r="84" spans="3:9" s="27" customFormat="1" ht="30" thickTop="1" thickBot="1" x14ac:dyDescent="0.25">
      <c r="C84" s="65"/>
      <c r="D84" s="66">
        <v>45730</v>
      </c>
      <c r="E84" s="70" t="s">
        <v>138</v>
      </c>
      <c r="F84" s="68" t="s">
        <v>16</v>
      </c>
      <c r="G84" s="83"/>
      <c r="H84" s="69">
        <v>8280</v>
      </c>
      <c r="I84" s="46">
        <f t="shared" si="0"/>
        <v>-21796568.118699938</v>
      </c>
    </row>
    <row r="85" spans="3:9" s="27" customFormat="1" ht="30" thickTop="1" thickBot="1" x14ac:dyDescent="0.25">
      <c r="C85" s="65"/>
      <c r="D85" s="66">
        <v>45730</v>
      </c>
      <c r="E85" s="70" t="s">
        <v>138</v>
      </c>
      <c r="F85" s="68" t="s">
        <v>229</v>
      </c>
      <c r="G85" s="83"/>
      <c r="H85" s="69">
        <v>187128</v>
      </c>
      <c r="I85" s="46">
        <f t="shared" si="0"/>
        <v>-21983696.118699938</v>
      </c>
    </row>
    <row r="86" spans="3:9" s="27" customFormat="1" ht="30" thickTop="1" thickBot="1" x14ac:dyDescent="0.25">
      <c r="C86" s="65"/>
      <c r="D86" s="66">
        <v>45728</v>
      </c>
      <c r="E86" s="70"/>
      <c r="F86" s="68" t="s">
        <v>23</v>
      </c>
      <c r="G86" s="83">
        <v>2298992.4700000002</v>
      </c>
      <c r="H86" s="69"/>
      <c r="I86" s="46">
        <f t="shared" si="0"/>
        <v>-19684703.648699939</v>
      </c>
    </row>
    <row r="87" spans="3:9" s="27" customFormat="1" ht="30" thickTop="1" thickBot="1" x14ac:dyDescent="0.25">
      <c r="C87" s="65"/>
      <c r="D87" s="66">
        <v>45734</v>
      </c>
      <c r="E87" s="70"/>
      <c r="F87" s="68" t="s">
        <v>23</v>
      </c>
      <c r="G87" s="83">
        <v>64430</v>
      </c>
      <c r="H87" s="69"/>
      <c r="I87" s="46">
        <f t="shared" si="0"/>
        <v>-19620273.648699939</v>
      </c>
    </row>
    <row r="88" spans="3:9" s="27" customFormat="1" ht="30" thickTop="1" thickBot="1" x14ac:dyDescent="0.25">
      <c r="C88" s="65"/>
      <c r="D88" s="66">
        <v>45734</v>
      </c>
      <c r="E88" s="70" t="s">
        <v>139</v>
      </c>
      <c r="F88" s="68" t="s">
        <v>16</v>
      </c>
      <c r="G88" s="83"/>
      <c r="H88" s="69">
        <v>1330</v>
      </c>
      <c r="I88" s="46">
        <f t="shared" si="0"/>
        <v>-19621603.648699939</v>
      </c>
    </row>
    <row r="89" spans="3:9" s="27" customFormat="1" ht="18" thickTop="1" thickBot="1" x14ac:dyDescent="0.25">
      <c r="C89" s="65"/>
      <c r="D89" s="66">
        <v>45734</v>
      </c>
      <c r="E89" s="70" t="s">
        <v>139</v>
      </c>
      <c r="F89" s="68" t="s">
        <v>230</v>
      </c>
      <c r="G89" s="83"/>
      <c r="H89" s="69">
        <v>30058</v>
      </c>
      <c r="I89" s="46">
        <f t="shared" si="0"/>
        <v>-19651661.648699939</v>
      </c>
    </row>
    <row r="90" spans="3:9" s="27" customFormat="1" ht="30" thickTop="1" thickBot="1" x14ac:dyDescent="0.25">
      <c r="C90" s="65"/>
      <c r="D90" s="66">
        <v>45734</v>
      </c>
      <c r="E90" s="70" t="s">
        <v>140</v>
      </c>
      <c r="F90" s="68" t="s">
        <v>16</v>
      </c>
      <c r="G90" s="83"/>
      <c r="H90" s="69">
        <v>525</v>
      </c>
      <c r="I90" s="46">
        <f t="shared" si="0"/>
        <v>-19652186.648699939</v>
      </c>
    </row>
    <row r="91" spans="3:9" s="27" customFormat="1" ht="18" thickTop="1" thickBot="1" x14ac:dyDescent="0.25">
      <c r="C91" s="65"/>
      <c r="D91" s="66">
        <v>45734</v>
      </c>
      <c r="E91" s="70" t="s">
        <v>140</v>
      </c>
      <c r="F91" s="68" t="s">
        <v>230</v>
      </c>
      <c r="G91" s="83"/>
      <c r="H91" s="69">
        <v>11865</v>
      </c>
      <c r="I91" s="46">
        <f t="shared" si="0"/>
        <v>-19664051.648699939</v>
      </c>
    </row>
    <row r="92" spans="3:9" s="27" customFormat="1" ht="30" thickTop="1" thickBot="1" x14ac:dyDescent="0.25">
      <c r="C92" s="65"/>
      <c r="D92" s="66">
        <v>45734</v>
      </c>
      <c r="E92" s="70" t="s">
        <v>141</v>
      </c>
      <c r="F92" s="68" t="s">
        <v>16</v>
      </c>
      <c r="G92" s="83"/>
      <c r="H92" s="69">
        <v>740.5</v>
      </c>
      <c r="I92" s="46">
        <f t="shared" si="0"/>
        <v>-19664792.148699939</v>
      </c>
    </row>
    <row r="93" spans="3:9" s="27" customFormat="1" ht="18" thickTop="1" thickBot="1" x14ac:dyDescent="0.25">
      <c r="C93" s="65"/>
      <c r="D93" s="66">
        <v>45734</v>
      </c>
      <c r="E93" s="70" t="s">
        <v>141</v>
      </c>
      <c r="F93" s="68" t="s">
        <v>230</v>
      </c>
      <c r="G93" s="83"/>
      <c r="H93" s="69">
        <v>16735.3</v>
      </c>
      <c r="I93" s="46">
        <f t="shared" si="0"/>
        <v>-19681527.44869994</v>
      </c>
    </row>
    <row r="94" spans="3:9" s="27" customFormat="1" ht="30" thickTop="1" thickBot="1" x14ac:dyDescent="0.25">
      <c r="C94" s="65"/>
      <c r="D94" s="66">
        <v>45734</v>
      </c>
      <c r="E94" s="70" t="s">
        <v>142</v>
      </c>
      <c r="F94" s="68" t="s">
        <v>16</v>
      </c>
      <c r="G94" s="83"/>
      <c r="H94" s="69">
        <v>15564.618</v>
      </c>
      <c r="I94" s="46">
        <f t="shared" si="0"/>
        <v>-19697092.066699941</v>
      </c>
    </row>
    <row r="95" spans="3:9" s="27" customFormat="1" ht="18" thickTop="1" thickBot="1" x14ac:dyDescent="0.25">
      <c r="C95" s="65"/>
      <c r="D95" s="66">
        <v>45734</v>
      </c>
      <c r="E95" s="70" t="s">
        <v>142</v>
      </c>
      <c r="F95" s="68" t="s">
        <v>231</v>
      </c>
      <c r="G95" s="83"/>
      <c r="H95" s="69">
        <v>351760.36199999996</v>
      </c>
      <c r="I95" s="46">
        <f t="shared" si="0"/>
        <v>-20048852.42869994</v>
      </c>
    </row>
    <row r="96" spans="3:9" s="27" customFormat="1" ht="30" thickTop="1" thickBot="1" x14ac:dyDescent="0.25">
      <c r="C96" s="65"/>
      <c r="D96" s="66">
        <v>45734</v>
      </c>
      <c r="E96" s="70" t="s">
        <v>143</v>
      </c>
      <c r="F96" s="68" t="s">
        <v>16</v>
      </c>
      <c r="G96" s="83"/>
      <c r="H96" s="69">
        <v>563.82500000000005</v>
      </c>
      <c r="I96" s="46">
        <f t="shared" ref="I96:I159" si="1">I95+G96-H96</f>
        <v>-20049416.25369994</v>
      </c>
    </row>
    <row r="97" spans="3:9" s="27" customFormat="1" ht="18" thickTop="1" thickBot="1" x14ac:dyDescent="0.25">
      <c r="C97" s="65"/>
      <c r="D97" s="66">
        <v>45734</v>
      </c>
      <c r="E97" s="70" t="s">
        <v>143</v>
      </c>
      <c r="F97" s="68" t="s">
        <v>232</v>
      </c>
      <c r="G97" s="83"/>
      <c r="H97" s="69">
        <v>12742.44</v>
      </c>
      <c r="I97" s="46">
        <f t="shared" si="1"/>
        <v>-20062158.693699941</v>
      </c>
    </row>
    <row r="98" spans="3:9" s="27" customFormat="1" ht="30" thickTop="1" thickBot="1" x14ac:dyDescent="0.25">
      <c r="C98" s="65"/>
      <c r="D98" s="66">
        <v>45734</v>
      </c>
      <c r="E98" s="70" t="s">
        <v>144</v>
      </c>
      <c r="F98" s="68" t="s">
        <v>16</v>
      </c>
      <c r="G98" s="83"/>
      <c r="H98" s="69">
        <v>4987.5</v>
      </c>
      <c r="I98" s="46">
        <f t="shared" si="1"/>
        <v>-20067146.193699941</v>
      </c>
    </row>
    <row r="99" spans="3:9" s="27" customFormat="1" ht="18" thickTop="1" thickBot="1" x14ac:dyDescent="0.25">
      <c r="C99" s="65"/>
      <c r="D99" s="66">
        <v>45734</v>
      </c>
      <c r="E99" s="70" t="s">
        <v>144</v>
      </c>
      <c r="F99" s="68" t="s">
        <v>233</v>
      </c>
      <c r="G99" s="83"/>
      <c r="H99" s="69">
        <v>112717.5</v>
      </c>
      <c r="I99" s="46">
        <f t="shared" si="1"/>
        <v>-20179863.693699941</v>
      </c>
    </row>
    <row r="100" spans="3:9" s="27" customFormat="1" ht="30" thickTop="1" thickBot="1" x14ac:dyDescent="0.25">
      <c r="C100" s="65"/>
      <c r="D100" s="66">
        <v>45734</v>
      </c>
      <c r="E100" s="70" t="s">
        <v>145</v>
      </c>
      <c r="F100" s="68" t="s">
        <v>16</v>
      </c>
      <c r="G100" s="83"/>
      <c r="H100" s="69">
        <v>2320.1489999999999</v>
      </c>
      <c r="I100" s="46">
        <f t="shared" si="1"/>
        <v>-20182183.842699941</v>
      </c>
    </row>
    <row r="101" spans="3:9" s="27" customFormat="1" ht="18" thickTop="1" thickBot="1" x14ac:dyDescent="0.25">
      <c r="C101" s="65"/>
      <c r="D101" s="66">
        <v>45734</v>
      </c>
      <c r="E101" s="70" t="s">
        <v>145</v>
      </c>
      <c r="F101" s="68" t="s">
        <v>234</v>
      </c>
      <c r="G101" s="83"/>
      <c r="H101" s="69">
        <v>52435.370999999999</v>
      </c>
      <c r="I101" s="46">
        <f t="shared" si="1"/>
        <v>-20234619.213699941</v>
      </c>
    </row>
    <row r="102" spans="3:9" s="27" customFormat="1" ht="30" thickTop="1" thickBot="1" x14ac:dyDescent="0.25">
      <c r="C102" s="65"/>
      <c r="D102" s="66">
        <v>45734</v>
      </c>
      <c r="E102" s="70" t="s">
        <v>146</v>
      </c>
      <c r="F102" s="68" t="s">
        <v>16</v>
      </c>
      <c r="G102" s="83"/>
      <c r="H102" s="69">
        <v>1166.55</v>
      </c>
      <c r="I102" s="46">
        <f t="shared" si="1"/>
        <v>-20235785.763699941</v>
      </c>
    </row>
    <row r="103" spans="3:9" s="27" customFormat="1" ht="18" thickTop="1" thickBot="1" x14ac:dyDescent="0.25">
      <c r="C103" s="65"/>
      <c r="D103" s="66">
        <v>45734</v>
      </c>
      <c r="E103" s="70" t="s">
        <v>146</v>
      </c>
      <c r="F103" s="68" t="s">
        <v>235</v>
      </c>
      <c r="G103" s="83"/>
      <c r="H103" s="69">
        <v>26364.030000000002</v>
      </c>
      <c r="I103" s="46">
        <f t="shared" si="1"/>
        <v>-20262149.793699943</v>
      </c>
    </row>
    <row r="104" spans="3:9" s="27" customFormat="1" ht="30" thickTop="1" thickBot="1" x14ac:dyDescent="0.25">
      <c r="C104" s="65"/>
      <c r="D104" s="66">
        <v>45734</v>
      </c>
      <c r="E104" s="70" t="s">
        <v>147</v>
      </c>
      <c r="F104" s="68" t="s">
        <v>16</v>
      </c>
      <c r="G104" s="83"/>
      <c r="H104" s="69">
        <v>3367.75</v>
      </c>
      <c r="I104" s="46">
        <f t="shared" si="1"/>
        <v>-20265517.543699943</v>
      </c>
    </row>
    <row r="105" spans="3:9" s="27" customFormat="1" ht="18" thickTop="1" thickBot="1" x14ac:dyDescent="0.25">
      <c r="C105" s="65"/>
      <c r="D105" s="66">
        <v>45734</v>
      </c>
      <c r="E105" s="70" t="s">
        <v>147</v>
      </c>
      <c r="F105" s="68" t="s">
        <v>236</v>
      </c>
      <c r="G105" s="83"/>
      <c r="H105" s="69">
        <v>76111.149999999994</v>
      </c>
      <c r="I105" s="46">
        <f t="shared" si="1"/>
        <v>-20341628.693699941</v>
      </c>
    </row>
    <row r="106" spans="3:9" s="27" customFormat="1" ht="30" thickTop="1" thickBot="1" x14ac:dyDescent="0.25">
      <c r="C106" s="65"/>
      <c r="D106" s="66">
        <v>45734</v>
      </c>
      <c r="E106" s="70" t="s">
        <v>148</v>
      </c>
      <c r="F106" s="68" t="s">
        <v>16</v>
      </c>
      <c r="G106" s="83"/>
      <c r="H106" s="69">
        <v>6987.5</v>
      </c>
      <c r="I106" s="46">
        <f t="shared" si="1"/>
        <v>-20348616.193699941</v>
      </c>
    </row>
    <row r="107" spans="3:9" s="27" customFormat="1" ht="30" thickTop="1" thickBot="1" x14ac:dyDescent="0.25">
      <c r="C107" s="65"/>
      <c r="D107" s="66">
        <v>45734</v>
      </c>
      <c r="E107" s="70" t="s">
        <v>148</v>
      </c>
      <c r="F107" s="68" t="s">
        <v>44</v>
      </c>
      <c r="G107" s="83"/>
      <c r="H107" s="69">
        <v>7546.5</v>
      </c>
      <c r="I107" s="46">
        <f t="shared" si="1"/>
        <v>-20356162.693699941</v>
      </c>
    </row>
    <row r="108" spans="3:9" s="27" customFormat="1" ht="18" thickTop="1" thickBot="1" x14ac:dyDescent="0.25">
      <c r="C108" s="65"/>
      <c r="D108" s="66">
        <v>45734</v>
      </c>
      <c r="E108" s="70" t="s">
        <v>148</v>
      </c>
      <c r="F108" s="68" t="s">
        <v>237</v>
      </c>
      <c r="G108" s="83"/>
      <c r="H108" s="69">
        <v>150371</v>
      </c>
      <c r="I108" s="46">
        <f t="shared" si="1"/>
        <v>-20506533.693699941</v>
      </c>
    </row>
    <row r="109" spans="3:9" s="27" customFormat="1" ht="30" thickTop="1" thickBot="1" x14ac:dyDescent="0.25">
      <c r="C109" s="65"/>
      <c r="D109" s="66">
        <v>45734</v>
      </c>
      <c r="E109" s="70" t="s">
        <v>149</v>
      </c>
      <c r="F109" s="68" t="s">
        <v>16</v>
      </c>
      <c r="G109" s="83"/>
      <c r="H109" s="69">
        <v>5630</v>
      </c>
      <c r="I109" s="46">
        <f t="shared" si="1"/>
        <v>-20512163.693699941</v>
      </c>
    </row>
    <row r="110" spans="3:9" s="27" customFormat="1" ht="18" thickTop="1" thickBot="1" x14ac:dyDescent="0.25">
      <c r="C110" s="65"/>
      <c r="D110" s="66">
        <v>45734</v>
      </c>
      <c r="E110" s="70" t="s">
        <v>149</v>
      </c>
      <c r="F110" s="68" t="s">
        <v>238</v>
      </c>
      <c r="G110" s="83"/>
      <c r="H110" s="69">
        <v>127238</v>
      </c>
      <c r="I110" s="46">
        <f t="shared" si="1"/>
        <v>-20639401.693699941</v>
      </c>
    </row>
    <row r="111" spans="3:9" s="27" customFormat="1" ht="30" thickTop="1" thickBot="1" x14ac:dyDescent="0.25">
      <c r="C111" s="65"/>
      <c r="D111" s="66">
        <v>45734</v>
      </c>
      <c r="E111" s="70" t="s">
        <v>150</v>
      </c>
      <c r="F111" s="68" t="s">
        <v>16</v>
      </c>
      <c r="G111" s="83"/>
      <c r="H111" s="69">
        <v>1266.9490000000001</v>
      </c>
      <c r="I111" s="46">
        <f t="shared" si="1"/>
        <v>-20640668.642699942</v>
      </c>
    </row>
    <row r="112" spans="3:9" s="27" customFormat="1" ht="18" thickTop="1" thickBot="1" x14ac:dyDescent="0.25">
      <c r="C112" s="65"/>
      <c r="D112" s="66">
        <v>45734</v>
      </c>
      <c r="E112" s="70" t="s">
        <v>150</v>
      </c>
      <c r="F112" s="68" t="s">
        <v>239</v>
      </c>
      <c r="G112" s="83"/>
      <c r="H112" s="69">
        <v>28633.050999999999</v>
      </c>
      <c r="I112" s="46">
        <f t="shared" si="1"/>
        <v>-20669301.693699941</v>
      </c>
    </row>
    <row r="113" spans="3:9" s="27" customFormat="1" ht="30" thickTop="1" thickBot="1" x14ac:dyDescent="0.25">
      <c r="C113" s="65"/>
      <c r="D113" s="66">
        <v>45734</v>
      </c>
      <c r="E113" s="70" t="s">
        <v>151</v>
      </c>
      <c r="F113" s="68" t="s">
        <v>16</v>
      </c>
      <c r="G113" s="83"/>
      <c r="H113" s="69">
        <v>39594.438500000004</v>
      </c>
      <c r="I113" s="46">
        <f t="shared" si="1"/>
        <v>-20708896.132199939</v>
      </c>
    </row>
    <row r="114" spans="3:9" s="27" customFormat="1" ht="18" thickTop="1" thickBot="1" x14ac:dyDescent="0.25">
      <c r="C114" s="65"/>
      <c r="D114" s="66">
        <v>45734</v>
      </c>
      <c r="E114" s="70" t="s">
        <v>151</v>
      </c>
      <c r="F114" s="68" t="s">
        <v>240</v>
      </c>
      <c r="G114" s="83"/>
      <c r="H114" s="69">
        <v>894834.31149999984</v>
      </c>
      <c r="I114" s="46">
        <f t="shared" si="1"/>
        <v>-21603730.443699941</v>
      </c>
    </row>
    <row r="115" spans="3:9" s="27" customFormat="1" ht="30" thickTop="1" thickBot="1" x14ac:dyDescent="0.25">
      <c r="C115" s="65"/>
      <c r="D115" s="66">
        <v>45735</v>
      </c>
      <c r="E115" s="70"/>
      <c r="F115" s="68" t="s">
        <v>23</v>
      </c>
      <c r="G115" s="83">
        <v>4174025.86</v>
      </c>
      <c r="H115" s="69"/>
      <c r="I115" s="46">
        <f t="shared" si="1"/>
        <v>-17429704.583699942</v>
      </c>
    </row>
    <row r="116" spans="3:9" s="27" customFormat="1" ht="30" thickTop="1" thickBot="1" x14ac:dyDescent="0.25">
      <c r="C116" s="65"/>
      <c r="D116" s="66">
        <v>45736</v>
      </c>
      <c r="E116" s="70"/>
      <c r="F116" s="68" t="s">
        <v>23</v>
      </c>
      <c r="G116" s="83">
        <v>233267</v>
      </c>
      <c r="H116" s="69"/>
      <c r="I116" s="46">
        <f t="shared" si="1"/>
        <v>-17196437.583699942</v>
      </c>
    </row>
    <row r="117" spans="3:9" s="27" customFormat="1" ht="30" thickTop="1" thickBot="1" x14ac:dyDescent="0.25">
      <c r="C117" s="65"/>
      <c r="D117" s="66">
        <v>45736</v>
      </c>
      <c r="E117" s="70" t="s">
        <v>152</v>
      </c>
      <c r="F117" s="68" t="s">
        <v>16</v>
      </c>
      <c r="G117" s="83"/>
      <c r="H117" s="69">
        <v>9060.6660000000011</v>
      </c>
      <c r="I117" s="46">
        <f t="shared" si="1"/>
        <v>-17205498.249699943</v>
      </c>
    </row>
    <row r="118" spans="3:9" s="27" customFormat="1" ht="30" thickTop="1" thickBot="1" x14ac:dyDescent="0.25">
      <c r="C118" s="65"/>
      <c r="D118" s="66">
        <v>45736</v>
      </c>
      <c r="E118" s="70" t="s">
        <v>152</v>
      </c>
      <c r="F118" s="68" t="s">
        <v>241</v>
      </c>
      <c r="G118" s="83"/>
      <c r="H118" s="69">
        <v>204771.054</v>
      </c>
      <c r="I118" s="46">
        <f t="shared" si="1"/>
        <v>-17410269.303699944</v>
      </c>
    </row>
    <row r="119" spans="3:9" s="27" customFormat="1" ht="30" thickTop="1" thickBot="1" x14ac:dyDescent="0.25">
      <c r="C119" s="65"/>
      <c r="D119" s="66">
        <v>45736</v>
      </c>
      <c r="E119" s="70" t="s">
        <v>153</v>
      </c>
      <c r="F119" s="68" t="s">
        <v>16</v>
      </c>
      <c r="G119" s="83"/>
      <c r="H119" s="69">
        <v>6000</v>
      </c>
      <c r="I119" s="46">
        <f t="shared" si="1"/>
        <v>-17416269.303699944</v>
      </c>
    </row>
    <row r="120" spans="3:9" s="27" customFormat="1" ht="18" thickTop="1" thickBot="1" x14ac:dyDescent="0.25">
      <c r="C120" s="65"/>
      <c r="D120" s="66">
        <v>45736</v>
      </c>
      <c r="E120" s="70" t="s">
        <v>153</v>
      </c>
      <c r="F120" s="68" t="s">
        <v>242</v>
      </c>
      <c r="G120" s="83"/>
      <c r="H120" s="69">
        <v>114000</v>
      </c>
      <c r="I120" s="46">
        <f t="shared" si="1"/>
        <v>-17530269.303699944</v>
      </c>
    </row>
    <row r="121" spans="3:9" s="27" customFormat="1" ht="30" thickTop="1" thickBot="1" x14ac:dyDescent="0.25">
      <c r="C121" s="65"/>
      <c r="D121" s="66">
        <v>45736</v>
      </c>
      <c r="E121" s="70" t="s">
        <v>154</v>
      </c>
      <c r="F121" s="68" t="s">
        <v>16</v>
      </c>
      <c r="G121" s="83"/>
      <c r="H121" s="69">
        <v>3660</v>
      </c>
      <c r="I121" s="46">
        <f t="shared" si="1"/>
        <v>-17533929.303699944</v>
      </c>
    </row>
    <row r="122" spans="3:9" s="27" customFormat="1" ht="18" thickTop="1" thickBot="1" x14ac:dyDescent="0.25">
      <c r="C122" s="65"/>
      <c r="D122" s="66">
        <v>45736</v>
      </c>
      <c r="E122" s="70" t="s">
        <v>154</v>
      </c>
      <c r="F122" s="68" t="s">
        <v>228</v>
      </c>
      <c r="G122" s="83"/>
      <c r="H122" s="69">
        <v>69540</v>
      </c>
      <c r="I122" s="46">
        <f t="shared" si="1"/>
        <v>-17603469.303699944</v>
      </c>
    </row>
    <row r="123" spans="3:9" s="27" customFormat="1" ht="30" thickTop="1" thickBot="1" x14ac:dyDescent="0.25">
      <c r="C123" s="65"/>
      <c r="D123" s="66">
        <v>45736</v>
      </c>
      <c r="E123" s="70" t="s">
        <v>155</v>
      </c>
      <c r="F123" s="68" t="s">
        <v>16</v>
      </c>
      <c r="G123" s="83"/>
      <c r="H123" s="69">
        <v>50000</v>
      </c>
      <c r="I123" s="46">
        <f t="shared" si="1"/>
        <v>-17653469.303699944</v>
      </c>
    </row>
    <row r="124" spans="3:9" s="27" customFormat="1" ht="30" thickTop="1" thickBot="1" x14ac:dyDescent="0.25">
      <c r="C124" s="65"/>
      <c r="D124" s="66">
        <v>45736</v>
      </c>
      <c r="E124" s="70" t="s">
        <v>155</v>
      </c>
      <c r="F124" s="68" t="s">
        <v>243</v>
      </c>
      <c r="G124" s="83"/>
      <c r="H124" s="69">
        <v>950000</v>
      </c>
      <c r="I124" s="46">
        <f t="shared" si="1"/>
        <v>-18603469.303699944</v>
      </c>
    </row>
    <row r="125" spans="3:9" s="27" customFormat="1" ht="30" thickTop="1" thickBot="1" x14ac:dyDescent="0.25">
      <c r="C125" s="65"/>
      <c r="D125" s="66">
        <v>45736</v>
      </c>
      <c r="E125" s="70" t="s">
        <v>156</v>
      </c>
      <c r="F125" s="68" t="s">
        <v>16</v>
      </c>
      <c r="G125" s="83"/>
      <c r="H125" s="69">
        <v>100500</v>
      </c>
      <c r="I125" s="46">
        <f t="shared" si="1"/>
        <v>-18703969.303699944</v>
      </c>
    </row>
    <row r="126" spans="3:9" s="27" customFormat="1" ht="30" thickTop="1" thickBot="1" x14ac:dyDescent="0.25">
      <c r="C126" s="65"/>
      <c r="D126" s="66">
        <v>45736</v>
      </c>
      <c r="E126" s="70" t="s">
        <v>156</v>
      </c>
      <c r="F126" s="68" t="s">
        <v>244</v>
      </c>
      <c r="G126" s="83"/>
      <c r="H126" s="69">
        <v>1909500</v>
      </c>
      <c r="I126" s="46">
        <f t="shared" si="1"/>
        <v>-20613469.303699944</v>
      </c>
    </row>
    <row r="127" spans="3:9" s="27" customFormat="1" ht="30" thickTop="1" thickBot="1" x14ac:dyDescent="0.25">
      <c r="C127" s="65"/>
      <c r="D127" s="66">
        <v>45736</v>
      </c>
      <c r="E127" s="70" t="s">
        <v>157</v>
      </c>
      <c r="F127" s="68" t="s">
        <v>16</v>
      </c>
      <c r="G127" s="83"/>
      <c r="H127" s="69">
        <v>13170</v>
      </c>
      <c r="I127" s="46">
        <f t="shared" si="1"/>
        <v>-20626639.303699944</v>
      </c>
    </row>
    <row r="128" spans="3:9" s="27" customFormat="1" ht="18" thickTop="1" thickBot="1" x14ac:dyDescent="0.25">
      <c r="C128" s="65"/>
      <c r="D128" s="66">
        <v>45736</v>
      </c>
      <c r="E128" s="70" t="s">
        <v>157</v>
      </c>
      <c r="F128" s="68" t="s">
        <v>212</v>
      </c>
      <c r="G128" s="83"/>
      <c r="H128" s="69">
        <v>250230</v>
      </c>
      <c r="I128" s="46">
        <f t="shared" si="1"/>
        <v>-20876869.303699944</v>
      </c>
    </row>
    <row r="129" spans="3:9" s="27" customFormat="1" ht="30" thickTop="1" thickBot="1" x14ac:dyDescent="0.25">
      <c r="C129" s="65"/>
      <c r="D129" s="66">
        <v>45736</v>
      </c>
      <c r="E129" s="70" t="s">
        <v>158</v>
      </c>
      <c r="F129" s="68" t="s">
        <v>16</v>
      </c>
      <c r="G129" s="83"/>
      <c r="H129" s="69">
        <v>52395.75</v>
      </c>
      <c r="I129" s="46">
        <f t="shared" si="1"/>
        <v>-20929265.053699944</v>
      </c>
    </row>
    <row r="130" spans="3:9" s="27" customFormat="1" ht="18" thickTop="1" thickBot="1" x14ac:dyDescent="0.25">
      <c r="C130" s="65"/>
      <c r="D130" s="66">
        <v>45736</v>
      </c>
      <c r="E130" s="70" t="s">
        <v>158</v>
      </c>
      <c r="F130" s="68" t="s">
        <v>212</v>
      </c>
      <c r="G130" s="83"/>
      <c r="H130" s="69">
        <v>1058479.6499999999</v>
      </c>
      <c r="I130" s="46">
        <f t="shared" si="1"/>
        <v>-21987744.703699943</v>
      </c>
    </row>
    <row r="131" spans="3:9" s="27" customFormat="1" ht="30" thickTop="1" thickBot="1" x14ac:dyDescent="0.25">
      <c r="C131" s="65"/>
      <c r="D131" s="66">
        <v>45736</v>
      </c>
      <c r="E131" s="70" t="s">
        <v>159</v>
      </c>
      <c r="F131" s="68" t="s">
        <v>16</v>
      </c>
      <c r="G131" s="83"/>
      <c r="H131" s="69">
        <v>3084</v>
      </c>
      <c r="I131" s="46">
        <f t="shared" si="1"/>
        <v>-21990828.703699943</v>
      </c>
    </row>
    <row r="132" spans="3:9" s="27" customFormat="1" ht="18" thickTop="1" thickBot="1" x14ac:dyDescent="0.25">
      <c r="C132" s="65"/>
      <c r="D132" s="66">
        <v>45736</v>
      </c>
      <c r="E132" s="70" t="s">
        <v>159</v>
      </c>
      <c r="F132" s="68" t="s">
        <v>212</v>
      </c>
      <c r="G132" s="83"/>
      <c r="H132" s="69">
        <v>61058.400000000001</v>
      </c>
      <c r="I132" s="46">
        <f t="shared" si="1"/>
        <v>-22051887.103699941</v>
      </c>
    </row>
    <row r="133" spans="3:9" s="27" customFormat="1" ht="30" thickTop="1" thickBot="1" x14ac:dyDescent="0.25">
      <c r="C133" s="65"/>
      <c r="D133" s="66">
        <v>45737</v>
      </c>
      <c r="E133" s="70"/>
      <c r="F133" s="68" t="s">
        <v>23</v>
      </c>
      <c r="G133" s="83">
        <v>1180763.31</v>
      </c>
      <c r="H133" s="69"/>
      <c r="I133" s="46">
        <f t="shared" si="1"/>
        <v>-20871123.793699943</v>
      </c>
    </row>
    <row r="134" spans="3:9" s="27" customFormat="1" ht="30" thickTop="1" thickBot="1" x14ac:dyDescent="0.25">
      <c r="C134" s="65"/>
      <c r="D134" s="66">
        <v>45737</v>
      </c>
      <c r="E134" s="70" t="s">
        <v>160</v>
      </c>
      <c r="F134" s="68" t="s">
        <v>16</v>
      </c>
      <c r="G134" s="83"/>
      <c r="H134" s="69">
        <v>6317.6940000000004</v>
      </c>
      <c r="I134" s="46">
        <f t="shared" si="1"/>
        <v>-20877441.487699941</v>
      </c>
    </row>
    <row r="135" spans="3:9" s="27" customFormat="1" ht="18" thickTop="1" thickBot="1" x14ac:dyDescent="0.25">
      <c r="C135" s="65"/>
      <c r="D135" s="66">
        <v>45737</v>
      </c>
      <c r="E135" s="70" t="s">
        <v>160</v>
      </c>
      <c r="F135" s="68" t="s">
        <v>245</v>
      </c>
      <c r="G135" s="83"/>
      <c r="H135" s="69">
        <v>142779.886</v>
      </c>
      <c r="I135" s="46">
        <f t="shared" si="1"/>
        <v>-21020221.373699941</v>
      </c>
    </row>
    <row r="136" spans="3:9" s="27" customFormat="1" ht="30" thickTop="1" thickBot="1" x14ac:dyDescent="0.25">
      <c r="C136" s="65"/>
      <c r="D136" s="66">
        <v>45737</v>
      </c>
      <c r="E136" s="70" t="s">
        <v>161</v>
      </c>
      <c r="F136" s="68" t="s">
        <v>16</v>
      </c>
      <c r="G136" s="83"/>
      <c r="H136" s="69">
        <v>5700</v>
      </c>
      <c r="I136" s="46">
        <f t="shared" si="1"/>
        <v>-21025921.373699941</v>
      </c>
    </row>
    <row r="137" spans="3:9" s="27" customFormat="1" ht="30" thickTop="1" thickBot="1" x14ac:dyDescent="0.25">
      <c r="C137" s="65"/>
      <c r="D137" s="66">
        <v>45737</v>
      </c>
      <c r="E137" s="70" t="s">
        <v>161</v>
      </c>
      <c r="F137" s="68" t="s">
        <v>246</v>
      </c>
      <c r="G137" s="83"/>
      <c r="H137" s="69">
        <v>128820</v>
      </c>
      <c r="I137" s="46">
        <f t="shared" si="1"/>
        <v>-21154741.373699941</v>
      </c>
    </row>
    <row r="138" spans="3:9" s="27" customFormat="1" ht="30" thickTop="1" thickBot="1" x14ac:dyDescent="0.25">
      <c r="C138" s="65"/>
      <c r="D138" s="66">
        <v>45737</v>
      </c>
      <c r="E138" s="70" t="s">
        <v>162</v>
      </c>
      <c r="F138" s="68" t="s">
        <v>16</v>
      </c>
      <c r="G138" s="83"/>
      <c r="H138" s="69">
        <v>24774</v>
      </c>
      <c r="I138" s="46">
        <f t="shared" si="1"/>
        <v>-21179515.373699941</v>
      </c>
    </row>
    <row r="139" spans="3:9" s="27" customFormat="1" ht="18" thickTop="1" thickBot="1" x14ac:dyDescent="0.25">
      <c r="C139" s="65"/>
      <c r="D139" s="66">
        <v>45737</v>
      </c>
      <c r="E139" s="70" t="s">
        <v>162</v>
      </c>
      <c r="F139" s="68" t="s">
        <v>247</v>
      </c>
      <c r="G139" s="83"/>
      <c r="H139" s="69">
        <v>470706</v>
      </c>
      <c r="I139" s="46">
        <f t="shared" si="1"/>
        <v>-21650221.373699941</v>
      </c>
    </row>
    <row r="140" spans="3:9" s="27" customFormat="1" ht="30" thickTop="1" thickBot="1" x14ac:dyDescent="0.25">
      <c r="C140" s="65"/>
      <c r="D140" s="66">
        <v>45737</v>
      </c>
      <c r="E140" s="70" t="s">
        <v>163</v>
      </c>
      <c r="F140" s="68" t="s">
        <v>16</v>
      </c>
      <c r="G140" s="83"/>
      <c r="H140" s="69">
        <v>4980</v>
      </c>
      <c r="I140" s="46">
        <f t="shared" si="1"/>
        <v>-21655201.373699941</v>
      </c>
    </row>
    <row r="141" spans="3:9" s="27" customFormat="1" ht="18" thickTop="1" thickBot="1" x14ac:dyDescent="0.25">
      <c r="C141" s="65"/>
      <c r="D141" s="66">
        <v>45737</v>
      </c>
      <c r="E141" s="70" t="s">
        <v>163</v>
      </c>
      <c r="F141" s="68" t="s">
        <v>248</v>
      </c>
      <c r="G141" s="83"/>
      <c r="H141" s="69">
        <v>94620</v>
      </c>
      <c r="I141" s="46">
        <f t="shared" si="1"/>
        <v>-21749821.373699941</v>
      </c>
    </row>
    <row r="142" spans="3:9" s="27" customFormat="1" ht="30" thickTop="1" thickBot="1" x14ac:dyDescent="0.25">
      <c r="C142" s="65"/>
      <c r="D142" s="66">
        <v>45737</v>
      </c>
      <c r="E142" s="70" t="s">
        <v>164</v>
      </c>
      <c r="F142" s="68" t="s">
        <v>16</v>
      </c>
      <c r="G142" s="83"/>
      <c r="H142" s="69">
        <v>109365</v>
      </c>
      <c r="I142" s="46">
        <f t="shared" si="1"/>
        <v>-21859186.373699941</v>
      </c>
    </row>
    <row r="143" spans="3:9" s="27" customFormat="1" ht="18" thickTop="1" thickBot="1" x14ac:dyDescent="0.25">
      <c r="C143" s="65"/>
      <c r="D143" s="66">
        <v>45737</v>
      </c>
      <c r="E143" s="70" t="s">
        <v>164</v>
      </c>
      <c r="F143" s="68" t="s">
        <v>248</v>
      </c>
      <c r="G143" s="83"/>
      <c r="H143" s="69">
        <v>2077935</v>
      </c>
      <c r="I143" s="46">
        <f t="shared" si="1"/>
        <v>-23937121.373699941</v>
      </c>
    </row>
    <row r="144" spans="3:9" s="27" customFormat="1" ht="30" thickTop="1" thickBot="1" x14ac:dyDescent="0.25">
      <c r="C144" s="65"/>
      <c r="D144" s="66">
        <v>45737</v>
      </c>
      <c r="E144" s="70" t="s">
        <v>165</v>
      </c>
      <c r="F144" s="68" t="s">
        <v>16</v>
      </c>
      <c r="G144" s="83"/>
      <c r="H144" s="69">
        <v>6184</v>
      </c>
      <c r="I144" s="46">
        <f t="shared" si="1"/>
        <v>-23943305.373699941</v>
      </c>
    </row>
    <row r="145" spans="3:9" s="27" customFormat="1" ht="18" thickTop="1" thickBot="1" x14ac:dyDescent="0.25">
      <c r="C145" s="65"/>
      <c r="D145" s="66">
        <v>45737</v>
      </c>
      <c r="E145" s="70" t="s">
        <v>165</v>
      </c>
      <c r="F145" s="68" t="s">
        <v>248</v>
      </c>
      <c r="G145" s="83"/>
      <c r="H145" s="69">
        <v>117496</v>
      </c>
      <c r="I145" s="46">
        <f t="shared" si="1"/>
        <v>-24060801.373699941</v>
      </c>
    </row>
    <row r="146" spans="3:9" s="27" customFormat="1" ht="18" thickTop="1" thickBot="1" x14ac:dyDescent="0.25">
      <c r="C146" s="65"/>
      <c r="D146" s="66">
        <v>45737</v>
      </c>
      <c r="E146" s="70" t="s">
        <v>166</v>
      </c>
      <c r="F146" s="68" t="s">
        <v>249</v>
      </c>
      <c r="G146" s="83"/>
      <c r="H146" s="69">
        <v>1871100</v>
      </c>
      <c r="I146" s="46">
        <f t="shared" si="1"/>
        <v>-25931901.373699941</v>
      </c>
    </row>
    <row r="147" spans="3:9" s="27" customFormat="1" ht="18" thickTop="1" thickBot="1" x14ac:dyDescent="0.25">
      <c r="C147" s="65"/>
      <c r="D147" s="66">
        <v>45737</v>
      </c>
      <c r="E147" s="70" t="s">
        <v>167</v>
      </c>
      <c r="F147" s="68" t="s">
        <v>250</v>
      </c>
      <c r="G147" s="83"/>
      <c r="H147" s="69">
        <v>151805.25</v>
      </c>
      <c r="I147" s="46">
        <f t="shared" si="1"/>
        <v>-26083706.623699941</v>
      </c>
    </row>
    <row r="148" spans="3:9" s="27" customFormat="1" ht="18" thickTop="1" thickBot="1" x14ac:dyDescent="0.25">
      <c r="C148" s="65"/>
      <c r="D148" s="66">
        <v>45737</v>
      </c>
      <c r="E148" s="70" t="s">
        <v>168</v>
      </c>
      <c r="F148" s="68" t="s">
        <v>251</v>
      </c>
      <c r="G148" s="83"/>
      <c r="H148" s="69">
        <v>110617.92</v>
      </c>
      <c r="I148" s="46">
        <f t="shared" si="1"/>
        <v>-26194324.543699943</v>
      </c>
    </row>
    <row r="149" spans="3:9" s="27" customFormat="1" ht="30" thickTop="1" thickBot="1" x14ac:dyDescent="0.25">
      <c r="C149" s="65"/>
      <c r="D149" s="66">
        <v>45737</v>
      </c>
      <c r="E149" s="70" t="s">
        <v>169</v>
      </c>
      <c r="F149" s="68" t="s">
        <v>16</v>
      </c>
      <c r="G149" s="83"/>
      <c r="H149" s="69">
        <v>213423.39150000003</v>
      </c>
      <c r="I149" s="46">
        <f t="shared" si="1"/>
        <v>-26407747.935199942</v>
      </c>
    </row>
    <row r="150" spans="3:9" s="27" customFormat="1" ht="30" thickTop="1" thickBot="1" x14ac:dyDescent="0.25">
      <c r="C150" s="65"/>
      <c r="D150" s="66">
        <v>45737</v>
      </c>
      <c r="E150" s="70" t="s">
        <v>169</v>
      </c>
      <c r="F150" s="68" t="s">
        <v>44</v>
      </c>
      <c r="G150" s="83"/>
      <c r="H150" s="69">
        <v>230497.25999999998</v>
      </c>
      <c r="I150" s="46">
        <f t="shared" si="1"/>
        <v>-26638245.195199944</v>
      </c>
    </row>
    <row r="151" spans="3:9" s="27" customFormat="1" ht="18" thickTop="1" thickBot="1" x14ac:dyDescent="0.25">
      <c r="C151" s="65"/>
      <c r="D151" s="66">
        <v>45737</v>
      </c>
      <c r="E151" s="70" t="s">
        <v>169</v>
      </c>
      <c r="F151" s="68" t="s">
        <v>252</v>
      </c>
      <c r="G151" s="83"/>
      <c r="H151" s="69">
        <v>4592871.3785000006</v>
      </c>
      <c r="I151" s="46">
        <f t="shared" si="1"/>
        <v>-31231116.573699944</v>
      </c>
    </row>
    <row r="152" spans="3:9" s="27" customFormat="1" ht="30" thickTop="1" thickBot="1" x14ac:dyDescent="0.25">
      <c r="C152" s="65"/>
      <c r="D152" s="66">
        <v>45737</v>
      </c>
      <c r="E152" s="70" t="s">
        <v>170</v>
      </c>
      <c r="F152" s="68" t="s">
        <v>16</v>
      </c>
      <c r="G152" s="83"/>
      <c r="H152" s="69">
        <v>26466.800000000003</v>
      </c>
      <c r="I152" s="46">
        <f t="shared" si="1"/>
        <v>-31257583.373699944</v>
      </c>
    </row>
    <row r="153" spans="3:9" s="27" customFormat="1" ht="18" thickTop="1" thickBot="1" x14ac:dyDescent="0.25">
      <c r="C153" s="65"/>
      <c r="D153" s="66">
        <v>45737</v>
      </c>
      <c r="E153" s="70" t="s">
        <v>170</v>
      </c>
      <c r="F153" s="68" t="s">
        <v>212</v>
      </c>
      <c r="G153" s="83"/>
      <c r="H153" s="69">
        <v>530222</v>
      </c>
      <c r="I153" s="46">
        <f t="shared" si="1"/>
        <v>-31787805.373699944</v>
      </c>
    </row>
    <row r="154" spans="3:9" s="27" customFormat="1" ht="30" thickTop="1" thickBot="1" x14ac:dyDescent="0.25">
      <c r="C154" s="65"/>
      <c r="D154" s="66">
        <v>45737</v>
      </c>
      <c r="E154" s="70" t="s">
        <v>171</v>
      </c>
      <c r="F154" s="68" t="s">
        <v>16</v>
      </c>
      <c r="G154" s="83"/>
      <c r="H154" s="69">
        <v>24434.5</v>
      </c>
      <c r="I154" s="46">
        <f t="shared" si="1"/>
        <v>-31812239.873699944</v>
      </c>
    </row>
    <row r="155" spans="3:9" s="27" customFormat="1" ht="18" thickTop="1" thickBot="1" x14ac:dyDescent="0.25">
      <c r="C155" s="65"/>
      <c r="D155" s="66">
        <v>45737</v>
      </c>
      <c r="E155" s="70" t="s">
        <v>171</v>
      </c>
      <c r="F155" s="68" t="s">
        <v>212</v>
      </c>
      <c r="G155" s="83"/>
      <c r="H155" s="69">
        <v>467279.5</v>
      </c>
      <c r="I155" s="46">
        <f t="shared" si="1"/>
        <v>-32279519.373699944</v>
      </c>
    </row>
    <row r="156" spans="3:9" s="27" customFormat="1" ht="30" thickTop="1" thickBot="1" x14ac:dyDescent="0.25">
      <c r="C156" s="65"/>
      <c r="D156" s="66">
        <v>45738</v>
      </c>
      <c r="E156" s="70" t="s">
        <v>172</v>
      </c>
      <c r="F156" s="68" t="s">
        <v>16</v>
      </c>
      <c r="G156" s="83"/>
      <c r="H156" s="69">
        <v>34215.9</v>
      </c>
      <c r="I156" s="46">
        <f t="shared" si="1"/>
        <v>-32313735.273699943</v>
      </c>
    </row>
    <row r="157" spans="3:9" s="27" customFormat="1" ht="18" thickTop="1" thickBot="1" x14ac:dyDescent="0.25">
      <c r="C157" s="65"/>
      <c r="D157" s="66">
        <v>45738</v>
      </c>
      <c r="E157" s="70" t="s">
        <v>172</v>
      </c>
      <c r="F157" s="68" t="s">
        <v>68</v>
      </c>
      <c r="G157" s="83"/>
      <c r="H157" s="69">
        <v>773279.34</v>
      </c>
      <c r="I157" s="46">
        <f t="shared" si="1"/>
        <v>-33087014.613699943</v>
      </c>
    </row>
    <row r="158" spans="3:9" s="27" customFormat="1" ht="30" thickTop="1" thickBot="1" x14ac:dyDescent="0.25">
      <c r="C158" s="65"/>
      <c r="D158" s="66">
        <v>45740</v>
      </c>
      <c r="E158" s="70"/>
      <c r="F158" s="68" t="s">
        <v>23</v>
      </c>
      <c r="G158" s="83">
        <v>2243036.48</v>
      </c>
      <c r="H158" s="69"/>
      <c r="I158" s="46">
        <f t="shared" si="1"/>
        <v>-30843978.133699942</v>
      </c>
    </row>
    <row r="159" spans="3:9" s="27" customFormat="1" ht="30" thickTop="1" thickBot="1" x14ac:dyDescent="0.25">
      <c r="C159" s="65"/>
      <c r="D159" s="66">
        <v>45740</v>
      </c>
      <c r="E159" s="70" t="s">
        <v>173</v>
      </c>
      <c r="F159" s="68" t="s">
        <v>16</v>
      </c>
      <c r="G159" s="83"/>
      <c r="H159" s="69">
        <v>29735.440000000002</v>
      </c>
      <c r="I159" s="46">
        <f t="shared" si="1"/>
        <v>-30873713.573699944</v>
      </c>
    </row>
    <row r="160" spans="3:9" s="27" customFormat="1" ht="18" thickTop="1" thickBot="1" x14ac:dyDescent="0.25">
      <c r="C160" s="65"/>
      <c r="D160" s="66">
        <v>45740</v>
      </c>
      <c r="E160" s="70" t="s">
        <v>173</v>
      </c>
      <c r="F160" s="68" t="s">
        <v>253</v>
      </c>
      <c r="G160" s="83"/>
      <c r="H160" s="69">
        <v>672020.94</v>
      </c>
      <c r="I160" s="46">
        <f t="shared" ref="I160:I217" si="2">I159+G160-H160</f>
        <v>-31545734.513699945</v>
      </c>
    </row>
    <row r="161" spans="3:9" s="27" customFormat="1" ht="30" thickTop="1" thickBot="1" x14ac:dyDescent="0.25">
      <c r="C161" s="65"/>
      <c r="D161" s="66">
        <v>45740</v>
      </c>
      <c r="E161" s="70" t="s">
        <v>174</v>
      </c>
      <c r="F161" s="68" t="s">
        <v>16</v>
      </c>
      <c r="G161" s="83"/>
      <c r="H161" s="69">
        <v>3300</v>
      </c>
      <c r="I161" s="46">
        <f t="shared" si="2"/>
        <v>-31549034.513699945</v>
      </c>
    </row>
    <row r="162" spans="3:9" s="27" customFormat="1" ht="18" thickTop="1" thickBot="1" x14ac:dyDescent="0.25">
      <c r="C162" s="65"/>
      <c r="D162" s="66">
        <v>45740</v>
      </c>
      <c r="E162" s="70" t="s">
        <v>174</v>
      </c>
      <c r="F162" s="68" t="s">
        <v>253</v>
      </c>
      <c r="G162" s="83"/>
      <c r="H162" s="69">
        <v>74580</v>
      </c>
      <c r="I162" s="46">
        <f t="shared" si="2"/>
        <v>-31623614.513699945</v>
      </c>
    </row>
    <row r="163" spans="3:9" s="27" customFormat="1" ht="30" thickTop="1" thickBot="1" x14ac:dyDescent="0.25">
      <c r="C163" s="65"/>
      <c r="D163" s="66">
        <v>45740</v>
      </c>
      <c r="E163" s="70" t="s">
        <v>175</v>
      </c>
      <c r="F163" s="68" t="s">
        <v>16</v>
      </c>
      <c r="G163" s="83"/>
      <c r="H163" s="69">
        <v>25678.18</v>
      </c>
      <c r="I163" s="46">
        <f t="shared" si="2"/>
        <v>-31649292.693699945</v>
      </c>
    </row>
    <row r="164" spans="3:9" s="27" customFormat="1" ht="18" thickTop="1" thickBot="1" x14ac:dyDescent="0.25">
      <c r="C164" s="65"/>
      <c r="D164" s="66">
        <v>45740</v>
      </c>
      <c r="E164" s="70" t="s">
        <v>175</v>
      </c>
      <c r="F164" s="68" t="s">
        <v>254</v>
      </c>
      <c r="G164" s="83"/>
      <c r="H164" s="69">
        <v>487885.42</v>
      </c>
      <c r="I164" s="46">
        <f t="shared" si="2"/>
        <v>-32137178.113699947</v>
      </c>
    </row>
    <row r="165" spans="3:9" s="27" customFormat="1" ht="30" thickTop="1" thickBot="1" x14ac:dyDescent="0.25">
      <c r="C165" s="65"/>
      <c r="D165" s="66">
        <v>45741</v>
      </c>
      <c r="E165" s="70"/>
      <c r="F165" s="68" t="s">
        <v>23</v>
      </c>
      <c r="G165" s="83">
        <v>1195650.2</v>
      </c>
      <c r="H165" s="69"/>
      <c r="I165" s="46">
        <f t="shared" si="2"/>
        <v>-30941527.913699947</v>
      </c>
    </row>
    <row r="166" spans="3:9" s="27" customFormat="1" ht="30" thickTop="1" thickBot="1" x14ac:dyDescent="0.25">
      <c r="C166" s="65"/>
      <c r="D166" s="66">
        <v>45741</v>
      </c>
      <c r="E166" s="70" t="s">
        <v>176</v>
      </c>
      <c r="F166" s="68" t="s">
        <v>16</v>
      </c>
      <c r="G166" s="83"/>
      <c r="H166" s="69">
        <v>6013.48</v>
      </c>
      <c r="I166" s="46">
        <f t="shared" si="2"/>
        <v>-30947541.393699948</v>
      </c>
    </row>
    <row r="167" spans="3:9" s="27" customFormat="1" ht="18" thickTop="1" thickBot="1" x14ac:dyDescent="0.25">
      <c r="C167" s="65"/>
      <c r="D167" s="66">
        <v>45741</v>
      </c>
      <c r="E167" s="70" t="s">
        <v>176</v>
      </c>
      <c r="F167" s="68" t="s">
        <v>255</v>
      </c>
      <c r="G167" s="83"/>
      <c r="H167" s="69">
        <v>135904.65</v>
      </c>
      <c r="I167" s="46">
        <f t="shared" si="2"/>
        <v>-31083446.043699946</v>
      </c>
    </row>
    <row r="168" spans="3:9" s="27" customFormat="1" ht="30" thickTop="1" thickBot="1" x14ac:dyDescent="0.25">
      <c r="C168" s="65"/>
      <c r="D168" s="66">
        <v>45741</v>
      </c>
      <c r="E168" s="70" t="s">
        <v>177</v>
      </c>
      <c r="F168" s="68" t="s">
        <v>16</v>
      </c>
      <c r="G168" s="83"/>
      <c r="H168" s="69">
        <v>8580</v>
      </c>
      <c r="I168" s="46">
        <f t="shared" si="2"/>
        <v>-31092026.043699946</v>
      </c>
    </row>
    <row r="169" spans="3:9" s="27" customFormat="1" ht="18" thickTop="1" thickBot="1" x14ac:dyDescent="0.25">
      <c r="C169" s="65"/>
      <c r="D169" s="66">
        <v>45741</v>
      </c>
      <c r="E169" s="70" t="s">
        <v>177</v>
      </c>
      <c r="F169" s="68" t="s">
        <v>256</v>
      </c>
      <c r="G169" s="83"/>
      <c r="H169" s="69">
        <v>193908</v>
      </c>
      <c r="I169" s="46">
        <f t="shared" si="2"/>
        <v>-31285934.043699946</v>
      </c>
    </row>
    <row r="170" spans="3:9" s="27" customFormat="1" ht="30" thickTop="1" thickBot="1" x14ac:dyDescent="0.25">
      <c r="C170" s="65"/>
      <c r="D170" s="66">
        <v>45741</v>
      </c>
      <c r="E170" s="70" t="s">
        <v>178</v>
      </c>
      <c r="F170" s="68" t="s">
        <v>16</v>
      </c>
      <c r="G170" s="83"/>
      <c r="H170" s="69">
        <v>8200.5275000000001</v>
      </c>
      <c r="I170" s="46">
        <f t="shared" si="2"/>
        <v>-31294134.571199946</v>
      </c>
    </row>
    <row r="171" spans="3:9" s="27" customFormat="1" ht="18" thickTop="1" thickBot="1" x14ac:dyDescent="0.25">
      <c r="C171" s="65"/>
      <c r="D171" s="66">
        <v>45741</v>
      </c>
      <c r="E171" s="70" t="s">
        <v>178</v>
      </c>
      <c r="F171" s="68" t="s">
        <v>257</v>
      </c>
      <c r="G171" s="83"/>
      <c r="H171" s="69">
        <v>155810.02249999999</v>
      </c>
      <c r="I171" s="46">
        <f t="shared" si="2"/>
        <v>-31449944.593699947</v>
      </c>
    </row>
    <row r="172" spans="3:9" s="27" customFormat="1" ht="30" thickTop="1" thickBot="1" x14ac:dyDescent="0.25">
      <c r="C172" s="65"/>
      <c r="D172" s="66">
        <v>45742</v>
      </c>
      <c r="E172" s="70" t="s">
        <v>179</v>
      </c>
      <c r="F172" s="68" t="s">
        <v>16</v>
      </c>
      <c r="G172" s="83"/>
      <c r="H172" s="69">
        <v>30800</v>
      </c>
      <c r="I172" s="46">
        <f t="shared" si="2"/>
        <v>-31480744.593699947</v>
      </c>
    </row>
    <row r="173" spans="3:9" s="27" customFormat="1" ht="30" thickTop="1" thickBot="1" x14ac:dyDescent="0.25">
      <c r="C173" s="65"/>
      <c r="D173" s="66">
        <v>45742</v>
      </c>
      <c r="E173" s="70" t="s">
        <v>179</v>
      </c>
      <c r="F173" s="68" t="s">
        <v>258</v>
      </c>
      <c r="G173" s="83"/>
      <c r="H173" s="69">
        <v>585200</v>
      </c>
      <c r="I173" s="46">
        <f t="shared" si="2"/>
        <v>-32065944.593699947</v>
      </c>
    </row>
    <row r="174" spans="3:9" s="27" customFormat="1" ht="30" thickTop="1" thickBot="1" x14ac:dyDescent="0.25">
      <c r="C174" s="65"/>
      <c r="D174" s="66">
        <v>45743</v>
      </c>
      <c r="E174" s="70"/>
      <c r="F174" s="68" t="s">
        <v>23</v>
      </c>
      <c r="G174" s="83">
        <v>4007214.48</v>
      </c>
      <c r="H174" s="69"/>
      <c r="I174" s="46">
        <f t="shared" si="2"/>
        <v>-28058730.113699947</v>
      </c>
    </row>
    <row r="175" spans="3:9" s="27" customFormat="1" ht="30" thickTop="1" thickBot="1" x14ac:dyDescent="0.25">
      <c r="C175" s="65"/>
      <c r="D175" s="66">
        <v>45743</v>
      </c>
      <c r="E175" s="70" t="s">
        <v>180</v>
      </c>
      <c r="F175" s="68" t="s">
        <v>16</v>
      </c>
      <c r="G175" s="83"/>
      <c r="H175" s="69">
        <v>16843.220500000003</v>
      </c>
      <c r="I175" s="46">
        <f t="shared" si="2"/>
        <v>-28075573.334199946</v>
      </c>
    </row>
    <row r="176" spans="3:9" s="27" customFormat="1" ht="30" thickTop="1" thickBot="1" x14ac:dyDescent="0.25">
      <c r="C176" s="65"/>
      <c r="D176" s="66">
        <v>45743</v>
      </c>
      <c r="E176" s="70" t="s">
        <v>180</v>
      </c>
      <c r="F176" s="68" t="s">
        <v>44</v>
      </c>
      <c r="G176" s="83"/>
      <c r="H176" s="69">
        <v>18190.677</v>
      </c>
      <c r="I176" s="46">
        <f t="shared" si="2"/>
        <v>-28093764.011199947</v>
      </c>
    </row>
    <row r="177" spans="3:9" s="27" customFormat="1" ht="18" thickTop="1" thickBot="1" x14ac:dyDescent="0.25">
      <c r="C177" s="65"/>
      <c r="D177" s="66">
        <v>45743</v>
      </c>
      <c r="E177" s="70" t="s">
        <v>180</v>
      </c>
      <c r="F177" s="68" t="s">
        <v>259</v>
      </c>
      <c r="G177" s="83"/>
      <c r="H177" s="69">
        <v>362466.10249999998</v>
      </c>
      <c r="I177" s="46">
        <f t="shared" si="2"/>
        <v>-28456230.113699947</v>
      </c>
    </row>
    <row r="178" spans="3:9" s="27" customFormat="1" ht="30" thickTop="1" thickBot="1" x14ac:dyDescent="0.25">
      <c r="C178" s="65"/>
      <c r="D178" s="66">
        <v>45743</v>
      </c>
      <c r="E178" s="70" t="s">
        <v>181</v>
      </c>
      <c r="F178" s="68" t="s">
        <v>16</v>
      </c>
      <c r="G178" s="83"/>
      <c r="H178" s="69">
        <v>7203.3899999999994</v>
      </c>
      <c r="I178" s="46">
        <f t="shared" si="2"/>
        <v>-28463433.503699947</v>
      </c>
    </row>
    <row r="179" spans="3:9" s="27" customFormat="1" ht="30" thickTop="1" thickBot="1" x14ac:dyDescent="0.25">
      <c r="C179" s="65"/>
      <c r="D179" s="66">
        <v>45743</v>
      </c>
      <c r="E179" s="70" t="s">
        <v>181</v>
      </c>
      <c r="F179" s="68" t="s">
        <v>44</v>
      </c>
      <c r="G179" s="83"/>
      <c r="H179" s="69">
        <v>7779.66</v>
      </c>
      <c r="I179" s="46">
        <f t="shared" si="2"/>
        <v>-28471213.163699947</v>
      </c>
    </row>
    <row r="180" spans="3:9" s="27" customFormat="1" ht="18" thickTop="1" thickBot="1" x14ac:dyDescent="0.25">
      <c r="C180" s="65"/>
      <c r="D180" s="66">
        <v>45743</v>
      </c>
      <c r="E180" s="70" t="s">
        <v>181</v>
      </c>
      <c r="F180" s="68" t="s">
        <v>259</v>
      </c>
      <c r="G180" s="83"/>
      <c r="H180" s="69">
        <v>155016.94999999998</v>
      </c>
      <c r="I180" s="46">
        <f t="shared" si="2"/>
        <v>-28626230.113699947</v>
      </c>
    </row>
    <row r="181" spans="3:9" s="27" customFormat="1" ht="30" thickTop="1" thickBot="1" x14ac:dyDescent="0.25">
      <c r="C181" s="65"/>
      <c r="D181" s="66">
        <v>45743</v>
      </c>
      <c r="E181" s="70" t="s">
        <v>182</v>
      </c>
      <c r="F181" s="68" t="s">
        <v>16</v>
      </c>
      <c r="G181" s="83"/>
      <c r="H181" s="69">
        <v>45000</v>
      </c>
      <c r="I181" s="46">
        <f t="shared" si="2"/>
        <v>-28671230.113699947</v>
      </c>
    </row>
    <row r="182" spans="3:9" s="27" customFormat="1" ht="18" thickTop="1" thickBot="1" x14ac:dyDescent="0.25">
      <c r="C182" s="65"/>
      <c r="D182" s="66">
        <v>45743</v>
      </c>
      <c r="E182" s="70" t="s">
        <v>182</v>
      </c>
      <c r="F182" s="68" t="s">
        <v>260</v>
      </c>
      <c r="G182" s="83"/>
      <c r="H182" s="69">
        <v>1017000</v>
      </c>
      <c r="I182" s="46">
        <f t="shared" si="2"/>
        <v>-29688230.113699947</v>
      </c>
    </row>
    <row r="183" spans="3:9" s="27" customFormat="1" ht="30" thickTop="1" thickBot="1" x14ac:dyDescent="0.25">
      <c r="C183" s="65"/>
      <c r="D183" s="66">
        <v>45743</v>
      </c>
      <c r="E183" s="70" t="s">
        <v>183</v>
      </c>
      <c r="F183" s="68" t="s">
        <v>16</v>
      </c>
      <c r="G183" s="83"/>
      <c r="H183" s="69">
        <v>5296.6100000000006</v>
      </c>
      <c r="I183" s="46">
        <f t="shared" si="2"/>
        <v>-29693526.723699946</v>
      </c>
    </row>
    <row r="184" spans="3:9" s="27" customFormat="1" ht="30" thickTop="1" thickBot="1" x14ac:dyDescent="0.25">
      <c r="C184" s="65"/>
      <c r="D184" s="66">
        <v>45743</v>
      </c>
      <c r="E184" s="70" t="s">
        <v>183</v>
      </c>
      <c r="F184" s="68" t="s">
        <v>44</v>
      </c>
      <c r="G184" s="83"/>
      <c r="H184" s="69">
        <v>5720.3399999999992</v>
      </c>
      <c r="I184" s="46">
        <f t="shared" si="2"/>
        <v>-29699247.063699946</v>
      </c>
    </row>
    <row r="185" spans="3:9" s="27" customFormat="1" ht="18" thickTop="1" thickBot="1" x14ac:dyDescent="0.25">
      <c r="C185" s="65"/>
      <c r="D185" s="66">
        <v>45743</v>
      </c>
      <c r="E185" s="70" t="s">
        <v>183</v>
      </c>
      <c r="F185" s="68" t="s">
        <v>261</v>
      </c>
      <c r="G185" s="83"/>
      <c r="H185" s="69">
        <v>113983.05</v>
      </c>
      <c r="I185" s="46">
        <f t="shared" si="2"/>
        <v>-29813230.113699947</v>
      </c>
    </row>
    <row r="186" spans="3:9" s="27" customFormat="1" ht="30" thickTop="1" thickBot="1" x14ac:dyDescent="0.25">
      <c r="C186" s="65"/>
      <c r="D186" s="66">
        <v>45743</v>
      </c>
      <c r="E186" s="70" t="s">
        <v>184</v>
      </c>
      <c r="F186" s="68" t="s">
        <v>16</v>
      </c>
      <c r="G186" s="83"/>
      <c r="H186" s="69">
        <v>16037.650000000001</v>
      </c>
      <c r="I186" s="46">
        <f t="shared" si="2"/>
        <v>-29829267.763699945</v>
      </c>
    </row>
    <row r="187" spans="3:9" s="27" customFormat="1" ht="18" thickTop="1" thickBot="1" x14ac:dyDescent="0.25">
      <c r="C187" s="65"/>
      <c r="D187" s="66">
        <v>45743</v>
      </c>
      <c r="E187" s="70" t="s">
        <v>184</v>
      </c>
      <c r="F187" s="68" t="s">
        <v>262</v>
      </c>
      <c r="G187" s="83"/>
      <c r="H187" s="69">
        <v>346145.94999999995</v>
      </c>
      <c r="I187" s="46">
        <f t="shared" si="2"/>
        <v>-30175413.713699944</v>
      </c>
    </row>
    <row r="188" spans="3:9" s="27" customFormat="1" ht="30" thickTop="1" thickBot="1" x14ac:dyDescent="0.25">
      <c r="C188" s="65"/>
      <c r="D188" s="66">
        <v>45743</v>
      </c>
      <c r="E188" s="70" t="s">
        <v>185</v>
      </c>
      <c r="F188" s="68" t="s">
        <v>16</v>
      </c>
      <c r="G188" s="83"/>
      <c r="H188" s="69">
        <v>8125</v>
      </c>
      <c r="I188" s="46">
        <f t="shared" si="2"/>
        <v>-30183538.713699944</v>
      </c>
    </row>
    <row r="189" spans="3:9" s="27" customFormat="1" ht="18" thickTop="1" thickBot="1" x14ac:dyDescent="0.25">
      <c r="C189" s="65"/>
      <c r="D189" s="66">
        <v>45743</v>
      </c>
      <c r="E189" s="70" t="s">
        <v>185</v>
      </c>
      <c r="F189" s="68" t="s">
        <v>263</v>
      </c>
      <c r="G189" s="83"/>
      <c r="H189" s="69">
        <v>183625</v>
      </c>
      <c r="I189" s="46">
        <f t="shared" si="2"/>
        <v>-30367163.713699944</v>
      </c>
    </row>
    <row r="190" spans="3:9" s="27" customFormat="1" ht="30" thickTop="1" thickBot="1" x14ac:dyDescent="0.25">
      <c r="C190" s="65"/>
      <c r="D190" s="66">
        <v>45743</v>
      </c>
      <c r="E190" s="70" t="s">
        <v>186</v>
      </c>
      <c r="F190" s="68" t="s">
        <v>16</v>
      </c>
      <c r="G190" s="83"/>
      <c r="H190" s="69">
        <v>195</v>
      </c>
      <c r="I190" s="46">
        <f t="shared" si="2"/>
        <v>-30367358.713699944</v>
      </c>
    </row>
    <row r="191" spans="3:9" s="27" customFormat="1" ht="18" thickTop="1" thickBot="1" x14ac:dyDescent="0.25">
      <c r="C191" s="65"/>
      <c r="D191" s="66">
        <v>45743</v>
      </c>
      <c r="E191" s="70" t="s">
        <v>186</v>
      </c>
      <c r="F191" s="68" t="s">
        <v>264</v>
      </c>
      <c r="G191" s="83"/>
      <c r="H191" s="69">
        <v>3705</v>
      </c>
      <c r="I191" s="46">
        <f t="shared" si="2"/>
        <v>-30371063.713699944</v>
      </c>
    </row>
    <row r="192" spans="3:9" s="27" customFormat="1" ht="30" thickTop="1" thickBot="1" x14ac:dyDescent="0.25">
      <c r="C192" s="65"/>
      <c r="D192" s="66">
        <v>45743</v>
      </c>
      <c r="E192" s="70" t="s">
        <v>187</v>
      </c>
      <c r="F192" s="68" t="s">
        <v>16</v>
      </c>
      <c r="G192" s="83"/>
      <c r="H192" s="69">
        <v>347.19499999999999</v>
      </c>
      <c r="I192" s="46">
        <f t="shared" si="2"/>
        <v>-30371410.908699945</v>
      </c>
    </row>
    <row r="193" spans="3:9" s="27" customFormat="1" ht="18" thickTop="1" thickBot="1" x14ac:dyDescent="0.25">
      <c r="C193" s="65"/>
      <c r="D193" s="66">
        <v>45743</v>
      </c>
      <c r="E193" s="70" t="s">
        <v>187</v>
      </c>
      <c r="F193" s="68" t="s">
        <v>265</v>
      </c>
      <c r="G193" s="83"/>
      <c r="H193" s="69">
        <v>7846.6</v>
      </c>
      <c r="I193" s="46">
        <f t="shared" si="2"/>
        <v>-30379257.508699946</v>
      </c>
    </row>
    <row r="194" spans="3:9" s="27" customFormat="1" ht="30" thickTop="1" thickBot="1" x14ac:dyDescent="0.25">
      <c r="C194" s="65"/>
      <c r="D194" s="66">
        <v>45743</v>
      </c>
      <c r="E194" s="70" t="s">
        <v>188</v>
      </c>
      <c r="F194" s="68" t="s">
        <v>16</v>
      </c>
      <c r="G194" s="83"/>
      <c r="H194" s="69">
        <v>17549.472000000002</v>
      </c>
      <c r="I194" s="46">
        <f t="shared" si="2"/>
        <v>-30396806.980699945</v>
      </c>
    </row>
    <row r="195" spans="3:9" s="27" customFormat="1" ht="18" thickTop="1" thickBot="1" x14ac:dyDescent="0.25">
      <c r="C195" s="65"/>
      <c r="D195" s="66">
        <v>45743</v>
      </c>
      <c r="E195" s="70" t="s">
        <v>188</v>
      </c>
      <c r="F195" s="68" t="s">
        <v>265</v>
      </c>
      <c r="G195" s="83"/>
      <c r="H195" s="69">
        <v>376090.86800000002</v>
      </c>
      <c r="I195" s="46">
        <f t="shared" si="2"/>
        <v>-30772897.848699946</v>
      </c>
    </row>
    <row r="196" spans="3:9" s="27" customFormat="1" ht="30" thickTop="1" thickBot="1" x14ac:dyDescent="0.25">
      <c r="C196" s="65"/>
      <c r="D196" s="66">
        <v>45743</v>
      </c>
      <c r="E196" s="70" t="s">
        <v>189</v>
      </c>
      <c r="F196" s="68" t="s">
        <v>16</v>
      </c>
      <c r="G196" s="83"/>
      <c r="H196" s="69">
        <v>2208.63</v>
      </c>
      <c r="I196" s="46">
        <f t="shared" si="2"/>
        <v>-30775106.478699945</v>
      </c>
    </row>
    <row r="197" spans="3:9" s="27" customFormat="1" ht="18" thickTop="1" thickBot="1" x14ac:dyDescent="0.25">
      <c r="C197" s="65"/>
      <c r="D197" s="66">
        <v>45743</v>
      </c>
      <c r="E197" s="70" t="s">
        <v>189</v>
      </c>
      <c r="F197" s="68" t="s">
        <v>266</v>
      </c>
      <c r="G197" s="83"/>
      <c r="H197" s="69">
        <v>49914.92</v>
      </c>
      <c r="I197" s="46">
        <f t="shared" si="2"/>
        <v>-30825021.398699947</v>
      </c>
    </row>
    <row r="198" spans="3:9" s="27" customFormat="1" ht="30" thickTop="1" thickBot="1" x14ac:dyDescent="0.25">
      <c r="C198" s="65"/>
      <c r="D198" s="66">
        <v>45744</v>
      </c>
      <c r="E198" s="70" t="s">
        <v>190</v>
      </c>
      <c r="F198" s="68" t="s">
        <v>16</v>
      </c>
      <c r="G198" s="83"/>
      <c r="H198" s="69">
        <v>2033.3890000000004</v>
      </c>
      <c r="I198" s="46">
        <f t="shared" si="2"/>
        <v>-30827054.787699945</v>
      </c>
    </row>
    <row r="199" spans="3:9" s="27" customFormat="1" ht="18" thickTop="1" thickBot="1" x14ac:dyDescent="0.25">
      <c r="C199" s="65"/>
      <c r="D199" s="66">
        <v>45744</v>
      </c>
      <c r="E199" s="70" t="s">
        <v>190</v>
      </c>
      <c r="F199" s="68" t="s">
        <v>232</v>
      </c>
      <c r="G199" s="83"/>
      <c r="H199" s="69">
        <v>45954.591</v>
      </c>
      <c r="I199" s="46">
        <f t="shared" si="2"/>
        <v>-30873009.378699943</v>
      </c>
    </row>
    <row r="200" spans="3:9" s="27" customFormat="1" ht="30" thickTop="1" thickBot="1" x14ac:dyDescent="0.25">
      <c r="C200" s="65"/>
      <c r="D200" s="66">
        <v>45744</v>
      </c>
      <c r="E200" s="70" t="s">
        <v>191</v>
      </c>
      <c r="F200" s="68" t="s">
        <v>16</v>
      </c>
      <c r="G200" s="83"/>
      <c r="H200" s="69">
        <v>23178.000000000004</v>
      </c>
      <c r="I200" s="46">
        <f t="shared" si="2"/>
        <v>-30896187.378699943</v>
      </c>
    </row>
    <row r="201" spans="3:9" s="27" customFormat="1" ht="18" thickTop="1" thickBot="1" x14ac:dyDescent="0.25">
      <c r="C201" s="65"/>
      <c r="D201" s="66">
        <v>45744</v>
      </c>
      <c r="E201" s="70" t="s">
        <v>191</v>
      </c>
      <c r="F201" s="68" t="s">
        <v>212</v>
      </c>
      <c r="G201" s="83"/>
      <c r="H201" s="69">
        <v>523822.80000000005</v>
      </c>
      <c r="I201" s="46">
        <f t="shared" si="2"/>
        <v>-31420010.178699944</v>
      </c>
    </row>
    <row r="202" spans="3:9" s="27" customFormat="1" ht="30" thickTop="1" thickBot="1" x14ac:dyDescent="0.25">
      <c r="C202" s="65"/>
      <c r="D202" s="66">
        <v>45744</v>
      </c>
      <c r="E202" s="70" t="s">
        <v>192</v>
      </c>
      <c r="F202" s="68" t="s">
        <v>16</v>
      </c>
      <c r="G202" s="83"/>
      <c r="H202" s="69">
        <v>5562.5</v>
      </c>
      <c r="I202" s="46">
        <f t="shared" si="2"/>
        <v>-31425572.678699944</v>
      </c>
    </row>
    <row r="203" spans="3:9" s="27" customFormat="1" ht="18" thickTop="1" thickBot="1" x14ac:dyDescent="0.25">
      <c r="C203" s="65"/>
      <c r="D203" s="66">
        <v>45744</v>
      </c>
      <c r="E203" s="70" t="s">
        <v>192</v>
      </c>
      <c r="F203" s="68" t="s">
        <v>212</v>
      </c>
      <c r="G203" s="83"/>
      <c r="H203" s="69">
        <v>125712.5</v>
      </c>
      <c r="I203" s="46">
        <f t="shared" si="2"/>
        <v>-31551285.178699944</v>
      </c>
    </row>
    <row r="204" spans="3:9" s="27" customFormat="1" ht="30" thickTop="1" thickBot="1" x14ac:dyDescent="0.25">
      <c r="C204" s="65"/>
      <c r="D204" s="66">
        <v>45744</v>
      </c>
      <c r="E204" s="70" t="s">
        <v>193</v>
      </c>
      <c r="F204" s="68" t="s">
        <v>16</v>
      </c>
      <c r="G204" s="83"/>
      <c r="H204" s="69">
        <v>12280.2</v>
      </c>
      <c r="I204" s="46">
        <f t="shared" si="2"/>
        <v>-31563565.378699943</v>
      </c>
    </row>
    <row r="205" spans="3:9" s="27" customFormat="1" ht="18" thickTop="1" thickBot="1" x14ac:dyDescent="0.25">
      <c r="C205" s="65"/>
      <c r="D205" s="66">
        <v>45744</v>
      </c>
      <c r="E205" s="70" t="s">
        <v>193</v>
      </c>
      <c r="F205" s="68" t="s">
        <v>212</v>
      </c>
      <c r="G205" s="83"/>
      <c r="H205" s="69">
        <v>233323.8</v>
      </c>
      <c r="I205" s="46">
        <f t="shared" si="2"/>
        <v>-31796889.178699944</v>
      </c>
    </row>
    <row r="206" spans="3:9" s="27" customFormat="1" ht="30" thickTop="1" thickBot="1" x14ac:dyDescent="0.25">
      <c r="C206" s="65"/>
      <c r="D206" s="66">
        <v>45744</v>
      </c>
      <c r="E206" s="70" t="s">
        <v>194</v>
      </c>
      <c r="F206" s="68" t="s">
        <v>16</v>
      </c>
      <c r="G206" s="83"/>
      <c r="H206" s="69">
        <v>9834.0000000000018</v>
      </c>
      <c r="I206" s="46">
        <f t="shared" si="2"/>
        <v>-31806723.178699944</v>
      </c>
    </row>
    <row r="207" spans="3:9" s="27" customFormat="1" ht="18" thickTop="1" thickBot="1" x14ac:dyDescent="0.25">
      <c r="C207" s="65"/>
      <c r="D207" s="66">
        <v>45744</v>
      </c>
      <c r="E207" s="70" t="s">
        <v>194</v>
      </c>
      <c r="F207" s="68" t="s">
        <v>267</v>
      </c>
      <c r="G207" s="83"/>
      <c r="H207" s="69">
        <v>222248.40000000002</v>
      </c>
      <c r="I207" s="46">
        <f t="shared" si="2"/>
        <v>-32028971.578699943</v>
      </c>
    </row>
    <row r="208" spans="3:9" s="27" customFormat="1" ht="30" thickTop="1" thickBot="1" x14ac:dyDescent="0.25">
      <c r="C208" s="65"/>
      <c r="D208" s="66">
        <v>45744</v>
      </c>
      <c r="E208" s="70" t="s">
        <v>195</v>
      </c>
      <c r="F208" s="68" t="s">
        <v>16</v>
      </c>
      <c r="G208" s="83"/>
      <c r="H208" s="69">
        <v>1462.5</v>
      </c>
      <c r="I208" s="46">
        <f t="shared" si="2"/>
        <v>-32030434.078699943</v>
      </c>
    </row>
    <row r="209" spans="3:9" s="27" customFormat="1" ht="18" thickTop="1" thickBot="1" x14ac:dyDescent="0.25">
      <c r="C209" s="65"/>
      <c r="D209" s="66">
        <v>45744</v>
      </c>
      <c r="E209" s="70" t="s">
        <v>195</v>
      </c>
      <c r="F209" s="68" t="s">
        <v>268</v>
      </c>
      <c r="G209" s="83"/>
      <c r="H209" s="69">
        <v>33052.5</v>
      </c>
      <c r="I209" s="46">
        <f t="shared" si="2"/>
        <v>-32063486.578699943</v>
      </c>
    </row>
    <row r="210" spans="3:9" s="27" customFormat="1" ht="30" thickTop="1" thickBot="1" x14ac:dyDescent="0.25">
      <c r="C210" s="65"/>
      <c r="D210" s="66">
        <v>45745</v>
      </c>
      <c r="E210" s="70" t="s">
        <v>196</v>
      </c>
      <c r="F210" s="68" t="s">
        <v>16</v>
      </c>
      <c r="G210" s="83"/>
      <c r="H210" s="69">
        <v>515</v>
      </c>
      <c r="I210" s="46">
        <f t="shared" si="2"/>
        <v>-32064001.578699943</v>
      </c>
    </row>
    <row r="211" spans="3:9" s="27" customFormat="1" ht="30" thickTop="1" thickBot="1" x14ac:dyDescent="0.25">
      <c r="C211" s="65"/>
      <c r="D211" s="66">
        <v>45745</v>
      </c>
      <c r="E211" s="70" t="s">
        <v>196</v>
      </c>
      <c r="F211" s="68" t="s">
        <v>269</v>
      </c>
      <c r="G211" s="83"/>
      <c r="H211" s="69">
        <v>11639</v>
      </c>
      <c r="I211" s="46">
        <f t="shared" si="2"/>
        <v>-32075640.578699943</v>
      </c>
    </row>
    <row r="212" spans="3:9" s="27" customFormat="1" ht="30" thickTop="1" thickBot="1" x14ac:dyDescent="0.25">
      <c r="C212" s="65"/>
      <c r="D212" s="66">
        <v>45745</v>
      </c>
      <c r="E212" s="70" t="s">
        <v>197</v>
      </c>
      <c r="F212" s="68" t="s">
        <v>16</v>
      </c>
      <c r="G212" s="83"/>
      <c r="H212" s="69">
        <v>348</v>
      </c>
      <c r="I212" s="46">
        <f t="shared" si="2"/>
        <v>-32075988.578699943</v>
      </c>
    </row>
    <row r="213" spans="3:9" s="27" customFormat="1" ht="18" thickTop="1" thickBot="1" x14ac:dyDescent="0.25">
      <c r="C213" s="65"/>
      <c r="D213" s="66">
        <v>45745</v>
      </c>
      <c r="E213" s="70" t="s">
        <v>197</v>
      </c>
      <c r="F213" s="68" t="s">
        <v>270</v>
      </c>
      <c r="G213" s="83"/>
      <c r="H213" s="69">
        <v>7216.8</v>
      </c>
      <c r="I213" s="46">
        <f t="shared" si="2"/>
        <v>-32083205.378699943</v>
      </c>
    </row>
    <row r="214" spans="3:9" s="27" customFormat="1" ht="30" thickTop="1" thickBot="1" x14ac:dyDescent="0.25">
      <c r="C214" s="65"/>
      <c r="D214" s="66">
        <v>45745</v>
      </c>
      <c r="E214" s="70" t="s">
        <v>198</v>
      </c>
      <c r="F214" s="68" t="s">
        <v>16</v>
      </c>
      <c r="G214" s="83"/>
      <c r="H214" s="69">
        <v>995</v>
      </c>
      <c r="I214" s="46">
        <f t="shared" si="2"/>
        <v>-32084200.378699943</v>
      </c>
    </row>
    <row r="215" spans="3:9" s="27" customFormat="1" ht="18" thickTop="1" thickBot="1" x14ac:dyDescent="0.25">
      <c r="C215" s="65"/>
      <c r="D215" s="66">
        <v>45745</v>
      </c>
      <c r="E215" s="70" t="s">
        <v>198</v>
      </c>
      <c r="F215" s="68" t="s">
        <v>271</v>
      </c>
      <c r="G215" s="83"/>
      <c r="H215" s="69">
        <v>22487</v>
      </c>
      <c r="I215" s="46">
        <f t="shared" si="2"/>
        <v>-32106687.378699943</v>
      </c>
    </row>
    <row r="216" spans="3:9" s="27" customFormat="1" ht="30" thickTop="1" thickBot="1" x14ac:dyDescent="0.25">
      <c r="C216" s="65"/>
      <c r="D216" s="66">
        <v>45745</v>
      </c>
      <c r="E216" s="70" t="s">
        <v>199</v>
      </c>
      <c r="F216" s="68" t="s">
        <v>16</v>
      </c>
      <c r="G216" s="83"/>
      <c r="H216" s="69">
        <v>4050</v>
      </c>
      <c r="I216" s="46">
        <f t="shared" si="2"/>
        <v>-32110737.378699943</v>
      </c>
    </row>
    <row r="217" spans="3:9" s="27" customFormat="1" ht="18" thickTop="1" thickBot="1" x14ac:dyDescent="0.25">
      <c r="C217" s="65"/>
      <c r="D217" s="66">
        <v>45745</v>
      </c>
      <c r="E217" s="70" t="s">
        <v>199</v>
      </c>
      <c r="F217" s="68" t="s">
        <v>272</v>
      </c>
      <c r="G217" s="83"/>
      <c r="H217" s="69">
        <v>76950</v>
      </c>
      <c r="I217" s="46">
        <f t="shared" si="2"/>
        <v>-32187687.378699943</v>
      </c>
    </row>
    <row r="218" spans="3:9" s="27" customFormat="1" ht="30" thickTop="1" thickBot="1" x14ac:dyDescent="0.25">
      <c r="C218" s="65"/>
      <c r="D218" s="66">
        <v>45745</v>
      </c>
      <c r="E218" s="70" t="s">
        <v>200</v>
      </c>
      <c r="F218" s="68" t="s">
        <v>16</v>
      </c>
      <c r="G218" s="83"/>
      <c r="H218" s="69">
        <v>9684</v>
      </c>
      <c r="I218" s="46">
        <f t="shared" ref="I218:I239" si="3">I217+G218-H218</f>
        <v>-32197371.378699943</v>
      </c>
    </row>
    <row r="219" spans="3:9" s="27" customFormat="1" ht="18" thickTop="1" thickBot="1" x14ac:dyDescent="0.25">
      <c r="C219" s="65"/>
      <c r="D219" s="66">
        <v>45745</v>
      </c>
      <c r="E219" s="70" t="s">
        <v>200</v>
      </c>
      <c r="F219" s="68" t="s">
        <v>273</v>
      </c>
      <c r="G219" s="83"/>
      <c r="H219" s="69">
        <v>183996</v>
      </c>
      <c r="I219" s="46">
        <f t="shared" si="3"/>
        <v>-32381367.378699943</v>
      </c>
    </row>
    <row r="220" spans="3:9" s="27" customFormat="1" ht="30" thickTop="1" thickBot="1" x14ac:dyDescent="0.25">
      <c r="C220" s="65"/>
      <c r="D220" s="66">
        <v>45747</v>
      </c>
      <c r="E220" s="70" t="s">
        <v>201</v>
      </c>
      <c r="F220" s="68" t="s">
        <v>16</v>
      </c>
      <c r="G220" s="83"/>
      <c r="H220" s="69">
        <v>551</v>
      </c>
      <c r="I220" s="46">
        <f t="shared" si="3"/>
        <v>-32381918.378699943</v>
      </c>
    </row>
    <row r="221" spans="3:9" s="27" customFormat="1" ht="18" thickTop="1" thickBot="1" x14ac:dyDescent="0.25">
      <c r="C221" s="65"/>
      <c r="D221" s="66">
        <v>45747</v>
      </c>
      <c r="E221" s="70" t="s">
        <v>201</v>
      </c>
      <c r="F221" s="68" t="s">
        <v>274</v>
      </c>
      <c r="G221" s="83"/>
      <c r="H221" s="69">
        <v>10469</v>
      </c>
      <c r="I221" s="46">
        <f t="shared" si="3"/>
        <v>-32392387.378699943</v>
      </c>
    </row>
    <row r="222" spans="3:9" s="27" customFormat="1" ht="30" thickTop="1" thickBot="1" x14ac:dyDescent="0.25">
      <c r="C222" s="65"/>
      <c r="D222" s="66">
        <v>45747</v>
      </c>
      <c r="E222" s="70" t="s">
        <v>202</v>
      </c>
      <c r="F222" s="68" t="s">
        <v>16</v>
      </c>
      <c r="G222" s="83"/>
      <c r="H222" s="69">
        <v>32490</v>
      </c>
      <c r="I222" s="46">
        <f t="shared" si="3"/>
        <v>-32424877.378699943</v>
      </c>
    </row>
    <row r="223" spans="3:9" s="27" customFormat="1" ht="18" thickTop="1" thickBot="1" x14ac:dyDescent="0.25">
      <c r="C223" s="65"/>
      <c r="D223" s="66">
        <v>45747</v>
      </c>
      <c r="E223" s="70" t="s">
        <v>202</v>
      </c>
      <c r="F223" s="68" t="s">
        <v>274</v>
      </c>
      <c r="G223" s="83"/>
      <c r="H223" s="69">
        <v>617310</v>
      </c>
      <c r="I223" s="46">
        <f t="shared" si="3"/>
        <v>-33042187.378699943</v>
      </c>
    </row>
    <row r="224" spans="3:9" s="27" customFormat="1" ht="18" thickTop="1" thickBot="1" x14ac:dyDescent="0.25">
      <c r="C224" s="65"/>
      <c r="D224" s="66">
        <v>45747</v>
      </c>
      <c r="E224" s="70" t="s">
        <v>203</v>
      </c>
      <c r="F224" s="68" t="s">
        <v>69</v>
      </c>
      <c r="G224" s="83"/>
      <c r="H224" s="69">
        <v>1715000</v>
      </c>
      <c r="I224" s="46">
        <f t="shared" si="3"/>
        <v>-34757187.378699943</v>
      </c>
    </row>
    <row r="225" spans="3:95" s="27" customFormat="1" ht="18" thickTop="1" thickBot="1" x14ac:dyDescent="0.25">
      <c r="C225" s="65"/>
      <c r="D225" s="66">
        <v>45747</v>
      </c>
      <c r="E225" s="70" t="s">
        <v>204</v>
      </c>
      <c r="F225" s="68" t="s">
        <v>249</v>
      </c>
      <c r="G225" s="83"/>
      <c r="H225" s="69">
        <v>1785000</v>
      </c>
      <c r="I225" s="46">
        <f t="shared" si="3"/>
        <v>-36542187.378699943</v>
      </c>
    </row>
    <row r="226" spans="3:95" s="27" customFormat="1" ht="30" thickTop="1" thickBot="1" x14ac:dyDescent="0.25">
      <c r="C226" s="65"/>
      <c r="D226" s="66">
        <v>45747</v>
      </c>
      <c r="E226" s="70" t="s">
        <v>205</v>
      </c>
      <c r="F226" s="68" t="s">
        <v>16</v>
      </c>
      <c r="G226" s="83"/>
      <c r="H226" s="69">
        <v>13102.5</v>
      </c>
      <c r="I226" s="46">
        <f t="shared" si="3"/>
        <v>-36555289.878699943</v>
      </c>
    </row>
    <row r="227" spans="3:95" s="27" customFormat="1" ht="18" thickTop="1" thickBot="1" x14ac:dyDescent="0.25">
      <c r="C227" s="65"/>
      <c r="D227" s="66">
        <v>45747</v>
      </c>
      <c r="E227" s="70" t="s">
        <v>205</v>
      </c>
      <c r="F227" s="68" t="s">
        <v>275</v>
      </c>
      <c r="G227" s="83"/>
      <c r="H227" s="69">
        <v>248947.5</v>
      </c>
      <c r="I227" s="46">
        <f t="shared" si="3"/>
        <v>-36804237.378699943</v>
      </c>
    </row>
    <row r="228" spans="3:95" s="27" customFormat="1" ht="18" thickTop="1" thickBot="1" x14ac:dyDescent="0.25">
      <c r="C228" s="65"/>
      <c r="D228" s="66">
        <v>45747</v>
      </c>
      <c r="E228" s="70" t="s">
        <v>206</v>
      </c>
      <c r="F228" s="68" t="s">
        <v>69</v>
      </c>
      <c r="G228" s="83"/>
      <c r="H228" s="69">
        <v>614400</v>
      </c>
      <c r="I228" s="46">
        <f t="shared" si="3"/>
        <v>-37418637.378699943</v>
      </c>
    </row>
    <row r="229" spans="3:95" s="27" customFormat="1" ht="30" thickTop="1" thickBot="1" x14ac:dyDescent="0.25">
      <c r="C229" s="65"/>
      <c r="D229" s="66">
        <v>45747</v>
      </c>
      <c r="E229" s="70"/>
      <c r="F229" s="68" t="s">
        <v>23</v>
      </c>
      <c r="G229" s="83">
        <v>2673692.59</v>
      </c>
      <c r="H229" s="69"/>
      <c r="I229" s="46">
        <f t="shared" si="3"/>
        <v>-34744944.78869994</v>
      </c>
    </row>
    <row r="230" spans="3:95" s="27" customFormat="1" ht="18" hidden="1" thickTop="1" thickBot="1" x14ac:dyDescent="0.25">
      <c r="C230" s="65"/>
      <c r="D230" s="66"/>
      <c r="E230" s="70"/>
      <c r="F230" s="68"/>
      <c r="G230" s="83"/>
      <c r="H230" s="69"/>
      <c r="I230" s="46">
        <f t="shared" si="3"/>
        <v>-34744944.78869994</v>
      </c>
    </row>
    <row r="231" spans="3:95" s="27" customFormat="1" ht="18" hidden="1" thickTop="1" thickBot="1" x14ac:dyDescent="0.25">
      <c r="C231" s="65"/>
      <c r="D231" s="66"/>
      <c r="E231" s="70"/>
      <c r="F231" s="68"/>
      <c r="G231" s="83"/>
      <c r="H231" s="69"/>
      <c r="I231" s="46">
        <f t="shared" si="3"/>
        <v>-34744944.78869994</v>
      </c>
    </row>
    <row r="232" spans="3:95" s="27" customFormat="1" ht="18" hidden="1" thickTop="1" thickBot="1" x14ac:dyDescent="0.25">
      <c r="C232" s="65"/>
      <c r="D232" s="66"/>
      <c r="E232" s="70"/>
      <c r="F232" s="68"/>
      <c r="G232" s="83"/>
      <c r="H232" s="69"/>
      <c r="I232" s="46">
        <f t="shared" si="3"/>
        <v>-34744944.78869994</v>
      </c>
    </row>
    <row r="233" spans="3:95" s="27" customFormat="1" ht="18" hidden="1" thickTop="1" thickBot="1" x14ac:dyDescent="0.25">
      <c r="C233" s="65"/>
      <c r="D233" s="66"/>
      <c r="E233" s="70"/>
      <c r="F233" s="68"/>
      <c r="G233" s="83"/>
      <c r="H233" s="69"/>
      <c r="I233" s="46">
        <f t="shared" si="3"/>
        <v>-34744944.78869994</v>
      </c>
    </row>
    <row r="234" spans="3:95" s="27" customFormat="1" ht="18" hidden="1" thickTop="1" thickBot="1" x14ac:dyDescent="0.25">
      <c r="C234" s="65"/>
      <c r="D234" s="66"/>
      <c r="E234" s="70"/>
      <c r="F234" s="68"/>
      <c r="G234" s="83"/>
      <c r="H234" s="69"/>
      <c r="I234" s="46">
        <f t="shared" si="3"/>
        <v>-34744944.78869994</v>
      </c>
    </row>
    <row r="235" spans="3:95" s="27" customFormat="1" ht="18" hidden="1" thickTop="1" thickBot="1" x14ac:dyDescent="0.25">
      <c r="C235" s="65"/>
      <c r="D235" s="66"/>
      <c r="E235" s="70"/>
      <c r="F235" s="68"/>
      <c r="G235" s="83"/>
      <c r="H235" s="69"/>
      <c r="I235" s="46">
        <f t="shared" si="3"/>
        <v>-34744944.78869994</v>
      </c>
    </row>
    <row r="236" spans="3:95" s="27" customFormat="1" ht="18" hidden="1" thickTop="1" thickBot="1" x14ac:dyDescent="0.25">
      <c r="C236" s="65"/>
      <c r="D236" s="66"/>
      <c r="E236" s="70"/>
      <c r="F236" s="68"/>
      <c r="G236" s="83"/>
      <c r="H236" s="69"/>
      <c r="I236" s="46">
        <f t="shared" si="3"/>
        <v>-34744944.78869994</v>
      </c>
    </row>
    <row r="237" spans="3:95" s="27" customFormat="1" ht="18" hidden="1" thickTop="1" thickBot="1" x14ac:dyDescent="0.25">
      <c r="C237" s="65"/>
      <c r="D237" s="66"/>
      <c r="E237" s="70"/>
      <c r="F237" s="68"/>
      <c r="G237" s="83"/>
      <c r="H237" s="69"/>
      <c r="I237" s="46">
        <f t="shared" si="3"/>
        <v>-34744944.78869994</v>
      </c>
    </row>
    <row r="238" spans="3:95" s="27" customFormat="1" ht="18" hidden="1" thickTop="1" thickBot="1" x14ac:dyDescent="0.25">
      <c r="C238" s="65"/>
      <c r="D238" s="66"/>
      <c r="E238" s="70"/>
      <c r="F238" s="68"/>
      <c r="G238" s="83"/>
      <c r="H238" s="69"/>
      <c r="I238" s="46">
        <f t="shared" si="3"/>
        <v>-34744944.78869994</v>
      </c>
    </row>
    <row r="239" spans="3:95" s="27" customFormat="1" ht="18" hidden="1" thickTop="1" thickBot="1" x14ac:dyDescent="0.25">
      <c r="C239" s="115"/>
      <c r="D239" s="66"/>
      <c r="E239" s="70"/>
      <c r="F239" s="68"/>
      <c r="G239" s="83"/>
      <c r="H239" s="69"/>
      <c r="I239" s="46">
        <f t="shared" si="3"/>
        <v>-34744944.78869994</v>
      </c>
    </row>
    <row r="240" spans="3:95" s="11" customFormat="1" ht="18" thickTop="1" thickBot="1" x14ac:dyDescent="0.25">
      <c r="C240" s="213" t="s">
        <v>8</v>
      </c>
      <c r="D240" s="214"/>
      <c r="E240" s="214"/>
      <c r="F240" s="214"/>
      <c r="G240" s="92">
        <f>SUM(G15:G239)</f>
        <v>47427509.399999991</v>
      </c>
      <c r="H240" s="92">
        <f>SUM(H15:H239)</f>
        <v>46526520.859999999</v>
      </c>
      <c r="I240" s="93">
        <f>+I14+G240-H240</f>
        <v>-34744944.788699947</v>
      </c>
      <c r="J240" s="28">
        <f>+I240-'[1]CTA. RECOLECTORA AUXILIAR 3001'!$J$6109</f>
        <v>0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ht="17.25" thickTop="1" x14ac:dyDescent="0.2">
      <c r="C241" s="138"/>
      <c r="D241" s="138"/>
      <c r="E241" s="138"/>
      <c r="F241" s="138"/>
      <c r="G241" s="139"/>
      <c r="H241" s="139"/>
      <c r="I241" s="91"/>
      <c r="J241" s="2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6.5" x14ac:dyDescent="0.2">
      <c r="C242" s="138"/>
      <c r="D242" s="138"/>
      <c r="E242" s="138"/>
      <c r="F242" s="138"/>
      <c r="G242" s="139"/>
      <c r="H242" s="139"/>
      <c r="I242" s="91"/>
      <c r="J242" s="2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6.5" x14ac:dyDescent="0.2">
      <c r="C243" s="5"/>
      <c r="D243" s="5"/>
      <c r="E243" s="84" t="s">
        <v>36</v>
      </c>
      <c r="F243" s="85"/>
      <c r="G243" s="8" t="s">
        <v>53</v>
      </c>
      <c r="H243" s="85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6.5" x14ac:dyDescent="0.2">
      <c r="C244" s="5"/>
      <c r="D244" s="5"/>
      <c r="E244" s="84" t="s">
        <v>31</v>
      </c>
      <c r="F244" s="85"/>
      <c r="G244" s="8"/>
      <c r="H244" s="84" t="s">
        <v>32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6.5" x14ac:dyDescent="0.2">
      <c r="C245" s="5"/>
      <c r="D245" s="5"/>
      <c r="E245" s="84" t="s">
        <v>33</v>
      </c>
      <c r="F245" s="85"/>
      <c r="G245" s="8"/>
      <c r="H245" s="84" t="s">
        <v>57</v>
      </c>
      <c r="J245" s="25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5"/>
      <c r="E246" s="84" t="s">
        <v>34</v>
      </c>
      <c r="F246" s="85"/>
      <c r="G246" s="8"/>
      <c r="H246" s="84" t="s">
        <v>56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16.5" x14ac:dyDescent="0.2">
      <c r="C247" s="5"/>
      <c r="D247" s="5"/>
      <c r="E247" s="84"/>
      <c r="F247" s="85"/>
      <c r="G247" s="84"/>
      <c r="H247" s="8"/>
      <c r="I247" s="8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16.5" x14ac:dyDescent="0.2">
      <c r="C248" s="5"/>
      <c r="D248" s="5"/>
      <c r="E248" s="86"/>
      <c r="F248" s="111"/>
      <c r="G248" s="85"/>
      <c r="H248" s="8"/>
      <c r="I248" s="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6.5" x14ac:dyDescent="0.2">
      <c r="C249" s="5"/>
      <c r="D249" s="5"/>
      <c r="E249" s="86"/>
      <c r="F249" s="84" t="s">
        <v>35</v>
      </c>
      <c r="G249" s="85"/>
      <c r="H249" s="8"/>
      <c r="I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8" x14ac:dyDescent="0.25">
      <c r="C250" s="21"/>
      <c r="D250" s="5"/>
      <c r="E250" s="86"/>
      <c r="F250" s="84" t="s">
        <v>41</v>
      </c>
      <c r="G250" s="85"/>
      <c r="H250" s="8"/>
      <c r="I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8" x14ac:dyDescent="0.2">
      <c r="C251" s="22"/>
      <c r="D251" s="5"/>
      <c r="E251" s="86"/>
      <c r="F251" s="84" t="s">
        <v>54</v>
      </c>
      <c r="G251" s="85"/>
      <c r="H251" s="8"/>
      <c r="I251" s="2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8" x14ac:dyDescent="0.2">
      <c r="C252" s="22"/>
      <c r="D252" s="5"/>
      <c r="E252" s="86"/>
      <c r="G252" s="85"/>
      <c r="H252" s="8"/>
      <c r="I252" s="2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86"/>
      <c r="F253" s="85"/>
      <c r="G253" s="85"/>
      <c r="H253" s="8"/>
      <c r="I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20.25" x14ac:dyDescent="0.2">
      <c r="C254" s="212"/>
      <c r="D254" s="212"/>
      <c r="E254" s="212"/>
      <c r="F254" s="212"/>
      <c r="G254" s="212"/>
      <c r="H254" s="212"/>
      <c r="I254" s="21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20.25" x14ac:dyDescent="0.2">
      <c r="C255" s="212"/>
      <c r="D255" s="212"/>
      <c r="E255" s="212"/>
      <c r="F255" s="212"/>
      <c r="G255" s="212"/>
      <c r="H255" s="212"/>
      <c r="I255" s="21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20.25" x14ac:dyDescent="0.2">
      <c r="C256" s="212"/>
      <c r="D256" s="212"/>
      <c r="E256" s="212"/>
      <c r="F256" s="212"/>
      <c r="G256" s="212"/>
      <c r="H256" s="212"/>
      <c r="I256" s="21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20.25" x14ac:dyDescent="0.2">
      <c r="C257" s="212"/>
      <c r="D257" s="212"/>
      <c r="E257" s="212"/>
      <c r="F257" s="212"/>
      <c r="G257" s="212"/>
      <c r="H257" s="212"/>
      <c r="I257" s="212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84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x14ac:dyDescent="0.2">
      <c r="C259" s="9"/>
      <c r="D259" s="9"/>
      <c r="E259" s="184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84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84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84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x14ac:dyDescent="0.2">
      <c r="C263" s="9"/>
      <c r="D263" s="9"/>
      <c r="E263" s="184"/>
      <c r="F263" s="9"/>
      <c r="G263" s="9"/>
      <c r="H263" s="9"/>
      <c r="I263" s="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184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184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ht="3" customHeight="1" x14ac:dyDescent="0.2">
      <c r="C266" s="9"/>
      <c r="D266" s="9"/>
      <c r="E266" s="184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184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184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184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88" ht="13.5" thickBot="1" x14ac:dyDescent="0.25"/>
    <row r="289" spans="3:3" ht="15" x14ac:dyDescent="0.2">
      <c r="C289" s="2"/>
    </row>
  </sheetData>
  <mergeCells count="12">
    <mergeCell ref="C255:I255"/>
    <mergeCell ref="C256:I256"/>
    <mergeCell ref="C257:I257"/>
    <mergeCell ref="D11:I11"/>
    <mergeCell ref="C11:C13"/>
    <mergeCell ref="D12:H12"/>
    <mergeCell ref="C240:F240"/>
    <mergeCell ref="C6:I6"/>
    <mergeCell ref="C7:I7"/>
    <mergeCell ref="C254:I254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7" manualBreakCount="7">
    <brk id="50" min="1" max="8" man="1"/>
    <brk id="85" min="1" max="8" man="1"/>
    <brk id="122" min="1" max="8" man="1"/>
    <brk id="159" min="1" max="8" man="1"/>
    <brk id="196" min="1" max="8" man="1"/>
    <brk id="224" min="1" max="8" man="1"/>
    <brk id="25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6"/>
  <sheetViews>
    <sheetView topLeftCell="B10" zoomScale="80" zoomScaleNormal="80" zoomScaleSheetLayoutView="55" workbookViewId="0">
      <selection activeCell="G77" sqref="G7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04" t="s">
        <v>10</v>
      </c>
      <c r="D6" s="204"/>
      <c r="E6" s="204"/>
      <c r="F6" s="204"/>
      <c r="G6" s="204"/>
      <c r="H6" s="204"/>
      <c r="I6" s="204"/>
      <c r="J6" s="40"/>
    </row>
    <row r="7" spans="1:12" s="14" customFormat="1" ht="18" customHeight="1" x14ac:dyDescent="0.2">
      <c r="B7" s="18"/>
      <c r="C7" s="210" t="s">
        <v>11</v>
      </c>
      <c r="D7" s="210"/>
      <c r="E7" s="210"/>
      <c r="F7" s="210"/>
      <c r="G7" s="210"/>
      <c r="H7" s="210"/>
      <c r="I7" s="210"/>
      <c r="J7" s="41"/>
    </row>
    <row r="8" spans="1:12" s="17" customFormat="1" ht="15.75" customHeight="1" x14ac:dyDescent="0.2">
      <c r="B8" s="18"/>
      <c r="C8" s="210" t="s">
        <v>21</v>
      </c>
      <c r="D8" s="210"/>
      <c r="E8" s="210"/>
      <c r="F8" s="210"/>
      <c r="G8" s="210"/>
      <c r="H8" s="210"/>
      <c r="I8" s="210"/>
      <c r="J8" s="42"/>
    </row>
    <row r="9" spans="1:12" s="14" customFormat="1" ht="18.75" x14ac:dyDescent="0.2">
      <c r="B9" s="15"/>
      <c r="C9" s="211" t="s">
        <v>71</v>
      </c>
      <c r="D9" s="211"/>
      <c r="E9" s="211"/>
      <c r="F9" s="211"/>
      <c r="G9" s="211"/>
      <c r="H9" s="211"/>
      <c r="I9" s="211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17"/>
      <c r="D12" s="206" t="s">
        <v>13</v>
      </c>
      <c r="E12" s="206"/>
      <c r="F12" s="206"/>
      <c r="G12" s="206"/>
      <c r="H12" s="206"/>
      <c r="I12" s="206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18"/>
      <c r="D13" s="205" t="s">
        <v>7</v>
      </c>
      <c r="E13" s="205"/>
      <c r="F13" s="205"/>
      <c r="G13" s="205"/>
      <c r="H13" s="205"/>
      <c r="I13" s="52">
        <f>+'[1]CTA. OPERATIVA.(160)'!$J$1343</f>
        <v>749952.8629000095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18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43"/>
      <c r="D15" s="144"/>
      <c r="E15" s="145"/>
      <c r="F15" s="146">
        <f>+'INGRESOS CUENTA COLECT'!D17</f>
        <v>45716</v>
      </c>
      <c r="G15" s="147"/>
      <c r="H15" s="148">
        <v>0</v>
      </c>
      <c r="I15" s="147">
        <f>+I13</f>
        <v>749952.8629000095</v>
      </c>
    </row>
    <row r="16" spans="1:12" s="10" customFormat="1" ht="43.5" thickTop="1" x14ac:dyDescent="0.2">
      <c r="C16" s="53"/>
      <c r="D16" s="54" t="s">
        <v>276</v>
      </c>
      <c r="E16" s="78" t="s">
        <v>277</v>
      </c>
      <c r="F16" s="45" t="s">
        <v>281</v>
      </c>
      <c r="G16" s="55">
        <v>26600</v>
      </c>
      <c r="H16" s="55"/>
      <c r="I16" s="47">
        <f>I15+G16-H16</f>
        <v>776552.8629000095</v>
      </c>
    </row>
    <row r="17" spans="3:9" s="10" customFormat="1" ht="42.75" x14ac:dyDescent="0.2">
      <c r="C17" s="56"/>
      <c r="D17" s="57" t="s">
        <v>276</v>
      </c>
      <c r="E17" s="79" t="s">
        <v>278</v>
      </c>
      <c r="F17" s="48" t="s">
        <v>282</v>
      </c>
      <c r="G17" s="58">
        <v>2060.16</v>
      </c>
      <c r="H17" s="49"/>
      <c r="I17" s="50">
        <f t="shared" ref="I17:I75" si="0">I16+G17-H17</f>
        <v>778613.02290000953</v>
      </c>
    </row>
    <row r="18" spans="3:9" s="7" customFormat="1" ht="28.5" x14ac:dyDescent="0.2">
      <c r="C18" s="56"/>
      <c r="D18" s="57" t="s">
        <v>276</v>
      </c>
      <c r="E18" s="161">
        <v>2434</v>
      </c>
      <c r="F18" s="48" t="s">
        <v>283</v>
      </c>
      <c r="G18" s="58"/>
      <c r="H18" s="49">
        <v>28800</v>
      </c>
      <c r="I18" s="50">
        <f t="shared" si="0"/>
        <v>749813.02290000953</v>
      </c>
    </row>
    <row r="19" spans="3:9" s="7" customFormat="1" ht="42.75" x14ac:dyDescent="0.2">
      <c r="C19" s="56"/>
      <c r="D19" s="57" t="s">
        <v>276</v>
      </c>
      <c r="E19" s="79" t="s">
        <v>279</v>
      </c>
      <c r="F19" s="48" t="s">
        <v>284</v>
      </c>
      <c r="G19" s="58">
        <v>19356</v>
      </c>
      <c r="H19" s="49"/>
      <c r="I19" s="50">
        <f t="shared" si="0"/>
        <v>769169.02290000953</v>
      </c>
    </row>
    <row r="20" spans="3:9" s="7" customFormat="1" ht="16.5" x14ac:dyDescent="0.2">
      <c r="C20" s="56"/>
      <c r="D20" s="57">
        <v>45726</v>
      </c>
      <c r="E20" s="79"/>
      <c r="F20" s="48" t="s">
        <v>12</v>
      </c>
      <c r="G20" s="58"/>
      <c r="H20" s="49">
        <v>24.89</v>
      </c>
      <c r="I20" s="50">
        <f t="shared" si="0"/>
        <v>769144.13290000951</v>
      </c>
    </row>
    <row r="21" spans="3:9" s="7" customFormat="1" ht="16.5" x14ac:dyDescent="0.2">
      <c r="C21" s="56"/>
      <c r="D21" s="57">
        <v>45727</v>
      </c>
      <c r="E21" s="79"/>
      <c r="F21" s="48" t="s">
        <v>12</v>
      </c>
      <c r="G21" s="58"/>
      <c r="H21" s="49">
        <v>24.24</v>
      </c>
      <c r="I21" s="50">
        <f t="shared" si="0"/>
        <v>769119.89290000952</v>
      </c>
    </row>
    <row r="22" spans="3:9" s="7" customFormat="1" ht="16.5" x14ac:dyDescent="0.2">
      <c r="C22" s="56"/>
      <c r="D22" s="57">
        <v>45729</v>
      </c>
      <c r="E22" s="79"/>
      <c r="F22" s="48" t="s">
        <v>12</v>
      </c>
      <c r="G22" s="58"/>
      <c r="H22" s="49">
        <v>14.61</v>
      </c>
      <c r="I22" s="50">
        <f t="shared" si="0"/>
        <v>769105.28290000954</v>
      </c>
    </row>
    <row r="23" spans="3:9" s="7" customFormat="1" ht="16.5" x14ac:dyDescent="0.2">
      <c r="C23" s="56"/>
      <c r="D23" s="57">
        <v>45730</v>
      </c>
      <c r="E23" s="79"/>
      <c r="F23" s="48" t="s">
        <v>12</v>
      </c>
      <c r="G23" s="58"/>
      <c r="H23" s="49">
        <v>15</v>
      </c>
      <c r="I23" s="50">
        <f t="shared" si="0"/>
        <v>769090.28290000954</v>
      </c>
    </row>
    <row r="24" spans="3:9" s="7" customFormat="1" ht="16.5" x14ac:dyDescent="0.2">
      <c r="C24" s="56"/>
      <c r="D24" s="59">
        <v>45733</v>
      </c>
      <c r="E24" s="60"/>
      <c r="F24" s="48" t="s">
        <v>12</v>
      </c>
      <c r="G24" s="58"/>
      <c r="H24" s="61">
        <v>7.5</v>
      </c>
      <c r="I24" s="50">
        <f t="shared" si="0"/>
        <v>769082.78290000954</v>
      </c>
    </row>
    <row r="25" spans="3:9" s="7" customFormat="1" ht="16.5" x14ac:dyDescent="0.2">
      <c r="C25" s="56"/>
      <c r="D25" s="59">
        <v>45734</v>
      </c>
      <c r="E25" s="79"/>
      <c r="F25" s="48" t="s">
        <v>12</v>
      </c>
      <c r="G25" s="58"/>
      <c r="H25" s="49">
        <v>124.95</v>
      </c>
      <c r="I25" s="50">
        <f t="shared" si="0"/>
        <v>768957.83290000958</v>
      </c>
    </row>
    <row r="26" spans="3:9" s="7" customFormat="1" ht="16.5" x14ac:dyDescent="0.2">
      <c r="C26" s="56"/>
      <c r="D26" s="57">
        <v>45736</v>
      </c>
      <c r="E26" s="79"/>
      <c r="F26" s="48" t="s">
        <v>12</v>
      </c>
      <c r="G26" s="58"/>
      <c r="H26" s="49">
        <v>31.14</v>
      </c>
      <c r="I26" s="50">
        <f t="shared" si="0"/>
        <v>768926.69290000957</v>
      </c>
    </row>
    <row r="27" spans="3:9" s="7" customFormat="1" ht="28.5" x14ac:dyDescent="0.2">
      <c r="C27" s="56"/>
      <c r="D27" s="57">
        <v>45736</v>
      </c>
      <c r="E27" s="79">
        <v>2435</v>
      </c>
      <c r="F27" s="48" t="s">
        <v>283</v>
      </c>
      <c r="G27" s="58"/>
      <c r="H27" s="49">
        <v>32400</v>
      </c>
      <c r="I27" s="50">
        <f t="shared" si="0"/>
        <v>736526.69290000957</v>
      </c>
    </row>
    <row r="28" spans="3:9" s="7" customFormat="1" ht="28.5" x14ac:dyDescent="0.2">
      <c r="C28" s="56"/>
      <c r="D28" s="57">
        <v>45736</v>
      </c>
      <c r="E28" s="161">
        <v>2436</v>
      </c>
      <c r="F28" s="48" t="s">
        <v>285</v>
      </c>
      <c r="G28" s="58"/>
      <c r="H28" s="49">
        <v>3600</v>
      </c>
      <c r="I28" s="50">
        <f t="shared" si="0"/>
        <v>732926.69290000957</v>
      </c>
    </row>
    <row r="29" spans="3:9" s="7" customFormat="1" ht="16.5" x14ac:dyDescent="0.2">
      <c r="C29" s="56"/>
      <c r="D29" s="57">
        <v>45741</v>
      </c>
      <c r="E29" s="79"/>
      <c r="F29" s="48" t="s">
        <v>12</v>
      </c>
      <c r="G29" s="58"/>
      <c r="H29" s="49">
        <v>24.89</v>
      </c>
      <c r="I29" s="50">
        <f t="shared" si="0"/>
        <v>732901.80290000956</v>
      </c>
    </row>
    <row r="30" spans="3:9" s="7" customFormat="1" ht="16.5" x14ac:dyDescent="0.2">
      <c r="C30" s="56"/>
      <c r="D30" s="57">
        <v>45736</v>
      </c>
      <c r="E30" s="79">
        <v>2437</v>
      </c>
      <c r="F30" s="48" t="s">
        <v>286</v>
      </c>
      <c r="G30" s="58"/>
      <c r="H30" s="49">
        <v>37215.82</v>
      </c>
      <c r="I30" s="50">
        <f t="shared" si="0"/>
        <v>695685.98290000961</v>
      </c>
    </row>
    <row r="31" spans="3:9" s="7" customFormat="1" ht="16.5" x14ac:dyDescent="0.2">
      <c r="C31" s="99"/>
      <c r="D31" s="97">
        <v>45736</v>
      </c>
      <c r="E31" s="110" t="s">
        <v>280</v>
      </c>
      <c r="F31" s="100" t="s">
        <v>287</v>
      </c>
      <c r="G31" s="98"/>
      <c r="H31" s="94">
        <v>12000</v>
      </c>
      <c r="I31" s="50">
        <f t="shared" si="0"/>
        <v>683685.98290000961</v>
      </c>
    </row>
    <row r="32" spans="3:9" s="7" customFormat="1" ht="16.5" x14ac:dyDescent="0.2">
      <c r="C32" s="99"/>
      <c r="D32" s="97">
        <v>45747</v>
      </c>
      <c r="E32" s="110"/>
      <c r="F32" s="100" t="s">
        <v>12</v>
      </c>
      <c r="G32" s="98"/>
      <c r="H32" s="94">
        <v>18</v>
      </c>
      <c r="I32" s="50">
        <f t="shared" si="0"/>
        <v>683667.98290000961</v>
      </c>
    </row>
    <row r="33" spans="3:9" s="7" customFormat="1" ht="29.25" thickBot="1" x14ac:dyDescent="0.25">
      <c r="C33" s="99"/>
      <c r="D33" s="97">
        <v>45747</v>
      </c>
      <c r="E33" s="110"/>
      <c r="F33" s="100" t="s">
        <v>30</v>
      </c>
      <c r="G33" s="98"/>
      <c r="H33" s="94">
        <v>175</v>
      </c>
      <c r="I33" s="50">
        <f t="shared" si="0"/>
        <v>683492.98290000961</v>
      </c>
    </row>
    <row r="34" spans="3:9" s="7" customFormat="1" ht="16.5" hidden="1" x14ac:dyDescent="0.2">
      <c r="C34" s="99"/>
      <c r="D34" s="97"/>
      <c r="E34" s="110"/>
      <c r="F34" s="100"/>
      <c r="G34" s="98"/>
      <c r="H34" s="94"/>
      <c r="I34" s="50">
        <f t="shared" si="0"/>
        <v>683492.98290000961</v>
      </c>
    </row>
    <row r="35" spans="3:9" s="7" customFormat="1" ht="16.5" hidden="1" x14ac:dyDescent="0.2">
      <c r="C35" s="99"/>
      <c r="D35" s="97"/>
      <c r="E35" s="110"/>
      <c r="F35" s="100"/>
      <c r="G35" s="98"/>
      <c r="H35" s="94"/>
      <c r="I35" s="50">
        <f t="shared" si="0"/>
        <v>683492.98290000961</v>
      </c>
    </row>
    <row r="36" spans="3:9" s="7" customFormat="1" ht="16.5" hidden="1" x14ac:dyDescent="0.2">
      <c r="C36" s="99"/>
      <c r="D36" s="97"/>
      <c r="E36" s="110"/>
      <c r="F36" s="100"/>
      <c r="G36" s="98"/>
      <c r="H36" s="94"/>
      <c r="I36" s="50">
        <f t="shared" si="0"/>
        <v>683492.98290000961</v>
      </c>
    </row>
    <row r="37" spans="3:9" s="7" customFormat="1" ht="16.5" hidden="1" x14ac:dyDescent="0.2">
      <c r="C37" s="99"/>
      <c r="D37" s="97"/>
      <c r="E37" s="110"/>
      <c r="F37" s="100"/>
      <c r="G37" s="98"/>
      <c r="H37" s="94"/>
      <c r="I37" s="50">
        <f t="shared" si="0"/>
        <v>683492.98290000961</v>
      </c>
    </row>
    <row r="38" spans="3:9" s="7" customFormat="1" ht="16.5" hidden="1" x14ac:dyDescent="0.2">
      <c r="C38" s="99"/>
      <c r="D38" s="97"/>
      <c r="E38" s="110"/>
      <c r="F38" s="100"/>
      <c r="G38" s="98"/>
      <c r="H38" s="94"/>
      <c r="I38" s="50">
        <f t="shared" si="0"/>
        <v>683492.98290000961</v>
      </c>
    </row>
    <row r="39" spans="3:9" s="7" customFormat="1" ht="16.5" hidden="1" x14ac:dyDescent="0.2">
      <c r="C39" s="99"/>
      <c r="D39" s="97"/>
      <c r="E39" s="110"/>
      <c r="F39" s="100"/>
      <c r="G39" s="98"/>
      <c r="H39" s="94"/>
      <c r="I39" s="50">
        <f t="shared" si="0"/>
        <v>683492.98290000961</v>
      </c>
    </row>
    <row r="40" spans="3:9" s="7" customFormat="1" ht="16.5" hidden="1" x14ac:dyDescent="0.2">
      <c r="C40" s="99"/>
      <c r="D40" s="97"/>
      <c r="E40" s="110"/>
      <c r="F40" s="100"/>
      <c r="G40" s="98"/>
      <c r="H40" s="94"/>
      <c r="I40" s="50">
        <f t="shared" si="0"/>
        <v>683492.98290000961</v>
      </c>
    </row>
    <row r="41" spans="3:9" s="7" customFormat="1" ht="16.5" hidden="1" x14ac:dyDescent="0.2">
      <c r="C41" s="99"/>
      <c r="D41" s="97"/>
      <c r="E41" s="110"/>
      <c r="F41" s="100"/>
      <c r="G41" s="98"/>
      <c r="H41" s="94"/>
      <c r="I41" s="50">
        <f t="shared" si="0"/>
        <v>683492.98290000961</v>
      </c>
    </row>
    <row r="42" spans="3:9" s="7" customFormat="1" ht="16.5" hidden="1" x14ac:dyDescent="0.2">
      <c r="C42" s="99"/>
      <c r="D42" s="97"/>
      <c r="E42" s="110"/>
      <c r="F42" s="100"/>
      <c r="G42" s="98"/>
      <c r="H42" s="94"/>
      <c r="I42" s="50">
        <f t="shared" si="0"/>
        <v>683492.98290000961</v>
      </c>
    </row>
    <row r="43" spans="3:9" s="7" customFormat="1" ht="16.5" hidden="1" x14ac:dyDescent="0.2">
      <c r="C43" s="99"/>
      <c r="D43" s="97"/>
      <c r="E43" s="110"/>
      <c r="F43" s="100"/>
      <c r="G43" s="98"/>
      <c r="H43" s="94"/>
      <c r="I43" s="50">
        <f t="shared" si="0"/>
        <v>683492.98290000961</v>
      </c>
    </row>
    <row r="44" spans="3:9" s="7" customFormat="1" ht="16.5" hidden="1" x14ac:dyDescent="0.2">
      <c r="C44" s="99"/>
      <c r="D44" s="202"/>
      <c r="E44" s="110"/>
      <c r="F44" s="100"/>
      <c r="G44" s="98"/>
      <c r="H44" s="94"/>
      <c r="I44" s="50">
        <f t="shared" si="0"/>
        <v>683492.98290000961</v>
      </c>
    </row>
    <row r="45" spans="3:9" s="7" customFormat="1" ht="16.5" hidden="1" x14ac:dyDescent="0.2">
      <c r="C45" s="99"/>
      <c r="D45" s="202"/>
      <c r="E45" s="110"/>
      <c r="F45" s="100"/>
      <c r="G45" s="98"/>
      <c r="H45" s="94"/>
      <c r="I45" s="50">
        <f t="shared" si="0"/>
        <v>683492.98290000961</v>
      </c>
    </row>
    <row r="46" spans="3:9" s="7" customFormat="1" ht="17.25" hidden="1" thickBot="1" x14ac:dyDescent="0.25">
      <c r="C46" s="99"/>
      <c r="D46" s="202"/>
      <c r="E46" s="110"/>
      <c r="F46" s="100"/>
      <c r="G46" s="98"/>
      <c r="H46" s="94"/>
      <c r="I46" s="50">
        <f t="shared" si="0"/>
        <v>683492.98290000961</v>
      </c>
    </row>
    <row r="47" spans="3:9" s="7" customFormat="1" ht="16.5" hidden="1" x14ac:dyDescent="0.2">
      <c r="C47" s="99"/>
      <c r="D47" s="202"/>
      <c r="E47" s="110"/>
      <c r="F47" s="100"/>
      <c r="G47" s="98"/>
      <c r="H47" s="94"/>
      <c r="I47" s="50">
        <f t="shared" si="0"/>
        <v>683492.98290000961</v>
      </c>
    </row>
    <row r="48" spans="3:9" s="7" customFormat="1" ht="16.5" hidden="1" x14ac:dyDescent="0.2">
      <c r="C48" s="99"/>
      <c r="D48" s="202"/>
      <c r="E48" s="110"/>
      <c r="F48" s="100"/>
      <c r="G48" s="98"/>
      <c r="H48" s="94"/>
      <c r="I48" s="50">
        <f t="shared" si="0"/>
        <v>683492.98290000961</v>
      </c>
    </row>
    <row r="49" spans="3:9" s="7" customFormat="1" ht="16.5" hidden="1" x14ac:dyDescent="0.2">
      <c r="C49" s="99"/>
      <c r="D49" s="202"/>
      <c r="E49" s="110"/>
      <c r="F49" s="100"/>
      <c r="G49" s="98"/>
      <c r="H49" s="94"/>
      <c r="I49" s="50">
        <f t="shared" si="0"/>
        <v>683492.98290000961</v>
      </c>
    </row>
    <row r="50" spans="3:9" s="7" customFormat="1" ht="16.5" hidden="1" x14ac:dyDescent="0.2">
      <c r="C50" s="99"/>
      <c r="D50" s="202"/>
      <c r="E50" s="110"/>
      <c r="F50" s="100"/>
      <c r="G50" s="98"/>
      <c r="H50" s="94"/>
      <c r="I50" s="50">
        <f t="shared" si="0"/>
        <v>683492.98290000961</v>
      </c>
    </row>
    <row r="51" spans="3:9" s="7" customFormat="1" ht="16.5" hidden="1" x14ac:dyDescent="0.2">
      <c r="C51" s="99"/>
      <c r="D51" s="202"/>
      <c r="E51" s="110"/>
      <c r="F51" s="100"/>
      <c r="G51" s="98"/>
      <c r="H51" s="94"/>
      <c r="I51" s="50">
        <f t="shared" si="0"/>
        <v>683492.98290000961</v>
      </c>
    </row>
    <row r="52" spans="3:9" s="7" customFormat="1" ht="16.5" hidden="1" x14ac:dyDescent="0.2">
      <c r="C52" s="99"/>
      <c r="D52" s="202"/>
      <c r="E52" s="110"/>
      <c r="F52" s="100"/>
      <c r="G52" s="98"/>
      <c r="H52" s="94"/>
      <c r="I52" s="50">
        <f t="shared" si="0"/>
        <v>683492.98290000961</v>
      </c>
    </row>
    <row r="53" spans="3:9" s="7" customFormat="1" ht="16.5" hidden="1" x14ac:dyDescent="0.2">
      <c r="C53" s="99"/>
      <c r="D53" s="202"/>
      <c r="E53" s="110"/>
      <c r="F53" s="100"/>
      <c r="G53" s="98"/>
      <c r="H53" s="94"/>
      <c r="I53" s="50">
        <f t="shared" si="0"/>
        <v>683492.98290000961</v>
      </c>
    </row>
    <row r="54" spans="3:9" s="7" customFormat="1" ht="16.5" hidden="1" x14ac:dyDescent="0.2">
      <c r="C54" s="99"/>
      <c r="D54" s="202"/>
      <c r="E54" s="110"/>
      <c r="F54" s="100"/>
      <c r="G54" s="98"/>
      <c r="H54" s="94"/>
      <c r="I54" s="50">
        <f t="shared" si="0"/>
        <v>683492.98290000961</v>
      </c>
    </row>
    <row r="55" spans="3:9" s="7" customFormat="1" ht="16.5" hidden="1" x14ac:dyDescent="0.2">
      <c r="C55" s="99"/>
      <c r="D55" s="202"/>
      <c r="E55" s="110"/>
      <c r="F55" s="100"/>
      <c r="G55" s="98"/>
      <c r="H55" s="94"/>
      <c r="I55" s="50">
        <f t="shared" si="0"/>
        <v>683492.98290000961</v>
      </c>
    </row>
    <row r="56" spans="3:9" s="7" customFormat="1" ht="16.5" hidden="1" x14ac:dyDescent="0.2">
      <c r="C56" s="99"/>
      <c r="D56" s="202"/>
      <c r="E56" s="110"/>
      <c r="F56" s="100"/>
      <c r="G56" s="98"/>
      <c r="H56" s="94"/>
      <c r="I56" s="50">
        <f t="shared" si="0"/>
        <v>683492.98290000961</v>
      </c>
    </row>
    <row r="57" spans="3:9" s="7" customFormat="1" ht="16.5" hidden="1" x14ac:dyDescent="0.2">
      <c r="C57" s="99"/>
      <c r="D57" s="202"/>
      <c r="E57" s="110"/>
      <c r="F57" s="100"/>
      <c r="G57" s="98"/>
      <c r="H57" s="94"/>
      <c r="I57" s="50">
        <f t="shared" si="0"/>
        <v>683492.98290000961</v>
      </c>
    </row>
    <row r="58" spans="3:9" s="7" customFormat="1" ht="16.5" hidden="1" x14ac:dyDescent="0.2">
      <c r="C58" s="99"/>
      <c r="D58" s="202"/>
      <c r="E58" s="110"/>
      <c r="F58" s="100"/>
      <c r="G58" s="98"/>
      <c r="H58" s="94"/>
      <c r="I58" s="50">
        <f t="shared" si="0"/>
        <v>683492.98290000961</v>
      </c>
    </row>
    <row r="59" spans="3:9" s="7" customFormat="1" ht="16.5" hidden="1" x14ac:dyDescent="0.2">
      <c r="C59" s="99"/>
      <c r="D59" s="202"/>
      <c r="E59" s="110"/>
      <c r="F59" s="100"/>
      <c r="G59" s="98"/>
      <c r="H59" s="94"/>
      <c r="I59" s="50">
        <f t="shared" si="0"/>
        <v>683492.98290000961</v>
      </c>
    </row>
    <row r="60" spans="3:9" s="7" customFormat="1" ht="16.5" hidden="1" x14ac:dyDescent="0.2">
      <c r="C60" s="99"/>
      <c r="D60" s="202"/>
      <c r="E60" s="110"/>
      <c r="F60" s="100"/>
      <c r="G60" s="98"/>
      <c r="H60" s="94"/>
      <c r="I60" s="50">
        <f t="shared" si="0"/>
        <v>683492.98290000961</v>
      </c>
    </row>
    <row r="61" spans="3:9" s="7" customFormat="1" ht="16.5" hidden="1" x14ac:dyDescent="0.2">
      <c r="C61" s="99"/>
      <c r="D61" s="202"/>
      <c r="E61" s="110"/>
      <c r="F61" s="100"/>
      <c r="G61" s="98"/>
      <c r="H61" s="94"/>
      <c r="I61" s="50">
        <f t="shared" si="0"/>
        <v>683492.98290000961</v>
      </c>
    </row>
    <row r="62" spans="3:9" s="7" customFormat="1" ht="16.5" hidden="1" x14ac:dyDescent="0.2">
      <c r="C62" s="99"/>
      <c r="D62" s="202"/>
      <c r="E62" s="110"/>
      <c r="F62" s="100"/>
      <c r="G62" s="98"/>
      <c r="H62" s="94"/>
      <c r="I62" s="50">
        <f t="shared" si="0"/>
        <v>683492.98290000961</v>
      </c>
    </row>
    <row r="63" spans="3:9" s="7" customFormat="1" ht="16.5" hidden="1" x14ac:dyDescent="0.2">
      <c r="C63" s="99"/>
      <c r="D63" s="202"/>
      <c r="E63" s="110"/>
      <c r="F63" s="100"/>
      <c r="G63" s="98"/>
      <c r="H63" s="94"/>
      <c r="I63" s="50">
        <f t="shared" si="0"/>
        <v>683492.98290000961</v>
      </c>
    </row>
    <row r="64" spans="3:9" s="7" customFormat="1" ht="16.5" hidden="1" x14ac:dyDescent="0.2">
      <c r="C64" s="99"/>
      <c r="D64" s="202"/>
      <c r="E64" s="110"/>
      <c r="F64" s="100"/>
      <c r="G64" s="98"/>
      <c r="H64" s="94"/>
      <c r="I64" s="50">
        <f t="shared" si="0"/>
        <v>683492.98290000961</v>
      </c>
    </row>
    <row r="65" spans="3:94" s="7" customFormat="1" ht="16.5" hidden="1" x14ac:dyDescent="0.2">
      <c r="C65" s="99"/>
      <c r="D65" s="97"/>
      <c r="E65" s="110"/>
      <c r="F65" s="100"/>
      <c r="G65" s="98"/>
      <c r="H65" s="94"/>
      <c r="I65" s="50">
        <f t="shared" si="0"/>
        <v>683492.98290000961</v>
      </c>
    </row>
    <row r="66" spans="3:94" s="7" customFormat="1" ht="16.5" hidden="1" x14ac:dyDescent="0.2">
      <c r="C66" s="99"/>
      <c r="D66" s="97"/>
      <c r="E66" s="110"/>
      <c r="F66" s="100"/>
      <c r="G66" s="98"/>
      <c r="H66" s="94"/>
      <c r="I66" s="50">
        <f t="shared" si="0"/>
        <v>683492.98290000961</v>
      </c>
    </row>
    <row r="67" spans="3:94" s="7" customFormat="1" ht="16.5" hidden="1" x14ac:dyDescent="0.2">
      <c r="C67" s="99"/>
      <c r="D67" s="97"/>
      <c r="E67" s="110"/>
      <c r="F67" s="100"/>
      <c r="G67" s="98"/>
      <c r="H67" s="94"/>
      <c r="I67" s="50">
        <f t="shared" si="0"/>
        <v>683492.98290000961</v>
      </c>
    </row>
    <row r="68" spans="3:94" s="7" customFormat="1" ht="16.5" hidden="1" x14ac:dyDescent="0.2">
      <c r="C68" s="99"/>
      <c r="D68" s="97"/>
      <c r="E68" s="110"/>
      <c r="F68" s="100"/>
      <c r="G68" s="98"/>
      <c r="H68" s="94"/>
      <c r="I68" s="50">
        <f t="shared" si="0"/>
        <v>683492.98290000961</v>
      </c>
    </row>
    <row r="69" spans="3:94" s="7" customFormat="1" ht="16.5" hidden="1" x14ac:dyDescent="0.2">
      <c r="C69" s="99"/>
      <c r="D69" s="97"/>
      <c r="E69" s="110"/>
      <c r="F69" s="100"/>
      <c r="G69" s="98"/>
      <c r="H69" s="94"/>
      <c r="I69" s="50">
        <f t="shared" si="0"/>
        <v>683492.98290000961</v>
      </c>
    </row>
    <row r="70" spans="3:94" s="7" customFormat="1" ht="16.5" hidden="1" x14ac:dyDescent="0.2">
      <c r="C70" s="99"/>
      <c r="D70" s="97"/>
      <c r="E70" s="110"/>
      <c r="F70" s="100"/>
      <c r="G70" s="98"/>
      <c r="H70" s="94"/>
      <c r="I70" s="50">
        <f t="shared" si="0"/>
        <v>683492.98290000961</v>
      </c>
    </row>
    <row r="71" spans="3:94" s="7" customFormat="1" ht="16.5" hidden="1" x14ac:dyDescent="0.2">
      <c r="C71" s="99"/>
      <c r="D71" s="97"/>
      <c r="E71" s="110"/>
      <c r="F71" s="100"/>
      <c r="G71" s="98"/>
      <c r="H71" s="94"/>
      <c r="I71" s="50">
        <f t="shared" si="0"/>
        <v>683492.98290000961</v>
      </c>
    </row>
    <row r="72" spans="3:94" s="7" customFormat="1" ht="16.5" hidden="1" x14ac:dyDescent="0.2">
      <c r="C72" s="99"/>
      <c r="D72" s="97"/>
      <c r="E72" s="110"/>
      <c r="F72" s="100"/>
      <c r="G72" s="98"/>
      <c r="H72" s="94"/>
      <c r="I72" s="50">
        <f t="shared" si="0"/>
        <v>683492.98290000961</v>
      </c>
    </row>
    <row r="73" spans="3:94" s="7" customFormat="1" ht="16.5" hidden="1" x14ac:dyDescent="0.2">
      <c r="C73" s="99"/>
      <c r="D73" s="97"/>
      <c r="E73" s="110"/>
      <c r="F73" s="100"/>
      <c r="G73" s="98"/>
      <c r="H73" s="94"/>
      <c r="I73" s="50">
        <f t="shared" si="0"/>
        <v>683492.98290000961</v>
      </c>
    </row>
    <row r="74" spans="3:94" s="7" customFormat="1" ht="16.5" hidden="1" x14ac:dyDescent="0.2">
      <c r="C74" s="99"/>
      <c r="D74" s="97"/>
      <c r="E74" s="110"/>
      <c r="F74" s="100"/>
      <c r="G74" s="98"/>
      <c r="H74" s="94"/>
      <c r="I74" s="50">
        <f t="shared" si="0"/>
        <v>683492.98290000961</v>
      </c>
    </row>
    <row r="75" spans="3:94" s="7" customFormat="1" ht="17.25" hidden="1" thickBot="1" x14ac:dyDescent="0.25">
      <c r="C75" s="99"/>
      <c r="D75" s="97"/>
      <c r="E75" s="110"/>
      <c r="F75" s="162"/>
      <c r="G75" s="98"/>
      <c r="H75" s="94"/>
      <c r="I75" s="50">
        <f t="shared" si="0"/>
        <v>683492.98290000961</v>
      </c>
    </row>
    <row r="76" spans="3:94" s="11" customFormat="1" ht="17.25" thickBot="1" x14ac:dyDescent="0.25">
      <c r="C76" s="215" t="s">
        <v>8</v>
      </c>
      <c r="D76" s="216"/>
      <c r="E76" s="216"/>
      <c r="F76" s="216"/>
      <c r="G76" s="101">
        <f>SUM(G16:G75)</f>
        <v>48016.160000000003</v>
      </c>
      <c r="H76" s="101">
        <f>SUM(H16:H75)</f>
        <v>114476.04000000001</v>
      </c>
      <c r="I76" s="102">
        <f>+I15+G76-H76</f>
        <v>683492.98290000949</v>
      </c>
      <c r="J76" s="25">
        <f>+I76-'[1]CTA. OPERATIVA.(160)'!$J$1361</f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8"/>
      <c r="H77" s="8"/>
      <c r="I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5"/>
      <c r="E78" s="5"/>
      <c r="F78" s="37"/>
      <c r="G78" s="8"/>
      <c r="H78" s="8"/>
      <c r="I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5"/>
      <c r="E79" s="5"/>
      <c r="F79" s="38"/>
      <c r="G79" s="9"/>
      <c r="H79" s="85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4" t="s">
        <v>36</v>
      </c>
      <c r="E80" s="9"/>
      <c r="F80" s="84" t="s">
        <v>37</v>
      </c>
      <c r="G80" s="9"/>
      <c r="H80" s="1" t="s">
        <v>47</v>
      </c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4" t="s">
        <v>31</v>
      </c>
      <c r="E81" s="5"/>
      <c r="F81" s="84" t="s">
        <v>32</v>
      </c>
      <c r="G81" s="9"/>
      <c r="H81" s="84" t="s">
        <v>35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84" t="s">
        <v>33</v>
      </c>
      <c r="E82" s="1"/>
      <c r="F82" s="84" t="s">
        <v>57</v>
      </c>
      <c r="G82" s="9"/>
      <c r="H82" s="84" t="s">
        <v>41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84" t="s">
        <v>34</v>
      </c>
      <c r="E83" s="1"/>
      <c r="F83" s="84" t="s">
        <v>56</v>
      </c>
      <c r="G83" s="9"/>
      <c r="H83" s="84" t="s">
        <v>54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9"/>
      <c r="E84" s="1"/>
      <c r="G84" s="9"/>
      <c r="H84" s="1"/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9"/>
      <c r="E85" s="9"/>
      <c r="G85" s="9"/>
      <c r="H85" s="9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8" x14ac:dyDescent="0.2">
      <c r="C86" s="22"/>
      <c r="D86" s="9"/>
      <c r="E86" s="9"/>
      <c r="F86" s="85"/>
      <c r="G86" s="9"/>
      <c r="H86" s="9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8" x14ac:dyDescent="0.2">
      <c r="C87" s="22"/>
      <c r="D87" s="9"/>
      <c r="E87" s="9"/>
      <c r="F87" s="39"/>
      <c r="G87" s="9"/>
      <c r="H87" s="1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x14ac:dyDescent="0.2">
      <c r="E88" s="9"/>
    </row>
    <row r="106" spans="3:3" ht="15" x14ac:dyDescent="0.2">
      <c r="C106" s="87"/>
    </row>
  </sheetData>
  <mergeCells count="8">
    <mergeCell ref="C76:F7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view="pageBreakPreview" topLeftCell="C25" zoomScale="70" zoomScaleNormal="85" zoomScaleSheetLayoutView="70" workbookViewId="0">
      <selection activeCell="K71" sqref="K7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8"/>
      <c r="D9" s="210" t="s">
        <v>18</v>
      </c>
      <c r="E9" s="210"/>
      <c r="F9" s="210"/>
      <c r="G9" s="210"/>
      <c r="H9" s="210"/>
      <c r="I9" s="210"/>
      <c r="J9" s="210"/>
    </row>
    <row r="10" spans="1:14" s="17" customFormat="1" ht="18" customHeight="1" x14ac:dyDescent="0.2">
      <c r="B10" s="18"/>
      <c r="C10" s="18"/>
      <c r="D10" s="210" t="s">
        <v>20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1" t="s">
        <v>71</v>
      </c>
      <c r="E11" s="211"/>
      <c r="F11" s="211"/>
      <c r="G11" s="211"/>
      <c r="H11" s="211"/>
      <c r="I11" s="211"/>
      <c r="J11" s="211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09"/>
      <c r="E13" s="206" t="s">
        <v>18</v>
      </c>
      <c r="F13" s="206"/>
      <c r="G13" s="206"/>
      <c r="H13" s="206"/>
      <c r="I13" s="206"/>
      <c r="J13" s="20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9"/>
      <c r="E14" s="205" t="s">
        <v>7</v>
      </c>
      <c r="F14" s="205"/>
      <c r="G14" s="205"/>
      <c r="H14" s="205"/>
      <c r="I14" s="205"/>
      <c r="J14" s="52">
        <f>+'[1]CTA. NOMINA 2000'!$G$1531</f>
        <v>85342966.776431948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9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9"/>
      <c r="E16" s="146"/>
      <c r="F16" s="149"/>
      <c r="G16" s="146">
        <f>+'INGRESOS CUENTA COLECT'!D17</f>
        <v>45716</v>
      </c>
      <c r="H16" s="150"/>
      <c r="I16" s="151">
        <v>0</v>
      </c>
      <c r="J16" s="150">
        <f>+J14</f>
        <v>85342966.776431948</v>
      </c>
    </row>
    <row r="17" spans="4:11" s="10" customFormat="1" ht="57" x14ac:dyDescent="0.2">
      <c r="D17" s="71"/>
      <c r="E17" s="72">
        <v>45720</v>
      </c>
      <c r="F17" s="73"/>
      <c r="G17" s="88" t="s">
        <v>288</v>
      </c>
      <c r="H17" s="75">
        <v>635106.74</v>
      </c>
      <c r="I17" s="75"/>
      <c r="J17" s="75">
        <f>J16+H17-I17</f>
        <v>85978073.516431943</v>
      </c>
    </row>
    <row r="18" spans="4:11" s="10" customFormat="1" ht="28.5" x14ac:dyDescent="0.2">
      <c r="D18" s="71"/>
      <c r="E18" s="72">
        <v>45722</v>
      </c>
      <c r="F18" s="73"/>
      <c r="G18" s="74" t="s">
        <v>24</v>
      </c>
      <c r="H18" s="75">
        <v>24789.759999999998</v>
      </c>
      <c r="I18" s="75"/>
      <c r="J18" s="75">
        <f>J17+H18-I18</f>
        <v>86002863.276431948</v>
      </c>
    </row>
    <row r="19" spans="4:11" s="10" customFormat="1" ht="28.5" x14ac:dyDescent="0.2">
      <c r="D19" s="71"/>
      <c r="E19" s="72">
        <v>45722</v>
      </c>
      <c r="F19" s="73"/>
      <c r="G19" s="74" t="s">
        <v>24</v>
      </c>
      <c r="H19" s="75"/>
      <c r="I19" s="75">
        <v>24789.759999999998</v>
      </c>
      <c r="J19" s="75">
        <f>J18+H19-I19</f>
        <v>85978073.516431943</v>
      </c>
    </row>
    <row r="20" spans="4:11" s="10" customFormat="1" ht="28.5" x14ac:dyDescent="0.2">
      <c r="D20" s="71"/>
      <c r="E20" s="72">
        <v>45723</v>
      </c>
      <c r="F20" s="73" t="s">
        <v>289</v>
      </c>
      <c r="G20" s="74" t="s">
        <v>290</v>
      </c>
      <c r="H20" s="75"/>
      <c r="I20" s="75">
        <v>24789.759999999998</v>
      </c>
      <c r="J20" s="75">
        <f>J19+H20-I20</f>
        <v>85953283.756431937</v>
      </c>
    </row>
    <row r="21" spans="4:11" s="10" customFormat="1" ht="16.5" x14ac:dyDescent="0.2">
      <c r="D21" s="71"/>
      <c r="E21" s="72">
        <v>45726</v>
      </c>
      <c r="F21" s="73" t="s">
        <v>291</v>
      </c>
      <c r="G21" s="74" t="s">
        <v>292</v>
      </c>
      <c r="H21" s="75"/>
      <c r="I21" s="75">
        <v>31200</v>
      </c>
      <c r="J21" s="75">
        <f>J20+H21-I21</f>
        <v>85922083.756431937</v>
      </c>
    </row>
    <row r="22" spans="4:11" s="10" customFormat="1" ht="42.75" x14ac:dyDescent="0.2">
      <c r="D22" s="71"/>
      <c r="E22" s="72">
        <v>45726</v>
      </c>
      <c r="F22" s="73" t="s">
        <v>293</v>
      </c>
      <c r="G22" s="74" t="s">
        <v>60</v>
      </c>
      <c r="H22" s="75"/>
      <c r="I22" s="75">
        <v>188352</v>
      </c>
      <c r="J22" s="75">
        <f t="shared" ref="J22:J69" si="0">J21+H22-I22</f>
        <v>85733731.756431937</v>
      </c>
    </row>
    <row r="23" spans="4:11" s="10" customFormat="1" ht="16.5" x14ac:dyDescent="0.2">
      <c r="D23" s="71"/>
      <c r="E23" s="72">
        <v>45726</v>
      </c>
      <c r="F23" s="73" t="s">
        <v>294</v>
      </c>
      <c r="G23" s="74" t="s">
        <v>58</v>
      </c>
      <c r="H23" s="75"/>
      <c r="I23" s="75">
        <v>17952.310000000001</v>
      </c>
      <c r="J23" s="75">
        <f t="shared" si="0"/>
        <v>85715779.446431935</v>
      </c>
    </row>
    <row r="24" spans="4:11" s="10" customFormat="1" ht="16.5" x14ac:dyDescent="0.2">
      <c r="D24" s="71"/>
      <c r="E24" s="72">
        <v>45726</v>
      </c>
      <c r="F24" s="73" t="s">
        <v>295</v>
      </c>
      <c r="G24" s="74" t="s">
        <v>59</v>
      </c>
      <c r="H24" s="75"/>
      <c r="I24" s="75">
        <v>462793.31000000006</v>
      </c>
      <c r="J24" s="75">
        <f t="shared" si="0"/>
        <v>85252986.136431932</v>
      </c>
    </row>
    <row r="25" spans="4:11" s="10" customFormat="1" ht="28.5" x14ac:dyDescent="0.2">
      <c r="D25" s="71"/>
      <c r="E25" s="72">
        <v>45726</v>
      </c>
      <c r="F25" s="73" t="s">
        <v>296</v>
      </c>
      <c r="G25" s="74" t="s">
        <v>61</v>
      </c>
      <c r="H25" s="75"/>
      <c r="I25" s="75">
        <v>328600</v>
      </c>
      <c r="J25" s="75">
        <f t="shared" si="0"/>
        <v>84924386.136431932</v>
      </c>
    </row>
    <row r="26" spans="4:11" s="10" customFormat="1" ht="28.5" x14ac:dyDescent="0.2">
      <c r="D26" s="71"/>
      <c r="E26" s="72">
        <v>45733</v>
      </c>
      <c r="F26" s="73"/>
      <c r="G26" s="74" t="s">
        <v>28</v>
      </c>
      <c r="H26" s="75">
        <v>57989800.159999996</v>
      </c>
      <c r="I26" s="75"/>
      <c r="J26" s="75">
        <f t="shared" si="0"/>
        <v>142914186.29643193</v>
      </c>
      <c r="K26" s="82"/>
    </row>
    <row r="27" spans="4:11" s="10" customFormat="1" ht="16.5" x14ac:dyDescent="0.2">
      <c r="D27" s="71"/>
      <c r="E27" s="72">
        <v>45733</v>
      </c>
      <c r="F27" s="73"/>
      <c r="G27" s="74" t="s">
        <v>297</v>
      </c>
      <c r="H27" s="75">
        <v>1010358.75</v>
      </c>
      <c r="I27" s="75"/>
      <c r="J27" s="75">
        <f t="shared" si="0"/>
        <v>143924545.04643193</v>
      </c>
    </row>
    <row r="28" spans="4:11" s="10" customFormat="1" ht="31.5" customHeight="1" x14ac:dyDescent="0.2">
      <c r="D28" s="71"/>
      <c r="E28" s="72">
        <v>45733</v>
      </c>
      <c r="F28" s="73"/>
      <c r="G28" s="74" t="s">
        <v>298</v>
      </c>
      <c r="H28" s="75">
        <v>3502478.86</v>
      </c>
      <c r="I28" s="75"/>
      <c r="J28" s="75">
        <f t="shared" si="0"/>
        <v>147427023.90643194</v>
      </c>
    </row>
    <row r="29" spans="4:11" s="10" customFormat="1" ht="99.75" x14ac:dyDescent="0.2">
      <c r="D29" s="71"/>
      <c r="E29" s="72">
        <v>45733</v>
      </c>
      <c r="F29" s="73"/>
      <c r="G29" s="74" t="s">
        <v>299</v>
      </c>
      <c r="H29" s="75">
        <v>389240</v>
      </c>
      <c r="I29" s="75"/>
      <c r="J29" s="75">
        <f t="shared" si="0"/>
        <v>147816263.90643194</v>
      </c>
    </row>
    <row r="30" spans="4:11" s="10" customFormat="1" ht="28.5" x14ac:dyDescent="0.2">
      <c r="D30" s="71"/>
      <c r="E30" s="72">
        <v>45734</v>
      </c>
      <c r="F30" s="73"/>
      <c r="G30" s="74" t="s">
        <v>24</v>
      </c>
      <c r="H30" s="75">
        <v>38985456.450000003</v>
      </c>
      <c r="I30" s="75"/>
      <c r="J30" s="75">
        <f t="shared" si="0"/>
        <v>186801720.35643196</v>
      </c>
    </row>
    <row r="31" spans="4:11" s="10" customFormat="1" ht="28.5" x14ac:dyDescent="0.2">
      <c r="D31" s="71"/>
      <c r="E31" s="72">
        <v>45734</v>
      </c>
      <c r="F31" s="73"/>
      <c r="G31" s="74" t="s">
        <v>24</v>
      </c>
      <c r="H31" s="75"/>
      <c r="I31" s="75">
        <v>38985456.450000003</v>
      </c>
      <c r="J31" s="75">
        <f t="shared" si="0"/>
        <v>147816263.90643197</v>
      </c>
    </row>
    <row r="32" spans="4:11" s="10" customFormat="1" ht="28.5" x14ac:dyDescent="0.2">
      <c r="D32" s="71"/>
      <c r="E32" s="72">
        <v>45735</v>
      </c>
      <c r="F32" s="73"/>
      <c r="G32" s="74" t="s">
        <v>24</v>
      </c>
      <c r="H32" s="75">
        <v>1458440.23</v>
      </c>
      <c r="I32" s="75"/>
      <c r="J32" s="75">
        <f t="shared" si="0"/>
        <v>149274704.13643196</v>
      </c>
    </row>
    <row r="33" spans="4:11" s="10" customFormat="1" ht="28.5" x14ac:dyDescent="0.2">
      <c r="D33" s="71"/>
      <c r="E33" s="72">
        <v>45735</v>
      </c>
      <c r="F33" s="73"/>
      <c r="G33" s="88" t="s">
        <v>24</v>
      </c>
      <c r="H33" s="75"/>
      <c r="I33" s="75">
        <v>1458440.23</v>
      </c>
      <c r="J33" s="75">
        <f t="shared" si="0"/>
        <v>147816263.90643197</v>
      </c>
    </row>
    <row r="34" spans="4:11" s="10" customFormat="1" ht="28.5" x14ac:dyDescent="0.2">
      <c r="D34" s="71"/>
      <c r="E34" s="72">
        <v>45736</v>
      </c>
      <c r="F34" s="73"/>
      <c r="G34" s="88" t="s">
        <v>24</v>
      </c>
      <c r="H34" s="75">
        <v>15665369.27</v>
      </c>
      <c r="I34" s="75"/>
      <c r="J34" s="75">
        <f t="shared" si="0"/>
        <v>163481633.17643198</v>
      </c>
      <c r="K34" s="82"/>
    </row>
    <row r="35" spans="4:11" s="10" customFormat="1" ht="31.5" customHeight="1" x14ac:dyDescent="0.2">
      <c r="D35" s="71"/>
      <c r="E35" s="72">
        <v>45736</v>
      </c>
      <c r="F35" s="73"/>
      <c r="G35" s="74" t="s">
        <v>24</v>
      </c>
      <c r="H35" s="75"/>
      <c r="I35" s="75">
        <v>15665369.27</v>
      </c>
      <c r="J35" s="75">
        <f t="shared" si="0"/>
        <v>147816263.90643197</v>
      </c>
      <c r="K35" s="82"/>
    </row>
    <row r="36" spans="4:11" s="10" customFormat="1" ht="26.25" customHeight="1" x14ac:dyDescent="0.2">
      <c r="D36" s="71"/>
      <c r="E36" s="72">
        <v>45736</v>
      </c>
      <c r="F36" s="73" t="s">
        <v>300</v>
      </c>
      <c r="G36" s="74" t="s">
        <v>43</v>
      </c>
      <c r="H36" s="75"/>
      <c r="I36" s="75">
        <v>2297.25</v>
      </c>
      <c r="J36" s="75">
        <f t="shared" si="0"/>
        <v>147813966.65643197</v>
      </c>
      <c r="K36" s="82"/>
    </row>
    <row r="37" spans="4:11" s="10" customFormat="1" ht="25.5" customHeight="1" x14ac:dyDescent="0.2">
      <c r="D37" s="71"/>
      <c r="E37" s="72">
        <v>45736</v>
      </c>
      <c r="F37" s="73" t="s">
        <v>300</v>
      </c>
      <c r="G37" s="74" t="s">
        <v>301</v>
      </c>
      <c r="H37" s="75"/>
      <c r="I37" s="75">
        <v>97702.75</v>
      </c>
      <c r="J37" s="75">
        <f t="shared" si="0"/>
        <v>147716263.90643197</v>
      </c>
      <c r="K37" s="82"/>
    </row>
    <row r="38" spans="4:11" s="10" customFormat="1" ht="25.5" customHeight="1" x14ac:dyDescent="0.2">
      <c r="D38" s="71"/>
      <c r="E38" s="72">
        <v>45736</v>
      </c>
      <c r="F38" s="73" t="s">
        <v>302</v>
      </c>
      <c r="G38" s="74" t="s">
        <v>43</v>
      </c>
      <c r="H38" s="75"/>
      <c r="I38" s="75">
        <v>11646.4</v>
      </c>
      <c r="J38" s="75">
        <f t="shared" si="0"/>
        <v>147704617.50643197</v>
      </c>
      <c r="K38" s="82"/>
    </row>
    <row r="39" spans="4:11" s="10" customFormat="1" ht="85.5" customHeight="1" x14ac:dyDescent="0.2">
      <c r="D39" s="71"/>
      <c r="E39" s="72">
        <v>45736</v>
      </c>
      <c r="F39" s="73" t="s">
        <v>302</v>
      </c>
      <c r="G39" s="74" t="s">
        <v>303</v>
      </c>
      <c r="H39" s="75"/>
      <c r="I39" s="75">
        <v>104817.57</v>
      </c>
      <c r="J39" s="75">
        <f t="shared" si="0"/>
        <v>147599799.93643197</v>
      </c>
      <c r="K39" s="82"/>
    </row>
    <row r="40" spans="4:11" s="10" customFormat="1" ht="27.75" customHeight="1" x14ac:dyDescent="0.2">
      <c r="D40" s="71"/>
      <c r="E40" s="72">
        <v>45736</v>
      </c>
      <c r="F40" s="73" t="s">
        <v>304</v>
      </c>
      <c r="G40" s="74" t="s">
        <v>43</v>
      </c>
      <c r="H40" s="75"/>
      <c r="I40" s="75">
        <v>17794.75</v>
      </c>
      <c r="J40" s="75">
        <f t="shared" si="0"/>
        <v>147582005.18643197</v>
      </c>
      <c r="K40" s="82"/>
    </row>
    <row r="41" spans="4:11" s="10" customFormat="1" ht="27.75" customHeight="1" x14ac:dyDescent="0.2">
      <c r="D41" s="71"/>
      <c r="E41" s="72">
        <v>45736</v>
      </c>
      <c r="F41" s="73" t="s">
        <v>304</v>
      </c>
      <c r="G41" s="74" t="s">
        <v>305</v>
      </c>
      <c r="H41" s="75"/>
      <c r="I41" s="75">
        <v>236032.17</v>
      </c>
      <c r="J41" s="75">
        <f t="shared" si="0"/>
        <v>147345973.01643199</v>
      </c>
      <c r="K41" s="82"/>
    </row>
    <row r="42" spans="4:11" s="10" customFormat="1" ht="27.75" customHeight="1" x14ac:dyDescent="0.2">
      <c r="D42" s="71"/>
      <c r="E42" s="72">
        <v>45736</v>
      </c>
      <c r="F42" s="73" t="s">
        <v>306</v>
      </c>
      <c r="G42" s="74" t="s">
        <v>43</v>
      </c>
      <c r="H42" s="75"/>
      <c r="I42" s="75">
        <v>40274.120000000003</v>
      </c>
      <c r="J42" s="75">
        <f t="shared" si="0"/>
        <v>147305698.89643198</v>
      </c>
      <c r="K42" s="82"/>
    </row>
    <row r="43" spans="4:11" s="10" customFormat="1" ht="27.75" customHeight="1" x14ac:dyDescent="0.2">
      <c r="D43" s="71"/>
      <c r="E43" s="72">
        <v>45736</v>
      </c>
      <c r="F43" s="73" t="s">
        <v>306</v>
      </c>
      <c r="G43" s="74" t="s">
        <v>307</v>
      </c>
      <c r="H43" s="75"/>
      <c r="I43" s="75">
        <v>310149.71999999997</v>
      </c>
      <c r="J43" s="75">
        <f t="shared" si="0"/>
        <v>146995549.17643198</v>
      </c>
      <c r="K43" s="82"/>
    </row>
    <row r="44" spans="4:11" s="10" customFormat="1" ht="27.75" customHeight="1" x14ac:dyDescent="0.2">
      <c r="D44" s="71"/>
      <c r="E44" s="72">
        <v>45736</v>
      </c>
      <c r="F44" s="73" t="s">
        <v>308</v>
      </c>
      <c r="G44" s="74" t="s">
        <v>43</v>
      </c>
      <c r="H44" s="75"/>
      <c r="I44" s="75">
        <v>39872.550000000003</v>
      </c>
      <c r="J44" s="75">
        <f t="shared" si="0"/>
        <v>146955676.62643197</v>
      </c>
      <c r="K44" s="82"/>
    </row>
    <row r="45" spans="4:11" s="10" customFormat="1" ht="27.75" customHeight="1" x14ac:dyDescent="0.2">
      <c r="D45" s="71"/>
      <c r="E45" s="72">
        <v>45736</v>
      </c>
      <c r="F45" s="73" t="s">
        <v>308</v>
      </c>
      <c r="G45" s="74" t="s">
        <v>309</v>
      </c>
      <c r="H45" s="75"/>
      <c r="I45" s="75">
        <v>358852.97</v>
      </c>
      <c r="J45" s="75">
        <f t="shared" si="0"/>
        <v>146596823.65643197</v>
      </c>
      <c r="K45" s="82"/>
    </row>
    <row r="46" spans="4:11" s="10" customFormat="1" ht="27.75" customHeight="1" x14ac:dyDescent="0.2">
      <c r="D46" s="71"/>
      <c r="E46" s="72">
        <v>45736</v>
      </c>
      <c r="F46" s="73" t="s">
        <v>310</v>
      </c>
      <c r="G46" s="74" t="s">
        <v>43</v>
      </c>
      <c r="H46" s="75"/>
      <c r="I46" s="75">
        <v>1805521.05</v>
      </c>
      <c r="J46" s="75">
        <f t="shared" si="0"/>
        <v>144791302.60643196</v>
      </c>
      <c r="K46" s="82"/>
    </row>
    <row r="47" spans="4:11" s="10" customFormat="1" ht="27.75" customHeight="1" x14ac:dyDescent="0.2">
      <c r="D47" s="71"/>
      <c r="E47" s="72">
        <v>45736</v>
      </c>
      <c r="F47" s="73" t="s">
        <v>310</v>
      </c>
      <c r="G47" s="74" t="s">
        <v>311</v>
      </c>
      <c r="H47" s="75"/>
      <c r="I47" s="75">
        <v>34529813.950000003</v>
      </c>
      <c r="J47" s="75">
        <f t="shared" si="0"/>
        <v>110261488.65643196</v>
      </c>
      <c r="K47" s="82"/>
    </row>
    <row r="48" spans="4:11" s="10" customFormat="1" ht="27.75" customHeight="1" x14ac:dyDescent="0.2">
      <c r="D48" s="71"/>
      <c r="E48" s="72">
        <v>45736</v>
      </c>
      <c r="F48" s="73" t="s">
        <v>312</v>
      </c>
      <c r="G48" s="74" t="s">
        <v>43</v>
      </c>
      <c r="H48" s="75"/>
      <c r="I48" s="75">
        <v>58400.92</v>
      </c>
      <c r="J48" s="75">
        <f t="shared" si="0"/>
        <v>110203087.73643196</v>
      </c>
      <c r="K48" s="82"/>
    </row>
    <row r="49" spans="4:11" s="10" customFormat="1" ht="27.75" customHeight="1" x14ac:dyDescent="0.2">
      <c r="D49" s="71"/>
      <c r="E49" s="72">
        <v>45736</v>
      </c>
      <c r="F49" s="73" t="s">
        <v>312</v>
      </c>
      <c r="G49" s="74" t="s">
        <v>313</v>
      </c>
      <c r="H49" s="75"/>
      <c r="I49" s="75">
        <v>1372280.28</v>
      </c>
      <c r="J49" s="75">
        <f t="shared" si="0"/>
        <v>108830807.45643196</v>
      </c>
      <c r="K49" s="82"/>
    </row>
    <row r="50" spans="4:11" s="10" customFormat="1" ht="27.75" customHeight="1" x14ac:dyDescent="0.2">
      <c r="D50" s="71"/>
      <c r="E50" s="72">
        <v>45736</v>
      </c>
      <c r="F50" s="73" t="s">
        <v>314</v>
      </c>
      <c r="G50" s="74" t="s">
        <v>43</v>
      </c>
      <c r="H50" s="75"/>
      <c r="I50" s="75">
        <v>545294.36</v>
      </c>
      <c r="J50" s="75">
        <f t="shared" si="0"/>
        <v>108285513.09643196</v>
      </c>
      <c r="K50" s="82"/>
    </row>
    <row r="51" spans="4:11" s="10" customFormat="1" ht="27.75" customHeight="1" x14ac:dyDescent="0.2">
      <c r="D51" s="71"/>
      <c r="E51" s="72">
        <v>45736</v>
      </c>
      <c r="F51" s="73" t="s">
        <v>314</v>
      </c>
      <c r="G51" s="74" t="s">
        <v>315</v>
      </c>
      <c r="H51" s="75"/>
      <c r="I51" s="75">
        <v>14950074.91</v>
      </c>
      <c r="J51" s="75">
        <f t="shared" si="0"/>
        <v>93335438.186431959</v>
      </c>
      <c r="K51" s="82"/>
    </row>
    <row r="52" spans="4:11" s="10" customFormat="1" ht="27.75" customHeight="1" x14ac:dyDescent="0.2">
      <c r="D52" s="71"/>
      <c r="E52" s="72">
        <v>45740</v>
      </c>
      <c r="F52" s="73" t="s">
        <v>316</v>
      </c>
      <c r="G52" s="74" t="s">
        <v>317</v>
      </c>
      <c r="H52" s="75"/>
      <c r="I52" s="75">
        <v>138440.23000000001</v>
      </c>
      <c r="J52" s="75">
        <f t="shared" si="0"/>
        <v>93196997.956431955</v>
      </c>
      <c r="K52" s="82"/>
    </row>
    <row r="53" spans="4:11" s="10" customFormat="1" ht="27.75" customHeight="1" x14ac:dyDescent="0.2">
      <c r="D53" s="71"/>
      <c r="E53" s="72">
        <v>45740</v>
      </c>
      <c r="F53" s="73" t="s">
        <v>318</v>
      </c>
      <c r="G53" s="74" t="s">
        <v>319</v>
      </c>
      <c r="H53" s="75"/>
      <c r="I53" s="75">
        <v>1320000</v>
      </c>
      <c r="J53" s="75">
        <f t="shared" si="0"/>
        <v>91876997.956431955</v>
      </c>
      <c r="K53" s="82"/>
    </row>
    <row r="54" spans="4:11" s="10" customFormat="1" ht="27.75" customHeight="1" x14ac:dyDescent="0.2">
      <c r="D54" s="71"/>
      <c r="E54" s="72">
        <v>45740</v>
      </c>
      <c r="F54" s="73" t="s">
        <v>320</v>
      </c>
      <c r="G54" s="74" t="s">
        <v>321</v>
      </c>
      <c r="H54" s="75"/>
      <c r="I54" s="75">
        <v>50000</v>
      </c>
      <c r="J54" s="75">
        <f t="shared" si="0"/>
        <v>91826997.956431955</v>
      </c>
      <c r="K54" s="82"/>
    </row>
    <row r="55" spans="4:11" s="10" customFormat="1" ht="27.75" customHeight="1" x14ac:dyDescent="0.2">
      <c r="D55" s="71"/>
      <c r="E55" s="72">
        <v>45740</v>
      </c>
      <c r="F55" s="73" t="s">
        <v>322</v>
      </c>
      <c r="G55" s="74" t="s">
        <v>321</v>
      </c>
      <c r="H55" s="75"/>
      <c r="I55" s="75">
        <v>120000</v>
      </c>
      <c r="J55" s="75">
        <f t="shared" si="0"/>
        <v>91706997.956431955</v>
      </c>
      <c r="K55" s="82"/>
    </row>
    <row r="56" spans="4:11" s="10" customFormat="1" ht="33" customHeight="1" x14ac:dyDescent="0.2">
      <c r="D56" s="71"/>
      <c r="E56" s="72">
        <v>45736</v>
      </c>
      <c r="F56" s="73" t="s">
        <v>323</v>
      </c>
      <c r="G56" s="74" t="s">
        <v>43</v>
      </c>
      <c r="H56" s="75"/>
      <c r="I56" s="75">
        <v>8019.74</v>
      </c>
      <c r="J56" s="75">
        <f t="shared" si="0"/>
        <v>91698978.21643196</v>
      </c>
      <c r="K56" s="82"/>
    </row>
    <row r="57" spans="4:11" s="10" customFormat="1" ht="21" customHeight="1" x14ac:dyDescent="0.2">
      <c r="D57" s="71"/>
      <c r="E57" s="72">
        <v>45736</v>
      </c>
      <c r="F57" s="73" t="s">
        <v>323</v>
      </c>
      <c r="G57" s="74" t="s">
        <v>324</v>
      </c>
      <c r="H57" s="75"/>
      <c r="I57" s="75">
        <v>31980.26</v>
      </c>
      <c r="J57" s="75">
        <f t="shared" si="0"/>
        <v>91666997.956431955</v>
      </c>
      <c r="K57" s="82"/>
    </row>
    <row r="58" spans="4:11" s="10" customFormat="1" ht="27.75" customHeight="1" x14ac:dyDescent="0.2">
      <c r="D58" s="71"/>
      <c r="E58" s="72">
        <v>45736</v>
      </c>
      <c r="F58" s="73" t="s">
        <v>325</v>
      </c>
      <c r="G58" s="74" t="s">
        <v>43</v>
      </c>
      <c r="H58" s="75"/>
      <c r="I58" s="75">
        <v>8019.74</v>
      </c>
      <c r="J58" s="75">
        <f t="shared" si="0"/>
        <v>91658978.21643196</v>
      </c>
      <c r="K58" s="82"/>
    </row>
    <row r="59" spans="4:11" s="10" customFormat="1" ht="27.75" customHeight="1" x14ac:dyDescent="0.2">
      <c r="D59" s="71"/>
      <c r="E59" s="72">
        <v>45736</v>
      </c>
      <c r="F59" s="73" t="s">
        <v>325</v>
      </c>
      <c r="G59" s="74" t="s">
        <v>326</v>
      </c>
      <c r="H59" s="75"/>
      <c r="I59" s="75">
        <v>31980.26</v>
      </c>
      <c r="J59" s="75">
        <f t="shared" si="0"/>
        <v>91626997.956431955</v>
      </c>
      <c r="K59" s="82"/>
    </row>
    <row r="60" spans="4:11" s="10" customFormat="1" ht="27.75" customHeight="1" x14ac:dyDescent="0.2">
      <c r="D60" s="71"/>
      <c r="E60" s="72">
        <v>45740</v>
      </c>
      <c r="F60" s="73"/>
      <c r="G60" s="74" t="s">
        <v>24</v>
      </c>
      <c r="H60" s="75">
        <v>1028897.62</v>
      </c>
      <c r="I60" s="75"/>
      <c r="J60" s="75">
        <f t="shared" si="0"/>
        <v>92655895.57643196</v>
      </c>
      <c r="K60" s="82"/>
    </row>
    <row r="61" spans="4:11" s="10" customFormat="1" ht="27.75" customHeight="1" x14ac:dyDescent="0.2">
      <c r="D61" s="71"/>
      <c r="E61" s="72">
        <v>45740</v>
      </c>
      <c r="F61" s="73"/>
      <c r="G61" s="74" t="s">
        <v>24</v>
      </c>
      <c r="H61" s="75"/>
      <c r="I61" s="75">
        <v>1028897.62</v>
      </c>
      <c r="J61" s="75">
        <f t="shared" si="0"/>
        <v>91626997.956431955</v>
      </c>
      <c r="K61" s="82"/>
    </row>
    <row r="62" spans="4:11" s="10" customFormat="1" ht="27.75" customHeight="1" x14ac:dyDescent="0.2">
      <c r="D62" s="71"/>
      <c r="E62" s="72">
        <v>45740</v>
      </c>
      <c r="F62" s="73"/>
      <c r="G62" s="74" t="s">
        <v>327</v>
      </c>
      <c r="H62" s="75">
        <v>3502478.86</v>
      </c>
      <c r="I62" s="75"/>
      <c r="J62" s="75">
        <f t="shared" si="0"/>
        <v>95129476.816431955</v>
      </c>
      <c r="K62" s="82"/>
    </row>
    <row r="63" spans="4:11" s="10" customFormat="1" ht="27.75" customHeight="1" x14ac:dyDescent="0.2">
      <c r="D63" s="71"/>
      <c r="E63" s="72">
        <v>45741</v>
      </c>
      <c r="F63" s="73"/>
      <c r="G63" s="74" t="s">
        <v>328</v>
      </c>
      <c r="H63" s="75">
        <v>1628440.23</v>
      </c>
      <c r="I63" s="75"/>
      <c r="J63" s="75">
        <f t="shared" si="0"/>
        <v>96757917.046431959</v>
      </c>
      <c r="K63" s="82"/>
    </row>
    <row r="64" spans="4:11" s="10" customFormat="1" ht="27.75" customHeight="1" x14ac:dyDescent="0.2">
      <c r="D64" s="71"/>
      <c r="E64" s="72">
        <v>45747</v>
      </c>
      <c r="F64" s="73"/>
      <c r="G64" s="74" t="s">
        <v>24</v>
      </c>
      <c r="H64" s="75">
        <v>80000</v>
      </c>
      <c r="I64" s="75"/>
      <c r="J64" s="75">
        <f t="shared" si="0"/>
        <v>96837917.046431959</v>
      </c>
      <c r="K64" s="82"/>
    </row>
    <row r="65" spans="4:96" s="10" customFormat="1" ht="27.75" customHeight="1" thickBot="1" x14ac:dyDescent="0.25">
      <c r="D65" s="71"/>
      <c r="E65" s="72">
        <v>45747</v>
      </c>
      <c r="F65" s="73"/>
      <c r="G65" s="74" t="s">
        <v>24</v>
      </c>
      <c r="H65" s="75"/>
      <c r="I65" s="75">
        <v>80000</v>
      </c>
      <c r="J65" s="75">
        <f t="shared" si="0"/>
        <v>96757917.046431959</v>
      </c>
      <c r="K65" s="82"/>
    </row>
    <row r="66" spans="4:96" s="10" customFormat="1" ht="27.75" hidden="1" customHeight="1" x14ac:dyDescent="0.2">
      <c r="D66" s="71"/>
      <c r="E66" s="72"/>
      <c r="F66" s="73"/>
      <c r="G66" s="74"/>
      <c r="H66" s="75"/>
      <c r="I66" s="75"/>
      <c r="J66" s="75">
        <f t="shared" si="0"/>
        <v>96757917.046431959</v>
      </c>
      <c r="K66" s="82"/>
    </row>
    <row r="67" spans="4:96" s="10" customFormat="1" ht="27.75" hidden="1" customHeight="1" x14ac:dyDescent="0.2">
      <c r="D67" s="71"/>
      <c r="E67" s="72"/>
      <c r="F67" s="73"/>
      <c r="G67" s="74"/>
      <c r="H67" s="75"/>
      <c r="I67" s="75"/>
      <c r="J67" s="75">
        <f t="shared" si="0"/>
        <v>96757917.046431959</v>
      </c>
      <c r="K67" s="82"/>
    </row>
    <row r="68" spans="4:96" s="10" customFormat="1" ht="27.75" hidden="1" customHeight="1" x14ac:dyDescent="0.2">
      <c r="D68" s="71"/>
      <c r="E68" s="72"/>
      <c r="F68" s="73"/>
      <c r="G68" s="74"/>
      <c r="H68" s="75"/>
      <c r="I68" s="75"/>
      <c r="J68" s="75">
        <f t="shared" si="0"/>
        <v>96757917.046431959</v>
      </c>
      <c r="K68" s="82"/>
    </row>
    <row r="69" spans="4:96" s="10" customFormat="1" ht="27.75" hidden="1" customHeight="1" thickBot="1" x14ac:dyDescent="0.25">
      <c r="D69" s="71"/>
      <c r="E69" s="72"/>
      <c r="F69" s="73"/>
      <c r="G69" s="74"/>
      <c r="H69" s="75"/>
      <c r="I69" s="75"/>
      <c r="J69" s="75">
        <f t="shared" si="0"/>
        <v>96757917.046431959</v>
      </c>
      <c r="K69" s="82"/>
    </row>
    <row r="70" spans="4:96" s="11" customFormat="1" ht="18.75" thickBot="1" x14ac:dyDescent="0.25">
      <c r="D70" s="219" t="s">
        <v>8</v>
      </c>
      <c r="E70" s="220"/>
      <c r="F70" s="220"/>
      <c r="G70" s="220"/>
      <c r="H70" s="95">
        <f>SUM(H17:H69)</f>
        <v>125900856.93000001</v>
      </c>
      <c r="I70" s="95">
        <f>SUM(I17:I69)</f>
        <v>114485906.66000001</v>
      </c>
      <c r="J70" s="96">
        <f>+J16+H70-I70</f>
        <v>96757917.046431944</v>
      </c>
      <c r="K70" s="29">
        <f>+J70-'[1]CTA. NOMINA 2000'!$G$1580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9"/>
      <c r="E71" s="89"/>
      <c r="F71" s="89"/>
      <c r="G71" s="89"/>
      <c r="H71" s="90"/>
      <c r="I71" s="90"/>
      <c r="J71" s="91"/>
      <c r="K71" s="2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9"/>
      <c r="E72" s="89"/>
      <c r="F72" s="89"/>
      <c r="G72" s="38"/>
      <c r="H72" s="9"/>
      <c r="I72" s="85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9"/>
      <c r="E73" s="89"/>
      <c r="F73" s="89"/>
      <c r="G73" s="38"/>
      <c r="H73" s="9"/>
      <c r="I73" s="85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9"/>
      <c r="E74" s="89"/>
      <c r="F74" s="89"/>
      <c r="G74" s="38"/>
      <c r="H74" s="9"/>
      <c r="I74" s="85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89"/>
      <c r="E75" s="89"/>
      <c r="F75" s="89"/>
      <c r="G75" s="38"/>
      <c r="H75" s="9"/>
      <c r="I75" s="85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89"/>
      <c r="E76" s="89"/>
      <c r="F76" s="89"/>
      <c r="G76" s="38"/>
      <c r="H76" s="9"/>
      <c r="I76" s="85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89"/>
      <c r="E77" s="89"/>
      <c r="F77" s="89"/>
      <c r="G77" s="38"/>
      <c r="H77" s="9"/>
      <c r="I77" s="85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84" t="s">
        <v>36</v>
      </c>
      <c r="F78" s="9"/>
      <c r="G78" s="38" t="s">
        <v>40</v>
      </c>
      <c r="H78" s="9"/>
      <c r="I78" s="84" t="s">
        <v>37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84" t="s">
        <v>31</v>
      </c>
      <c r="F79" s="9"/>
      <c r="G79" s="84" t="s">
        <v>32</v>
      </c>
      <c r="H79" s="9"/>
      <c r="I79" s="84" t="s">
        <v>35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84" t="s">
        <v>33</v>
      </c>
      <c r="F80" s="9"/>
      <c r="G80" s="84" t="s">
        <v>57</v>
      </c>
      <c r="H80" s="9"/>
      <c r="I80" s="84" t="s">
        <v>41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84" t="s">
        <v>34</v>
      </c>
      <c r="F81" s="9"/>
      <c r="G81" s="84" t="s">
        <v>56</v>
      </c>
      <c r="H81" s="9"/>
      <c r="I81" s="84" t="s">
        <v>54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9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x14ac:dyDescent="0.2">
      <c r="H95" s="9"/>
      <c r="I95" s="9"/>
      <c r="J95" s="9"/>
    </row>
    <row r="96" spans="4:96" x14ac:dyDescent="0.2">
      <c r="D96" s="9"/>
      <c r="E96" s="9"/>
      <c r="F96" s="9"/>
    </row>
    <row r="116" spans="4:4" ht="15" x14ac:dyDescent="0.2">
      <c r="D116" s="87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4"/>
  <sheetViews>
    <sheetView topLeftCell="C7" zoomScale="85" zoomScaleNormal="85" zoomScaleSheetLayoutView="70" workbookViewId="0">
      <selection activeCell="E19" sqref="E19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8"/>
      <c r="D9" s="210" t="s">
        <v>25</v>
      </c>
      <c r="E9" s="210"/>
      <c r="F9" s="210"/>
      <c r="G9" s="210"/>
      <c r="H9" s="210"/>
      <c r="I9" s="210"/>
      <c r="J9" s="210"/>
    </row>
    <row r="10" spans="1:14" s="17" customFormat="1" ht="18" customHeight="1" x14ac:dyDescent="0.2">
      <c r="B10" s="18"/>
      <c r="C10" s="18"/>
      <c r="D10" s="210" t="s">
        <v>20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1" t="s">
        <v>71</v>
      </c>
      <c r="E11" s="211"/>
      <c r="F11" s="211"/>
      <c r="G11" s="211"/>
      <c r="H11" s="211"/>
      <c r="I11" s="211"/>
      <c r="J11" s="211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09"/>
      <c r="E14" s="206" t="s">
        <v>25</v>
      </c>
      <c r="F14" s="206"/>
      <c r="G14" s="206"/>
      <c r="H14" s="206"/>
      <c r="I14" s="206"/>
      <c r="J14" s="20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09"/>
      <c r="E15" s="205" t="s">
        <v>26</v>
      </c>
      <c r="F15" s="205"/>
      <c r="G15" s="205"/>
      <c r="H15" s="205"/>
      <c r="I15" s="205"/>
      <c r="J15" s="52">
        <f>+'[1]CTA. FONDOCYT 960'!$J$92</f>
        <v>1195020.3199999998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09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16"/>
      <c r="E17" s="117"/>
      <c r="F17" s="116"/>
      <c r="G17" s="117">
        <f>+'INGRESOS CUENTA COLECT'!D17</f>
        <v>45716</v>
      </c>
      <c r="H17" s="118"/>
      <c r="I17" s="119">
        <v>0</v>
      </c>
      <c r="J17" s="118">
        <f>+J15</f>
        <v>1195020.3199999998</v>
      </c>
    </row>
    <row r="18" spans="4:96" s="10" customFormat="1" ht="26.25" hidden="1" customHeight="1" x14ac:dyDescent="0.2">
      <c r="D18" s="173"/>
      <c r="E18" s="174"/>
      <c r="F18" s="175"/>
      <c r="G18" s="201"/>
      <c r="H18" s="176"/>
      <c r="I18" s="177"/>
      <c r="J18" s="75">
        <f>J17+H18-I18</f>
        <v>1195020.3199999998</v>
      </c>
    </row>
    <row r="19" spans="4:96" s="10" customFormat="1" ht="26.25" customHeight="1" thickBot="1" x14ac:dyDescent="0.25">
      <c r="D19" s="173"/>
      <c r="E19" s="174">
        <v>45747</v>
      </c>
      <c r="F19" s="175"/>
      <c r="G19" s="201" t="s">
        <v>30</v>
      </c>
      <c r="H19" s="176"/>
      <c r="I19" s="177">
        <v>175</v>
      </c>
      <c r="J19" s="75">
        <f>J18+H19-I19</f>
        <v>1194845.3199999998</v>
      </c>
    </row>
    <row r="20" spans="4:96" s="11" customFormat="1" ht="19.5" thickTop="1" thickBot="1" x14ac:dyDescent="0.25">
      <c r="D20" s="221" t="s">
        <v>8</v>
      </c>
      <c r="E20" s="221"/>
      <c r="F20" s="221"/>
      <c r="G20" s="221"/>
      <c r="H20" s="76">
        <v>0</v>
      </c>
      <c r="I20" s="76">
        <f>SUM(I18:I19)</f>
        <v>175</v>
      </c>
      <c r="J20" s="76">
        <f>+J15+H20-I20</f>
        <v>1194845.3199999998</v>
      </c>
      <c r="K20" s="29">
        <f>+J20-'[1]CTA. FONDOCYT 960'!$J$93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36</v>
      </c>
      <c r="F25" s="9"/>
      <c r="G25" s="85" t="s">
        <v>38</v>
      </c>
      <c r="H25" s="9"/>
      <c r="I25" s="84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31</v>
      </c>
      <c r="F26" s="9"/>
      <c r="G26" s="84" t="s">
        <v>32</v>
      </c>
      <c r="H26" s="9"/>
      <c r="I26" s="84" t="s">
        <v>35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4" t="s">
        <v>33</v>
      </c>
      <c r="F27" s="9"/>
      <c r="G27" s="84" t="s">
        <v>57</v>
      </c>
      <c r="H27" s="9"/>
      <c r="I27" s="84" t="s">
        <v>41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4" t="s">
        <v>34</v>
      </c>
      <c r="F28" s="9"/>
      <c r="G28" s="84" t="s">
        <v>56</v>
      </c>
      <c r="H28" s="9"/>
      <c r="I28" s="84" t="s">
        <v>54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85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22"/>
      <c r="E35" s="21"/>
      <c r="F35" s="20"/>
      <c r="G35" s="20"/>
      <c r="H35" s="23"/>
      <c r="I35" s="23"/>
      <c r="J35" s="2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22"/>
      <c r="E37" s="222"/>
      <c r="F37" s="222"/>
      <c r="G37" s="222"/>
      <c r="H37" s="222"/>
      <c r="I37" s="222"/>
      <c r="J37" s="2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23"/>
      <c r="E38" s="223"/>
      <c r="F38" s="223"/>
      <c r="G38" s="223"/>
      <c r="H38" s="223"/>
      <c r="I38" s="223"/>
      <c r="J38" s="2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2"/>
      <c r="E39" s="212"/>
      <c r="F39" s="212"/>
      <c r="G39" s="212"/>
      <c r="H39" s="212"/>
      <c r="I39" s="212"/>
      <c r="J39" s="21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2"/>
      <c r="E40" s="212"/>
      <c r="F40" s="212"/>
      <c r="G40" s="212"/>
      <c r="H40" s="212"/>
      <c r="I40" s="212"/>
      <c r="J40" s="21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12"/>
      <c r="E41" s="212"/>
      <c r="F41" s="212"/>
      <c r="G41" s="212"/>
      <c r="H41" s="212"/>
      <c r="I41" s="212"/>
      <c r="J41" s="21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12"/>
      <c r="E42" s="212"/>
      <c r="F42" s="212"/>
      <c r="G42" s="212"/>
      <c r="H42" s="212"/>
      <c r="I42" s="212"/>
      <c r="J42" s="21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2:J42"/>
    <mergeCell ref="D20:G20"/>
    <mergeCell ref="D37:J37"/>
    <mergeCell ref="D38:J38"/>
    <mergeCell ref="D39:J39"/>
    <mergeCell ref="D40:J40"/>
    <mergeCell ref="D41:J4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opLeftCell="C7" zoomScale="85" zoomScaleNormal="85" zoomScaleSheetLayoutView="7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8"/>
      <c r="D9" s="210" t="s">
        <v>63</v>
      </c>
      <c r="E9" s="210"/>
      <c r="F9" s="210"/>
      <c r="G9" s="210"/>
      <c r="H9" s="210"/>
      <c r="I9" s="210"/>
      <c r="J9" s="210"/>
    </row>
    <row r="10" spans="1:14" s="17" customFormat="1" ht="18" customHeight="1" x14ac:dyDescent="0.2">
      <c r="B10" s="18"/>
      <c r="C10" s="18"/>
      <c r="D10" s="210" t="s">
        <v>20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1" t="s">
        <v>71</v>
      </c>
      <c r="E11" s="211"/>
      <c r="F11" s="211"/>
      <c r="G11" s="211"/>
      <c r="H11" s="211"/>
      <c r="I11" s="211"/>
      <c r="J11" s="211"/>
    </row>
    <row r="12" spans="1:14" s="11" customFormat="1" ht="19.5" customHeight="1" thickBot="1" x14ac:dyDescent="0.25">
      <c r="C12" s="224" t="s">
        <v>64</v>
      </c>
      <c r="D12" s="224"/>
      <c r="E12" s="224"/>
      <c r="F12" s="224"/>
      <c r="G12" s="224"/>
      <c r="H12" s="224"/>
      <c r="I12" s="224"/>
      <c r="J12" s="224"/>
    </row>
    <row r="13" spans="1:14" s="3" customFormat="1" ht="26.25" customHeight="1" thickTop="1" thickBot="1" x14ac:dyDescent="0.25">
      <c r="A13" s="7"/>
      <c r="B13" s="7"/>
      <c r="C13" s="7"/>
      <c r="D13" s="209"/>
      <c r="E13" s="206" t="s">
        <v>63</v>
      </c>
      <c r="F13" s="206"/>
      <c r="G13" s="206"/>
      <c r="H13" s="206"/>
      <c r="I13" s="206"/>
      <c r="J13" s="20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9"/>
      <c r="E14" s="205" t="s">
        <v>7</v>
      </c>
      <c r="F14" s="205"/>
      <c r="G14" s="205"/>
      <c r="H14" s="205"/>
      <c r="I14" s="205"/>
      <c r="J14" s="52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9"/>
      <c r="E15" s="203" t="s">
        <v>4</v>
      </c>
      <c r="F15" s="203" t="s">
        <v>5</v>
      </c>
      <c r="G15" s="203" t="s">
        <v>6</v>
      </c>
      <c r="H15" s="203" t="s">
        <v>0</v>
      </c>
      <c r="I15" s="203" t="s">
        <v>1</v>
      </c>
      <c r="J15" s="203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9"/>
      <c r="E16" s="146"/>
      <c r="F16" s="149"/>
      <c r="G16" s="146">
        <f>+'INGRESOS CUENTA COLECT'!D17</f>
        <v>45716</v>
      </c>
      <c r="H16" s="150"/>
      <c r="I16" s="151">
        <v>0</v>
      </c>
      <c r="J16" s="150">
        <f>+J14</f>
        <v>980606.4</v>
      </c>
    </row>
    <row r="17" spans="4:96" s="10" customFormat="1" ht="16.5" hidden="1" x14ac:dyDescent="0.2">
      <c r="D17" s="71"/>
      <c r="E17" s="72"/>
      <c r="F17" s="73"/>
      <c r="G17" s="88"/>
      <c r="H17" s="75"/>
      <c r="I17" s="75"/>
      <c r="J17" s="75">
        <f t="shared" ref="J17:J22" si="0">J16+H17-I17</f>
        <v>980606.4</v>
      </c>
    </row>
    <row r="18" spans="4:96" s="10" customFormat="1" ht="16.5" hidden="1" x14ac:dyDescent="0.2">
      <c r="D18" s="71"/>
      <c r="E18" s="72"/>
      <c r="F18" s="73"/>
      <c r="G18" s="74"/>
      <c r="H18" s="75"/>
      <c r="I18" s="75"/>
      <c r="J18" s="75">
        <f t="shared" si="0"/>
        <v>980606.4</v>
      </c>
    </row>
    <row r="19" spans="4:96" s="10" customFormat="1" ht="16.5" hidden="1" x14ac:dyDescent="0.2">
      <c r="D19" s="71"/>
      <c r="E19" s="72"/>
      <c r="F19" s="73"/>
      <c r="G19" s="74"/>
      <c r="H19" s="75"/>
      <c r="I19" s="75"/>
      <c r="J19" s="75">
        <f t="shared" si="0"/>
        <v>980606.4</v>
      </c>
    </row>
    <row r="20" spans="4:96" s="10" customFormat="1" ht="17.25" thickBot="1" x14ac:dyDescent="0.25">
      <c r="D20" s="71"/>
      <c r="E20" s="72">
        <v>45747</v>
      </c>
      <c r="F20" s="73"/>
      <c r="G20" s="74"/>
      <c r="H20" s="75"/>
      <c r="I20" s="75"/>
      <c r="J20" s="75">
        <f t="shared" si="0"/>
        <v>980606.4</v>
      </c>
    </row>
    <row r="21" spans="4:96" s="10" customFormat="1" ht="16.5" hidden="1" x14ac:dyDescent="0.2">
      <c r="D21" s="71"/>
      <c r="E21" s="72"/>
      <c r="F21" s="73"/>
      <c r="G21" s="74"/>
      <c r="H21" s="75"/>
      <c r="I21" s="75"/>
      <c r="J21" s="75">
        <f t="shared" si="0"/>
        <v>980606.4</v>
      </c>
    </row>
    <row r="22" spans="4:96" s="10" customFormat="1" ht="27.75" hidden="1" customHeight="1" thickBot="1" x14ac:dyDescent="0.25">
      <c r="D22" s="71"/>
      <c r="E22" s="72"/>
      <c r="F22" s="73"/>
      <c r="G22" s="74"/>
      <c r="H22" s="75"/>
      <c r="I22" s="75"/>
      <c r="J22" s="75">
        <f t="shared" si="0"/>
        <v>980606.4</v>
      </c>
      <c r="K22" s="82"/>
    </row>
    <row r="23" spans="4:96" s="11" customFormat="1" ht="18.75" thickBot="1" x14ac:dyDescent="0.25">
      <c r="D23" s="219" t="s">
        <v>8</v>
      </c>
      <c r="E23" s="220"/>
      <c r="F23" s="220"/>
      <c r="G23" s="220"/>
      <c r="H23" s="95">
        <f>SUM(H17:H22)</f>
        <v>0</v>
      </c>
      <c r="I23" s="95">
        <f>SUM(I17:I22)</f>
        <v>0</v>
      </c>
      <c r="J23" s="96">
        <f>+J16+H23-I23</f>
        <v>980606.4</v>
      </c>
      <c r="K23" s="29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9"/>
      <c r="E24" s="89"/>
      <c r="F24" s="89"/>
      <c r="G24" s="89"/>
      <c r="H24" s="90"/>
      <c r="I24" s="90"/>
      <c r="J24" s="91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9"/>
      <c r="E25" s="89"/>
      <c r="F25" s="89"/>
      <c r="G25" s="38"/>
      <c r="H25" s="9"/>
      <c r="I25" s="85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9"/>
      <c r="E26" s="89"/>
      <c r="F26" s="89"/>
      <c r="G26" s="38"/>
      <c r="H26" s="9"/>
      <c r="I26" s="85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9"/>
      <c r="E27" s="89"/>
      <c r="F27" s="89"/>
      <c r="G27" s="38"/>
      <c r="H27" s="9"/>
      <c r="I27" s="85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9"/>
      <c r="E28" s="89"/>
      <c r="F28" s="89"/>
      <c r="G28" s="38"/>
      <c r="H28" s="9"/>
      <c r="I28" s="85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9"/>
      <c r="E29" s="89"/>
      <c r="F29" s="89"/>
      <c r="G29" s="38"/>
      <c r="H29" s="9"/>
      <c r="I29" s="85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9"/>
      <c r="E30" s="89"/>
      <c r="F30" s="89"/>
      <c r="G30" s="38"/>
      <c r="H30" s="9"/>
      <c r="I30" s="85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4" t="s">
        <v>36</v>
      </c>
      <c r="F31" s="9"/>
      <c r="G31" s="38" t="s">
        <v>40</v>
      </c>
      <c r="H31" s="9"/>
      <c r="I31" s="84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4" t="s">
        <v>31</v>
      </c>
      <c r="F32" s="9"/>
      <c r="G32" s="84" t="s">
        <v>32</v>
      </c>
      <c r="H32" s="9"/>
      <c r="I32" s="84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4" t="s">
        <v>33</v>
      </c>
      <c r="F33" s="9"/>
      <c r="G33" s="84" t="s">
        <v>57</v>
      </c>
      <c r="H33" s="9"/>
      <c r="I33" s="84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4" t="s">
        <v>34</v>
      </c>
      <c r="F34" s="9"/>
      <c r="G34" s="84" t="s">
        <v>56</v>
      </c>
      <c r="H34" s="9"/>
      <c r="I34" s="84" t="s">
        <v>54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7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Hoja2</vt:lpstr>
      <vt:lpstr>'EGRESOS CTA.  OPERT. 160'!Área_de_impresión</vt:lpstr>
      <vt:lpstr>'EGRESOS CTA. 2000 ONCO'!Área_de_impresión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2025-04-10T14:17:58Z</cp:lastPrinted>
  <dcterms:created xsi:type="dcterms:W3CDTF">2006-07-11T17:39:34Z</dcterms:created>
  <dcterms:modified xsi:type="dcterms:W3CDTF">2025-04-10T14:18:06Z</dcterms:modified>
</cp:coreProperties>
</file>