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lia.villar\Desktop\DOCUMENTOS PARA DISPONIBLIDAD\DOCUMENTOS PARA EL PORTAL DE TRANSPARENCIA\AÑO 2025\ABRIL\"/>
    </mc:Choice>
  </mc:AlternateContent>
  <bookViews>
    <workbookView xWindow="0" yWindow="0" windowWidth="20490" windowHeight="7155" tabRatio="601"/>
  </bookViews>
  <sheets>
    <sheet name="INGRESOS CUENTA COLECT" sheetId="1" r:id="rId1"/>
    <sheet name="EGRESOS CTA. AUXILIAR 3001" sheetId="4" r:id="rId2"/>
    <sheet name="EGRESOS CTA.  OPERT. 160" sheetId="5" r:id="rId3"/>
    <sheet name="EGRESOS CTA. NOMINA" sheetId="6" r:id="rId4"/>
    <sheet name="EGRESOS CTA. FONDOCYT" sheetId="7" r:id="rId5"/>
    <sheet name="EGRESOS CTA. 2000 ONCO" sheetId="8" r:id="rId6"/>
    <sheet name="Hoja2" sheetId="9" r:id="rId7"/>
  </sheets>
  <externalReferences>
    <externalReference r:id="rId8"/>
    <externalReference r:id="rId9"/>
  </externalReferences>
  <definedNames>
    <definedName name="_xlnm._FilterDatabase" localSheetId="0" hidden="1">'INGRESOS CUENTA COLECT'!$B$1:$H$387</definedName>
    <definedName name="_xlnm.Print_Area" localSheetId="2">'EGRESOS CTA.  OPERT. 160'!$A$1:$I$90</definedName>
    <definedName name="_xlnm.Print_Area" localSheetId="5">'EGRESOS CTA. 2000 ONCO'!$A$1:$J$35</definedName>
    <definedName name="_xlnm.Print_Area" localSheetId="1">'EGRESOS CTA. AUXILIAR 3001'!$B$1:$I$251</definedName>
    <definedName name="_xlnm.Print_Area" localSheetId="4">'EGRESOS CTA. FONDOCYT'!$A$1:$J$38</definedName>
    <definedName name="_xlnm.Print_Area" localSheetId="3">'EGRESOS CTA. NOMINA'!$A$1:$J$82</definedName>
    <definedName name="_xlnm.Print_Area" localSheetId="0">'INGRESOS CUENTA COLECT'!$A$1:$G$360</definedName>
    <definedName name="_xlnm.Print_Titles" localSheetId="2">'EGRESOS CTA.  OPERT. 160'!$1:$14</definedName>
    <definedName name="_xlnm.Print_Titles" localSheetId="5">'EGRESOS CTA. 2000 ONCO'!$1:$11</definedName>
    <definedName name="_xlnm.Print_Titles" localSheetId="1">'EGRESOS CTA. AUXILIAR 3001'!$1:$13</definedName>
    <definedName name="_xlnm.Print_Titles" localSheetId="4">'EGRESOS CTA. FONDOCYT'!$1:$12</definedName>
    <definedName name="_xlnm.Print_Titles" localSheetId="3">'EGRESOS CTA. NOMINA'!$1:$11</definedName>
    <definedName name="_xlnm.Print_Titles" localSheetId="0">'INGRESOS CUENTA COLECT'!$1:$12</definedName>
  </definedNames>
  <calcPr calcId="152511"/>
</workbook>
</file>

<file path=xl/calcChain.xml><?xml version="1.0" encoding="utf-8"?>
<calcChain xmlns="http://schemas.openxmlformats.org/spreadsheetml/2006/main">
  <c r="J15" i="7" l="1"/>
  <c r="J14" i="6"/>
  <c r="I13" i="5"/>
  <c r="I12" i="4"/>
  <c r="G14" i="1"/>
  <c r="J14" i="8" l="1"/>
  <c r="G76" i="5"/>
  <c r="G16" i="8"/>
  <c r="G17" i="7"/>
  <c r="G16" i="6"/>
  <c r="F15" i="5"/>
  <c r="F14" i="4"/>
  <c r="G240" i="4"/>
  <c r="H240" i="4"/>
  <c r="E348" i="1"/>
  <c r="F348" i="1"/>
  <c r="I14" i="4" l="1"/>
  <c r="G17" i="1"/>
  <c r="G348" i="1" s="1"/>
  <c r="H348" i="1" s="1"/>
  <c r="J16" i="6"/>
  <c r="I15" i="5"/>
  <c r="J16" i="8" l="1"/>
  <c r="I23" i="8" l="1"/>
  <c r="H23" i="8"/>
  <c r="J23" i="8" l="1"/>
  <c r="K23" i="8" s="1"/>
  <c r="J17" i="8"/>
  <c r="J18" i="8" s="1"/>
  <c r="J19" i="8" s="1"/>
  <c r="J20" i="8" s="1"/>
  <c r="J21" i="8" s="1"/>
  <c r="J22" i="8" s="1"/>
  <c r="J17" i="7" l="1"/>
  <c r="J18" i="7" s="1"/>
  <c r="J19" i="7" s="1"/>
  <c r="I20" i="7" l="1"/>
  <c r="J20" i="7" s="1"/>
  <c r="K20" i="7" s="1"/>
  <c r="H76" i="5" l="1"/>
  <c r="I76" i="5"/>
  <c r="J76" i="5" s="1"/>
  <c r="H70" i="6" l="1"/>
  <c r="I240" i="4" l="1"/>
  <c r="J240" i="4" s="1"/>
  <c r="I70" i="6" l="1"/>
  <c r="J70" i="6" l="1"/>
  <c r="K70" i="6" s="1"/>
  <c r="E17" i="1"/>
  <c r="J17" i="6" l="1"/>
  <c r="J18" i="6" s="1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J30" i="6" s="1"/>
  <c r="J31" i="6" s="1"/>
  <c r="J32" i="6" s="1"/>
  <c r="J33" i="6" s="1"/>
  <c r="J34" i="6" s="1"/>
  <c r="J35" i="6" s="1"/>
  <c r="J36" i="6" s="1"/>
  <c r="J37" i="6" s="1"/>
  <c r="J38" i="6" s="1"/>
  <c r="J39" i="6" s="1"/>
  <c r="J40" i="6" s="1"/>
  <c r="J41" i="6" s="1"/>
  <c r="J42" i="6" s="1"/>
  <c r="J43" i="6" s="1"/>
  <c r="J44" i="6" s="1"/>
  <c r="J45" i="6" s="1"/>
  <c r="J46" i="6" s="1"/>
  <c r="J47" i="6" s="1"/>
  <c r="J48" i="6" s="1"/>
  <c r="J49" i="6" s="1"/>
  <c r="J50" i="6" s="1"/>
  <c r="J51" i="6" s="1"/>
  <c r="J52" i="6" s="1"/>
  <c r="J53" i="6" s="1"/>
  <c r="J54" i="6" s="1"/>
  <c r="J55" i="6" s="1"/>
  <c r="J56" i="6" s="1"/>
  <c r="J57" i="6" s="1"/>
  <c r="J58" i="6" s="1"/>
  <c r="J59" i="6" s="1"/>
  <c r="J60" i="6" s="1"/>
  <c r="J61" i="6" s="1"/>
  <c r="J62" i="6" s="1"/>
  <c r="J63" i="6" s="1"/>
  <c r="J64" i="6" s="1"/>
  <c r="J65" i="6" s="1"/>
  <c r="J66" i="6" s="1"/>
  <c r="J67" i="6" s="1"/>
  <c r="J68" i="6" s="1"/>
  <c r="J69" i="6" s="1"/>
  <c r="I15" i="4" l="1"/>
  <c r="I16" i="4" s="1"/>
  <c r="I17" i="4" s="1"/>
  <c r="I18" i="4" s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I46" i="4" s="1"/>
  <c r="I47" i="4" s="1"/>
  <c r="I48" i="4" s="1"/>
  <c r="I49" i="4" s="1"/>
  <c r="I50" i="4" s="1"/>
  <c r="I51" i="4" s="1"/>
  <c r="I52" i="4" s="1"/>
  <c r="I53" i="4" s="1"/>
  <c r="I54" i="4" s="1"/>
  <c r="I55" i="4" s="1"/>
  <c r="I56" i="4" s="1"/>
  <c r="I57" i="4" s="1"/>
  <c r="I58" i="4" s="1"/>
  <c r="I59" i="4" s="1"/>
  <c r="I60" i="4" s="1"/>
  <c r="I61" i="4" s="1"/>
  <c r="I62" i="4" s="1"/>
  <c r="I63" i="4" s="1"/>
  <c r="I64" i="4" s="1"/>
  <c r="I65" i="4" s="1"/>
  <c r="I66" i="4" s="1"/>
  <c r="I67" i="4" s="1"/>
  <c r="I68" i="4" s="1"/>
  <c r="I69" i="4" s="1"/>
  <c r="I70" i="4" s="1"/>
  <c r="I71" i="4" s="1"/>
  <c r="I72" i="4" s="1"/>
  <c r="I73" i="4" s="1"/>
  <c r="I74" i="4" s="1"/>
  <c r="I75" i="4" s="1"/>
  <c r="I76" i="4" s="1"/>
  <c r="I77" i="4" s="1"/>
  <c r="I78" i="4" s="1"/>
  <c r="I79" i="4" s="1"/>
  <c r="I80" i="4" s="1"/>
  <c r="I81" i="4" s="1"/>
  <c r="I82" i="4" s="1"/>
  <c r="I83" i="4" s="1"/>
  <c r="I84" i="4" s="1"/>
  <c r="I85" i="4" s="1"/>
  <c r="I86" i="4" s="1"/>
  <c r="I87" i="4" s="1"/>
  <c r="I88" i="4" s="1"/>
  <c r="I89" i="4" s="1"/>
  <c r="I90" i="4" s="1"/>
  <c r="I91" i="4" s="1"/>
  <c r="I92" i="4" s="1"/>
  <c r="I93" i="4" s="1"/>
  <c r="I94" i="4" s="1"/>
  <c r="I95" i="4" s="1"/>
  <c r="I96" i="4" s="1"/>
  <c r="I97" i="4" s="1"/>
  <c r="I98" i="4" s="1"/>
  <c r="I99" i="4" s="1"/>
  <c r="I100" i="4" s="1"/>
  <c r="I101" i="4" s="1"/>
  <c r="I102" i="4" s="1"/>
  <c r="I103" i="4" s="1"/>
  <c r="I104" i="4" s="1"/>
  <c r="I105" i="4" s="1"/>
  <c r="I106" i="4" s="1"/>
  <c r="I107" i="4" s="1"/>
  <c r="I108" i="4" s="1"/>
  <c r="I109" i="4" s="1"/>
  <c r="I110" i="4" s="1"/>
  <c r="I111" i="4" s="1"/>
  <c r="I112" i="4" s="1"/>
  <c r="I113" i="4" s="1"/>
  <c r="I114" i="4" s="1"/>
  <c r="I115" i="4" s="1"/>
  <c r="I116" i="4" s="1"/>
  <c r="I117" i="4" s="1"/>
  <c r="I118" i="4" s="1"/>
  <c r="I119" i="4" s="1"/>
  <c r="I120" i="4" s="1"/>
  <c r="I121" i="4" s="1"/>
  <c r="I122" i="4" s="1"/>
  <c r="I123" i="4" s="1"/>
  <c r="I124" i="4" s="1"/>
  <c r="I125" i="4" s="1"/>
  <c r="I126" i="4" s="1"/>
  <c r="I127" i="4" s="1"/>
  <c r="I128" i="4" s="1"/>
  <c r="I129" i="4" s="1"/>
  <c r="I130" i="4" s="1"/>
  <c r="I131" i="4" s="1"/>
  <c r="I132" i="4" s="1"/>
  <c r="I133" i="4" s="1"/>
  <c r="I134" i="4" s="1"/>
  <c r="I135" i="4" s="1"/>
  <c r="I136" i="4" s="1"/>
  <c r="I137" i="4" s="1"/>
  <c r="I138" i="4" s="1"/>
  <c r="I139" i="4" s="1"/>
  <c r="I140" i="4" s="1"/>
  <c r="I141" i="4" s="1"/>
  <c r="I142" i="4" s="1"/>
  <c r="I143" i="4" s="1"/>
  <c r="I144" i="4" s="1"/>
  <c r="I145" i="4" s="1"/>
  <c r="I146" i="4" s="1"/>
  <c r="I147" i="4" s="1"/>
  <c r="I148" i="4" s="1"/>
  <c r="I149" i="4" s="1"/>
  <c r="I150" i="4" s="1"/>
  <c r="I151" i="4" s="1"/>
  <c r="I152" i="4" s="1"/>
  <c r="I153" i="4" s="1"/>
  <c r="I154" i="4" s="1"/>
  <c r="I155" i="4" s="1"/>
  <c r="I156" i="4" s="1"/>
  <c r="I157" i="4" s="1"/>
  <c r="I158" i="4" s="1"/>
  <c r="I159" i="4" s="1"/>
  <c r="I160" i="4" s="1"/>
  <c r="I161" i="4" s="1"/>
  <c r="I162" i="4" s="1"/>
  <c r="I163" i="4" s="1"/>
  <c r="I164" i="4" s="1"/>
  <c r="I165" i="4" s="1"/>
  <c r="I166" i="4" s="1"/>
  <c r="I167" i="4" s="1"/>
  <c r="I168" i="4" s="1"/>
  <c r="I169" i="4" s="1"/>
  <c r="I170" i="4" s="1"/>
  <c r="I171" i="4" s="1"/>
  <c r="I172" i="4" s="1"/>
  <c r="I173" i="4" s="1"/>
  <c r="I174" i="4" s="1"/>
  <c r="I175" i="4" s="1"/>
  <c r="I176" i="4" s="1"/>
  <c r="I177" i="4" s="1"/>
  <c r="I178" i="4" s="1"/>
  <c r="I179" i="4" s="1"/>
  <c r="I180" i="4" s="1"/>
  <c r="I181" i="4" s="1"/>
  <c r="I182" i="4" s="1"/>
  <c r="I183" i="4" s="1"/>
  <c r="I184" i="4" s="1"/>
  <c r="I185" i="4" s="1"/>
  <c r="I186" i="4" s="1"/>
  <c r="I187" i="4" s="1"/>
  <c r="I188" i="4" s="1"/>
  <c r="I189" i="4" s="1"/>
  <c r="I190" i="4" s="1"/>
  <c r="I191" i="4" s="1"/>
  <c r="I192" i="4" s="1"/>
  <c r="I193" i="4" s="1"/>
  <c r="I194" i="4" s="1"/>
  <c r="I195" i="4" s="1"/>
  <c r="I196" i="4" s="1"/>
  <c r="I197" i="4" s="1"/>
  <c r="I198" i="4" s="1"/>
  <c r="I199" i="4" s="1"/>
  <c r="I200" i="4" s="1"/>
  <c r="I201" i="4" s="1"/>
  <c r="I202" i="4" s="1"/>
  <c r="I203" i="4" s="1"/>
  <c r="I204" i="4" s="1"/>
  <c r="I205" i="4" s="1"/>
  <c r="I206" i="4" s="1"/>
  <c r="I207" i="4" s="1"/>
  <c r="I208" i="4" s="1"/>
  <c r="I209" i="4" s="1"/>
  <c r="I210" i="4" s="1"/>
  <c r="I211" i="4" s="1"/>
  <c r="I212" i="4" s="1"/>
  <c r="I213" i="4" s="1"/>
  <c r="I214" i="4" s="1"/>
  <c r="I215" i="4" s="1"/>
  <c r="I216" i="4" s="1"/>
  <c r="I217" i="4" s="1"/>
  <c r="I218" i="4" s="1"/>
  <c r="I219" i="4" s="1"/>
  <c r="I220" i="4" s="1"/>
  <c r="I221" i="4" s="1"/>
  <c r="I222" i="4" s="1"/>
  <c r="I223" i="4" s="1"/>
  <c r="I224" i="4" s="1"/>
  <c r="I225" i="4" s="1"/>
  <c r="I226" i="4" s="1"/>
  <c r="I227" i="4" s="1"/>
  <c r="I228" i="4" s="1"/>
  <c r="I229" i="4" s="1"/>
  <c r="I230" i="4" s="1"/>
  <c r="I231" i="4" s="1"/>
  <c r="I232" i="4" s="1"/>
  <c r="I233" i="4" s="1"/>
  <c r="I234" i="4" s="1"/>
  <c r="I235" i="4" s="1"/>
  <c r="I236" i="4" s="1"/>
  <c r="I237" i="4" s="1"/>
  <c r="I238" i="4" s="1"/>
  <c r="I239" i="4" s="1"/>
  <c r="G18" i="1" l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l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G287" i="1" s="1"/>
  <c r="G288" i="1" s="1"/>
  <c r="G289" i="1" s="1"/>
  <c r="G290" i="1" s="1"/>
  <c r="I189" i="1"/>
  <c r="G291" i="1" l="1"/>
  <c r="G292" i="1" s="1"/>
  <c r="G293" i="1" s="1"/>
  <c r="G294" i="1" s="1"/>
  <c r="G295" i="1" s="1"/>
  <c r="G296" i="1" s="1"/>
  <c r="G297" i="1" s="1"/>
  <c r="G298" i="1" s="1"/>
  <c r="G299" i="1" s="1"/>
  <c r="G300" i="1" s="1"/>
  <c r="G301" i="1" s="1"/>
  <c r="G302" i="1" s="1"/>
  <c r="G303" i="1" s="1"/>
  <c r="G304" i="1" s="1"/>
  <c r="G305" i="1" s="1"/>
  <c r="G306" i="1" s="1"/>
  <c r="G307" i="1" s="1"/>
  <c r="G308" i="1" s="1"/>
  <c r="G309" i="1" s="1"/>
  <c r="G310" i="1" s="1"/>
  <c r="G311" i="1" s="1"/>
  <c r="G312" i="1" s="1"/>
  <c r="G313" i="1" s="1"/>
  <c r="G314" i="1" s="1"/>
  <c r="G315" i="1" s="1"/>
  <c r="G316" i="1" s="1"/>
  <c r="G317" i="1" s="1"/>
  <c r="G318" i="1" s="1"/>
  <c r="G319" i="1" s="1"/>
  <c r="G320" i="1" s="1"/>
  <c r="G321" i="1" s="1"/>
  <c r="G322" i="1" s="1"/>
  <c r="G323" i="1" s="1"/>
  <c r="G324" i="1" s="1"/>
  <c r="G325" i="1" s="1"/>
  <c r="G326" i="1" s="1"/>
  <c r="G327" i="1" s="1"/>
  <c r="G328" i="1" s="1"/>
  <c r="G329" i="1" s="1"/>
  <c r="I16" i="5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40" i="5" s="1"/>
  <c r="I41" i="5" s="1"/>
  <c r="I42" i="5" s="1"/>
  <c r="I43" i="5" s="1"/>
  <c r="I44" i="5" s="1"/>
  <c r="I45" i="5" s="1"/>
  <c r="I46" i="5" s="1"/>
  <c r="I47" i="5" s="1"/>
  <c r="I48" i="5" s="1"/>
  <c r="I49" i="5" s="1"/>
  <c r="I50" i="5" s="1"/>
  <c r="I51" i="5" s="1"/>
  <c r="I52" i="5" s="1"/>
  <c r="I53" i="5" s="1"/>
  <c r="I54" i="5" s="1"/>
  <c r="I55" i="5" s="1"/>
  <c r="I56" i="5" s="1"/>
  <c r="I57" i="5" s="1"/>
  <c r="I58" i="5" s="1"/>
  <c r="I59" i="5" s="1"/>
  <c r="I60" i="5" s="1"/>
  <c r="I61" i="5" s="1"/>
  <c r="I62" i="5" s="1"/>
  <c r="I63" i="5" s="1"/>
  <c r="I64" i="5" s="1"/>
  <c r="I65" i="5" s="1"/>
  <c r="I66" i="5" s="1"/>
  <c r="I67" i="5" s="1"/>
  <c r="I68" i="5" s="1"/>
  <c r="I69" i="5" s="1"/>
  <c r="I70" i="5" s="1"/>
  <c r="I71" i="5" s="1"/>
  <c r="I72" i="5" s="1"/>
  <c r="I73" i="5" s="1"/>
  <c r="I74" i="5" s="1"/>
  <c r="I75" i="5" s="1"/>
  <c r="G330" i="1" l="1"/>
  <c r="G331" i="1" s="1"/>
  <c r="G332" i="1" s="1"/>
  <c r="G333" i="1" s="1"/>
  <c r="G334" i="1" s="1"/>
  <c r="G335" i="1" s="1"/>
  <c r="G336" i="1" s="1"/>
  <c r="G337" i="1" s="1"/>
  <c r="G338" i="1" s="1"/>
  <c r="G339" i="1" s="1"/>
  <c r="G340" i="1" s="1"/>
  <c r="G341" i="1" l="1"/>
  <c r="G342" i="1" s="1"/>
  <c r="G343" i="1" s="1"/>
  <c r="G344" i="1" s="1"/>
  <c r="G345" i="1" s="1"/>
  <c r="G346" i="1" s="1"/>
  <c r="G347" i="1" s="1"/>
</calcChain>
</file>

<file path=xl/sharedStrings.xml><?xml version="1.0" encoding="utf-8"?>
<sst xmlns="http://schemas.openxmlformats.org/spreadsheetml/2006/main" count="753" uniqueCount="247">
  <si>
    <t>Debito</t>
  </si>
  <si>
    <t>Credito</t>
  </si>
  <si>
    <t>Balance</t>
  </si>
  <si>
    <t>Libro Banco</t>
  </si>
  <si>
    <t>Fecha</t>
  </si>
  <si>
    <t>No. Ck/Transf.</t>
  </si>
  <si>
    <t>Descripcion</t>
  </si>
  <si>
    <t xml:space="preserve">Balance Inicial: </t>
  </si>
  <si>
    <t>Totales</t>
  </si>
  <si>
    <t>Servicio Nacional de Salud</t>
  </si>
  <si>
    <t xml:space="preserve">  Instituto Nacional del Cáncer Rosa Emilia Sánchez Pérez de Tavares</t>
  </si>
  <si>
    <t>Cuenta Operativa No. 160-112796-8</t>
  </si>
  <si>
    <t>PAGO IMPUESTO 0.15%</t>
  </si>
  <si>
    <t>Cuenta Bancaria No: 160-112796-8</t>
  </si>
  <si>
    <t>Cuenta Bancaria No: 010-252753-9</t>
  </si>
  <si>
    <t>Balance Inicial: Cta. 9995033000</t>
  </si>
  <si>
    <t>RETENCION 0.5% POR TRASF. VIA LIBRAMIENTOS A PROVEERDORES</t>
  </si>
  <si>
    <t>Cuenta Bancaria No: AUXILIAR NO. 9995033001</t>
  </si>
  <si>
    <t>Cuenta Bancaria No: 0100202000</t>
  </si>
  <si>
    <t>Cuenta Colectora Auxiliar no. 99995033001</t>
  </si>
  <si>
    <t xml:space="preserve">     Libro Banco</t>
  </si>
  <si>
    <t xml:space="preserve">    Libro Banco</t>
  </si>
  <si>
    <t>DEPOSITO VIA TRANSF. ARS SENASA</t>
  </si>
  <si>
    <t xml:space="preserve">TRANSF. DE CUENTA 3000 A 3001 PARA PAGOS </t>
  </si>
  <si>
    <t>ASIGANCION CUOTA DE PAGO DESDE CTA 2000 A 2001</t>
  </si>
  <si>
    <t>Cuenta Bancaria No: 9602576155</t>
  </si>
  <si>
    <t>-</t>
  </si>
  <si>
    <t xml:space="preserve"> </t>
  </si>
  <si>
    <t xml:space="preserve">ASIGNACION PRESUPUESTARIA PARA PAGO NOMINAS </t>
  </si>
  <si>
    <t>NOTA DEBITO POR COBRO TARJETA CREDITO CARDNET</t>
  </si>
  <si>
    <t>CARGOS POR SERVICIOS (RETENCION DE ESTADO)</t>
  </si>
  <si>
    <t>Preparado Por:</t>
  </si>
  <si>
    <t xml:space="preserve">Revisado Por: </t>
  </si>
  <si>
    <t xml:space="preserve">Lcda. Julia Villar Pimentel </t>
  </si>
  <si>
    <t>Analista Financiera</t>
  </si>
  <si>
    <t>Aprobabdo Por:</t>
  </si>
  <si>
    <t>____________________</t>
  </si>
  <si>
    <t>_________________________</t>
  </si>
  <si>
    <t xml:space="preserve">      ______________________________</t>
  </si>
  <si>
    <t>DEPOSITO</t>
  </si>
  <si>
    <t xml:space="preserve">____________________________________________ </t>
  </si>
  <si>
    <t xml:space="preserve">Lcda. Sandra Ciprian </t>
  </si>
  <si>
    <t>DEPOSITO VIA TRANSF. ARS RENACER</t>
  </si>
  <si>
    <t>RETENCION ISR SALARIAL POR TRASF. VIA LIBRAMIENTOS NOMINA</t>
  </si>
  <si>
    <t>RETENCION 0.30% POR TRASF. VIA LIBRAMIENTOS A PROVEERDORES</t>
  </si>
  <si>
    <t>DEPOSITO VIA TRANSF. ARS SEMMA</t>
  </si>
  <si>
    <t>DEPOSITO VIA TRANSF. ARS RESERVAS</t>
  </si>
  <si>
    <t>______________________________</t>
  </si>
  <si>
    <t>NOTA DEBITO POR COBRO TARJETA CREDITO AMERICAN EXPRESS</t>
  </si>
  <si>
    <t>SEGUROS SURA, S.A.</t>
  </si>
  <si>
    <t>HUMANO SEGUROS, S.A.</t>
  </si>
  <si>
    <t>SEGURO NACIONAL DE SALUD (SENASA)</t>
  </si>
  <si>
    <t>MAPFRE SALUD ARS, S.A.</t>
  </si>
  <si>
    <t>____________________________________</t>
  </si>
  <si>
    <t>Encargada Dpto. Financiera</t>
  </si>
  <si>
    <t>DEPOSITO VIA TRANSF. ARS METASALUD</t>
  </si>
  <si>
    <t>Encargado Dpto. Contabilidad</t>
  </si>
  <si>
    <t>ALTICE DOMINICANA, S.A.</t>
  </si>
  <si>
    <t>COMPAÑÍA DOMINICANA DE TELEFONOS</t>
  </si>
  <si>
    <t>CORPORACION DEL ACUEDUCTO Y ALCANTARILLADO DE SANTO DOMINGO, CAASD</t>
  </si>
  <si>
    <t>DISTRIBUIDORES INTERNACIONALES DE PETROLEO, S.A.</t>
  </si>
  <si>
    <t>CENTRO ONCOPEDIATRIA NO. 04002002000</t>
  </si>
  <si>
    <t>Cuenta Bancaria No: 04002002000</t>
  </si>
  <si>
    <t xml:space="preserve">CENTRO ONCOPEDIATRIA </t>
  </si>
  <si>
    <t>DEPOSITO VIA CHEQUE ARS GMA</t>
  </si>
  <si>
    <t>PHARMACEUTICAL TECHNOLOGY, S. A.</t>
  </si>
  <si>
    <t>DEPOSITO VIA TRANSF. ARS UASD</t>
  </si>
  <si>
    <t>DEPOSITO VIA CHEQUE ARS PRIMERA HUMANOS</t>
  </si>
  <si>
    <t>DEPOSITO VIA CHEQUE ARS HUMANOS SEGUROS</t>
  </si>
  <si>
    <t>DEPOSITO VIA TRANSF. ARS MAPFRE SALUD</t>
  </si>
  <si>
    <t>DEPOSITO VIA TRANSF. ARS UNIVERSAL</t>
  </si>
  <si>
    <t>DEPOSITO VIA CHEQUE ARS MONUMENTAL</t>
  </si>
  <si>
    <t>DEPOSITO VIA TRANSF. ARS SENASA ODONTOLOGIA</t>
  </si>
  <si>
    <t>DEPOSITO VIA TRANSF. ARS FUTURO</t>
  </si>
  <si>
    <t>DEPOSITO VIA CHEQUE ARS SIMAG (ABEL GONZALEZ)</t>
  </si>
  <si>
    <t>DHL DOMINICANA, S.A.</t>
  </si>
  <si>
    <t>RADIONCOL SERVICIOS MEDICOS, S. R. L.</t>
  </si>
  <si>
    <t>DOCTORES MALLEN GUERRA, S. A.</t>
  </si>
  <si>
    <t>QUIMICOS ESPECIALIZADOS (QUIES)</t>
  </si>
  <si>
    <t>OSCAR A. RENTA NEGRON, S. A.</t>
  </si>
  <si>
    <t>POWER MACHINERY, S.R.L.</t>
  </si>
  <si>
    <t>ALIANZA INNOVADORA DE SERVICIOS AMBIENTALES,  S. R. L.</t>
  </si>
  <si>
    <t>AMIPHARMA DOMINICANA, S. R. L.</t>
  </si>
  <si>
    <t>KETTLE, SANCHEZ Y CO. S.A.</t>
  </si>
  <si>
    <t>INTESOL CORPORATION, S.R.L.</t>
  </si>
  <si>
    <t>CENTRO DE MEDICINA PALIATIVA DRA. GLORIA CASTILLO, E.I.R.L</t>
  </si>
  <si>
    <t>FARMACO QUIMICA NACIONAL, S.A.</t>
  </si>
  <si>
    <t>INVERSIONES FURO, E.I.R.L.</t>
  </si>
  <si>
    <t>CRISTALIA DOMINICANA SRL</t>
  </si>
  <si>
    <t>MAXBIO PHARMA, S.R.L.</t>
  </si>
  <si>
    <t>AYUNTAMIENTO DISTRITO NACIONAL (ADN)</t>
  </si>
  <si>
    <t>ASIGNACION PRESUPUESTARIA PARA GASTOS</t>
  </si>
  <si>
    <t>NOMINA  PERSONAL CARÁCTER FIJO   MARZO   2025 FONDO GENERAL</t>
  </si>
  <si>
    <t>Del 01 Al 30 De Abril 2025</t>
  </si>
  <si>
    <t>NOTA DEBITO POR COBRO TARJETA CREDITO MARZO 2025</t>
  </si>
  <si>
    <t>pago de alquiler de espacio máquinas expendedoras snacks y café  por RD$$20,000.00 de parte de VS Solution, SRL  mes Abril   2025</t>
  </si>
  <si>
    <t>Deposito Cheque  #002588 Asoc. Mujeres Solidarias (AMSI) Donacion a la Sra. Rosa Maria Duran Otaño de Brito,  para proceso medico por el monto de RD$6,852.30</t>
  </si>
  <si>
    <t xml:space="preserve">Dp via transferencia  Maria Mercedes Matos  Récord # 2015/6906 para   Biopsia de tejidos blandos (Factura #99339-25   por el monto de RD$16,500.00
</t>
  </si>
  <si>
    <t xml:space="preserve">Dp via transferencia por la Sra. Santa Geannis Medrano de León ,  ayuda paciente   Dineifry Suero Castillo para  abono  Ecocardiograma Strain (factura #132253-25   por RD$2,000.00
</t>
  </si>
  <si>
    <t xml:space="preserve">Dp via transferencia  Grecia María Reyes Tapia  Récord # 2025/3657 para    Inmunohistoquímica Tejidos Sólidos  (Factura #356014-25   por el monto de RD$12,000.00
</t>
  </si>
  <si>
    <t>TRANSFERENCIA RECIBIDA EN LA CUENTA  3000 REINTEGROS FONDOS POR  PAGO DE INCENTIVOS  JULIO-DIC. RD$8,791.43</t>
  </si>
  <si>
    <t>TRANSFERENCIA RECIBIDA EN LA CUENTA  3000 REINTEGROS FONDOS POR  PAGO DE INCENTIVOS  JULIO-DIC. RD$32,377.87</t>
  </si>
  <si>
    <t xml:space="preserve">DP VIA CHEQUE #31347 AYUNTAMIENTO SANTO DOMINGO OESTE  Donacion a la Sra. Evarista Arias Valdez  , para intervercion quirurjica 
por el monto RD$53,000.00 </t>
  </si>
  <si>
    <t>Deposito Via cheque  # 34269  Liga Dominicana Contra El Cancer pago de factura No. 34269, por el monto de  RD$533,137.24 a una tasa de US$62.30 Equivalentes a  US$ 8,557.58</t>
  </si>
  <si>
    <t>DEPOSITO VIA CHEQUE ARS APS</t>
  </si>
  <si>
    <t>1846-1</t>
  </si>
  <si>
    <t>1848-1</t>
  </si>
  <si>
    <t>1850-1</t>
  </si>
  <si>
    <t>1886-1</t>
  </si>
  <si>
    <t>1888-1</t>
  </si>
  <si>
    <t>1890-1</t>
  </si>
  <si>
    <t>1892-1</t>
  </si>
  <si>
    <t>1910-1</t>
  </si>
  <si>
    <t>1912-1</t>
  </si>
  <si>
    <t>1942-1</t>
  </si>
  <si>
    <t>1944-1</t>
  </si>
  <si>
    <t>1961-1</t>
  </si>
  <si>
    <t>1965-1</t>
  </si>
  <si>
    <t>1969-1</t>
  </si>
  <si>
    <t>1973-1</t>
  </si>
  <si>
    <t>1983-1</t>
  </si>
  <si>
    <t>1985-1</t>
  </si>
  <si>
    <t>1989-1</t>
  </si>
  <si>
    <t>2033-1</t>
  </si>
  <si>
    <t>2035-1</t>
  </si>
  <si>
    <t>2056-1</t>
  </si>
  <si>
    <t>2058-1</t>
  </si>
  <si>
    <t>2060-1</t>
  </si>
  <si>
    <t>2062-1</t>
  </si>
  <si>
    <t>1898-1</t>
  </si>
  <si>
    <t>2104-1</t>
  </si>
  <si>
    <t>2106-1</t>
  </si>
  <si>
    <t>2139-1</t>
  </si>
  <si>
    <t>2141-1</t>
  </si>
  <si>
    <t>2144-1</t>
  </si>
  <si>
    <t>2146-1</t>
  </si>
  <si>
    <t>2158-1</t>
  </si>
  <si>
    <t>2163-1</t>
  </si>
  <si>
    <t>2165-1</t>
  </si>
  <si>
    <t>2182-1</t>
  </si>
  <si>
    <t>2184-1</t>
  </si>
  <si>
    <t>2194-1</t>
  </si>
  <si>
    <t>2196-1</t>
  </si>
  <si>
    <t>2198-1</t>
  </si>
  <si>
    <t>2170-1</t>
  </si>
  <si>
    <t>2173-1</t>
  </si>
  <si>
    <t>2214-1</t>
  </si>
  <si>
    <t>2216-1</t>
  </si>
  <si>
    <t>2223-1</t>
  </si>
  <si>
    <t>2225-1</t>
  </si>
  <si>
    <t>2244-1</t>
  </si>
  <si>
    <t>2272-1</t>
  </si>
  <si>
    <t>2268-1</t>
  </si>
  <si>
    <t>2283-1</t>
  </si>
  <si>
    <t>2285-1</t>
  </si>
  <si>
    <t>2287-1</t>
  </si>
  <si>
    <t>2289-1</t>
  </si>
  <si>
    <t>2291-1</t>
  </si>
  <si>
    <t>2293-1</t>
  </si>
  <si>
    <t>2301-1</t>
  </si>
  <si>
    <t>2315-1</t>
  </si>
  <si>
    <t>2317-1</t>
  </si>
  <si>
    <t>2319-1</t>
  </si>
  <si>
    <t>2321-1</t>
  </si>
  <si>
    <t>2325-1</t>
  </si>
  <si>
    <t>NOMINA INCENTIVOS ARS COLABORADORES INACTIVOS JUL-DIC.  2024, FONDO PROPIO</t>
  </si>
  <si>
    <t>NOMINA INCENTIVOS ARS PERSONAL SNS   JUL-DIC.  2024, FONDO PROPIO</t>
  </si>
  <si>
    <t>NOMINA INCENTIVOS ARS COLABORADORES ACTIVOS    JUL-DIC.  2024, FONDO PROPIO</t>
  </si>
  <si>
    <t>REFERENCIA LABORATORIO CLINICO</t>
  </si>
  <si>
    <t>ENERCOM SRL</t>
  </si>
  <si>
    <t>BIO-NUCLEAR, S. A.</t>
  </si>
  <si>
    <t>PRO PHARMACEUTICAK PEÑA, S.R.L.</t>
  </si>
  <si>
    <t>ALL OFFICE SOLUTIONS TS, S.R.L.</t>
  </si>
  <si>
    <t>TCO NETWORKING, S.R.L.</t>
  </si>
  <si>
    <t>B NETWORK LMB, SRL</t>
  </si>
  <si>
    <t>R&amp;R MANTENIMIENTO, S.R.L.</t>
  </si>
  <si>
    <t>DUBAMED, S.R.L.</t>
  </si>
  <si>
    <t>VERAS AGRAMONTE INVESTMENTS, S.R.L.</t>
  </si>
  <si>
    <t>NOMINA ADICIONAL INCENTIVOS ARS  ACTIVOS    JUL-DIC.  2024, FONDO PROPIO</t>
  </si>
  <si>
    <t>CORAMCA, S.R.L.</t>
  </si>
  <si>
    <t>EFIITSA, E.I.R.L.</t>
  </si>
  <si>
    <t>REVIARC GROUP, S.R.L.</t>
  </si>
  <si>
    <t>SERVICIOS E INSTALACIONES TECNICAS,  S.R.L.</t>
  </si>
  <si>
    <t>EMPRESAS FORDSTAR, S.R.L.</t>
  </si>
  <si>
    <t>SEGUROS BANRESERVAS, S.A.</t>
  </si>
  <si>
    <t>WORLD TECHNOLOGY TATIS, S. A.</t>
  </si>
  <si>
    <t>SUED &amp; FARGESA,  S. R. L.</t>
  </si>
  <si>
    <t>SEAN DOMINICANA,  S.R.L.</t>
  </si>
  <si>
    <t>NOMINAREINTEGRO  INCENTIVOS ARS PERSONAL SNS   JUL-DIC.  2024, FONDO PROPIO</t>
  </si>
  <si>
    <t>SEVEN PHARMA D.R, S.R.L.</t>
  </si>
  <si>
    <t>SISTEMA DE GASES MEDICINALES Y VACIO</t>
  </si>
  <si>
    <t>HUMAN PCG, S.R.L.</t>
  </si>
  <si>
    <t>VILLA COSTA PRODUCTOS VICTORIA, S.R.L.</t>
  </si>
  <si>
    <t>DISS DOMINICANA, S.R.L.</t>
  </si>
  <si>
    <t>PROPANO Y DERIVADOS, S.A.</t>
  </si>
  <si>
    <t>FARACH, S. A.</t>
  </si>
  <si>
    <t>REINTEGRO TRANSACCION POR ANULACION DE LIBRAMIENTO INTESOL CORPORATION, S.R.L. 1511-1 DEL 18 DE MARZO DEVUELTO POR CONTRALORIA 
PROVEEDOR NO ESTA AL DIA CON LA DGII</t>
  </si>
  <si>
    <t>REINTEGRO TRANSACCION POR ANULACION DE LIBRAMIENTO POWER MACHINERY, S.R.L. 1410-1 DEL 18 DE MARZO DEVUELTO POR CONTRALORIA 
PROVEEDOR NO ESTA AL DIA CON LA DGII</t>
  </si>
  <si>
    <t>2371</t>
  </si>
  <si>
    <t>2376</t>
  </si>
  <si>
    <t>2389</t>
  </si>
  <si>
    <t>2402</t>
  </si>
  <si>
    <t>0004-2025</t>
  </si>
  <si>
    <t>REINTEGRO CK. 2371,  BENEFICIARIO FRENNI CAROLINA JAQUEZ SOLANO  POR FECHA DE VENCIMIENTO</t>
  </si>
  <si>
    <t>REINTEGRO CK. 2376,  BENEFICIARIO RAFAEL ANTONIO RAMIREZ CHALAS  POR FECHA DE VENCIMIENTO</t>
  </si>
  <si>
    <t>REINTEGRO CK. 2389,  BENEFICIARIO ALTAGRACE OBELUS  POR FECHA DE VENCIMIENTO</t>
  </si>
  <si>
    <t>REINTEGRO CK. 2402,  BENEFICIARIO GRUPO CAROL, S.A.S  POR FECHA DE VENCIMIENTO</t>
  </si>
  <si>
    <t>Dp. Via Transferencia,GML Dominicana SRL   valor pendiente de los comprobante NCF: B0200002504,   de US5,495.00 dólares,  B0100006355, por valor de US1,200.00 dólares a una tasa  de RD$63.35x1.00 equivalentes a RD$424,128.25  en relacion   al  contrato del2022 cuando se dio inicio la conducción del estudio de registro de datos “D133FR00176 Doubled”. Quien dirigió la conducción del mismo es el Dr. Adrian Puello.</t>
  </si>
  <si>
    <t>DIRECCION GENERAL DE IMPUESTOS INTERNOS</t>
  </si>
  <si>
    <t>DEPOSITO PENDIENTE POR IDENTIFICAR</t>
  </si>
  <si>
    <t>1865-1</t>
  </si>
  <si>
    <t>NOMINA HORAS EXTRAS DICIEMBRE  2024, FONDO GENERAL</t>
  </si>
  <si>
    <t>1867-1</t>
  </si>
  <si>
    <t>NOMINA HORAS EXTRAS FEBRERO  2025, FONDO GENERAL</t>
  </si>
  <si>
    <t>1869-1</t>
  </si>
  <si>
    <t>NOMINA HORAS EXTRAS ENERO  2025, FONDO GENERAL</t>
  </si>
  <si>
    <t>1871-1</t>
  </si>
  <si>
    <t>NOMINA INDEMNIZACION EX COLABORADORES ABRIL  2025, FONDO GENERAL</t>
  </si>
  <si>
    <t>1873-1</t>
  </si>
  <si>
    <t>NOMINA VACACIONES NO DISFRUTADAS EX COLABORADORES ABRIL  2025, FONDO PROPIO</t>
  </si>
  <si>
    <t>DEPOSITO VIA TRANSF. PRESIDENCIA DE LA REPUBLICA DOMINICANA</t>
  </si>
  <si>
    <t>1977-1</t>
  </si>
  <si>
    <t>1979-1</t>
  </si>
  <si>
    <t>1981-1</t>
  </si>
  <si>
    <t>2024-1</t>
  </si>
  <si>
    <t>2099-1</t>
  </si>
  <si>
    <t>ACUERDO AUMENTO DE LOS MEDICOS ABRIL-25</t>
  </si>
  <si>
    <t>2041-1</t>
  </si>
  <si>
    <t>NOMINA COMPENSACION MIILITAR ABRIL  2025, FONDO GENERAL</t>
  </si>
  <si>
    <t>2043-1</t>
  </si>
  <si>
    <t>NOMINA COMPENSACION ESPECIAL ABRIL  2025 FONDO GENERAL</t>
  </si>
  <si>
    <t>2045-1</t>
  </si>
  <si>
    <t>NOMINA PERSONAL CARÁCTER EVENTUAL  EXTRANJEROS ABRIL  2025 FG</t>
  </si>
  <si>
    <t>2047-1</t>
  </si>
  <si>
    <t>NOMINA  PERSONAL CARÁCTER TEMPORAL (CICLOTRON) ABRIL  2025 FONDO GENERAL</t>
  </si>
  <si>
    <t>2049-1</t>
  </si>
  <si>
    <t>NOMINA  PERSONAL CARÁCTER FIJO ONCOPEDIATRICO ABRIL   2025 FONDO GENERAL</t>
  </si>
  <si>
    <t>2051-1</t>
  </si>
  <si>
    <t>2053-1</t>
  </si>
  <si>
    <t>NOMINA  PERSONAL CARÁCTER TEMPORAL ABRIL  2025 FONDO GENERAL</t>
  </si>
  <si>
    <t>2081-1</t>
  </si>
  <si>
    <t>NOMINA PERSONAL CARÁCTER SUPLENCIA  ABRIL 2025 FG</t>
  </si>
  <si>
    <t>2108-1</t>
  </si>
  <si>
    <t>NOMINA BONO DESEMPEÑO SERVIDORES DE CARRERA  2024 FG</t>
  </si>
  <si>
    <t>DEVOLUCION FONDOS POR MATERNIDAD CORRESPONDIENTE AL MES DE ABRIL 2025</t>
  </si>
  <si>
    <t>34/04/2025</t>
  </si>
  <si>
    <t>Lic.Andres Garcia Sandoval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</si>
</sst>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2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1.5"/>
      <name val="Verdana"/>
      <family val="2"/>
    </font>
    <font>
      <b/>
      <sz val="11.5"/>
      <name val="Verdana"/>
      <family val="2"/>
    </font>
    <font>
      <sz val="12"/>
      <name val="Verdana"/>
      <family val="2"/>
    </font>
    <font>
      <sz val="11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sz val="11.5"/>
      <color theme="1"/>
      <name val="Verdana"/>
      <family val="2"/>
    </font>
    <font>
      <b/>
      <sz val="11.5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2"/>
      <name val="Arial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4" fillId="0" borderId="0"/>
    <xf numFmtId="0" fontId="18" fillId="0" borderId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33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/>
    <xf numFmtId="0" fontId="11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vertical="center"/>
    </xf>
    <xf numFmtId="4" fontId="8" fillId="0" borderId="0" xfId="0" applyNumberFormat="1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3" fontId="0" fillId="3" borderId="0" xfId="0" applyNumberFormat="1" applyFill="1" applyAlignment="1">
      <alignment vertical="center"/>
    </xf>
    <xf numFmtId="0" fontId="5" fillId="4" borderId="3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43" fontId="7" fillId="3" borderId="0" xfId="1" applyFont="1" applyFill="1" applyAlignment="1">
      <alignment vertical="center"/>
    </xf>
    <xf numFmtId="43" fontId="8" fillId="3" borderId="0" xfId="1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10" fillId="3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0" xfId="0" applyFont="1"/>
    <xf numFmtId="0" fontId="17" fillId="3" borderId="0" xfId="0" applyFont="1" applyFill="1" applyAlignment="1">
      <alignment vertical="center"/>
    </xf>
    <xf numFmtId="0" fontId="17" fillId="3" borderId="0" xfId="0" applyFont="1" applyFill="1" applyBorder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vertical="center" wrapText="1"/>
    </xf>
    <xf numFmtId="43" fontId="19" fillId="0" borderId="6" xfId="1" applyFont="1" applyFill="1" applyBorder="1" applyAlignment="1">
      <alignment vertical="center"/>
    </xf>
    <xf numFmtId="43" fontId="12" fillId="0" borderId="6" xfId="1" applyFont="1" applyFill="1" applyBorder="1" applyAlignment="1">
      <alignment horizontal="right" vertical="center"/>
    </xf>
    <xf numFmtId="0" fontId="19" fillId="0" borderId="7" xfId="0" applyFont="1" applyFill="1" applyBorder="1" applyAlignment="1">
      <alignment vertical="center" wrapText="1"/>
    </xf>
    <xf numFmtId="43" fontId="19" fillId="0" borderId="7" xfId="1" applyFont="1" applyFill="1" applyBorder="1" applyAlignment="1">
      <alignment vertical="center"/>
    </xf>
    <xf numFmtId="43" fontId="12" fillId="0" borderId="7" xfId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 wrapText="1"/>
    </xf>
    <xf numFmtId="43" fontId="5" fillId="2" borderId="10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165" fontId="12" fillId="3" borderId="6" xfId="0" applyNumberFormat="1" applyFont="1" applyFill="1" applyBorder="1" applyAlignment="1">
      <alignment horizontal="left" vertical="center" wrapText="1"/>
    </xf>
    <xf numFmtId="43" fontId="19" fillId="0" borderId="6" xfId="1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/>
    </xf>
    <xf numFmtId="165" fontId="12" fillId="3" borderId="7" xfId="0" applyNumberFormat="1" applyFont="1" applyFill="1" applyBorder="1" applyAlignment="1">
      <alignment horizontal="left" vertical="center" wrapText="1"/>
    </xf>
    <xf numFmtId="43" fontId="19" fillId="0" borderId="7" xfId="1" applyFont="1" applyFill="1" applyBorder="1" applyAlignment="1">
      <alignment vertical="center" wrapText="1"/>
    </xf>
    <xf numFmtId="165" fontId="12" fillId="0" borderId="7" xfId="0" applyNumberFormat="1" applyFont="1" applyFill="1" applyBorder="1" applyAlignment="1">
      <alignment horizontal="left" vertical="center" wrapText="1"/>
    </xf>
    <xf numFmtId="49" fontId="12" fillId="0" borderId="7" xfId="0" applyNumberFormat="1" applyFont="1" applyFill="1" applyBorder="1" applyAlignment="1">
      <alignment horizontal="center" vertical="center" wrapText="1"/>
    </xf>
    <xf numFmtId="43" fontId="12" fillId="0" borderId="7" xfId="1" applyFont="1" applyFill="1" applyBorder="1" applyAlignment="1">
      <alignment horizontal="right" vertical="center" wrapText="1"/>
    </xf>
    <xf numFmtId="43" fontId="20" fillId="0" borderId="10" xfId="1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165" fontId="12" fillId="0" borderId="7" xfId="0" applyNumberFormat="1" applyFont="1" applyFill="1" applyBorder="1" applyAlignment="1">
      <alignment horizontal="right" vertical="center"/>
    </xf>
    <xf numFmtId="0" fontId="19" fillId="6" borderId="7" xfId="0" applyFont="1" applyFill="1" applyBorder="1" applyAlignment="1">
      <alignment horizontal="center" vertical="center" wrapText="1"/>
    </xf>
    <xf numFmtId="0" fontId="19" fillId="6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vertical="center"/>
    </xf>
    <xf numFmtId="49" fontId="12" fillId="3" borderId="7" xfId="0" quotePrefix="1" applyNumberFormat="1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165" fontId="15" fillId="0" borderId="7" xfId="0" applyNumberFormat="1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right" vertical="center"/>
    </xf>
    <xf numFmtId="43" fontId="5" fillId="2" borderId="10" xfId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43" fontId="19" fillId="0" borderId="11" xfId="4" applyFont="1" applyFill="1" applyBorder="1" applyAlignment="1">
      <alignment horizontal="left"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7" fillId="0" borderId="0" xfId="0" applyFont="1" applyBorder="1" applyAlignment="1">
      <alignment vertical="center"/>
    </xf>
    <xf numFmtId="0" fontId="22" fillId="0" borderId="4" xfId="0" applyFont="1" applyFill="1" applyBorder="1" applyAlignment="1">
      <alignment vertical="center" wrapText="1"/>
    </xf>
    <xf numFmtId="4" fontId="13" fillId="3" borderId="0" xfId="0" applyNumberFormat="1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right" vertical="center"/>
    </xf>
    <xf numFmtId="43" fontId="20" fillId="0" borderId="0" xfId="1" applyFont="1" applyFill="1" applyBorder="1" applyAlignment="1">
      <alignment vertical="center"/>
    </xf>
    <xf numFmtId="4" fontId="5" fillId="3" borderId="17" xfId="0" applyNumberFormat="1" applyFont="1" applyFill="1" applyBorder="1" applyAlignment="1">
      <alignment horizontal="right" vertical="center"/>
    </xf>
    <xf numFmtId="43" fontId="20" fillId="0" borderId="17" xfId="1" applyFont="1" applyFill="1" applyBorder="1" applyAlignment="1">
      <alignment vertical="center"/>
    </xf>
    <xf numFmtId="43" fontId="19" fillId="0" borderId="18" xfId="1" applyFont="1" applyFill="1" applyBorder="1" applyAlignment="1">
      <alignment vertical="center"/>
    </xf>
    <xf numFmtId="4" fontId="13" fillId="3" borderId="20" xfId="0" applyNumberFormat="1" applyFont="1" applyFill="1" applyBorder="1" applyAlignment="1">
      <alignment horizontal="right" vertical="center"/>
    </xf>
    <xf numFmtId="43" fontId="20" fillId="0" borderId="21" xfId="1" applyFont="1" applyFill="1" applyBorder="1" applyAlignment="1">
      <alignment vertical="center"/>
    </xf>
    <xf numFmtId="165" fontId="12" fillId="3" borderId="18" xfId="0" applyNumberFormat="1" applyFont="1" applyFill="1" applyBorder="1" applyAlignment="1">
      <alignment horizontal="left" vertical="center" wrapText="1"/>
    </xf>
    <xf numFmtId="43" fontId="19" fillId="0" borderId="18" xfId="1" applyFont="1" applyFill="1" applyBorder="1" applyAlignment="1">
      <alignment vertical="center" wrapText="1"/>
    </xf>
    <xf numFmtId="0" fontId="6" fillId="3" borderId="18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vertical="center" wrapText="1"/>
    </xf>
    <xf numFmtId="4" fontId="5" fillId="3" borderId="23" xfId="0" applyNumberFormat="1" applyFont="1" applyFill="1" applyBorder="1" applyAlignment="1">
      <alignment horizontal="right" vertical="center"/>
    </xf>
    <xf numFmtId="43" fontId="20" fillId="0" borderId="24" xfId="1" applyFont="1" applyFill="1" applyBorder="1" applyAlignment="1">
      <alignment vertical="center"/>
    </xf>
    <xf numFmtId="0" fontId="19" fillId="6" borderId="26" xfId="0" applyFont="1" applyFill="1" applyBorder="1" applyAlignment="1">
      <alignment vertical="center" wrapText="1"/>
    </xf>
    <xf numFmtId="43" fontId="12" fillId="0" borderId="27" xfId="1" applyFont="1" applyFill="1" applyBorder="1" applyAlignment="1">
      <alignment vertical="center"/>
    </xf>
    <xf numFmtId="43" fontId="19" fillId="0" borderId="28" xfId="4" applyFont="1" applyFill="1" applyBorder="1" applyAlignment="1">
      <alignment horizontal="left" vertical="center"/>
    </xf>
    <xf numFmtId="43" fontId="19" fillId="0" borderId="4" xfId="4" applyFont="1" applyFill="1" applyBorder="1" applyAlignment="1">
      <alignment horizontal="left" vertical="center"/>
    </xf>
    <xf numFmtId="43" fontId="19" fillId="0" borderId="29" xfId="4" applyFont="1" applyFill="1" applyBorder="1"/>
    <xf numFmtId="43" fontId="19" fillId="0" borderId="30" xfId="4" applyFont="1" applyFill="1" applyBorder="1" applyAlignment="1">
      <alignment horizontal="left" vertical="center"/>
    </xf>
    <xf numFmtId="43" fontId="19" fillId="0" borderId="31" xfId="4" applyFont="1" applyFill="1" applyBorder="1" applyAlignment="1">
      <alignment horizontal="left" vertical="center"/>
    </xf>
    <xf numFmtId="0" fontId="12" fillId="0" borderId="25" xfId="0" applyFont="1" applyFill="1" applyBorder="1" applyAlignment="1">
      <alignment horizontal="center" vertical="center" wrapText="1"/>
    </xf>
    <xf numFmtId="0" fontId="22" fillId="0" borderId="32" xfId="0" applyFont="1" applyBorder="1"/>
    <xf numFmtId="43" fontId="6" fillId="3" borderId="0" xfId="0" applyNumberFormat="1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5" fillId="0" borderId="34" xfId="0" applyFont="1" applyFill="1" applyBorder="1" applyAlignment="1">
      <alignment vertical="center"/>
    </xf>
    <xf numFmtId="0" fontId="13" fillId="7" borderId="6" xfId="0" applyFont="1" applyFill="1" applyBorder="1" applyAlignment="1">
      <alignment horizontal="center" vertical="center"/>
    </xf>
    <xf numFmtId="165" fontId="13" fillId="7" borderId="6" xfId="0" applyNumberFormat="1" applyFont="1" applyFill="1" applyBorder="1" applyAlignment="1">
      <alignment horizontal="center" vertical="center"/>
    </xf>
    <xf numFmtId="43" fontId="20" fillId="7" borderId="6" xfId="1" applyFont="1" applyFill="1" applyBorder="1" applyAlignment="1">
      <alignment vertical="center"/>
    </xf>
    <xf numFmtId="43" fontId="13" fillId="7" borderId="6" xfId="1" applyFont="1" applyFill="1" applyBorder="1" applyAlignment="1">
      <alignment horizontal="right" vertical="center"/>
    </xf>
    <xf numFmtId="165" fontId="23" fillId="0" borderId="15" xfId="0" applyNumberFormat="1" applyFont="1" applyFill="1" applyBorder="1" applyAlignment="1">
      <alignment horizontal="left" vertical="center" wrapText="1"/>
    </xf>
    <xf numFmtId="0" fontId="23" fillId="0" borderId="15" xfId="0" applyFont="1" applyFill="1" applyBorder="1" applyAlignment="1">
      <alignment horizontal="center"/>
    </xf>
    <xf numFmtId="0" fontId="23" fillId="0" borderId="2" xfId="0" applyFont="1" applyFill="1" applyBorder="1" applyAlignment="1">
      <alignment vertical="center" wrapText="1"/>
    </xf>
    <xf numFmtId="43" fontId="23" fillId="0" borderId="30" xfId="4" applyFont="1" applyFill="1" applyBorder="1" applyAlignment="1">
      <alignment vertical="center"/>
    </xf>
    <xf numFmtId="43" fontId="23" fillId="0" borderId="13" xfId="1" applyFont="1" applyFill="1" applyBorder="1" applyAlignment="1">
      <alignment vertical="center"/>
    </xf>
    <xf numFmtId="165" fontId="23" fillId="0" borderId="16" xfId="0" applyNumberFormat="1" applyFont="1" applyFill="1" applyBorder="1" applyAlignment="1">
      <alignment horizontal="left" vertical="center" wrapText="1"/>
    </xf>
    <xf numFmtId="0" fontId="23" fillId="0" borderId="16" xfId="0" applyFont="1" applyFill="1" applyBorder="1" applyAlignment="1">
      <alignment horizontal="center"/>
    </xf>
    <xf numFmtId="0" fontId="23" fillId="0" borderId="2" xfId="0" applyFont="1" applyFill="1" applyBorder="1" applyAlignment="1">
      <alignment vertical="top" wrapText="1"/>
    </xf>
    <xf numFmtId="43" fontId="14" fillId="0" borderId="30" xfId="4" applyFont="1" applyFill="1" applyBorder="1" applyAlignment="1">
      <alignment vertical="center"/>
    </xf>
    <xf numFmtId="165" fontId="14" fillId="0" borderId="16" xfId="0" applyNumberFormat="1" applyFont="1" applyFill="1" applyBorder="1" applyAlignment="1">
      <alignment horizontal="left" vertical="center" wrapText="1"/>
    </xf>
    <xf numFmtId="0" fontId="14" fillId="0" borderId="16" xfId="0" applyFont="1" applyFill="1" applyBorder="1" applyAlignment="1">
      <alignment horizontal="center"/>
    </xf>
    <xf numFmtId="165" fontId="23" fillId="0" borderId="11" xfId="0" applyNumberFormat="1" applyFont="1" applyFill="1" applyBorder="1" applyAlignment="1">
      <alignment horizontal="left" vertical="center" wrapText="1"/>
    </xf>
    <xf numFmtId="0" fontId="23" fillId="0" borderId="11" xfId="0" applyFont="1" applyFill="1" applyBorder="1" applyAlignment="1">
      <alignment horizont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25" fillId="0" borderId="0" xfId="0" applyFont="1" applyAlignment="1">
      <alignment horizontal="center"/>
    </xf>
    <xf numFmtId="0" fontId="23" fillId="0" borderId="0" xfId="0" applyFont="1"/>
    <xf numFmtId="0" fontId="7" fillId="0" borderId="0" xfId="0" applyFont="1" applyAlignment="1">
      <alignment vertical="center"/>
    </xf>
    <xf numFmtId="4" fontId="5" fillId="3" borderId="0" xfId="0" applyNumberFormat="1" applyFont="1" applyFill="1" applyBorder="1" applyAlignment="1">
      <alignment horizontal="center" vertical="center"/>
    </xf>
    <xf numFmtId="4" fontId="5" fillId="3" borderId="0" xfId="0" applyNumberFormat="1" applyFont="1" applyFill="1" applyBorder="1" applyAlignment="1">
      <alignment horizontal="right" vertical="center"/>
    </xf>
    <xf numFmtId="0" fontId="23" fillId="0" borderId="2" xfId="0" applyFont="1" applyFill="1" applyBorder="1" applyAlignment="1">
      <alignment horizontal="left" vertical="center" wrapText="1"/>
    </xf>
    <xf numFmtId="14" fontId="12" fillId="0" borderId="4" xfId="0" applyNumberFormat="1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165" fontId="13" fillId="0" borderId="8" xfId="0" applyNumberFormat="1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165" fontId="13" fillId="0" borderId="6" xfId="0" applyNumberFormat="1" applyFont="1" applyFill="1" applyBorder="1" applyAlignment="1">
      <alignment horizontal="center" vertical="center"/>
    </xf>
    <xf numFmtId="43" fontId="20" fillId="0" borderId="8" xfId="1" applyFont="1" applyFill="1" applyBorder="1" applyAlignment="1">
      <alignment vertical="center"/>
    </xf>
    <xf numFmtId="43" fontId="13" fillId="0" borderId="8" xfId="1" applyFont="1" applyFill="1" applyBorder="1" applyAlignment="1">
      <alignment horizontal="right" vertical="center"/>
    </xf>
    <xf numFmtId="0" fontId="13" fillId="0" borderId="6" xfId="0" applyFont="1" applyFill="1" applyBorder="1" applyAlignment="1">
      <alignment horizontal="center" vertical="center"/>
    </xf>
    <xf numFmtId="43" fontId="20" fillId="0" borderId="6" xfId="1" applyFont="1" applyFill="1" applyBorder="1" applyAlignment="1">
      <alignment vertical="center"/>
    </xf>
    <xf numFmtId="43" fontId="13" fillId="0" borderId="6" xfId="1" applyFont="1" applyFill="1" applyBorder="1" applyAlignment="1">
      <alignment horizontal="right" vertical="center"/>
    </xf>
    <xf numFmtId="0" fontId="5" fillId="0" borderId="10" xfId="0" applyFont="1" applyFill="1" applyBorder="1" applyAlignment="1">
      <alignment vertical="center"/>
    </xf>
    <xf numFmtId="165" fontId="13" fillId="0" borderId="10" xfId="0" applyNumberFormat="1" applyFont="1" applyFill="1" applyBorder="1" applyAlignment="1">
      <alignment vertical="center"/>
    </xf>
    <xf numFmtId="43" fontId="20" fillId="0" borderId="14" xfId="1" applyFont="1" applyFill="1" applyBorder="1" applyAlignment="1">
      <alignment vertical="center"/>
    </xf>
    <xf numFmtId="43" fontId="13" fillId="0" borderId="10" xfId="1" applyFont="1" applyFill="1" applyBorder="1" applyAlignment="1">
      <alignment vertical="center"/>
    </xf>
    <xf numFmtId="165" fontId="13" fillId="8" borderId="14" xfId="0" applyNumberFormat="1" applyFont="1" applyFill="1" applyBorder="1" applyAlignment="1">
      <alignment horizontal="center" vertical="center"/>
    </xf>
    <xf numFmtId="0" fontId="13" fillId="8" borderId="14" xfId="0" applyFont="1" applyFill="1" applyBorder="1" applyAlignment="1">
      <alignment horizontal="center" vertical="center"/>
    </xf>
    <xf numFmtId="43" fontId="20" fillId="8" borderId="14" xfId="1" applyFont="1" applyFill="1" applyBorder="1" applyAlignment="1">
      <alignment vertical="center"/>
    </xf>
    <xf numFmtId="43" fontId="13" fillId="8" borderId="14" xfId="1" applyFont="1" applyFill="1" applyBorder="1" applyAlignment="1">
      <alignment horizontal="right" vertical="center"/>
    </xf>
    <xf numFmtId="43" fontId="20" fillId="8" borderId="10" xfId="1" applyFont="1" applyFill="1" applyBorder="1" applyAlignment="1">
      <alignment vertical="center"/>
    </xf>
    <xf numFmtId="49" fontId="12" fillId="3" borderId="11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left" vertical="center" wrapText="1"/>
    </xf>
    <xf numFmtId="43" fontId="12" fillId="0" borderId="11" xfId="1" applyFont="1" applyFill="1" applyBorder="1"/>
    <xf numFmtId="14" fontId="12" fillId="0" borderId="11" xfId="0" applyNumberFormat="1" applyFont="1" applyFill="1" applyBorder="1" applyAlignment="1">
      <alignment horizontal="left"/>
    </xf>
    <xf numFmtId="14" fontId="12" fillId="0" borderId="4" xfId="1" applyNumberFormat="1" applyFont="1" applyFill="1" applyBorder="1" applyAlignment="1">
      <alignment horizontal="left" vertical="center" wrapText="1"/>
    </xf>
    <xf numFmtId="43" fontId="12" fillId="0" borderId="4" xfId="1" applyFont="1" applyFill="1" applyBorder="1" applyAlignment="1">
      <alignment horizontal="left" vertical="center" wrapText="1"/>
    </xf>
    <xf numFmtId="14" fontId="12" fillId="0" borderId="11" xfId="1" applyNumberFormat="1" applyFont="1" applyFill="1" applyBorder="1" applyAlignment="1">
      <alignment horizontal="left"/>
    </xf>
    <xf numFmtId="0" fontId="12" fillId="0" borderId="4" xfId="0" applyFont="1" applyFill="1" applyBorder="1" applyAlignment="1">
      <alignment vertical="center" wrapText="1"/>
    </xf>
    <xf numFmtId="43" fontId="12" fillId="0" borderId="11" xfId="1" applyFont="1" applyFill="1" applyBorder="1" applyAlignment="1">
      <alignment vertical="center"/>
    </xf>
    <xf numFmtId="165" fontId="12" fillId="0" borderId="11" xfId="0" applyNumberFormat="1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center"/>
    </xf>
    <xf numFmtId="43" fontId="23" fillId="0" borderId="33" xfId="1" applyFont="1" applyFill="1" applyBorder="1"/>
    <xf numFmtId="0" fontId="13" fillId="0" borderId="9" xfId="0" applyFont="1" applyFill="1" applyBorder="1" applyAlignment="1">
      <alignment horizontal="center" vertical="center"/>
    </xf>
    <xf numFmtId="165" fontId="12" fillId="0" borderId="9" xfId="0" applyNumberFormat="1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43" fontId="19" fillId="0" borderId="9" xfId="1" applyFont="1" applyFill="1" applyBorder="1" applyAlignment="1">
      <alignment vertical="center"/>
    </xf>
    <xf numFmtId="43" fontId="12" fillId="0" borderId="9" xfId="1" applyFont="1" applyFill="1" applyBorder="1" applyAlignment="1">
      <alignment horizontal="right" vertical="center"/>
    </xf>
    <xf numFmtId="0" fontId="23" fillId="0" borderId="0" xfId="0" applyFont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13" fillId="0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3" fontId="0" fillId="3" borderId="0" xfId="1" applyFont="1" applyFill="1" applyAlignment="1">
      <alignment vertical="center"/>
    </xf>
    <xf numFmtId="43" fontId="11" fillId="3" borderId="0" xfId="1" applyFont="1" applyFill="1" applyAlignment="1">
      <alignment vertical="center"/>
    </xf>
    <xf numFmtId="43" fontId="10" fillId="0" borderId="0" xfId="1" applyFont="1"/>
    <xf numFmtId="43" fontId="10" fillId="3" borderId="0" xfId="1" applyFont="1" applyFill="1" applyAlignment="1">
      <alignment horizontal="center" vertical="center"/>
    </xf>
    <xf numFmtId="43" fontId="23" fillId="0" borderId="30" xfId="1" applyFont="1" applyFill="1" applyBorder="1" applyAlignment="1">
      <alignment vertical="center"/>
    </xf>
    <xf numFmtId="43" fontId="23" fillId="0" borderId="28" xfId="1" applyFont="1" applyFill="1" applyBorder="1"/>
    <xf numFmtId="43" fontId="23" fillId="0" borderId="28" xfId="1" applyFont="1" applyFill="1" applyBorder="1" applyAlignment="1">
      <alignment vertical="center"/>
    </xf>
    <xf numFmtId="43" fontId="23" fillId="0" borderId="28" xfId="1" applyFont="1" applyFill="1" applyBorder="1" applyAlignment="1">
      <alignment horizontal="left" vertical="center"/>
    </xf>
    <xf numFmtId="43" fontId="14" fillId="0" borderId="28" xfId="1" applyFont="1" applyFill="1" applyBorder="1"/>
    <xf numFmtId="43" fontId="23" fillId="0" borderId="28" xfId="1" applyFont="1" applyFill="1" applyBorder="1" applyAlignment="1">
      <alignment vertical="center" wrapText="1"/>
    </xf>
    <xf numFmtId="43" fontId="24" fillId="0" borderId="0" xfId="1" applyFont="1" applyAlignment="1">
      <alignment vertical="center"/>
    </xf>
    <xf numFmtId="43" fontId="7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43" fontId="5" fillId="0" borderId="0" xfId="1" applyFont="1" applyAlignment="1">
      <alignment vertical="center"/>
    </xf>
    <xf numFmtId="43" fontId="2" fillId="0" borderId="0" xfId="1" applyFont="1" applyAlignment="1">
      <alignment vertical="center"/>
    </xf>
    <xf numFmtId="165" fontId="12" fillId="0" borderId="9" xfId="0" applyNumberFormat="1" applyFont="1" applyFill="1" applyBorder="1" applyAlignment="1">
      <alignment horizontal="center" vertical="center" wrapText="1"/>
    </xf>
    <xf numFmtId="165" fontId="12" fillId="0" borderId="18" xfId="0" applyNumberFormat="1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6" fillId="3" borderId="0" xfId="1" applyFont="1" applyFill="1" applyAlignment="1">
      <alignment vertical="center"/>
    </xf>
    <xf numFmtId="4" fontId="24" fillId="4" borderId="3" xfId="0" applyNumberFormat="1" applyFont="1" applyFill="1" applyBorder="1" applyAlignment="1">
      <alignment vertical="center"/>
    </xf>
    <xf numFmtId="4" fontId="24" fillId="4" borderId="35" xfId="0" applyNumberFormat="1" applyFont="1" applyFill="1" applyBorder="1" applyAlignment="1">
      <alignment vertical="center"/>
    </xf>
    <xf numFmtId="4" fontId="24" fillId="4" borderId="36" xfId="0" applyNumberFormat="1" applyFont="1" applyFill="1" applyBorder="1" applyAlignment="1">
      <alignment vertical="center"/>
    </xf>
    <xf numFmtId="43" fontId="24" fillId="4" borderId="37" xfId="1" applyFont="1" applyFill="1" applyBorder="1" applyAlignment="1">
      <alignment vertical="center"/>
    </xf>
    <xf numFmtId="0" fontId="23" fillId="0" borderId="11" xfId="0" applyFont="1" applyFill="1" applyBorder="1" applyAlignment="1">
      <alignment vertical="center" wrapText="1"/>
    </xf>
    <xf numFmtId="43" fontId="23" fillId="0" borderId="11" xfId="4" applyFont="1" applyFill="1" applyBorder="1" applyAlignment="1">
      <alignment vertical="center"/>
    </xf>
    <xf numFmtId="43" fontId="23" fillId="0" borderId="11" xfId="1" applyFont="1" applyFill="1" applyBorder="1"/>
    <xf numFmtId="0" fontId="16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17" xfId="0" applyNumberFormat="1" applyFont="1" applyFill="1" applyBorder="1" applyAlignment="1">
      <alignment horizontal="center" vertical="center"/>
    </xf>
    <xf numFmtId="4" fontId="5" fillId="3" borderId="22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" fontId="13" fillId="3" borderId="19" xfId="0" applyNumberFormat="1" applyFont="1" applyFill="1" applyBorder="1" applyAlignment="1">
      <alignment horizontal="center" vertical="center"/>
    </xf>
    <xf numFmtId="4" fontId="13" fillId="3" borderId="20" xfId="0" applyNumberFormat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6" fillId="0" borderId="0" xfId="0" applyFont="1" applyBorder="1" applyAlignment="1">
      <alignment horizontal="center"/>
    </xf>
  </cellXfs>
  <cellStyles count="10">
    <cellStyle name="Millares" xfId="1" builtinId="3"/>
    <cellStyle name="Millares 2" xfId="2"/>
    <cellStyle name="Millares 2 2" xfId="3"/>
    <cellStyle name="Millares 3" xfId="4"/>
    <cellStyle name="Moneda 2" xfId="5"/>
    <cellStyle name="Normal" xfId="0" builtinId="0"/>
    <cellStyle name="Normal 2" xfId="6"/>
    <cellStyle name="Normal 3" xfId="7"/>
    <cellStyle name="Porcentaje 2" xfId="8"/>
    <cellStyle name="Porcentual 2" xfId="9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126206</xdr:rowOff>
    </xdr:from>
    <xdr:to>
      <xdr:col>3</xdr:col>
      <xdr:colOff>1635919</xdr:colOff>
      <xdr:row>6</xdr:row>
      <xdr:rowOff>78581</xdr:rowOff>
    </xdr:to>
    <xdr:pic>
      <xdr:nvPicPr>
        <xdr:cNvPr id="13537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83344" y="126206"/>
          <a:ext cx="2683669" cy="1166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0</xdr:row>
      <xdr:rowOff>0</xdr:rowOff>
    </xdr:from>
    <xdr:to>
      <xdr:col>6</xdr:col>
      <xdr:colOff>904876</xdr:colOff>
      <xdr:row>4</xdr:row>
      <xdr:rowOff>119062</xdr:rowOff>
    </xdr:to>
    <xdr:pic>
      <xdr:nvPicPr>
        <xdr:cNvPr id="13538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57150</xdr:rowOff>
    </xdr:from>
    <xdr:to>
      <xdr:col>5</xdr:col>
      <xdr:colOff>304800</xdr:colOff>
      <xdr:row>6</xdr:row>
      <xdr:rowOff>152400</xdr:rowOff>
    </xdr:to>
    <xdr:pic>
      <xdr:nvPicPr>
        <xdr:cNvPr id="14619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47625" y="57150"/>
          <a:ext cx="28384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628650</xdr:colOff>
      <xdr:row>303</xdr:row>
      <xdr:rowOff>28575</xdr:rowOff>
    </xdr:from>
    <xdr:to>
      <xdr:col>7</xdr:col>
      <xdr:colOff>625475</xdr:colOff>
      <xdr:row>313</xdr:row>
      <xdr:rowOff>123825</xdr:rowOff>
    </xdr:to>
    <xdr:pic>
      <xdr:nvPicPr>
        <xdr:cNvPr id="14620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4616350"/>
          <a:ext cx="694372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390525</xdr:colOff>
      <xdr:row>0</xdr:row>
      <xdr:rowOff>19050</xdr:rowOff>
    </xdr:from>
    <xdr:to>
      <xdr:col>8</xdr:col>
      <xdr:colOff>1422400</xdr:colOff>
      <xdr:row>4</xdr:row>
      <xdr:rowOff>142875</xdr:rowOff>
    </xdr:to>
    <xdr:pic>
      <xdr:nvPicPr>
        <xdr:cNvPr id="14621" name="Imagen 6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905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6</xdr:row>
      <xdr:rowOff>57150</xdr:rowOff>
    </xdr:to>
    <xdr:pic>
      <xdr:nvPicPr>
        <xdr:cNvPr id="15606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28289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0</xdr:row>
      <xdr:rowOff>9525</xdr:rowOff>
    </xdr:from>
    <xdr:to>
      <xdr:col>8</xdr:col>
      <xdr:colOff>1562099</xdr:colOff>
      <xdr:row>4</xdr:row>
      <xdr:rowOff>180975</xdr:rowOff>
    </xdr:to>
    <xdr:pic>
      <xdr:nvPicPr>
        <xdr:cNvPr id="15607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9525"/>
          <a:ext cx="27241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16830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132</xdr:row>
      <xdr:rowOff>47625</xdr:rowOff>
    </xdr:from>
    <xdr:to>
      <xdr:col>8</xdr:col>
      <xdr:colOff>833799</xdr:colOff>
      <xdr:row>143</xdr:row>
      <xdr:rowOff>47624</xdr:rowOff>
    </xdr:to>
    <xdr:pic>
      <xdr:nvPicPr>
        <xdr:cNvPr id="16831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46101000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133</xdr:row>
      <xdr:rowOff>38100</xdr:rowOff>
    </xdr:from>
    <xdr:to>
      <xdr:col>8</xdr:col>
      <xdr:colOff>948099</xdr:colOff>
      <xdr:row>144</xdr:row>
      <xdr:rowOff>47624</xdr:rowOff>
    </xdr:to>
    <xdr:pic>
      <xdr:nvPicPr>
        <xdr:cNvPr id="16832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46253400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134</xdr:row>
      <xdr:rowOff>38100</xdr:rowOff>
    </xdr:from>
    <xdr:to>
      <xdr:col>8</xdr:col>
      <xdr:colOff>948099</xdr:colOff>
      <xdr:row>145</xdr:row>
      <xdr:rowOff>38101</xdr:rowOff>
    </xdr:to>
    <xdr:pic>
      <xdr:nvPicPr>
        <xdr:cNvPr id="16833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46415325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135</xdr:row>
      <xdr:rowOff>28575</xdr:rowOff>
    </xdr:from>
    <xdr:to>
      <xdr:col>8</xdr:col>
      <xdr:colOff>948099</xdr:colOff>
      <xdr:row>146</xdr:row>
      <xdr:rowOff>38101</xdr:rowOff>
    </xdr:to>
    <xdr:pic>
      <xdr:nvPicPr>
        <xdr:cNvPr id="16834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6567725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1319732</xdr:colOff>
      <xdr:row>6</xdr:row>
      <xdr:rowOff>47625</xdr:rowOff>
    </xdr:to>
    <xdr:pic>
      <xdr:nvPicPr>
        <xdr:cNvPr id="16835" name="Imagen 8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66675"/>
          <a:ext cx="3248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447675</xdr:colOff>
      <xdr:row>7</xdr:row>
      <xdr:rowOff>190500</xdr:rowOff>
    </xdr:to>
    <xdr:pic>
      <xdr:nvPicPr>
        <xdr:cNvPr id="8745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1343025</xdr:colOff>
      <xdr:row>1</xdr:row>
      <xdr:rowOff>66675</xdr:rowOff>
    </xdr:from>
    <xdr:to>
      <xdr:col>10</xdr:col>
      <xdr:colOff>95250</xdr:colOff>
      <xdr:row>6</xdr:row>
      <xdr:rowOff>171450</xdr:rowOff>
    </xdr:to>
    <xdr:pic>
      <xdr:nvPicPr>
        <xdr:cNvPr id="8746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228600"/>
          <a:ext cx="31432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2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21081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85</xdr:row>
      <xdr:rowOff>47625</xdr:rowOff>
    </xdr:from>
    <xdr:to>
      <xdr:col>8</xdr:col>
      <xdr:colOff>833799</xdr:colOff>
      <xdr:row>96</xdr:row>
      <xdr:rowOff>47625</xdr:rowOff>
    </xdr:to>
    <xdr:pic>
      <xdr:nvPicPr>
        <xdr:cNvPr id="3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25803225"/>
          <a:ext cx="6929799" cy="1781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86</xdr:row>
      <xdr:rowOff>38100</xdr:rowOff>
    </xdr:from>
    <xdr:to>
      <xdr:col>8</xdr:col>
      <xdr:colOff>948099</xdr:colOff>
      <xdr:row>97</xdr:row>
      <xdr:rowOff>47625</xdr:rowOff>
    </xdr:to>
    <xdr:pic>
      <xdr:nvPicPr>
        <xdr:cNvPr id="4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5955625"/>
          <a:ext cx="6929799" cy="17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87</xdr:row>
      <xdr:rowOff>38100</xdr:rowOff>
    </xdr:from>
    <xdr:to>
      <xdr:col>8</xdr:col>
      <xdr:colOff>948099</xdr:colOff>
      <xdr:row>98</xdr:row>
      <xdr:rowOff>38102</xdr:rowOff>
    </xdr:to>
    <xdr:pic>
      <xdr:nvPicPr>
        <xdr:cNvPr id="5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6117550"/>
          <a:ext cx="6929799" cy="1781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88</xdr:row>
      <xdr:rowOff>28575</xdr:rowOff>
    </xdr:from>
    <xdr:to>
      <xdr:col>8</xdr:col>
      <xdr:colOff>948099</xdr:colOff>
      <xdr:row>99</xdr:row>
      <xdr:rowOff>38102</xdr:rowOff>
    </xdr:to>
    <xdr:pic>
      <xdr:nvPicPr>
        <xdr:cNvPr id="6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6269950"/>
          <a:ext cx="6929799" cy="1790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1319732</xdr:colOff>
      <xdr:row>6</xdr:row>
      <xdr:rowOff>47625</xdr:rowOff>
    </xdr:to>
    <xdr:pic>
      <xdr:nvPicPr>
        <xdr:cNvPr id="7" name="Imagen 8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66675"/>
          <a:ext cx="3243782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a.villar/Desktop/DOCUMENTOS%20PARA%20DISPONIBLIDAD/INCART%202025/LIBRO%20BANCO%2031%20DIC%2024%20-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range.Perez/Downloads/DISPONIBILIDAD%20LIBRO%20BANCO%20ACTUALIZADO%202018...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. RECOLECTORA (010) y 3000"/>
      <sheetName val="CTA. RECOLECTORA AUXILIAR 3001"/>
      <sheetName val="CTA. OPERATIVA.(160)"/>
      <sheetName val="Hoja1"/>
      <sheetName val="CTA. NOMINA 2000"/>
      <sheetName val="CTA. FONDOCYT 960"/>
      <sheetName val="CTA.  2000 ONCO"/>
      <sheetName val="CTA. FONDOCYT 960 (2)"/>
      <sheetName val="CTA. DOLARES 1500"/>
      <sheetName val="CTA. EUROS 8000 "/>
      <sheetName val="CTA. EUROS 8001"/>
    </sheetNames>
    <sheetDataSet>
      <sheetData sheetId="0">
        <row r="10592">
          <cell r="G10592">
            <v>63814665.022399843</v>
          </cell>
        </row>
        <row r="10895">
          <cell r="G10895">
            <v>35046211.122599863</v>
          </cell>
        </row>
      </sheetData>
      <sheetData sheetId="1">
        <row r="6109">
          <cell r="J6109">
            <v>-34744944.778699942</v>
          </cell>
        </row>
        <row r="6230">
          <cell r="J6230">
            <v>-33961219.678899944</v>
          </cell>
        </row>
      </sheetData>
      <sheetData sheetId="2">
        <row r="1361">
          <cell r="J1361">
            <v>683492.98290000961</v>
          </cell>
        </row>
        <row r="1372">
          <cell r="J1372">
            <v>1152423.3934000095</v>
          </cell>
        </row>
      </sheetData>
      <sheetData sheetId="3" refreshError="1"/>
      <sheetData sheetId="4">
        <row r="1580">
          <cell r="G1580">
            <v>96757917.046431959</v>
          </cell>
        </row>
        <row r="1630">
          <cell r="G1630">
            <v>103154536.96643201</v>
          </cell>
        </row>
      </sheetData>
      <sheetData sheetId="5">
        <row r="93">
          <cell r="J93">
            <v>1194845.3199999998</v>
          </cell>
        </row>
        <row r="94">
          <cell r="J94">
            <v>1194670.3199999998</v>
          </cell>
        </row>
      </sheetData>
      <sheetData sheetId="6">
        <row r="11">
          <cell r="G11">
            <v>980606.4</v>
          </cell>
        </row>
      </sheetData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PONIBILIDAD"/>
      <sheetName val="CUENTA SUBVENCION DE NOMINA"/>
      <sheetName val="CTA. RECOLECTORA (010)"/>
      <sheetName val="CTA. RECOLECTORA AUXILIAR"/>
      <sheetName val="CTA. OPERATIVA.(160)"/>
      <sheetName val="CTA. NOMINA 2018"/>
      <sheetName val="Hoja1"/>
      <sheetName val="RENTA CAFETERIA  JULIO 2018"/>
    </sheetNames>
    <sheetDataSet>
      <sheetData sheetId="0"/>
      <sheetData sheetId="1"/>
      <sheetData sheetId="2">
        <row r="6">
          <cell r="E6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C000"/>
  </sheetPr>
  <dimension ref="A1:N387"/>
  <sheetViews>
    <sheetView tabSelected="1" topLeftCell="B272" zoomScale="80" zoomScaleNormal="80" zoomScaleSheetLayoutView="50" workbookViewId="0">
      <selection activeCell="E355" sqref="E355"/>
    </sheetView>
  </sheetViews>
  <sheetFormatPr baseColWidth="10" defaultColWidth="9.140625" defaultRowHeight="12.75" x14ac:dyDescent="0.2"/>
  <cols>
    <col min="1" max="1" width="16.28515625" style="1" hidden="1" customWidth="1"/>
    <col min="2" max="2" width="16.85546875" style="1" customWidth="1"/>
    <col min="3" max="3" width="12.5703125" style="1" hidden="1" customWidth="1"/>
    <col min="4" max="4" width="79.7109375" style="1" customWidth="1"/>
    <col min="5" max="5" width="33.85546875" style="1" customWidth="1"/>
    <col min="6" max="6" width="31" style="198" customWidth="1"/>
    <col min="7" max="7" width="33.28515625" style="1" customWidth="1"/>
    <col min="8" max="8" width="19.28515625" style="11" bestFit="1" customWidth="1"/>
    <col min="9" max="9" width="13" style="11" bestFit="1" customWidth="1"/>
    <col min="10" max="11" width="9.140625" style="11"/>
    <col min="12" max="16384" width="9.140625" style="1"/>
  </cols>
  <sheetData>
    <row r="1" spans="1:14" s="11" customFormat="1" ht="15" customHeight="1" x14ac:dyDescent="0.2">
      <c r="F1" s="186"/>
    </row>
    <row r="2" spans="1:14" s="11" customFormat="1" x14ac:dyDescent="0.2">
      <c r="F2" s="186"/>
    </row>
    <row r="3" spans="1:14" s="14" customFormat="1" ht="12" customHeight="1" x14ac:dyDescent="0.2">
      <c r="F3" s="187"/>
    </row>
    <row r="4" spans="1:14" s="15" customFormat="1" ht="18" customHeight="1" x14ac:dyDescent="0.3">
      <c r="A4" s="16"/>
      <c r="B4" s="12"/>
      <c r="C4" s="16"/>
      <c r="D4" s="16"/>
      <c r="E4" s="16"/>
      <c r="F4" s="188"/>
      <c r="G4" s="16"/>
      <c r="H4" s="16"/>
      <c r="I4" s="16"/>
    </row>
    <row r="5" spans="1:14" s="13" customFormat="1" ht="18.75" x14ac:dyDescent="0.2">
      <c r="A5" s="212"/>
      <c r="B5" s="212"/>
      <c r="C5" s="212"/>
      <c r="D5" s="212"/>
      <c r="E5" s="212"/>
      <c r="F5" s="212"/>
      <c r="G5" s="212"/>
    </row>
    <row r="6" spans="1:14" s="15" customFormat="1" ht="18.75" x14ac:dyDescent="0.3">
      <c r="A6" s="212" t="s">
        <v>10</v>
      </c>
      <c r="B6" s="212"/>
      <c r="C6" s="212"/>
      <c r="D6" s="212"/>
      <c r="E6" s="212"/>
      <c r="F6" s="212"/>
      <c r="G6" s="212"/>
      <c r="H6" s="16"/>
      <c r="I6" s="16"/>
    </row>
    <row r="7" spans="1:14" s="14" customFormat="1" ht="18.75" x14ac:dyDescent="0.2">
      <c r="A7" s="212" t="s">
        <v>15</v>
      </c>
      <c r="B7" s="212"/>
      <c r="C7" s="212"/>
      <c r="D7" s="212"/>
      <c r="E7" s="212"/>
      <c r="F7" s="212"/>
      <c r="G7" s="212"/>
    </row>
    <row r="8" spans="1:14" s="17" customFormat="1" ht="21" customHeight="1" x14ac:dyDescent="0.2">
      <c r="A8" s="218" t="s">
        <v>3</v>
      </c>
      <c r="B8" s="218"/>
      <c r="C8" s="218"/>
      <c r="D8" s="218"/>
      <c r="E8" s="218"/>
      <c r="F8" s="218"/>
      <c r="G8" s="218"/>
    </row>
    <row r="9" spans="1:14" s="14" customFormat="1" ht="18.75" x14ac:dyDescent="0.2">
      <c r="A9" s="219" t="s">
        <v>93</v>
      </c>
      <c r="B9" s="219"/>
      <c r="C9" s="219"/>
      <c r="D9" s="219"/>
      <c r="E9" s="219"/>
      <c r="F9" s="219"/>
      <c r="G9" s="219"/>
    </row>
    <row r="10" spans="1:14" s="14" customFormat="1" ht="18.75" x14ac:dyDescent="0.2">
      <c r="A10" s="15"/>
      <c r="B10" s="31"/>
      <c r="C10" s="31"/>
      <c r="D10" s="31"/>
      <c r="E10" s="31"/>
      <c r="F10" s="189"/>
      <c r="G10" s="15"/>
    </row>
    <row r="11" spans="1:14" s="14" customFormat="1" ht="18.75" x14ac:dyDescent="0.2">
      <c r="A11" s="15"/>
      <c r="B11" s="31"/>
      <c r="C11" s="31"/>
      <c r="D11" s="31"/>
      <c r="E11" s="31"/>
      <c r="F11" s="189"/>
      <c r="G11" s="15"/>
    </row>
    <row r="12" spans="1:14" s="11" customFormat="1" ht="19.5" customHeight="1" thickBot="1" x14ac:dyDescent="0.25">
      <c r="F12" s="186"/>
      <c r="N12" s="30"/>
    </row>
    <row r="13" spans="1:14" s="3" customFormat="1" ht="27.75" customHeight="1" thickTop="1" thickBot="1" x14ac:dyDescent="0.25">
      <c r="A13" s="215"/>
      <c r="B13" s="214" t="s">
        <v>14</v>
      </c>
      <c r="C13" s="214"/>
      <c r="D13" s="214"/>
      <c r="E13" s="214"/>
      <c r="F13" s="214"/>
      <c r="G13" s="214"/>
      <c r="H13" s="7"/>
      <c r="I13" s="7"/>
      <c r="J13" s="7"/>
      <c r="K13" s="7"/>
    </row>
    <row r="14" spans="1:14" s="3" customFormat="1" ht="27.75" customHeight="1" thickTop="1" thickBot="1" x14ac:dyDescent="0.25">
      <c r="A14" s="215"/>
      <c r="B14" s="213" t="s">
        <v>15</v>
      </c>
      <c r="C14" s="213"/>
      <c r="D14" s="213"/>
      <c r="E14" s="213"/>
      <c r="F14" s="213"/>
      <c r="G14" s="77">
        <f>+'[1]CTA. RECOLECTORA (010) y 3000'!$G$10592</f>
        <v>63814665.022399843</v>
      </c>
      <c r="H14" s="7"/>
      <c r="I14" s="7"/>
      <c r="J14" s="7"/>
      <c r="K14" s="7"/>
    </row>
    <row r="15" spans="1:14" s="3" customFormat="1" ht="26.25" customHeight="1" thickTop="1" thickBot="1" x14ac:dyDescent="0.25">
      <c r="A15" s="215"/>
      <c r="B15" s="217"/>
      <c r="C15" s="217"/>
      <c r="D15" s="217"/>
      <c r="E15" s="217"/>
      <c r="F15" s="217"/>
      <c r="G15" s="77">
        <v>0</v>
      </c>
      <c r="H15" s="7"/>
      <c r="I15" s="7"/>
      <c r="J15" s="7"/>
      <c r="K15" s="7"/>
    </row>
    <row r="16" spans="1:14" s="3" customFormat="1" ht="34.5" customHeight="1" thickTop="1" thickBot="1" x14ac:dyDescent="0.25">
      <c r="A16" s="216"/>
      <c r="B16" s="63" t="s">
        <v>4</v>
      </c>
      <c r="C16" s="63" t="s">
        <v>5</v>
      </c>
      <c r="D16" s="63" t="s">
        <v>6</v>
      </c>
      <c r="E16" s="63" t="s">
        <v>0</v>
      </c>
      <c r="F16" s="77" t="s">
        <v>1</v>
      </c>
      <c r="G16" s="63" t="s">
        <v>2</v>
      </c>
      <c r="H16" s="7"/>
      <c r="I16" s="7"/>
      <c r="J16" s="7"/>
      <c r="K16" s="7"/>
    </row>
    <row r="17" spans="1:8" s="10" customFormat="1" ht="36.75" customHeight="1" thickTop="1" thickBot="1" x14ac:dyDescent="0.25">
      <c r="A17" s="43"/>
      <c r="B17" s="156"/>
      <c r="C17" s="157"/>
      <c r="D17" s="156">
        <v>45747</v>
      </c>
      <c r="E17" s="158">
        <f>'[2]CTA. RECOLECTORA (010)'!E6</f>
        <v>0</v>
      </c>
      <c r="F17" s="159">
        <v>0</v>
      </c>
      <c r="G17" s="160">
        <f>+G14</f>
        <v>63814665.022399843</v>
      </c>
      <c r="H17" s="82"/>
    </row>
    <row r="18" spans="1:8" s="10" customFormat="1" ht="27" customHeight="1" thickTop="1" thickBot="1" x14ac:dyDescent="0.25">
      <c r="A18" s="44"/>
      <c r="B18" s="120">
        <v>45748</v>
      </c>
      <c r="C18" s="121"/>
      <c r="D18" s="122" t="s">
        <v>94</v>
      </c>
      <c r="E18" s="123"/>
      <c r="F18" s="190">
        <v>2313.4699999999998</v>
      </c>
      <c r="G18" s="124">
        <f>G17+E18-F18</f>
        <v>63812351.552399844</v>
      </c>
    </row>
    <row r="19" spans="1:8" s="10" customFormat="1" ht="18" thickTop="1" thickBot="1" x14ac:dyDescent="0.25">
      <c r="A19" s="24"/>
      <c r="B19" s="125">
        <v>45748</v>
      </c>
      <c r="C19" s="126"/>
      <c r="D19" s="122" t="s">
        <v>39</v>
      </c>
      <c r="E19" s="123">
        <v>184500</v>
      </c>
      <c r="F19" s="191"/>
      <c r="G19" s="124">
        <f t="shared" ref="G19:G82" si="0">G18+E19-F19</f>
        <v>63996851.552399844</v>
      </c>
    </row>
    <row r="20" spans="1:8" s="7" customFormat="1" ht="18" thickTop="1" thickBot="1" x14ac:dyDescent="0.25">
      <c r="A20" s="24"/>
      <c r="B20" s="125">
        <v>45748</v>
      </c>
      <c r="C20" s="126"/>
      <c r="D20" s="122" t="s">
        <v>39</v>
      </c>
      <c r="E20" s="123">
        <v>77191</v>
      </c>
      <c r="F20" s="191"/>
      <c r="G20" s="124">
        <f t="shared" si="0"/>
        <v>64074042.552399844</v>
      </c>
    </row>
    <row r="21" spans="1:8" s="7" customFormat="1" ht="18" thickTop="1" thickBot="1" x14ac:dyDescent="0.25">
      <c r="A21" s="24"/>
      <c r="B21" s="125">
        <v>45748</v>
      </c>
      <c r="C21" s="126"/>
      <c r="D21" s="122" t="s">
        <v>39</v>
      </c>
      <c r="E21" s="123">
        <v>3000</v>
      </c>
      <c r="F21" s="191"/>
      <c r="G21" s="124">
        <f t="shared" si="0"/>
        <v>64077042.552399844</v>
      </c>
    </row>
    <row r="22" spans="1:8" s="7" customFormat="1" ht="18" thickTop="1" thickBot="1" x14ac:dyDescent="0.25">
      <c r="A22" s="24"/>
      <c r="B22" s="125">
        <v>45748</v>
      </c>
      <c r="C22" s="126"/>
      <c r="D22" s="122" t="s">
        <v>39</v>
      </c>
      <c r="E22" s="123">
        <v>3950</v>
      </c>
      <c r="F22" s="191"/>
      <c r="G22" s="124">
        <f t="shared" si="0"/>
        <v>64080992.552399844</v>
      </c>
    </row>
    <row r="23" spans="1:8" s="7" customFormat="1" ht="18" thickTop="1" thickBot="1" x14ac:dyDescent="0.25">
      <c r="A23" s="24"/>
      <c r="B23" s="125">
        <v>45748</v>
      </c>
      <c r="C23" s="126"/>
      <c r="D23" s="122" t="s">
        <v>39</v>
      </c>
      <c r="E23" s="123">
        <v>22210</v>
      </c>
      <c r="F23" s="191"/>
      <c r="G23" s="124">
        <f t="shared" si="0"/>
        <v>64103202.552399844</v>
      </c>
    </row>
    <row r="24" spans="1:8" s="7" customFormat="1" ht="18" thickTop="1" thickBot="1" x14ac:dyDescent="0.25">
      <c r="A24" s="24"/>
      <c r="B24" s="125">
        <v>45748</v>
      </c>
      <c r="C24" s="126"/>
      <c r="D24" s="122" t="s">
        <v>39</v>
      </c>
      <c r="E24" s="123">
        <v>12540</v>
      </c>
      <c r="F24" s="191"/>
      <c r="G24" s="124">
        <f t="shared" si="0"/>
        <v>64115742.552399844</v>
      </c>
    </row>
    <row r="25" spans="1:8" s="7" customFormat="1" ht="18" thickTop="1" thickBot="1" x14ac:dyDescent="0.25">
      <c r="A25" s="24"/>
      <c r="B25" s="125">
        <v>45748</v>
      </c>
      <c r="C25" s="126"/>
      <c r="D25" s="122" t="s">
        <v>39</v>
      </c>
      <c r="E25" s="123">
        <v>36200</v>
      </c>
      <c r="F25" s="191"/>
      <c r="G25" s="124">
        <f t="shared" si="0"/>
        <v>64151942.552399844</v>
      </c>
    </row>
    <row r="26" spans="1:8" s="7" customFormat="1" ht="18" customHeight="1" thickTop="1" thickBot="1" x14ac:dyDescent="0.25">
      <c r="A26" s="24"/>
      <c r="B26" s="125">
        <v>45748</v>
      </c>
      <c r="C26" s="126"/>
      <c r="D26" s="122" t="s">
        <v>39</v>
      </c>
      <c r="E26" s="123">
        <v>270</v>
      </c>
      <c r="F26" s="191"/>
      <c r="G26" s="124">
        <f t="shared" si="0"/>
        <v>64152212.552399844</v>
      </c>
    </row>
    <row r="27" spans="1:8" s="7" customFormat="1" ht="18" thickTop="1" thickBot="1" x14ac:dyDescent="0.25">
      <c r="A27" s="24"/>
      <c r="B27" s="125">
        <v>45748</v>
      </c>
      <c r="C27" s="126"/>
      <c r="D27" s="122" t="s">
        <v>29</v>
      </c>
      <c r="E27" s="123">
        <v>122437.69</v>
      </c>
      <c r="F27" s="191">
        <v>3143.98</v>
      </c>
      <c r="G27" s="124">
        <f t="shared" si="0"/>
        <v>64271506.262399845</v>
      </c>
    </row>
    <row r="28" spans="1:8" s="7" customFormat="1" ht="17.25" customHeight="1" thickTop="1" thickBot="1" x14ac:dyDescent="0.25">
      <c r="A28" s="24"/>
      <c r="B28" s="125">
        <v>45748</v>
      </c>
      <c r="C28" s="126"/>
      <c r="D28" s="122" t="s">
        <v>48</v>
      </c>
      <c r="E28" s="123">
        <v>3376</v>
      </c>
      <c r="F28" s="191">
        <v>126.28</v>
      </c>
      <c r="G28" s="124">
        <f t="shared" si="0"/>
        <v>64274755.982399844</v>
      </c>
    </row>
    <row r="29" spans="1:8" s="7" customFormat="1" ht="24.75" customHeight="1" thickTop="1" thickBot="1" x14ac:dyDescent="0.25">
      <c r="A29" s="24"/>
      <c r="B29" s="125">
        <v>45748</v>
      </c>
      <c r="C29" s="126"/>
      <c r="D29" s="122" t="s">
        <v>72</v>
      </c>
      <c r="E29" s="123">
        <v>50000</v>
      </c>
      <c r="F29" s="191"/>
      <c r="G29" s="124">
        <f t="shared" si="0"/>
        <v>64324755.982399844</v>
      </c>
    </row>
    <row r="30" spans="1:8" s="7" customFormat="1" ht="18" thickTop="1" thickBot="1" x14ac:dyDescent="0.25">
      <c r="A30" s="24"/>
      <c r="B30" s="125">
        <v>45748</v>
      </c>
      <c r="C30" s="126"/>
      <c r="D30" s="122" t="s">
        <v>22</v>
      </c>
      <c r="E30" s="123">
        <v>334</v>
      </c>
      <c r="F30" s="191"/>
      <c r="G30" s="124">
        <f t="shared" si="0"/>
        <v>64325089.982399844</v>
      </c>
    </row>
    <row r="31" spans="1:8" s="7" customFormat="1" ht="18" thickTop="1" thickBot="1" x14ac:dyDescent="0.25">
      <c r="A31" s="24"/>
      <c r="B31" s="125">
        <v>45748</v>
      </c>
      <c r="C31" s="126"/>
      <c r="D31" s="122" t="s">
        <v>22</v>
      </c>
      <c r="E31" s="123">
        <v>296585.87</v>
      </c>
      <c r="F31" s="191"/>
      <c r="G31" s="124">
        <f t="shared" si="0"/>
        <v>64621675.852399841</v>
      </c>
    </row>
    <row r="32" spans="1:8" s="7" customFormat="1" ht="18" thickTop="1" thickBot="1" x14ac:dyDescent="0.25">
      <c r="A32" s="24"/>
      <c r="B32" s="125">
        <v>45748</v>
      </c>
      <c r="C32" s="126"/>
      <c r="D32" s="122" t="s">
        <v>22</v>
      </c>
      <c r="E32" s="123">
        <v>5381.31</v>
      </c>
      <c r="F32" s="191"/>
      <c r="G32" s="124">
        <f t="shared" si="0"/>
        <v>64627057.162399843</v>
      </c>
    </row>
    <row r="33" spans="1:7" s="7" customFormat="1" ht="20.25" customHeight="1" thickTop="1" thickBot="1" x14ac:dyDescent="0.25">
      <c r="A33" s="24"/>
      <c r="B33" s="125">
        <v>45748</v>
      </c>
      <c r="C33" s="126"/>
      <c r="D33" s="122" t="s">
        <v>22</v>
      </c>
      <c r="E33" s="123">
        <v>3522288.15</v>
      </c>
      <c r="F33" s="191"/>
      <c r="G33" s="124">
        <f t="shared" si="0"/>
        <v>68149345.312399849</v>
      </c>
    </row>
    <row r="34" spans="1:7" s="7" customFormat="1" ht="18" thickTop="1" thickBot="1" x14ac:dyDescent="0.25">
      <c r="A34" s="24"/>
      <c r="B34" s="125">
        <v>45748</v>
      </c>
      <c r="C34" s="126"/>
      <c r="D34" s="122" t="s">
        <v>22</v>
      </c>
      <c r="E34" s="123">
        <v>6797091.9699999997</v>
      </c>
      <c r="F34" s="191"/>
      <c r="G34" s="124">
        <f t="shared" si="0"/>
        <v>74946437.282399848</v>
      </c>
    </row>
    <row r="35" spans="1:7" s="7" customFormat="1" ht="18" thickTop="1" thickBot="1" x14ac:dyDescent="0.25">
      <c r="A35" s="24"/>
      <c r="B35" s="125">
        <v>45748</v>
      </c>
      <c r="C35" s="126"/>
      <c r="D35" s="122" t="s">
        <v>22</v>
      </c>
      <c r="E35" s="123">
        <v>88925.92</v>
      </c>
      <c r="F35" s="191"/>
      <c r="G35" s="124">
        <f t="shared" si="0"/>
        <v>75035363.20239985</v>
      </c>
    </row>
    <row r="36" spans="1:7" s="7" customFormat="1" ht="18" thickTop="1" thickBot="1" x14ac:dyDescent="0.25">
      <c r="A36" s="24"/>
      <c r="B36" s="125">
        <v>45748</v>
      </c>
      <c r="C36" s="126"/>
      <c r="D36" s="122" t="s">
        <v>22</v>
      </c>
      <c r="E36" s="123">
        <v>113729.16</v>
      </c>
      <c r="F36" s="191"/>
      <c r="G36" s="124">
        <f t="shared" si="0"/>
        <v>75149092.362399846</v>
      </c>
    </row>
    <row r="37" spans="1:7" s="7" customFormat="1" ht="18" thickTop="1" thickBot="1" x14ac:dyDescent="0.25">
      <c r="A37" s="24"/>
      <c r="B37" s="125">
        <v>45748</v>
      </c>
      <c r="C37" s="126"/>
      <c r="D37" s="122" t="s">
        <v>22</v>
      </c>
      <c r="E37" s="123">
        <v>2919165.76</v>
      </c>
      <c r="F37" s="191"/>
      <c r="G37" s="124">
        <f t="shared" si="0"/>
        <v>78068258.122399852</v>
      </c>
    </row>
    <row r="38" spans="1:7" s="7" customFormat="1" ht="15" customHeight="1" thickTop="1" thickBot="1" x14ac:dyDescent="0.25">
      <c r="A38" s="24"/>
      <c r="B38" s="125">
        <v>45748</v>
      </c>
      <c r="C38" s="126"/>
      <c r="D38" s="122" t="s">
        <v>22</v>
      </c>
      <c r="E38" s="123">
        <v>784494.68</v>
      </c>
      <c r="F38" s="191"/>
      <c r="G38" s="124">
        <f t="shared" si="0"/>
        <v>78852752.802399859</v>
      </c>
    </row>
    <row r="39" spans="1:7" s="7" customFormat="1" ht="46.5" thickTop="1" thickBot="1" x14ac:dyDescent="0.25">
      <c r="A39" s="24"/>
      <c r="B39" s="125">
        <v>45748</v>
      </c>
      <c r="C39" s="126"/>
      <c r="D39" s="122" t="s">
        <v>95</v>
      </c>
      <c r="E39" s="123">
        <v>20000</v>
      </c>
      <c r="F39" s="191"/>
      <c r="G39" s="124">
        <f t="shared" si="0"/>
        <v>78872752.802399859</v>
      </c>
    </row>
    <row r="40" spans="1:7" s="7" customFormat="1" ht="52.5" customHeight="1" thickTop="1" thickBot="1" x14ac:dyDescent="0.25">
      <c r="A40" s="24"/>
      <c r="B40" s="125">
        <v>45748</v>
      </c>
      <c r="C40" s="126"/>
      <c r="D40" s="122" t="s">
        <v>96</v>
      </c>
      <c r="E40" s="123">
        <v>6852.3</v>
      </c>
      <c r="F40" s="191"/>
      <c r="G40" s="124">
        <f t="shared" si="0"/>
        <v>78879605.102399856</v>
      </c>
    </row>
    <row r="41" spans="1:7" s="7" customFormat="1" ht="57" customHeight="1" thickTop="1" thickBot="1" x14ac:dyDescent="0.25">
      <c r="A41" s="24"/>
      <c r="B41" s="125">
        <v>45748</v>
      </c>
      <c r="C41" s="126"/>
      <c r="D41" s="122" t="s">
        <v>97</v>
      </c>
      <c r="E41" s="123">
        <v>16500</v>
      </c>
      <c r="F41" s="191"/>
      <c r="G41" s="124">
        <f t="shared" si="0"/>
        <v>78896105.102399856</v>
      </c>
    </row>
    <row r="42" spans="1:7" s="7" customFormat="1" ht="18" customHeight="1" thickTop="1" thickBot="1" x14ac:dyDescent="0.25">
      <c r="A42" s="24"/>
      <c r="B42" s="125">
        <v>45749</v>
      </c>
      <c r="C42" s="126"/>
      <c r="D42" s="122" t="s">
        <v>39</v>
      </c>
      <c r="E42" s="123">
        <v>51630</v>
      </c>
      <c r="F42" s="192"/>
      <c r="G42" s="124">
        <f t="shared" si="0"/>
        <v>78947735.102399856</v>
      </c>
    </row>
    <row r="43" spans="1:7" s="7" customFormat="1" ht="18" thickTop="1" thickBot="1" x14ac:dyDescent="0.25">
      <c r="A43" s="24"/>
      <c r="B43" s="125">
        <v>45749</v>
      </c>
      <c r="C43" s="126"/>
      <c r="D43" s="122" t="s">
        <v>39</v>
      </c>
      <c r="E43" s="123">
        <v>47985</v>
      </c>
      <c r="F43" s="191"/>
      <c r="G43" s="124">
        <f t="shared" si="0"/>
        <v>78995720.102399856</v>
      </c>
    </row>
    <row r="44" spans="1:7" s="7" customFormat="1" ht="18" thickTop="1" thickBot="1" x14ac:dyDescent="0.25">
      <c r="A44" s="24"/>
      <c r="B44" s="125">
        <v>45749</v>
      </c>
      <c r="C44" s="126"/>
      <c r="D44" s="122" t="s">
        <v>39</v>
      </c>
      <c r="E44" s="123">
        <v>1600</v>
      </c>
      <c r="F44" s="191"/>
      <c r="G44" s="124">
        <f t="shared" si="0"/>
        <v>78997320.102399856</v>
      </c>
    </row>
    <row r="45" spans="1:7" s="7" customFormat="1" ht="27" customHeight="1" thickTop="1" thickBot="1" x14ac:dyDescent="0.25">
      <c r="A45" s="24"/>
      <c r="B45" s="125">
        <v>45749</v>
      </c>
      <c r="C45" s="126"/>
      <c r="D45" s="122" t="s">
        <v>39</v>
      </c>
      <c r="E45" s="123">
        <v>3505</v>
      </c>
      <c r="F45" s="191"/>
      <c r="G45" s="124">
        <f t="shared" si="0"/>
        <v>79000825.102399856</v>
      </c>
    </row>
    <row r="46" spans="1:7" s="7" customFormat="1" ht="21" customHeight="1" thickTop="1" thickBot="1" x14ac:dyDescent="0.25">
      <c r="A46" s="24"/>
      <c r="B46" s="125">
        <v>45749</v>
      </c>
      <c r="C46" s="126"/>
      <c r="D46" s="140" t="s">
        <v>39</v>
      </c>
      <c r="E46" s="123">
        <v>13640</v>
      </c>
      <c r="F46" s="192"/>
      <c r="G46" s="124">
        <f t="shared" si="0"/>
        <v>79014465.102399856</v>
      </c>
    </row>
    <row r="47" spans="1:7" s="7" customFormat="1" ht="25.5" customHeight="1" thickTop="1" thickBot="1" x14ac:dyDescent="0.25">
      <c r="A47" s="24"/>
      <c r="B47" s="125">
        <v>45749</v>
      </c>
      <c r="C47" s="126"/>
      <c r="D47" s="122" t="s">
        <v>39</v>
      </c>
      <c r="E47" s="123">
        <v>2470</v>
      </c>
      <c r="F47" s="192"/>
      <c r="G47" s="124">
        <f t="shared" si="0"/>
        <v>79016935.102399856</v>
      </c>
    </row>
    <row r="48" spans="1:7" s="7" customFormat="1" ht="18" thickTop="1" thickBot="1" x14ac:dyDescent="0.25">
      <c r="A48" s="24"/>
      <c r="B48" s="125">
        <v>45749</v>
      </c>
      <c r="C48" s="126"/>
      <c r="D48" s="122" t="s">
        <v>39</v>
      </c>
      <c r="E48" s="123">
        <v>62650</v>
      </c>
      <c r="F48" s="191"/>
      <c r="G48" s="124">
        <f t="shared" si="0"/>
        <v>79079585.102399856</v>
      </c>
    </row>
    <row r="49" spans="1:7" s="7" customFormat="1" ht="18" thickTop="1" thickBot="1" x14ac:dyDescent="0.25">
      <c r="A49" s="24"/>
      <c r="B49" s="125">
        <v>45749</v>
      </c>
      <c r="C49" s="126"/>
      <c r="D49" s="122" t="s">
        <v>39</v>
      </c>
      <c r="E49" s="123">
        <v>75</v>
      </c>
      <c r="F49" s="191"/>
      <c r="G49" s="124">
        <f t="shared" si="0"/>
        <v>79079660.102399856</v>
      </c>
    </row>
    <row r="50" spans="1:7" s="7" customFormat="1" ht="18" thickTop="1" thickBot="1" x14ac:dyDescent="0.25">
      <c r="A50" s="24"/>
      <c r="B50" s="125">
        <v>45749</v>
      </c>
      <c r="C50" s="126"/>
      <c r="D50" s="122" t="s">
        <v>39</v>
      </c>
      <c r="E50" s="123">
        <v>21800</v>
      </c>
      <c r="F50" s="191"/>
      <c r="G50" s="124">
        <f t="shared" si="0"/>
        <v>79101460.102399856</v>
      </c>
    </row>
    <row r="51" spans="1:7" s="7" customFormat="1" ht="18" thickTop="1" thickBot="1" x14ac:dyDescent="0.25">
      <c r="A51" s="24"/>
      <c r="B51" s="125">
        <v>45749</v>
      </c>
      <c r="C51" s="126"/>
      <c r="D51" s="122" t="s">
        <v>29</v>
      </c>
      <c r="E51" s="123">
        <v>83602.539999999994</v>
      </c>
      <c r="F51" s="191">
        <v>2199.94</v>
      </c>
      <c r="G51" s="124">
        <f t="shared" si="0"/>
        <v>79182862.702399865</v>
      </c>
    </row>
    <row r="52" spans="1:7" s="7" customFormat="1" ht="21.75" customHeight="1" thickTop="1" thickBot="1" x14ac:dyDescent="0.25">
      <c r="A52" s="24"/>
      <c r="B52" s="125">
        <v>45749</v>
      </c>
      <c r="C52" s="126"/>
      <c r="D52" s="122" t="s">
        <v>23</v>
      </c>
      <c r="E52" s="123"/>
      <c r="F52" s="191">
        <v>4596553.7300000004</v>
      </c>
      <c r="G52" s="124">
        <f t="shared" si="0"/>
        <v>74586308.972399861</v>
      </c>
    </row>
    <row r="53" spans="1:7" s="7" customFormat="1" ht="18" thickTop="1" thickBot="1" x14ac:dyDescent="0.25">
      <c r="A53" s="24"/>
      <c r="B53" s="125">
        <v>45750</v>
      </c>
      <c r="C53" s="126"/>
      <c r="D53" s="122" t="s">
        <v>39</v>
      </c>
      <c r="E53" s="123">
        <v>39896</v>
      </c>
      <c r="F53" s="191"/>
      <c r="G53" s="124">
        <f t="shared" si="0"/>
        <v>74626204.972399861</v>
      </c>
    </row>
    <row r="54" spans="1:7" s="7" customFormat="1" ht="22.5" customHeight="1" thickTop="1" thickBot="1" x14ac:dyDescent="0.25">
      <c r="A54" s="24"/>
      <c r="B54" s="125">
        <v>45750</v>
      </c>
      <c r="C54" s="126"/>
      <c r="D54" s="127" t="s">
        <v>39</v>
      </c>
      <c r="E54" s="123">
        <v>64815</v>
      </c>
      <c r="F54" s="193"/>
      <c r="G54" s="124">
        <f t="shared" si="0"/>
        <v>74691019.972399861</v>
      </c>
    </row>
    <row r="55" spans="1:7" s="7" customFormat="1" ht="19.5" customHeight="1" thickTop="1" thickBot="1" x14ac:dyDescent="0.25">
      <c r="A55" s="24"/>
      <c r="B55" s="125">
        <v>45750</v>
      </c>
      <c r="C55" s="126"/>
      <c r="D55" s="122" t="s">
        <v>39</v>
      </c>
      <c r="E55" s="123">
        <v>3150</v>
      </c>
      <c r="F55" s="191"/>
      <c r="G55" s="124">
        <f t="shared" si="0"/>
        <v>74694169.972399861</v>
      </c>
    </row>
    <row r="56" spans="1:7" s="7" customFormat="1" ht="18" thickTop="1" thickBot="1" x14ac:dyDescent="0.25">
      <c r="A56" s="24"/>
      <c r="B56" s="125">
        <v>45750</v>
      </c>
      <c r="C56" s="126"/>
      <c r="D56" s="122" t="s">
        <v>39</v>
      </c>
      <c r="E56" s="123">
        <v>2005</v>
      </c>
      <c r="F56" s="191"/>
      <c r="G56" s="124">
        <f t="shared" si="0"/>
        <v>74696174.972399861</v>
      </c>
    </row>
    <row r="57" spans="1:7" s="7" customFormat="1" ht="18" thickTop="1" thickBot="1" x14ac:dyDescent="0.25">
      <c r="A57" s="24"/>
      <c r="B57" s="125">
        <v>45750</v>
      </c>
      <c r="C57" s="126"/>
      <c r="D57" s="122" t="s">
        <v>39</v>
      </c>
      <c r="E57" s="123">
        <v>8160</v>
      </c>
      <c r="F57" s="192"/>
      <c r="G57" s="124">
        <f t="shared" si="0"/>
        <v>74704334.972399861</v>
      </c>
    </row>
    <row r="58" spans="1:7" s="7" customFormat="1" ht="18" thickTop="1" thickBot="1" x14ac:dyDescent="0.25">
      <c r="A58" s="24"/>
      <c r="B58" s="125">
        <v>45750</v>
      </c>
      <c r="C58" s="126"/>
      <c r="D58" s="122" t="s">
        <v>39</v>
      </c>
      <c r="E58" s="123">
        <v>1300</v>
      </c>
      <c r="F58" s="191"/>
      <c r="G58" s="124">
        <f t="shared" si="0"/>
        <v>74705634.972399861</v>
      </c>
    </row>
    <row r="59" spans="1:7" s="7" customFormat="1" ht="25.5" customHeight="1" thickTop="1" thickBot="1" x14ac:dyDescent="0.25">
      <c r="A59" s="24"/>
      <c r="B59" s="125">
        <v>45750</v>
      </c>
      <c r="C59" s="126"/>
      <c r="D59" s="122" t="s">
        <v>39</v>
      </c>
      <c r="E59" s="123">
        <v>47180</v>
      </c>
      <c r="F59" s="191"/>
      <c r="G59" s="124">
        <f t="shared" si="0"/>
        <v>74752814.972399861</v>
      </c>
    </row>
    <row r="60" spans="1:7" s="7" customFormat="1" ht="18" thickTop="1" thickBot="1" x14ac:dyDescent="0.25">
      <c r="A60" s="24"/>
      <c r="B60" s="125">
        <v>45750</v>
      </c>
      <c r="C60" s="126"/>
      <c r="D60" s="122" t="s">
        <v>29</v>
      </c>
      <c r="E60" s="123">
        <v>99895.9</v>
      </c>
      <c r="F60" s="191">
        <v>2605.5100000000002</v>
      </c>
      <c r="G60" s="124">
        <f t="shared" si="0"/>
        <v>74850105.362399861</v>
      </c>
    </row>
    <row r="61" spans="1:7" s="7" customFormat="1" ht="18" thickTop="1" thickBot="1" x14ac:dyDescent="0.25">
      <c r="A61" s="24"/>
      <c r="B61" s="125">
        <v>45750</v>
      </c>
      <c r="C61" s="126"/>
      <c r="D61" s="122" t="s">
        <v>72</v>
      </c>
      <c r="E61" s="123">
        <v>50000</v>
      </c>
      <c r="F61" s="191"/>
      <c r="G61" s="124">
        <f t="shared" si="0"/>
        <v>74900105.362399861</v>
      </c>
    </row>
    <row r="62" spans="1:7" s="7" customFormat="1" ht="18" thickTop="1" thickBot="1" x14ac:dyDescent="0.25">
      <c r="A62" s="24"/>
      <c r="B62" s="125">
        <v>45750</v>
      </c>
      <c r="C62" s="126"/>
      <c r="D62" s="122" t="s">
        <v>22</v>
      </c>
      <c r="E62" s="123">
        <v>18037.5</v>
      </c>
      <c r="F62" s="191"/>
      <c r="G62" s="124">
        <f t="shared" si="0"/>
        <v>74918142.862399861</v>
      </c>
    </row>
    <row r="63" spans="1:7" s="7" customFormat="1" ht="18.75" customHeight="1" thickTop="1" thickBot="1" x14ac:dyDescent="0.25">
      <c r="A63" s="24"/>
      <c r="B63" s="125">
        <v>45750</v>
      </c>
      <c r="C63" s="126"/>
      <c r="D63" s="122" t="s">
        <v>22</v>
      </c>
      <c r="E63" s="123">
        <v>14800</v>
      </c>
      <c r="F63" s="191"/>
      <c r="G63" s="124">
        <f t="shared" si="0"/>
        <v>74932942.862399861</v>
      </c>
    </row>
    <row r="64" spans="1:7" s="7" customFormat="1" ht="18" thickTop="1" thickBot="1" x14ac:dyDescent="0.25">
      <c r="A64" s="24"/>
      <c r="B64" s="125">
        <v>45750</v>
      </c>
      <c r="C64" s="126"/>
      <c r="D64" s="127" t="s">
        <v>22</v>
      </c>
      <c r="E64" s="123">
        <v>66044</v>
      </c>
      <c r="F64" s="193"/>
      <c r="G64" s="124">
        <f t="shared" si="0"/>
        <v>74998986.862399861</v>
      </c>
    </row>
    <row r="65" spans="1:7" s="7" customFormat="1" ht="18" thickTop="1" thickBot="1" x14ac:dyDescent="0.25">
      <c r="A65" s="24"/>
      <c r="B65" s="125">
        <v>45750</v>
      </c>
      <c r="C65" s="126"/>
      <c r="D65" s="122" t="s">
        <v>22</v>
      </c>
      <c r="E65" s="123">
        <v>304826.33</v>
      </c>
      <c r="F65" s="191"/>
      <c r="G65" s="124">
        <f t="shared" si="0"/>
        <v>75303813.192399859</v>
      </c>
    </row>
    <row r="66" spans="1:7" s="7" customFormat="1" ht="18" thickTop="1" thickBot="1" x14ac:dyDescent="0.25">
      <c r="A66" s="24"/>
      <c r="B66" s="125">
        <v>45750</v>
      </c>
      <c r="C66" s="126"/>
      <c r="D66" s="122" t="s">
        <v>22</v>
      </c>
      <c r="E66" s="123">
        <v>13021.19</v>
      </c>
      <c r="F66" s="191"/>
      <c r="G66" s="124">
        <f>G65+E66-F66</f>
        <v>75316834.382399857</v>
      </c>
    </row>
    <row r="67" spans="1:7" s="7" customFormat="1" ht="18" thickTop="1" thickBot="1" x14ac:dyDescent="0.25">
      <c r="A67" s="24"/>
      <c r="B67" s="125">
        <v>45750</v>
      </c>
      <c r="C67" s="126"/>
      <c r="D67" s="122" t="s">
        <v>22</v>
      </c>
      <c r="E67" s="123">
        <v>411295</v>
      </c>
      <c r="F67" s="191"/>
      <c r="G67" s="124">
        <f t="shared" si="0"/>
        <v>75728129.382399857</v>
      </c>
    </row>
    <row r="68" spans="1:7" s="7" customFormat="1" ht="18" thickTop="1" thickBot="1" x14ac:dyDescent="0.25">
      <c r="A68" s="24"/>
      <c r="B68" s="125">
        <v>45750</v>
      </c>
      <c r="C68" s="126"/>
      <c r="D68" s="122" t="s">
        <v>22</v>
      </c>
      <c r="E68" s="123">
        <v>3198983.23</v>
      </c>
      <c r="F68" s="191"/>
      <c r="G68" s="124">
        <f t="shared" si="0"/>
        <v>78927112.612399861</v>
      </c>
    </row>
    <row r="69" spans="1:7" s="7" customFormat="1" ht="18" thickTop="1" thickBot="1" x14ac:dyDescent="0.25">
      <c r="A69" s="24"/>
      <c r="B69" s="125">
        <v>45750</v>
      </c>
      <c r="C69" s="126"/>
      <c r="D69" s="122" t="s">
        <v>22</v>
      </c>
      <c r="E69" s="123">
        <v>598215.6</v>
      </c>
      <c r="F69" s="191"/>
      <c r="G69" s="124">
        <f t="shared" si="0"/>
        <v>79525328.212399855</v>
      </c>
    </row>
    <row r="70" spans="1:7" s="7" customFormat="1" ht="18" thickTop="1" thickBot="1" x14ac:dyDescent="0.25">
      <c r="A70" s="24"/>
      <c r="B70" s="125">
        <v>45750</v>
      </c>
      <c r="C70" s="126"/>
      <c r="D70" s="122" t="s">
        <v>22</v>
      </c>
      <c r="E70" s="123">
        <v>54827.519999999997</v>
      </c>
      <c r="F70" s="191"/>
      <c r="G70" s="124">
        <f t="shared" si="0"/>
        <v>79580155.732399851</v>
      </c>
    </row>
    <row r="71" spans="1:7" s="7" customFormat="1" ht="61.5" thickTop="1" thickBot="1" x14ac:dyDescent="0.25">
      <c r="A71" s="24"/>
      <c r="B71" s="125">
        <v>45750</v>
      </c>
      <c r="C71" s="126"/>
      <c r="D71" s="122" t="s">
        <v>98</v>
      </c>
      <c r="E71" s="123">
        <v>2000</v>
      </c>
      <c r="F71" s="191"/>
      <c r="G71" s="124">
        <f t="shared" si="0"/>
        <v>79582155.732399851</v>
      </c>
    </row>
    <row r="72" spans="1:7" s="7" customFormat="1" ht="61.5" thickTop="1" thickBot="1" x14ac:dyDescent="0.25">
      <c r="A72" s="24"/>
      <c r="B72" s="125">
        <v>45750</v>
      </c>
      <c r="C72" s="126"/>
      <c r="D72" s="122" t="s">
        <v>99</v>
      </c>
      <c r="E72" s="128">
        <v>12000</v>
      </c>
      <c r="F72" s="191"/>
      <c r="G72" s="124">
        <f t="shared" si="0"/>
        <v>79594155.732399851</v>
      </c>
    </row>
    <row r="73" spans="1:7" s="7" customFormat="1" ht="18" thickTop="1" thickBot="1" x14ac:dyDescent="0.25">
      <c r="A73" s="24"/>
      <c r="B73" s="125">
        <v>45750</v>
      </c>
      <c r="C73" s="126"/>
      <c r="D73" s="122" t="s">
        <v>23</v>
      </c>
      <c r="E73" s="128"/>
      <c r="F73" s="191">
        <v>12081370.82</v>
      </c>
      <c r="G73" s="124">
        <f t="shared" si="0"/>
        <v>67512784.912399858</v>
      </c>
    </row>
    <row r="74" spans="1:7" s="7" customFormat="1" ht="18" thickTop="1" thickBot="1" x14ac:dyDescent="0.25">
      <c r="A74" s="24"/>
      <c r="B74" s="125">
        <v>45751</v>
      </c>
      <c r="C74" s="126"/>
      <c r="D74" s="122" t="s">
        <v>39</v>
      </c>
      <c r="E74" s="128">
        <v>30965</v>
      </c>
      <c r="F74" s="194"/>
      <c r="G74" s="124">
        <f t="shared" si="0"/>
        <v>67543749.912399858</v>
      </c>
    </row>
    <row r="75" spans="1:7" s="7" customFormat="1" ht="18" thickTop="1" thickBot="1" x14ac:dyDescent="0.25">
      <c r="A75" s="24"/>
      <c r="B75" s="125">
        <v>45751</v>
      </c>
      <c r="C75" s="126"/>
      <c r="D75" s="122" t="s">
        <v>39</v>
      </c>
      <c r="E75" s="128">
        <v>18700</v>
      </c>
      <c r="F75" s="194"/>
      <c r="G75" s="124">
        <f t="shared" si="0"/>
        <v>67562449.912399858</v>
      </c>
    </row>
    <row r="76" spans="1:7" s="7" customFormat="1" ht="18" thickTop="1" thickBot="1" x14ac:dyDescent="0.25">
      <c r="A76" s="24"/>
      <c r="B76" s="125">
        <v>45751</v>
      </c>
      <c r="C76" s="126"/>
      <c r="D76" s="127" t="s">
        <v>39</v>
      </c>
      <c r="E76" s="123">
        <v>2970</v>
      </c>
      <c r="F76" s="191"/>
      <c r="G76" s="124">
        <f t="shared" si="0"/>
        <v>67565419.912399858</v>
      </c>
    </row>
    <row r="77" spans="1:7" s="7" customFormat="1" ht="18" customHeight="1" thickTop="1" thickBot="1" x14ac:dyDescent="0.25">
      <c r="A77" s="24"/>
      <c r="B77" s="125">
        <v>45751</v>
      </c>
      <c r="C77" s="126"/>
      <c r="D77" s="122" t="s">
        <v>39</v>
      </c>
      <c r="E77" s="123">
        <v>1465</v>
      </c>
      <c r="F77" s="191"/>
      <c r="G77" s="124">
        <f t="shared" si="0"/>
        <v>67566884.912399858</v>
      </c>
    </row>
    <row r="78" spans="1:7" s="7" customFormat="1" ht="20.25" customHeight="1" thickTop="1" thickBot="1" x14ac:dyDescent="0.25">
      <c r="A78" s="24"/>
      <c r="B78" s="125">
        <v>45751</v>
      </c>
      <c r="C78" s="126"/>
      <c r="D78" s="122" t="s">
        <v>39</v>
      </c>
      <c r="E78" s="123">
        <v>20810</v>
      </c>
      <c r="F78" s="191"/>
      <c r="G78" s="124">
        <f t="shared" si="0"/>
        <v>67587694.912399858</v>
      </c>
    </row>
    <row r="79" spans="1:7" s="114" customFormat="1" ht="18" thickTop="1" thickBot="1" x14ac:dyDescent="0.25">
      <c r="A79" s="113"/>
      <c r="B79" s="125">
        <v>45751</v>
      </c>
      <c r="C79" s="126"/>
      <c r="D79" s="122" t="s">
        <v>39</v>
      </c>
      <c r="E79" s="123">
        <v>9955</v>
      </c>
      <c r="F79" s="191"/>
      <c r="G79" s="124">
        <f t="shared" si="0"/>
        <v>67597649.912399858</v>
      </c>
    </row>
    <row r="80" spans="1:7" s="7" customFormat="1" ht="18" thickTop="1" thickBot="1" x14ac:dyDescent="0.25">
      <c r="A80" s="24"/>
      <c r="B80" s="125">
        <v>45751</v>
      </c>
      <c r="C80" s="126"/>
      <c r="D80" s="122" t="s">
        <v>39</v>
      </c>
      <c r="E80" s="123">
        <v>5535</v>
      </c>
      <c r="F80" s="191"/>
      <c r="G80" s="124">
        <f t="shared" si="0"/>
        <v>67603184.912399858</v>
      </c>
    </row>
    <row r="81" spans="1:8" s="7" customFormat="1" ht="18" thickTop="1" thickBot="1" x14ac:dyDescent="0.25">
      <c r="A81" s="24"/>
      <c r="B81" s="125">
        <v>45751</v>
      </c>
      <c r="C81" s="126"/>
      <c r="D81" s="122" t="s">
        <v>29</v>
      </c>
      <c r="E81" s="123">
        <v>42064.67</v>
      </c>
      <c r="F81" s="191">
        <v>1092.95</v>
      </c>
      <c r="G81" s="124">
        <f t="shared" si="0"/>
        <v>67644156.632399857</v>
      </c>
    </row>
    <row r="82" spans="1:8" s="7" customFormat="1" ht="18" thickTop="1" thickBot="1" x14ac:dyDescent="0.25">
      <c r="A82" s="24"/>
      <c r="B82" s="125">
        <v>45751</v>
      </c>
      <c r="C82" s="126"/>
      <c r="D82" s="122" t="s">
        <v>55</v>
      </c>
      <c r="E82" s="123">
        <v>143107.6</v>
      </c>
      <c r="F82" s="191"/>
      <c r="G82" s="124">
        <f t="shared" si="0"/>
        <v>67787264.232399851</v>
      </c>
    </row>
    <row r="83" spans="1:8" s="7" customFormat="1" ht="18.75" customHeight="1" thickTop="1" thickBot="1" x14ac:dyDescent="0.25">
      <c r="A83" s="24"/>
      <c r="B83" s="125">
        <v>45751</v>
      </c>
      <c r="C83" s="126"/>
      <c r="D83" s="122" t="s">
        <v>23</v>
      </c>
      <c r="E83" s="123"/>
      <c r="F83" s="191">
        <v>6740745.7800000003</v>
      </c>
      <c r="G83" s="124">
        <f t="shared" ref="G83:G146" si="1">G82+E83-F83</f>
        <v>61046518.45239985</v>
      </c>
    </row>
    <row r="84" spans="1:8" s="7" customFormat="1" ht="24.75" customHeight="1" thickTop="1" thickBot="1" x14ac:dyDescent="0.25">
      <c r="A84" s="24"/>
      <c r="B84" s="125">
        <v>45751</v>
      </c>
      <c r="C84" s="126"/>
      <c r="D84" s="141" t="s">
        <v>23</v>
      </c>
      <c r="E84" s="123"/>
      <c r="F84" s="191">
        <v>21183411.120000001</v>
      </c>
      <c r="G84" s="124">
        <f t="shared" si="1"/>
        <v>39863107.332399845</v>
      </c>
    </row>
    <row r="85" spans="1:8" s="7" customFormat="1" ht="21.75" customHeight="1" thickTop="1" thickBot="1" x14ac:dyDescent="0.25">
      <c r="A85" s="24"/>
      <c r="B85" s="125">
        <v>45752</v>
      </c>
      <c r="C85" s="126"/>
      <c r="D85" s="122" t="s">
        <v>39</v>
      </c>
      <c r="E85" s="123">
        <v>4445</v>
      </c>
      <c r="F85" s="191"/>
      <c r="G85" s="124">
        <f t="shared" si="1"/>
        <v>39867552.332399845</v>
      </c>
    </row>
    <row r="86" spans="1:8" s="7" customFormat="1" ht="18" thickTop="1" thickBot="1" x14ac:dyDescent="0.25">
      <c r="A86" s="24"/>
      <c r="B86" s="125">
        <v>45752</v>
      </c>
      <c r="C86" s="126"/>
      <c r="D86" s="122" t="s">
        <v>29</v>
      </c>
      <c r="E86" s="123">
        <v>2000</v>
      </c>
      <c r="F86" s="191">
        <v>50</v>
      </c>
      <c r="G86" s="124">
        <f t="shared" si="1"/>
        <v>39869502.332399845</v>
      </c>
    </row>
    <row r="87" spans="1:8" s="7" customFormat="1" ht="18" thickTop="1" thickBot="1" x14ac:dyDescent="0.25">
      <c r="A87" s="24"/>
      <c r="B87" s="125">
        <v>45753</v>
      </c>
      <c r="C87" s="126"/>
      <c r="D87" s="122" t="s">
        <v>39</v>
      </c>
      <c r="E87" s="123">
        <v>5000</v>
      </c>
      <c r="F87" s="191"/>
      <c r="G87" s="124">
        <f t="shared" si="1"/>
        <v>39874502.332399845</v>
      </c>
    </row>
    <row r="88" spans="1:8" s="7" customFormat="1" ht="18" thickTop="1" thickBot="1" x14ac:dyDescent="0.25">
      <c r="A88" s="24"/>
      <c r="B88" s="125">
        <v>45753</v>
      </c>
      <c r="C88" s="126"/>
      <c r="D88" s="122" t="s">
        <v>29</v>
      </c>
      <c r="E88" s="123">
        <v>13864</v>
      </c>
      <c r="F88" s="191">
        <v>352.9</v>
      </c>
      <c r="G88" s="124">
        <f t="shared" si="1"/>
        <v>39888013.432399847</v>
      </c>
    </row>
    <row r="89" spans="1:8" s="7" customFormat="1" ht="18" thickTop="1" thickBot="1" x14ac:dyDescent="0.25">
      <c r="A89" s="24"/>
      <c r="B89" s="125">
        <v>45754</v>
      </c>
      <c r="C89" s="126"/>
      <c r="D89" s="127" t="s">
        <v>39</v>
      </c>
      <c r="E89" s="123">
        <v>42380</v>
      </c>
      <c r="F89" s="191"/>
      <c r="G89" s="124">
        <f t="shared" si="1"/>
        <v>39930393.432399847</v>
      </c>
    </row>
    <row r="90" spans="1:8" s="7" customFormat="1" ht="18" thickTop="1" thickBot="1" x14ac:dyDescent="0.25">
      <c r="A90" s="24"/>
      <c r="B90" s="125">
        <v>45754</v>
      </c>
      <c r="C90" s="126"/>
      <c r="D90" s="122" t="s">
        <v>39</v>
      </c>
      <c r="E90" s="123">
        <v>44000</v>
      </c>
      <c r="F90" s="191"/>
      <c r="G90" s="124">
        <f t="shared" si="1"/>
        <v>39974393.432399847</v>
      </c>
    </row>
    <row r="91" spans="1:8" s="7" customFormat="1" ht="18" thickTop="1" thickBot="1" x14ac:dyDescent="0.25">
      <c r="A91" s="24"/>
      <c r="B91" s="125">
        <v>45754</v>
      </c>
      <c r="C91" s="126"/>
      <c r="D91" s="122" t="s">
        <v>39</v>
      </c>
      <c r="E91" s="123">
        <v>1950</v>
      </c>
      <c r="F91" s="191"/>
      <c r="G91" s="124">
        <f t="shared" si="1"/>
        <v>39976343.432399847</v>
      </c>
    </row>
    <row r="92" spans="1:8" s="7" customFormat="1" ht="18" thickTop="1" thickBot="1" x14ac:dyDescent="0.25">
      <c r="A92" s="24"/>
      <c r="B92" s="125">
        <v>45754</v>
      </c>
      <c r="C92" s="126"/>
      <c r="D92" s="122" t="s">
        <v>39</v>
      </c>
      <c r="E92" s="123">
        <v>2105</v>
      </c>
      <c r="F92" s="191"/>
      <c r="G92" s="124">
        <f t="shared" si="1"/>
        <v>39978448.432399847</v>
      </c>
    </row>
    <row r="93" spans="1:8" s="7" customFormat="1" ht="18" thickTop="1" thickBot="1" x14ac:dyDescent="0.25">
      <c r="A93" s="24"/>
      <c r="B93" s="125">
        <v>45754</v>
      </c>
      <c r="C93" s="126"/>
      <c r="D93" s="122" t="s">
        <v>39</v>
      </c>
      <c r="E93" s="123">
        <v>23030</v>
      </c>
      <c r="F93" s="191"/>
      <c r="G93" s="124">
        <f t="shared" si="1"/>
        <v>40001478.432399847</v>
      </c>
    </row>
    <row r="94" spans="1:8" s="7" customFormat="1" ht="18" thickTop="1" thickBot="1" x14ac:dyDescent="0.25">
      <c r="A94" s="24"/>
      <c r="B94" s="125">
        <v>45754</v>
      </c>
      <c r="C94" s="126"/>
      <c r="D94" s="122" t="s">
        <v>39</v>
      </c>
      <c r="E94" s="123">
        <v>9255</v>
      </c>
      <c r="F94" s="191"/>
      <c r="G94" s="124">
        <f t="shared" si="1"/>
        <v>40010733.432399847</v>
      </c>
      <c r="H94" s="112"/>
    </row>
    <row r="95" spans="1:8" s="7" customFormat="1" ht="18" thickTop="1" thickBot="1" x14ac:dyDescent="0.25">
      <c r="A95" s="24"/>
      <c r="B95" s="125">
        <v>45754</v>
      </c>
      <c r="C95" s="126"/>
      <c r="D95" s="122" t="s">
        <v>39</v>
      </c>
      <c r="E95" s="123">
        <v>38965</v>
      </c>
      <c r="F95" s="191"/>
      <c r="G95" s="124">
        <f t="shared" si="1"/>
        <v>40049698.432399847</v>
      </c>
    </row>
    <row r="96" spans="1:8" s="7" customFormat="1" ht="18" thickTop="1" thickBot="1" x14ac:dyDescent="0.25">
      <c r="A96" s="24"/>
      <c r="B96" s="125">
        <v>45754</v>
      </c>
      <c r="C96" s="126"/>
      <c r="D96" s="122" t="s">
        <v>39</v>
      </c>
      <c r="E96" s="123">
        <v>1650</v>
      </c>
      <c r="F96" s="191"/>
      <c r="G96" s="124">
        <f t="shared" si="1"/>
        <v>40051348.432399847</v>
      </c>
    </row>
    <row r="97" spans="1:7" s="7" customFormat="1" ht="18" thickTop="1" thickBot="1" x14ac:dyDescent="0.25">
      <c r="A97" s="24"/>
      <c r="B97" s="125">
        <v>45754</v>
      </c>
      <c r="C97" s="126"/>
      <c r="D97" s="122" t="s">
        <v>29</v>
      </c>
      <c r="E97" s="123">
        <v>84007.56</v>
      </c>
      <c r="F97" s="191">
        <v>2198</v>
      </c>
      <c r="G97" s="124">
        <f t="shared" si="1"/>
        <v>40133157.992399849</v>
      </c>
    </row>
    <row r="98" spans="1:7" s="7" customFormat="1" ht="18" thickTop="1" thickBot="1" x14ac:dyDescent="0.25">
      <c r="A98" s="24"/>
      <c r="B98" s="125">
        <v>45754</v>
      </c>
      <c r="C98" s="126"/>
      <c r="D98" s="122" t="s">
        <v>23</v>
      </c>
      <c r="E98" s="123"/>
      <c r="F98" s="191">
        <v>508416.68</v>
      </c>
      <c r="G98" s="124">
        <f t="shared" si="1"/>
        <v>39624741.312399849</v>
      </c>
    </row>
    <row r="99" spans="1:7" s="7" customFormat="1" ht="18" thickTop="1" thickBot="1" x14ac:dyDescent="0.25">
      <c r="A99" s="24"/>
      <c r="B99" s="125">
        <v>45755</v>
      </c>
      <c r="C99" s="126"/>
      <c r="D99" s="122" t="s">
        <v>39</v>
      </c>
      <c r="E99" s="123">
        <v>29055</v>
      </c>
      <c r="F99" s="191"/>
      <c r="G99" s="124">
        <f t="shared" si="1"/>
        <v>39653796.312399849</v>
      </c>
    </row>
    <row r="100" spans="1:7" s="7" customFormat="1" ht="18" thickTop="1" thickBot="1" x14ac:dyDescent="0.25">
      <c r="A100" s="24"/>
      <c r="B100" s="125">
        <v>45755</v>
      </c>
      <c r="C100" s="126"/>
      <c r="D100" s="122" t="s">
        <v>39</v>
      </c>
      <c r="E100" s="123">
        <v>62950</v>
      </c>
      <c r="F100" s="191"/>
      <c r="G100" s="124">
        <f t="shared" si="1"/>
        <v>39716746.312399849</v>
      </c>
    </row>
    <row r="101" spans="1:7" s="7" customFormat="1" ht="18" thickTop="1" thickBot="1" x14ac:dyDescent="0.25">
      <c r="A101" s="24"/>
      <c r="B101" s="125">
        <v>45755</v>
      </c>
      <c r="C101" s="126"/>
      <c r="D101" s="122" t="s">
        <v>39</v>
      </c>
      <c r="E101" s="123">
        <v>2570</v>
      </c>
      <c r="F101" s="192"/>
      <c r="G101" s="124">
        <f t="shared" si="1"/>
        <v>39719316.312399849</v>
      </c>
    </row>
    <row r="102" spans="1:7" s="7" customFormat="1" ht="18" thickTop="1" thickBot="1" x14ac:dyDescent="0.25">
      <c r="A102" s="24"/>
      <c r="B102" s="125">
        <v>45755</v>
      </c>
      <c r="C102" s="126"/>
      <c r="D102" s="127" t="s">
        <v>39</v>
      </c>
      <c r="E102" s="123">
        <v>2951</v>
      </c>
      <c r="F102" s="191"/>
      <c r="G102" s="124">
        <f t="shared" si="1"/>
        <v>39722267.312399849</v>
      </c>
    </row>
    <row r="103" spans="1:7" s="7" customFormat="1" ht="18" thickTop="1" thickBot="1" x14ac:dyDescent="0.25">
      <c r="A103" s="24"/>
      <c r="B103" s="125">
        <v>45755</v>
      </c>
      <c r="C103" s="126"/>
      <c r="D103" s="122" t="s">
        <v>39</v>
      </c>
      <c r="E103" s="123">
        <v>8905</v>
      </c>
      <c r="F103" s="191"/>
      <c r="G103" s="124">
        <f t="shared" si="1"/>
        <v>39731172.312399849</v>
      </c>
    </row>
    <row r="104" spans="1:7" s="7" customFormat="1" ht="18" thickTop="1" thickBot="1" x14ac:dyDescent="0.25">
      <c r="A104" s="24"/>
      <c r="B104" s="125">
        <v>45755</v>
      </c>
      <c r="C104" s="126"/>
      <c r="D104" s="122" t="s">
        <v>39</v>
      </c>
      <c r="E104" s="123">
        <v>17800</v>
      </c>
      <c r="F104" s="191"/>
      <c r="G104" s="124">
        <f t="shared" si="1"/>
        <v>39748972.312399849</v>
      </c>
    </row>
    <row r="105" spans="1:7" s="7" customFormat="1" ht="18.75" customHeight="1" thickTop="1" thickBot="1" x14ac:dyDescent="0.25">
      <c r="A105" s="24"/>
      <c r="B105" s="125">
        <v>45755</v>
      </c>
      <c r="C105" s="126"/>
      <c r="D105" s="122" t="s">
        <v>39</v>
      </c>
      <c r="E105" s="123">
        <v>55310</v>
      </c>
      <c r="F105" s="191"/>
      <c r="G105" s="124">
        <f t="shared" si="1"/>
        <v>39804282.312399849</v>
      </c>
    </row>
    <row r="106" spans="1:7" s="7" customFormat="1" ht="18" thickTop="1" thickBot="1" x14ac:dyDescent="0.25">
      <c r="A106" s="24"/>
      <c r="B106" s="125">
        <v>45755</v>
      </c>
      <c r="C106" s="126"/>
      <c r="D106" s="122" t="s">
        <v>29</v>
      </c>
      <c r="E106" s="123">
        <v>62673.33</v>
      </c>
      <c r="F106" s="191">
        <v>1641.66</v>
      </c>
      <c r="G106" s="124">
        <f t="shared" si="1"/>
        <v>39865313.982399851</v>
      </c>
    </row>
    <row r="107" spans="1:7" s="7" customFormat="1" ht="18" thickTop="1" thickBot="1" x14ac:dyDescent="0.25">
      <c r="A107" s="24"/>
      <c r="B107" s="125">
        <v>45755</v>
      </c>
      <c r="C107" s="126"/>
      <c r="D107" s="122" t="s">
        <v>23</v>
      </c>
      <c r="E107" s="123"/>
      <c r="F107" s="191">
        <v>616000</v>
      </c>
      <c r="G107" s="124">
        <f t="shared" si="1"/>
        <v>39249313.982399851</v>
      </c>
    </row>
    <row r="108" spans="1:7" s="7" customFormat="1" ht="18" thickTop="1" thickBot="1" x14ac:dyDescent="0.25">
      <c r="A108" s="24"/>
      <c r="B108" s="125">
        <v>45756</v>
      </c>
      <c r="C108" s="126"/>
      <c r="D108" s="122" t="s">
        <v>39</v>
      </c>
      <c r="E108" s="123">
        <v>101005</v>
      </c>
      <c r="F108" s="191"/>
      <c r="G108" s="124">
        <f t="shared" si="1"/>
        <v>39350318.982399851</v>
      </c>
    </row>
    <row r="109" spans="1:7" s="7" customFormat="1" ht="20.25" customHeight="1" thickTop="1" thickBot="1" x14ac:dyDescent="0.25">
      <c r="A109" s="24"/>
      <c r="B109" s="129">
        <v>45756</v>
      </c>
      <c r="C109" s="130"/>
      <c r="D109" s="122" t="s">
        <v>39</v>
      </c>
      <c r="E109" s="123">
        <v>102157</v>
      </c>
      <c r="F109" s="191"/>
      <c r="G109" s="124">
        <f t="shared" si="1"/>
        <v>39452475.982399851</v>
      </c>
    </row>
    <row r="110" spans="1:7" s="7" customFormat="1" ht="18" thickTop="1" thickBot="1" x14ac:dyDescent="0.25">
      <c r="A110" s="24"/>
      <c r="B110" s="125">
        <v>45756</v>
      </c>
      <c r="C110" s="126"/>
      <c r="D110" s="122" t="s">
        <v>39</v>
      </c>
      <c r="E110" s="123">
        <v>2220</v>
      </c>
      <c r="F110" s="191"/>
      <c r="G110" s="124">
        <f t="shared" si="1"/>
        <v>39454695.982399851</v>
      </c>
    </row>
    <row r="111" spans="1:7" s="7" customFormat="1" ht="18" thickTop="1" thickBot="1" x14ac:dyDescent="0.25">
      <c r="A111" s="24"/>
      <c r="B111" s="125">
        <v>45756</v>
      </c>
      <c r="C111" s="126"/>
      <c r="D111" s="122" t="s">
        <v>39</v>
      </c>
      <c r="E111" s="123">
        <v>5070</v>
      </c>
      <c r="F111" s="191"/>
      <c r="G111" s="124">
        <f t="shared" si="1"/>
        <v>39459765.982399851</v>
      </c>
    </row>
    <row r="112" spans="1:7" s="7" customFormat="1" ht="18" thickTop="1" thickBot="1" x14ac:dyDescent="0.25">
      <c r="A112" s="24"/>
      <c r="B112" s="125">
        <v>45756</v>
      </c>
      <c r="C112" s="126"/>
      <c r="D112" s="122" t="s">
        <v>39</v>
      </c>
      <c r="E112" s="123">
        <v>23775</v>
      </c>
      <c r="F112" s="191"/>
      <c r="G112" s="124">
        <f t="shared" si="1"/>
        <v>39483540.982399851</v>
      </c>
    </row>
    <row r="113" spans="1:7" s="7" customFormat="1" ht="18" thickTop="1" thickBot="1" x14ac:dyDescent="0.25">
      <c r="A113" s="24"/>
      <c r="B113" s="125">
        <v>45756</v>
      </c>
      <c r="C113" s="126"/>
      <c r="D113" s="122" t="s">
        <v>39</v>
      </c>
      <c r="E113" s="123">
        <v>7375</v>
      </c>
      <c r="F113" s="191"/>
      <c r="G113" s="124">
        <f t="shared" si="1"/>
        <v>39490915.982399851</v>
      </c>
    </row>
    <row r="114" spans="1:7" s="7" customFormat="1" ht="24" customHeight="1" thickTop="1" thickBot="1" x14ac:dyDescent="0.25">
      <c r="A114" s="24"/>
      <c r="B114" s="125">
        <v>45756</v>
      </c>
      <c r="C114" s="126"/>
      <c r="D114" s="122" t="s">
        <v>39</v>
      </c>
      <c r="E114" s="123">
        <v>38430</v>
      </c>
      <c r="F114" s="191"/>
      <c r="G114" s="124">
        <f t="shared" si="1"/>
        <v>39529345.982399851</v>
      </c>
    </row>
    <row r="115" spans="1:7" s="7" customFormat="1" ht="20.25" customHeight="1" thickTop="1" thickBot="1" x14ac:dyDescent="0.25">
      <c r="A115" s="24"/>
      <c r="B115" s="129">
        <v>45756</v>
      </c>
      <c r="C115" s="130"/>
      <c r="D115" s="122" t="s">
        <v>39</v>
      </c>
      <c r="E115" s="123">
        <v>135</v>
      </c>
      <c r="F115" s="191"/>
      <c r="G115" s="124">
        <f t="shared" si="1"/>
        <v>39529480.982399851</v>
      </c>
    </row>
    <row r="116" spans="1:7" s="7" customFormat="1" ht="18" thickTop="1" thickBot="1" x14ac:dyDescent="0.25">
      <c r="A116" s="24"/>
      <c r="B116" s="125">
        <v>45756</v>
      </c>
      <c r="C116" s="126"/>
      <c r="D116" s="122" t="s">
        <v>29</v>
      </c>
      <c r="E116" s="123">
        <v>84713.04</v>
      </c>
      <c r="F116" s="191">
        <v>2222.5300000000002</v>
      </c>
      <c r="G116" s="124">
        <f t="shared" si="1"/>
        <v>39611971.492399849</v>
      </c>
    </row>
    <row r="117" spans="1:7" s="7" customFormat="1" ht="18" thickTop="1" thickBot="1" x14ac:dyDescent="0.25">
      <c r="A117" s="24"/>
      <c r="B117" s="125">
        <v>45756</v>
      </c>
      <c r="C117" s="126"/>
      <c r="D117" s="122" t="s">
        <v>23</v>
      </c>
      <c r="E117" s="123"/>
      <c r="F117" s="163">
        <v>2766291.29</v>
      </c>
      <c r="G117" s="124">
        <f t="shared" si="1"/>
        <v>36845680.20239985</v>
      </c>
    </row>
    <row r="118" spans="1:7" s="7" customFormat="1" ht="18" thickTop="1" thickBot="1" x14ac:dyDescent="0.25">
      <c r="A118" s="24"/>
      <c r="B118" s="125">
        <v>45757</v>
      </c>
      <c r="C118" s="126"/>
      <c r="D118" s="122" t="s">
        <v>39</v>
      </c>
      <c r="E118" s="123">
        <v>37580</v>
      </c>
      <c r="F118" s="191"/>
      <c r="G118" s="124">
        <f t="shared" si="1"/>
        <v>36883260.20239985</v>
      </c>
    </row>
    <row r="119" spans="1:7" s="7" customFormat="1" ht="18" thickTop="1" thickBot="1" x14ac:dyDescent="0.25">
      <c r="A119" s="24"/>
      <c r="B119" s="125">
        <v>45757</v>
      </c>
      <c r="C119" s="126"/>
      <c r="D119" s="122" t="s">
        <v>39</v>
      </c>
      <c r="E119" s="123">
        <v>34746</v>
      </c>
      <c r="F119" s="191"/>
      <c r="G119" s="124">
        <f t="shared" si="1"/>
        <v>36918006.20239985</v>
      </c>
    </row>
    <row r="120" spans="1:7" s="7" customFormat="1" ht="18" thickTop="1" thickBot="1" x14ac:dyDescent="0.25">
      <c r="A120" s="24"/>
      <c r="B120" s="125">
        <v>45757</v>
      </c>
      <c r="C120" s="126"/>
      <c r="D120" s="127" t="s">
        <v>39</v>
      </c>
      <c r="E120" s="123">
        <v>2610</v>
      </c>
      <c r="F120" s="191"/>
      <c r="G120" s="124">
        <f t="shared" si="1"/>
        <v>36920616.20239985</v>
      </c>
    </row>
    <row r="121" spans="1:7" s="7" customFormat="1" ht="18" thickTop="1" thickBot="1" x14ac:dyDescent="0.25">
      <c r="A121" s="24"/>
      <c r="B121" s="125">
        <v>45757</v>
      </c>
      <c r="C121" s="126"/>
      <c r="D121" s="122" t="s">
        <v>39</v>
      </c>
      <c r="E121" s="123">
        <v>7325</v>
      </c>
      <c r="F121" s="191"/>
      <c r="G121" s="124">
        <f t="shared" si="1"/>
        <v>36927941.20239985</v>
      </c>
    </row>
    <row r="122" spans="1:7" s="7" customFormat="1" ht="18" thickTop="1" thickBot="1" x14ac:dyDescent="0.25">
      <c r="A122" s="24"/>
      <c r="B122" s="125">
        <v>45757</v>
      </c>
      <c r="C122" s="126"/>
      <c r="D122" s="122" t="s">
        <v>39</v>
      </c>
      <c r="E122" s="123">
        <v>2225</v>
      </c>
      <c r="F122" s="191"/>
      <c r="G122" s="124">
        <f t="shared" si="1"/>
        <v>36930166.20239985</v>
      </c>
    </row>
    <row r="123" spans="1:7" s="7" customFormat="1" ht="18" thickTop="1" thickBot="1" x14ac:dyDescent="0.25">
      <c r="A123" s="24"/>
      <c r="B123" s="125">
        <v>45757</v>
      </c>
      <c r="C123" s="126"/>
      <c r="D123" s="122" t="s">
        <v>39</v>
      </c>
      <c r="E123" s="123">
        <v>14080</v>
      </c>
      <c r="F123" s="191"/>
      <c r="G123" s="124">
        <f t="shared" si="1"/>
        <v>36944246.20239985</v>
      </c>
    </row>
    <row r="124" spans="1:7" s="7" customFormat="1" ht="18" thickTop="1" thickBot="1" x14ac:dyDescent="0.25">
      <c r="A124" s="24"/>
      <c r="B124" s="125">
        <v>45757</v>
      </c>
      <c r="C124" s="126"/>
      <c r="D124" s="122" t="s">
        <v>39</v>
      </c>
      <c r="E124" s="123">
        <v>39</v>
      </c>
      <c r="F124" s="191"/>
      <c r="G124" s="124">
        <f t="shared" si="1"/>
        <v>36944285.20239985</v>
      </c>
    </row>
    <row r="125" spans="1:7" s="7" customFormat="1" ht="18" thickTop="1" thickBot="1" x14ac:dyDescent="0.25">
      <c r="A125" s="24"/>
      <c r="B125" s="125">
        <v>45757</v>
      </c>
      <c r="C125" s="126"/>
      <c r="D125" s="122" t="s">
        <v>29</v>
      </c>
      <c r="E125" s="123">
        <v>86206.83</v>
      </c>
      <c r="F125" s="191">
        <v>2280.87</v>
      </c>
      <c r="G125" s="124">
        <f t="shared" si="1"/>
        <v>37028211.162399851</v>
      </c>
    </row>
    <row r="126" spans="1:7" s="7" customFormat="1" ht="31.5" thickTop="1" thickBot="1" x14ac:dyDescent="0.25">
      <c r="A126" s="24"/>
      <c r="B126" s="125">
        <v>45757</v>
      </c>
      <c r="C126" s="126"/>
      <c r="D126" s="122" t="s">
        <v>48</v>
      </c>
      <c r="E126" s="123">
        <v>11006.66</v>
      </c>
      <c r="F126" s="192">
        <v>355.19979999999998</v>
      </c>
      <c r="G126" s="124">
        <f t="shared" si="1"/>
        <v>37038862.622599848</v>
      </c>
    </row>
    <row r="127" spans="1:7" s="7" customFormat="1" ht="18" thickTop="1" thickBot="1" x14ac:dyDescent="0.25">
      <c r="A127" s="24"/>
      <c r="B127" s="125">
        <v>45757</v>
      </c>
      <c r="C127" s="126"/>
      <c r="D127" s="122" t="s">
        <v>23</v>
      </c>
      <c r="E127" s="123"/>
      <c r="F127" s="191">
        <v>2258102.36</v>
      </c>
      <c r="G127" s="124">
        <f t="shared" si="1"/>
        <v>34780760.262599848</v>
      </c>
    </row>
    <row r="128" spans="1:7" s="7" customFormat="1" ht="18" thickTop="1" thickBot="1" x14ac:dyDescent="0.25">
      <c r="A128" s="24"/>
      <c r="B128" s="125">
        <v>45758</v>
      </c>
      <c r="C128" s="126"/>
      <c r="D128" s="122" t="s">
        <v>39</v>
      </c>
      <c r="E128" s="123">
        <v>45152</v>
      </c>
      <c r="F128" s="191"/>
      <c r="G128" s="124">
        <f t="shared" si="1"/>
        <v>34825912.262599848</v>
      </c>
    </row>
    <row r="129" spans="1:7" s="7" customFormat="1" ht="18" thickTop="1" thickBot="1" x14ac:dyDescent="0.25">
      <c r="A129" s="80"/>
      <c r="B129" s="125">
        <v>45758</v>
      </c>
      <c r="C129" s="126"/>
      <c r="D129" s="127" t="s">
        <v>39</v>
      </c>
      <c r="E129" s="123">
        <v>66345</v>
      </c>
      <c r="F129" s="193"/>
      <c r="G129" s="124">
        <f t="shared" si="1"/>
        <v>34892257.262599848</v>
      </c>
    </row>
    <row r="130" spans="1:7" s="7" customFormat="1" ht="18" thickTop="1" thickBot="1" x14ac:dyDescent="0.25">
      <c r="A130" s="80"/>
      <c r="B130" s="125">
        <v>45758</v>
      </c>
      <c r="C130" s="126"/>
      <c r="D130" s="127" t="s">
        <v>39</v>
      </c>
      <c r="E130" s="123">
        <v>1575</v>
      </c>
      <c r="F130" s="195"/>
      <c r="G130" s="124">
        <f t="shared" si="1"/>
        <v>34893832.262599848</v>
      </c>
    </row>
    <row r="131" spans="1:7" s="7" customFormat="1" ht="18" thickTop="1" thickBot="1" x14ac:dyDescent="0.25">
      <c r="A131" s="80"/>
      <c r="B131" s="125">
        <v>45758</v>
      </c>
      <c r="C131" s="126"/>
      <c r="D131" s="122" t="s">
        <v>39</v>
      </c>
      <c r="E131" s="123">
        <v>12650</v>
      </c>
      <c r="F131" s="191"/>
      <c r="G131" s="124">
        <f t="shared" si="1"/>
        <v>34906482.262599848</v>
      </c>
    </row>
    <row r="132" spans="1:7" s="7" customFormat="1" ht="18" thickTop="1" thickBot="1" x14ac:dyDescent="0.25">
      <c r="A132" s="80"/>
      <c r="B132" s="125">
        <v>45758</v>
      </c>
      <c r="C132" s="126"/>
      <c r="D132" s="122" t="s">
        <v>39</v>
      </c>
      <c r="E132" s="123">
        <v>9236</v>
      </c>
      <c r="F132" s="191"/>
      <c r="G132" s="124">
        <f t="shared" si="1"/>
        <v>34915718.262599848</v>
      </c>
    </row>
    <row r="133" spans="1:7" s="7" customFormat="1" ht="18" thickTop="1" thickBot="1" x14ac:dyDescent="0.25">
      <c r="A133" s="80"/>
      <c r="B133" s="125">
        <v>45758</v>
      </c>
      <c r="C133" s="126"/>
      <c r="D133" s="122" t="s">
        <v>39</v>
      </c>
      <c r="E133" s="123">
        <v>3315</v>
      </c>
      <c r="F133" s="191"/>
      <c r="G133" s="124">
        <f t="shared" si="1"/>
        <v>34919033.262599848</v>
      </c>
    </row>
    <row r="134" spans="1:7" s="7" customFormat="1" ht="20.25" customHeight="1" thickTop="1" thickBot="1" x14ac:dyDescent="0.25">
      <c r="A134" s="80"/>
      <c r="B134" s="125">
        <v>45758</v>
      </c>
      <c r="C134" s="126"/>
      <c r="D134" s="122" t="s">
        <v>29</v>
      </c>
      <c r="E134" s="123">
        <v>45269.06</v>
      </c>
      <c r="F134" s="191">
        <v>1165.71</v>
      </c>
      <c r="G134" s="124">
        <f t="shared" si="1"/>
        <v>34963136.61259985</v>
      </c>
    </row>
    <row r="135" spans="1:7" s="7" customFormat="1" ht="18" thickTop="1" thickBot="1" x14ac:dyDescent="0.25">
      <c r="A135" s="80"/>
      <c r="B135" s="125">
        <v>45758</v>
      </c>
      <c r="C135" s="126"/>
      <c r="D135" s="122" t="s">
        <v>22</v>
      </c>
      <c r="E135" s="123">
        <v>141913.60000000001</v>
      </c>
      <c r="F135" s="191"/>
      <c r="G135" s="124">
        <f t="shared" si="1"/>
        <v>35105050.212599851</v>
      </c>
    </row>
    <row r="136" spans="1:7" s="7" customFormat="1" ht="31.5" thickTop="1" thickBot="1" x14ac:dyDescent="0.25">
      <c r="A136" s="80"/>
      <c r="B136" s="125">
        <v>45758</v>
      </c>
      <c r="C136" s="126"/>
      <c r="D136" s="122" t="s">
        <v>100</v>
      </c>
      <c r="E136" s="123">
        <v>8791.43</v>
      </c>
      <c r="F136" s="191"/>
      <c r="G136" s="124">
        <f t="shared" si="1"/>
        <v>35113841.642599851</v>
      </c>
    </row>
    <row r="137" spans="1:7" s="7" customFormat="1" ht="31.5" thickTop="1" thickBot="1" x14ac:dyDescent="0.25">
      <c r="A137" s="80"/>
      <c r="B137" s="125">
        <v>45758</v>
      </c>
      <c r="C137" s="126"/>
      <c r="D137" s="122" t="s">
        <v>101</v>
      </c>
      <c r="E137" s="123">
        <v>32377.87</v>
      </c>
      <c r="F137" s="191"/>
      <c r="G137" s="124">
        <f t="shared" si="1"/>
        <v>35146219.512599848</v>
      </c>
    </row>
    <row r="138" spans="1:7" s="7" customFormat="1" ht="18" thickTop="1" thickBot="1" x14ac:dyDescent="0.25">
      <c r="A138" s="80"/>
      <c r="B138" s="125">
        <v>45758</v>
      </c>
      <c r="C138" s="126"/>
      <c r="D138" s="122" t="s">
        <v>23</v>
      </c>
      <c r="E138" s="123"/>
      <c r="F138" s="191">
        <v>4102841.25</v>
      </c>
      <c r="G138" s="124">
        <f t="shared" si="1"/>
        <v>31043378.262599848</v>
      </c>
    </row>
    <row r="139" spans="1:7" s="7" customFormat="1" ht="18" thickTop="1" thickBot="1" x14ac:dyDescent="0.25">
      <c r="A139" s="80"/>
      <c r="B139" s="125">
        <v>45759</v>
      </c>
      <c r="C139" s="126"/>
      <c r="D139" s="122" t="s">
        <v>39</v>
      </c>
      <c r="E139" s="123">
        <v>14200</v>
      </c>
      <c r="F139" s="191"/>
      <c r="G139" s="124">
        <f t="shared" si="1"/>
        <v>31057578.262599848</v>
      </c>
    </row>
    <row r="140" spans="1:7" s="7" customFormat="1" ht="18" thickTop="1" thickBot="1" x14ac:dyDescent="0.25">
      <c r="A140" s="80"/>
      <c r="B140" s="125">
        <v>45759</v>
      </c>
      <c r="C140" s="126"/>
      <c r="D140" s="122" t="s">
        <v>29</v>
      </c>
      <c r="E140" s="123">
        <v>14900</v>
      </c>
      <c r="F140" s="191">
        <v>372.5</v>
      </c>
      <c r="G140" s="124">
        <f t="shared" si="1"/>
        <v>31072105.762599848</v>
      </c>
    </row>
    <row r="141" spans="1:7" s="7" customFormat="1" ht="18" thickTop="1" thickBot="1" x14ac:dyDescent="0.25">
      <c r="A141" s="80"/>
      <c r="B141" s="125">
        <v>45760</v>
      </c>
      <c r="C141" s="126"/>
      <c r="D141" s="122" t="s">
        <v>39</v>
      </c>
      <c r="E141" s="123">
        <v>22445</v>
      </c>
      <c r="F141" s="191"/>
      <c r="G141" s="124">
        <f t="shared" si="1"/>
        <v>31094550.762599848</v>
      </c>
    </row>
    <row r="142" spans="1:7" s="7" customFormat="1" ht="18" thickTop="1" thickBot="1" x14ac:dyDescent="0.25">
      <c r="A142" s="80"/>
      <c r="B142" s="125">
        <v>45760</v>
      </c>
      <c r="C142" s="126"/>
      <c r="D142" s="122" t="s">
        <v>29</v>
      </c>
      <c r="E142" s="128">
        <v>1000</v>
      </c>
      <c r="F142" s="194">
        <v>25</v>
      </c>
      <c r="G142" s="124">
        <f t="shared" si="1"/>
        <v>31095525.762599848</v>
      </c>
    </row>
    <row r="143" spans="1:7" s="7" customFormat="1" ht="18" thickTop="1" thickBot="1" x14ac:dyDescent="0.25">
      <c r="A143" s="80"/>
      <c r="B143" s="125">
        <v>45761</v>
      </c>
      <c r="C143" s="126"/>
      <c r="D143" s="122" t="s">
        <v>39</v>
      </c>
      <c r="E143" s="128">
        <v>62046</v>
      </c>
      <c r="F143" s="194"/>
      <c r="G143" s="124">
        <f t="shared" si="1"/>
        <v>31157571.762599848</v>
      </c>
    </row>
    <row r="144" spans="1:7" s="7" customFormat="1" ht="18" thickTop="1" thickBot="1" x14ac:dyDescent="0.25">
      <c r="A144" s="80"/>
      <c r="B144" s="125">
        <v>45761</v>
      </c>
      <c r="C144" s="126"/>
      <c r="D144" s="122" t="s">
        <v>39</v>
      </c>
      <c r="E144" s="128">
        <v>39485</v>
      </c>
      <c r="F144" s="191"/>
      <c r="G144" s="124">
        <f t="shared" si="1"/>
        <v>31197056.762599848</v>
      </c>
    </row>
    <row r="145" spans="1:7" s="7" customFormat="1" ht="18" thickTop="1" thickBot="1" x14ac:dyDescent="0.25">
      <c r="A145" s="80"/>
      <c r="B145" s="125">
        <v>45761</v>
      </c>
      <c r="C145" s="126"/>
      <c r="D145" s="122" t="s">
        <v>39</v>
      </c>
      <c r="E145" s="128">
        <v>6090</v>
      </c>
      <c r="F145" s="191"/>
      <c r="G145" s="124">
        <f t="shared" si="1"/>
        <v>31203146.762599848</v>
      </c>
    </row>
    <row r="146" spans="1:7" s="7" customFormat="1" ht="18" thickTop="1" thickBot="1" x14ac:dyDescent="0.25">
      <c r="A146" s="80"/>
      <c r="B146" s="125">
        <v>45761</v>
      </c>
      <c r="C146" s="126"/>
      <c r="D146" s="122" t="s">
        <v>39</v>
      </c>
      <c r="E146" s="123">
        <v>7520</v>
      </c>
      <c r="F146" s="191"/>
      <c r="G146" s="124">
        <f t="shared" si="1"/>
        <v>31210666.762599848</v>
      </c>
    </row>
    <row r="147" spans="1:7" s="7" customFormat="1" ht="18" thickTop="1" thickBot="1" x14ac:dyDescent="0.25">
      <c r="A147" s="80"/>
      <c r="B147" s="125">
        <v>45761</v>
      </c>
      <c r="C147" s="126"/>
      <c r="D147" s="122" t="s">
        <v>39</v>
      </c>
      <c r="E147" s="123">
        <v>33300</v>
      </c>
      <c r="F147" s="191"/>
      <c r="G147" s="124">
        <f t="shared" ref="G147:G300" si="2">G146+E147-F147</f>
        <v>31243966.762599848</v>
      </c>
    </row>
    <row r="148" spans="1:7" s="7" customFormat="1" ht="18" customHeight="1" thickTop="1" thickBot="1" x14ac:dyDescent="0.25">
      <c r="A148" s="80"/>
      <c r="B148" s="125">
        <v>45761</v>
      </c>
      <c r="C148" s="126"/>
      <c r="D148" s="122" t="s">
        <v>39</v>
      </c>
      <c r="E148" s="123">
        <v>1400</v>
      </c>
      <c r="F148" s="191"/>
      <c r="G148" s="124">
        <f t="shared" si="2"/>
        <v>31245366.762599848</v>
      </c>
    </row>
    <row r="149" spans="1:7" s="7" customFormat="1" ht="18" thickTop="1" thickBot="1" x14ac:dyDescent="0.25">
      <c r="A149" s="80"/>
      <c r="B149" s="125">
        <v>45761</v>
      </c>
      <c r="C149" s="126"/>
      <c r="D149" s="122" t="s">
        <v>39</v>
      </c>
      <c r="E149" s="123">
        <v>28605</v>
      </c>
      <c r="F149" s="191"/>
      <c r="G149" s="124">
        <f t="shared" si="2"/>
        <v>31273971.762599848</v>
      </c>
    </row>
    <row r="150" spans="1:7" s="7" customFormat="1" ht="18" thickTop="1" thickBot="1" x14ac:dyDescent="0.25">
      <c r="A150" s="80"/>
      <c r="B150" s="125">
        <v>45761</v>
      </c>
      <c r="C150" s="126"/>
      <c r="D150" s="122" t="s">
        <v>39</v>
      </c>
      <c r="E150" s="123">
        <v>195</v>
      </c>
      <c r="F150" s="191"/>
      <c r="G150" s="124">
        <f t="shared" si="2"/>
        <v>31274166.762599848</v>
      </c>
    </row>
    <row r="151" spans="1:7" s="7" customFormat="1" ht="18" thickTop="1" thickBot="1" x14ac:dyDescent="0.25">
      <c r="A151" s="80"/>
      <c r="B151" s="125">
        <v>45761</v>
      </c>
      <c r="C151" s="126"/>
      <c r="D151" s="122" t="s">
        <v>29</v>
      </c>
      <c r="E151" s="123">
        <v>88970.87</v>
      </c>
      <c r="F151" s="191">
        <v>2290.9</v>
      </c>
      <c r="G151" s="124">
        <f t="shared" si="2"/>
        <v>31360846.732599851</v>
      </c>
    </row>
    <row r="152" spans="1:7" s="7" customFormat="1" ht="61.5" thickTop="1" thickBot="1" x14ac:dyDescent="0.25">
      <c r="A152" s="80"/>
      <c r="B152" s="125">
        <v>45761</v>
      </c>
      <c r="C152" s="126"/>
      <c r="D152" s="122" t="s">
        <v>102</v>
      </c>
      <c r="E152" s="123">
        <v>53000</v>
      </c>
      <c r="F152" s="191"/>
      <c r="G152" s="124">
        <f t="shared" si="2"/>
        <v>31413846.732599851</v>
      </c>
    </row>
    <row r="153" spans="1:7" s="7" customFormat="1" ht="18" thickTop="1" thickBot="1" x14ac:dyDescent="0.25">
      <c r="A153" s="80"/>
      <c r="B153" s="125">
        <v>45762</v>
      </c>
      <c r="C153" s="126"/>
      <c r="D153" s="122" t="s">
        <v>39</v>
      </c>
      <c r="E153" s="123">
        <v>111312</v>
      </c>
      <c r="F153" s="191"/>
      <c r="G153" s="124">
        <f t="shared" si="2"/>
        <v>31525158.732599851</v>
      </c>
    </row>
    <row r="154" spans="1:7" s="7" customFormat="1" ht="18" thickTop="1" thickBot="1" x14ac:dyDescent="0.25">
      <c r="A154" s="80"/>
      <c r="B154" s="125">
        <v>45762</v>
      </c>
      <c r="C154" s="126"/>
      <c r="D154" s="122" t="s">
        <v>39</v>
      </c>
      <c r="E154" s="123">
        <v>90285</v>
      </c>
      <c r="F154" s="191"/>
      <c r="G154" s="124">
        <f t="shared" si="2"/>
        <v>31615443.732599851</v>
      </c>
    </row>
    <row r="155" spans="1:7" s="7" customFormat="1" ht="18" thickTop="1" thickBot="1" x14ac:dyDescent="0.25">
      <c r="A155" s="80"/>
      <c r="B155" s="125">
        <v>45762</v>
      </c>
      <c r="C155" s="126"/>
      <c r="D155" s="122" t="s">
        <v>39</v>
      </c>
      <c r="E155" s="123">
        <v>10521</v>
      </c>
      <c r="F155" s="191"/>
      <c r="G155" s="124">
        <f t="shared" si="2"/>
        <v>31625964.732599851</v>
      </c>
    </row>
    <row r="156" spans="1:7" s="7" customFormat="1" ht="18.75" customHeight="1" thickTop="1" thickBot="1" x14ac:dyDescent="0.25">
      <c r="A156" s="80"/>
      <c r="B156" s="125">
        <v>45762</v>
      </c>
      <c r="C156" s="126"/>
      <c r="D156" s="122" t="s">
        <v>39</v>
      </c>
      <c r="E156" s="123">
        <v>15790</v>
      </c>
      <c r="F156" s="191"/>
      <c r="G156" s="124">
        <f t="shared" si="2"/>
        <v>31641754.732599851</v>
      </c>
    </row>
    <row r="157" spans="1:7" s="7" customFormat="1" ht="23.25" customHeight="1" thickTop="1" thickBot="1" x14ac:dyDescent="0.25">
      <c r="A157" s="80"/>
      <c r="B157" s="125">
        <v>45762</v>
      </c>
      <c r="C157" s="126"/>
      <c r="D157" s="122" t="s">
        <v>39</v>
      </c>
      <c r="E157" s="123">
        <v>5160</v>
      </c>
      <c r="F157" s="191"/>
      <c r="G157" s="124">
        <f t="shared" si="2"/>
        <v>31646914.732599851</v>
      </c>
    </row>
    <row r="158" spans="1:7" s="7" customFormat="1" ht="19.5" customHeight="1" thickTop="1" thickBot="1" x14ac:dyDescent="0.25">
      <c r="A158" s="80"/>
      <c r="B158" s="125">
        <v>45762</v>
      </c>
      <c r="C158" s="126"/>
      <c r="D158" s="122" t="s">
        <v>39</v>
      </c>
      <c r="E158" s="123">
        <v>25900</v>
      </c>
      <c r="F158" s="191"/>
      <c r="G158" s="124">
        <f t="shared" si="2"/>
        <v>31672814.732599851</v>
      </c>
    </row>
    <row r="159" spans="1:7" s="7" customFormat="1" ht="21.75" customHeight="1" thickTop="1" thickBot="1" x14ac:dyDescent="0.25">
      <c r="A159" s="80"/>
      <c r="B159" s="125">
        <v>45762</v>
      </c>
      <c r="C159" s="126"/>
      <c r="D159" s="122" t="s">
        <v>29</v>
      </c>
      <c r="E159" s="123">
        <v>72251.289999999994</v>
      </c>
      <c r="F159" s="191">
        <v>1887.62</v>
      </c>
      <c r="G159" s="124">
        <f t="shared" si="2"/>
        <v>31743178.402599849</v>
      </c>
    </row>
    <row r="160" spans="1:7" s="7" customFormat="1" ht="18" thickTop="1" thickBot="1" x14ac:dyDescent="0.25">
      <c r="A160" s="80"/>
      <c r="B160" s="141">
        <v>45762</v>
      </c>
      <c r="C160" s="141"/>
      <c r="D160" s="141" t="s">
        <v>46</v>
      </c>
      <c r="E160" s="166">
        <v>757537.64</v>
      </c>
      <c r="F160" s="166"/>
      <c r="G160" s="124">
        <f t="shared" si="2"/>
        <v>32500716.042599849</v>
      </c>
    </row>
    <row r="161" spans="1:7" s="7" customFormat="1" ht="18" thickTop="1" thickBot="1" x14ac:dyDescent="0.25">
      <c r="A161" s="80"/>
      <c r="B161" s="141">
        <v>45762</v>
      </c>
      <c r="C161" s="141"/>
      <c r="D161" s="141" t="s">
        <v>23</v>
      </c>
      <c r="E161" s="166"/>
      <c r="F161" s="166">
        <v>130395.01</v>
      </c>
      <c r="G161" s="124">
        <f t="shared" si="2"/>
        <v>32370321.032599848</v>
      </c>
    </row>
    <row r="162" spans="1:7" s="7" customFormat="1" ht="18" thickTop="1" thickBot="1" x14ac:dyDescent="0.25">
      <c r="A162" s="80"/>
      <c r="B162" s="141">
        <v>45763</v>
      </c>
      <c r="C162" s="141"/>
      <c r="D162" s="141" t="s">
        <v>39</v>
      </c>
      <c r="E162" s="166">
        <v>50950</v>
      </c>
      <c r="F162" s="166"/>
      <c r="G162" s="124">
        <f t="shared" si="2"/>
        <v>32421271.032599848</v>
      </c>
    </row>
    <row r="163" spans="1:7" s="7" customFormat="1" ht="18" thickTop="1" thickBot="1" x14ac:dyDescent="0.25">
      <c r="A163" s="80"/>
      <c r="B163" s="141">
        <v>45763</v>
      </c>
      <c r="C163" s="141"/>
      <c r="D163" s="141" t="s">
        <v>39</v>
      </c>
      <c r="E163" s="166">
        <v>44887</v>
      </c>
      <c r="F163" s="166"/>
      <c r="G163" s="124">
        <f t="shared" si="2"/>
        <v>32466158.032599848</v>
      </c>
    </row>
    <row r="164" spans="1:7" s="7" customFormat="1" ht="18" thickTop="1" thickBot="1" x14ac:dyDescent="0.25">
      <c r="A164" s="80"/>
      <c r="B164" s="141">
        <v>45763</v>
      </c>
      <c r="C164" s="141"/>
      <c r="D164" s="141" t="s">
        <v>39</v>
      </c>
      <c r="E164" s="166">
        <v>600</v>
      </c>
      <c r="F164" s="166"/>
      <c r="G164" s="124">
        <f t="shared" si="2"/>
        <v>32466758.032599848</v>
      </c>
    </row>
    <row r="165" spans="1:7" s="7" customFormat="1" ht="18" thickTop="1" thickBot="1" x14ac:dyDescent="0.25">
      <c r="A165" s="80"/>
      <c r="B165" s="141">
        <v>45763</v>
      </c>
      <c r="C165" s="141"/>
      <c r="D165" s="141" t="s">
        <v>39</v>
      </c>
      <c r="E165" s="166">
        <v>2780</v>
      </c>
      <c r="F165" s="166"/>
      <c r="G165" s="124">
        <f t="shared" si="2"/>
        <v>32469538.032599848</v>
      </c>
    </row>
    <row r="166" spans="1:7" s="7" customFormat="1" ht="18" thickTop="1" thickBot="1" x14ac:dyDescent="0.25">
      <c r="A166" s="80"/>
      <c r="B166" s="141">
        <v>45763</v>
      </c>
      <c r="C166" s="141"/>
      <c r="D166" s="141" t="s">
        <v>39</v>
      </c>
      <c r="E166" s="166">
        <v>16971</v>
      </c>
      <c r="F166" s="166"/>
      <c r="G166" s="124">
        <f t="shared" si="2"/>
        <v>32486509.032599848</v>
      </c>
    </row>
    <row r="167" spans="1:7" s="7" customFormat="1" ht="18" thickTop="1" thickBot="1" x14ac:dyDescent="0.25">
      <c r="A167" s="80"/>
      <c r="B167" s="141">
        <v>45763</v>
      </c>
      <c r="C167" s="141"/>
      <c r="D167" s="141" t="s">
        <v>39</v>
      </c>
      <c r="E167" s="166">
        <v>1400</v>
      </c>
      <c r="F167" s="166"/>
      <c r="G167" s="124">
        <f t="shared" si="2"/>
        <v>32487909.032599848</v>
      </c>
    </row>
    <row r="168" spans="1:7" s="7" customFormat="1" ht="18" thickTop="1" thickBot="1" x14ac:dyDescent="0.25">
      <c r="A168" s="80"/>
      <c r="B168" s="170">
        <v>45763</v>
      </c>
      <c r="C168" s="171"/>
      <c r="D168" s="168" t="s">
        <v>39</v>
      </c>
      <c r="E168" s="169">
        <v>6100</v>
      </c>
      <c r="F168" s="169"/>
      <c r="G168" s="124">
        <f t="shared" si="2"/>
        <v>32494009.032599848</v>
      </c>
    </row>
    <row r="169" spans="1:7" s="7" customFormat="1" ht="18" thickTop="1" thickBot="1" x14ac:dyDescent="0.25">
      <c r="A169" s="80"/>
      <c r="B169" s="141">
        <v>45763</v>
      </c>
      <c r="C169" s="141"/>
      <c r="D169" s="164" t="s">
        <v>39</v>
      </c>
      <c r="E169" s="166">
        <v>35260</v>
      </c>
      <c r="F169" s="166"/>
      <c r="G169" s="124">
        <f t="shared" si="2"/>
        <v>32529269.032599848</v>
      </c>
    </row>
    <row r="170" spans="1:7" s="7" customFormat="1" ht="18" thickTop="1" thickBot="1" x14ac:dyDescent="0.25">
      <c r="A170" s="80"/>
      <c r="B170" s="165">
        <v>45763</v>
      </c>
      <c r="C170" s="141"/>
      <c r="D170" s="164" t="s">
        <v>29</v>
      </c>
      <c r="E170" s="166">
        <v>73681.350000000006</v>
      </c>
      <c r="F170" s="166">
        <v>1969.69</v>
      </c>
      <c r="G170" s="124">
        <f t="shared" si="2"/>
        <v>32600980.692599848</v>
      </c>
    </row>
    <row r="171" spans="1:7" s="7" customFormat="1" ht="18" thickTop="1" thickBot="1" x14ac:dyDescent="0.25">
      <c r="A171" s="80"/>
      <c r="B171" s="165">
        <v>45763</v>
      </c>
      <c r="C171" s="141"/>
      <c r="D171" s="164" t="s">
        <v>69</v>
      </c>
      <c r="E171" s="166">
        <v>520987.7</v>
      </c>
      <c r="F171" s="166"/>
      <c r="G171" s="124">
        <f t="shared" si="2"/>
        <v>33121968.392599847</v>
      </c>
    </row>
    <row r="172" spans="1:7" s="7" customFormat="1" ht="18" thickTop="1" thickBot="1" x14ac:dyDescent="0.25">
      <c r="A172" s="80"/>
      <c r="B172" s="165">
        <v>45763</v>
      </c>
      <c r="C172" s="141"/>
      <c r="D172" s="164" t="s">
        <v>69</v>
      </c>
      <c r="E172" s="166">
        <v>111450</v>
      </c>
      <c r="F172" s="166"/>
      <c r="G172" s="124">
        <f t="shared" si="2"/>
        <v>33233418.392599847</v>
      </c>
    </row>
    <row r="173" spans="1:7" s="7" customFormat="1" ht="18" thickTop="1" thickBot="1" x14ac:dyDescent="0.25">
      <c r="A173" s="80"/>
      <c r="B173" s="167">
        <v>45763</v>
      </c>
      <c r="C173" s="163"/>
      <c r="D173" s="168" t="s">
        <v>69</v>
      </c>
      <c r="E173" s="163">
        <v>465022.3</v>
      </c>
      <c r="F173" s="163"/>
      <c r="G173" s="124">
        <f t="shared" si="2"/>
        <v>33698440.692599848</v>
      </c>
    </row>
    <row r="174" spans="1:7" s="7" customFormat="1" ht="17.25" customHeight="1" thickTop="1" thickBot="1" x14ac:dyDescent="0.25">
      <c r="A174" s="80"/>
      <c r="B174" s="125">
        <v>45763</v>
      </c>
      <c r="C174" s="126"/>
      <c r="D174" s="122" t="s">
        <v>69</v>
      </c>
      <c r="E174" s="123">
        <v>235851.32</v>
      </c>
      <c r="F174" s="172"/>
      <c r="G174" s="124">
        <f t="shared" si="2"/>
        <v>33934292.012599848</v>
      </c>
    </row>
    <row r="175" spans="1:7" s="7" customFormat="1" ht="18" thickTop="1" thickBot="1" x14ac:dyDescent="0.25">
      <c r="A175" s="80"/>
      <c r="B175" s="131">
        <v>45763</v>
      </c>
      <c r="C175" s="132"/>
      <c r="D175" s="122" t="s">
        <v>69</v>
      </c>
      <c r="E175" s="123">
        <v>43639.85</v>
      </c>
      <c r="F175" s="172"/>
      <c r="G175" s="124">
        <f t="shared" si="2"/>
        <v>33977931.86259985</v>
      </c>
    </row>
    <row r="176" spans="1:7" s="7" customFormat="1" ht="18" thickTop="1" thickBot="1" x14ac:dyDescent="0.25">
      <c r="A176" s="80"/>
      <c r="B176" s="131">
        <v>45763</v>
      </c>
      <c r="C176" s="132"/>
      <c r="D176" s="122" t="s">
        <v>69</v>
      </c>
      <c r="E176" s="123">
        <v>20665.8</v>
      </c>
      <c r="F176" s="172"/>
      <c r="G176" s="124">
        <f t="shared" si="2"/>
        <v>33998597.662599847</v>
      </c>
    </row>
    <row r="177" spans="1:9" s="7" customFormat="1" ht="18" thickTop="1" thickBot="1" x14ac:dyDescent="0.25">
      <c r="A177" s="80"/>
      <c r="B177" s="131">
        <v>45763</v>
      </c>
      <c r="C177" s="132"/>
      <c r="D177" s="122" t="s">
        <v>69</v>
      </c>
      <c r="E177" s="123">
        <v>18682.849999999999</v>
      </c>
      <c r="F177" s="172"/>
      <c r="G177" s="124">
        <f t="shared" si="2"/>
        <v>34017280.512599848</v>
      </c>
    </row>
    <row r="178" spans="1:9" s="7" customFormat="1" ht="18" thickTop="1" thickBot="1" x14ac:dyDescent="0.25">
      <c r="A178" s="80"/>
      <c r="B178" s="131">
        <v>45763</v>
      </c>
      <c r="C178" s="132"/>
      <c r="D178" s="122" t="s">
        <v>69</v>
      </c>
      <c r="E178" s="123">
        <v>1005</v>
      </c>
      <c r="F178" s="172"/>
      <c r="G178" s="124">
        <f t="shared" si="2"/>
        <v>34018285.512599848</v>
      </c>
    </row>
    <row r="179" spans="1:9" s="7" customFormat="1" ht="18" thickTop="1" thickBot="1" x14ac:dyDescent="0.25">
      <c r="A179" s="80"/>
      <c r="B179" s="131">
        <v>45763</v>
      </c>
      <c r="C179" s="132"/>
      <c r="D179" s="122" t="s">
        <v>69</v>
      </c>
      <c r="E179" s="123">
        <v>2475</v>
      </c>
      <c r="F179" s="172"/>
      <c r="G179" s="124">
        <f t="shared" si="2"/>
        <v>34020760.512599848</v>
      </c>
    </row>
    <row r="180" spans="1:9" s="7" customFormat="1" ht="18" thickTop="1" thickBot="1" x14ac:dyDescent="0.25">
      <c r="A180" s="80"/>
      <c r="B180" s="131">
        <v>45763</v>
      </c>
      <c r="C180" s="132"/>
      <c r="D180" s="122" t="s">
        <v>69</v>
      </c>
      <c r="E180" s="123">
        <v>288</v>
      </c>
      <c r="F180" s="172"/>
      <c r="G180" s="124">
        <f t="shared" si="2"/>
        <v>34021048.512599848</v>
      </c>
    </row>
    <row r="181" spans="1:9" s="7" customFormat="1" ht="18" thickTop="1" thickBot="1" x14ac:dyDescent="0.25">
      <c r="A181" s="80"/>
      <c r="B181" s="131">
        <v>45763</v>
      </c>
      <c r="C181" s="132"/>
      <c r="D181" s="122" t="s">
        <v>69</v>
      </c>
      <c r="E181" s="123">
        <v>500</v>
      </c>
      <c r="F181" s="172"/>
      <c r="G181" s="124">
        <f t="shared" si="2"/>
        <v>34021548.512599848</v>
      </c>
    </row>
    <row r="182" spans="1:9" s="7" customFormat="1" ht="18" thickTop="1" thickBot="1" x14ac:dyDescent="0.25">
      <c r="A182" s="80"/>
      <c r="B182" s="131">
        <v>45763</v>
      </c>
      <c r="C182" s="132"/>
      <c r="D182" s="122" t="s">
        <v>67</v>
      </c>
      <c r="E182" s="123">
        <v>344613.25</v>
      </c>
      <c r="F182" s="172"/>
      <c r="G182" s="124">
        <f t="shared" si="2"/>
        <v>34366161.762599848</v>
      </c>
    </row>
    <row r="183" spans="1:9" s="7" customFormat="1" ht="18" thickTop="1" thickBot="1" x14ac:dyDescent="0.25">
      <c r="A183" s="80"/>
      <c r="B183" s="131">
        <v>45763</v>
      </c>
      <c r="C183" s="132"/>
      <c r="D183" s="122" t="s">
        <v>68</v>
      </c>
      <c r="E183" s="123">
        <v>3251301.42</v>
      </c>
      <c r="F183" s="172"/>
      <c r="G183" s="124">
        <f t="shared" si="2"/>
        <v>37617463.18259985</v>
      </c>
    </row>
    <row r="184" spans="1:9" s="7" customFormat="1" ht="61.5" thickTop="1" thickBot="1" x14ac:dyDescent="0.25">
      <c r="A184" s="80"/>
      <c r="B184" s="131">
        <v>45763</v>
      </c>
      <c r="C184" s="132"/>
      <c r="D184" s="122" t="s">
        <v>103</v>
      </c>
      <c r="E184" s="123">
        <v>533137.24</v>
      </c>
      <c r="F184" s="172"/>
      <c r="G184" s="124">
        <f t="shared" si="2"/>
        <v>38150600.422599852</v>
      </c>
    </row>
    <row r="185" spans="1:9" s="7" customFormat="1" ht="18" thickTop="1" thickBot="1" x14ac:dyDescent="0.25">
      <c r="A185" s="80"/>
      <c r="B185" s="131">
        <v>45763</v>
      </c>
      <c r="C185" s="132"/>
      <c r="D185" s="122" t="s">
        <v>23</v>
      </c>
      <c r="E185" s="123"/>
      <c r="F185" s="172">
        <v>5378478.5800000001</v>
      </c>
      <c r="G185" s="124">
        <f t="shared" si="2"/>
        <v>32772121.842599854</v>
      </c>
    </row>
    <row r="186" spans="1:9" s="7" customFormat="1" ht="18" thickTop="1" thickBot="1" x14ac:dyDescent="0.25">
      <c r="A186" s="80"/>
      <c r="B186" s="131">
        <v>45764</v>
      </c>
      <c r="C186" s="132"/>
      <c r="D186" s="122" t="s">
        <v>39</v>
      </c>
      <c r="E186" s="123">
        <v>890</v>
      </c>
      <c r="F186" s="172"/>
      <c r="G186" s="124">
        <f t="shared" si="2"/>
        <v>32773011.842599854</v>
      </c>
    </row>
    <row r="187" spans="1:9" s="7" customFormat="1" ht="18" thickTop="1" thickBot="1" x14ac:dyDescent="0.25">
      <c r="A187" s="80"/>
      <c r="B187" s="131">
        <v>45764</v>
      </c>
      <c r="C187" s="132"/>
      <c r="D187" s="122" t="s">
        <v>55</v>
      </c>
      <c r="E187" s="123">
        <v>14479</v>
      </c>
      <c r="F187" s="172"/>
      <c r="G187" s="124">
        <f t="shared" si="2"/>
        <v>32787490.842599854</v>
      </c>
    </row>
    <row r="188" spans="1:9" s="7" customFormat="1" ht="18" thickTop="1" thickBot="1" x14ac:dyDescent="0.25">
      <c r="A188" s="80"/>
      <c r="B188" s="131">
        <v>45764</v>
      </c>
      <c r="C188" s="132"/>
      <c r="D188" s="122" t="s">
        <v>55</v>
      </c>
      <c r="E188" s="123">
        <v>37803.599999999999</v>
      </c>
      <c r="F188" s="172"/>
      <c r="G188" s="124">
        <f t="shared" si="2"/>
        <v>32825294.442599855</v>
      </c>
    </row>
    <row r="189" spans="1:9" s="7" customFormat="1" ht="18" thickTop="1" thickBot="1" x14ac:dyDescent="0.25">
      <c r="A189" s="80"/>
      <c r="B189" s="131">
        <v>45764</v>
      </c>
      <c r="C189" s="132"/>
      <c r="D189" s="122" t="s">
        <v>73</v>
      </c>
      <c r="E189" s="123">
        <v>1587806.69</v>
      </c>
      <c r="F189" s="172"/>
      <c r="G189" s="124">
        <f t="shared" si="2"/>
        <v>34413101.132599853</v>
      </c>
      <c r="H189" s="204">
        <v>63971008.160399824</v>
      </c>
      <c r="I189" s="112">
        <f>+H189-G189</f>
        <v>29557907.027799971</v>
      </c>
    </row>
    <row r="190" spans="1:9" s="7" customFormat="1" ht="18" thickTop="1" thickBot="1" x14ac:dyDescent="0.25">
      <c r="A190" s="80"/>
      <c r="B190" s="131">
        <v>45765</v>
      </c>
      <c r="C190" s="132"/>
      <c r="D190" s="122" t="s">
        <v>39</v>
      </c>
      <c r="E190" s="123">
        <v>20235</v>
      </c>
      <c r="F190" s="172"/>
      <c r="G190" s="124">
        <f t="shared" si="2"/>
        <v>34433336.132599853</v>
      </c>
    </row>
    <row r="191" spans="1:9" s="7" customFormat="1" ht="18" thickTop="1" thickBot="1" x14ac:dyDescent="0.25">
      <c r="A191" s="80"/>
      <c r="B191" s="131">
        <v>45766</v>
      </c>
      <c r="C191" s="132"/>
      <c r="D191" s="122" t="s">
        <v>39</v>
      </c>
      <c r="E191" s="123">
        <v>17500</v>
      </c>
      <c r="F191" s="172"/>
      <c r="G191" s="124">
        <f t="shared" si="2"/>
        <v>34450836.132599853</v>
      </c>
    </row>
    <row r="192" spans="1:9" s="7" customFormat="1" ht="18" thickTop="1" thickBot="1" x14ac:dyDescent="0.25">
      <c r="A192" s="80"/>
      <c r="B192" s="131">
        <v>45766</v>
      </c>
      <c r="C192" s="132"/>
      <c r="D192" s="122" t="s">
        <v>29</v>
      </c>
      <c r="E192" s="123">
        <v>3500</v>
      </c>
      <c r="F192" s="172">
        <v>95.2</v>
      </c>
      <c r="G192" s="124">
        <f t="shared" si="2"/>
        <v>34454240.93259985</v>
      </c>
    </row>
    <row r="193" spans="1:7" s="7" customFormat="1" ht="18" thickTop="1" thickBot="1" x14ac:dyDescent="0.25">
      <c r="A193" s="80"/>
      <c r="B193" s="131">
        <v>45767</v>
      </c>
      <c r="C193" s="132"/>
      <c r="D193" s="122" t="s">
        <v>39</v>
      </c>
      <c r="E193" s="123">
        <v>4000</v>
      </c>
      <c r="F193" s="172"/>
      <c r="G193" s="124">
        <f t="shared" si="2"/>
        <v>34458240.93259985</v>
      </c>
    </row>
    <row r="194" spans="1:7" s="7" customFormat="1" ht="18" thickTop="1" thickBot="1" x14ac:dyDescent="0.25">
      <c r="A194" s="80"/>
      <c r="B194" s="131">
        <v>45767</v>
      </c>
      <c r="C194" s="132"/>
      <c r="D194" s="122" t="s">
        <v>39</v>
      </c>
      <c r="E194" s="123">
        <v>1670</v>
      </c>
      <c r="F194" s="172"/>
      <c r="G194" s="124">
        <f t="shared" si="2"/>
        <v>34459910.93259985</v>
      </c>
    </row>
    <row r="195" spans="1:7" s="7" customFormat="1" ht="18" thickTop="1" thickBot="1" x14ac:dyDescent="0.25">
      <c r="A195" s="80"/>
      <c r="B195" s="131">
        <v>45768</v>
      </c>
      <c r="C195" s="132"/>
      <c r="D195" s="122" t="s">
        <v>39</v>
      </c>
      <c r="E195" s="123">
        <v>57465</v>
      </c>
      <c r="F195" s="172"/>
      <c r="G195" s="124">
        <f t="shared" si="2"/>
        <v>34517375.93259985</v>
      </c>
    </row>
    <row r="196" spans="1:7" s="7" customFormat="1" ht="18" thickTop="1" thickBot="1" x14ac:dyDescent="0.25">
      <c r="A196" s="80"/>
      <c r="B196" s="131">
        <v>45768</v>
      </c>
      <c r="C196" s="132"/>
      <c r="D196" s="122" t="s">
        <v>39</v>
      </c>
      <c r="E196" s="123">
        <v>60523</v>
      </c>
      <c r="F196" s="172"/>
      <c r="G196" s="124">
        <f t="shared" si="2"/>
        <v>34577898.93259985</v>
      </c>
    </row>
    <row r="197" spans="1:7" s="7" customFormat="1" ht="18" thickTop="1" thickBot="1" x14ac:dyDescent="0.25">
      <c r="A197" s="80"/>
      <c r="B197" s="131">
        <v>45768</v>
      </c>
      <c r="C197" s="132"/>
      <c r="D197" s="122" t="s">
        <v>39</v>
      </c>
      <c r="E197" s="123">
        <v>1650</v>
      </c>
      <c r="F197" s="172"/>
      <c r="G197" s="124">
        <f t="shared" si="2"/>
        <v>34579548.93259985</v>
      </c>
    </row>
    <row r="198" spans="1:7" s="7" customFormat="1" ht="18" thickTop="1" thickBot="1" x14ac:dyDescent="0.25">
      <c r="A198" s="80"/>
      <c r="B198" s="131">
        <v>45768</v>
      </c>
      <c r="C198" s="132"/>
      <c r="D198" s="122" t="s">
        <v>39</v>
      </c>
      <c r="E198" s="123">
        <v>3340</v>
      </c>
      <c r="F198" s="172"/>
      <c r="G198" s="124">
        <f t="shared" si="2"/>
        <v>34582888.93259985</v>
      </c>
    </row>
    <row r="199" spans="1:7" s="7" customFormat="1" ht="18" thickTop="1" thickBot="1" x14ac:dyDescent="0.25">
      <c r="A199" s="80"/>
      <c r="B199" s="131">
        <v>45768</v>
      </c>
      <c r="C199" s="132"/>
      <c r="D199" s="122" t="s">
        <v>39</v>
      </c>
      <c r="E199" s="123">
        <v>28460</v>
      </c>
      <c r="F199" s="172"/>
      <c r="G199" s="124">
        <f t="shared" si="2"/>
        <v>34611348.93259985</v>
      </c>
    </row>
    <row r="200" spans="1:7" s="7" customFormat="1" ht="18" thickTop="1" thickBot="1" x14ac:dyDescent="0.25">
      <c r="A200" s="80"/>
      <c r="B200" s="131">
        <v>45768</v>
      </c>
      <c r="C200" s="132"/>
      <c r="D200" s="122" t="s">
        <v>39</v>
      </c>
      <c r="E200" s="123">
        <v>2350</v>
      </c>
      <c r="F200" s="172"/>
      <c r="G200" s="124">
        <f t="shared" si="2"/>
        <v>34613698.93259985</v>
      </c>
    </row>
    <row r="201" spans="1:7" s="7" customFormat="1" ht="18" thickTop="1" thickBot="1" x14ac:dyDescent="0.25">
      <c r="A201" s="80"/>
      <c r="B201" s="131">
        <v>45768</v>
      </c>
      <c r="C201" s="132"/>
      <c r="D201" s="122" t="s">
        <v>39</v>
      </c>
      <c r="E201" s="123">
        <v>22600</v>
      </c>
      <c r="F201" s="172"/>
      <c r="G201" s="124">
        <f t="shared" si="2"/>
        <v>34636298.93259985</v>
      </c>
    </row>
    <row r="202" spans="1:7" s="7" customFormat="1" ht="18" thickTop="1" thickBot="1" x14ac:dyDescent="0.25">
      <c r="A202" s="80"/>
      <c r="B202" s="131">
        <v>45768</v>
      </c>
      <c r="C202" s="132"/>
      <c r="D202" s="122" t="s">
        <v>39</v>
      </c>
      <c r="E202" s="123">
        <v>571</v>
      </c>
      <c r="F202" s="172"/>
      <c r="G202" s="124">
        <f t="shared" si="2"/>
        <v>34636869.93259985</v>
      </c>
    </row>
    <row r="203" spans="1:7" s="7" customFormat="1" ht="18" thickTop="1" thickBot="1" x14ac:dyDescent="0.25">
      <c r="A203" s="80"/>
      <c r="B203" s="131">
        <v>45768</v>
      </c>
      <c r="C203" s="132"/>
      <c r="D203" s="122" t="s">
        <v>29</v>
      </c>
      <c r="E203" s="123">
        <v>31769.41</v>
      </c>
      <c r="F203" s="172">
        <v>826.07</v>
      </c>
      <c r="G203" s="124">
        <f t="shared" si="2"/>
        <v>34667813.272599846</v>
      </c>
    </row>
    <row r="204" spans="1:7" s="7" customFormat="1" ht="18" thickTop="1" thickBot="1" x14ac:dyDescent="0.25">
      <c r="A204" s="80"/>
      <c r="B204" s="131">
        <v>45768</v>
      </c>
      <c r="C204" s="132"/>
      <c r="D204" s="122" t="s">
        <v>45</v>
      </c>
      <c r="E204" s="123">
        <v>420681</v>
      </c>
      <c r="F204" s="172"/>
      <c r="G204" s="124">
        <f t="shared" si="2"/>
        <v>35088494.272599846</v>
      </c>
    </row>
    <row r="205" spans="1:7" s="7" customFormat="1" ht="18" thickTop="1" thickBot="1" x14ac:dyDescent="0.25">
      <c r="A205" s="80"/>
      <c r="B205" s="131">
        <v>45768</v>
      </c>
      <c r="C205" s="132"/>
      <c r="D205" s="122" t="s">
        <v>22</v>
      </c>
      <c r="E205" s="123">
        <v>102029</v>
      </c>
      <c r="F205" s="172"/>
      <c r="G205" s="124">
        <f t="shared" si="2"/>
        <v>35190523.272599846</v>
      </c>
    </row>
    <row r="206" spans="1:7" s="7" customFormat="1" ht="18" thickTop="1" thickBot="1" x14ac:dyDescent="0.25">
      <c r="A206" s="80"/>
      <c r="B206" s="131">
        <v>45768</v>
      </c>
      <c r="C206" s="132"/>
      <c r="D206" s="122" t="s">
        <v>22</v>
      </c>
      <c r="E206" s="123">
        <v>1966036</v>
      </c>
      <c r="F206" s="172"/>
      <c r="G206" s="124">
        <f t="shared" si="2"/>
        <v>37156559.272599846</v>
      </c>
    </row>
    <row r="207" spans="1:7" s="7" customFormat="1" ht="18" thickTop="1" thickBot="1" x14ac:dyDescent="0.25">
      <c r="A207" s="80"/>
      <c r="B207" s="131">
        <v>45768</v>
      </c>
      <c r="C207" s="132"/>
      <c r="D207" s="122" t="s">
        <v>104</v>
      </c>
      <c r="E207" s="123">
        <v>105306.4</v>
      </c>
      <c r="F207" s="172"/>
      <c r="G207" s="124">
        <f t="shared" si="2"/>
        <v>37261865.672599845</v>
      </c>
    </row>
    <row r="208" spans="1:7" s="7" customFormat="1" ht="18" thickTop="1" thickBot="1" x14ac:dyDescent="0.25">
      <c r="A208" s="80"/>
      <c r="B208" s="131">
        <v>45769</v>
      </c>
      <c r="C208" s="132"/>
      <c r="D208" s="122" t="s">
        <v>39</v>
      </c>
      <c r="E208" s="123">
        <v>240</v>
      </c>
      <c r="F208" s="172"/>
      <c r="G208" s="124">
        <f t="shared" si="2"/>
        <v>37262105.672599845</v>
      </c>
    </row>
    <row r="209" spans="1:7" s="7" customFormat="1" ht="18" thickTop="1" thickBot="1" x14ac:dyDescent="0.25">
      <c r="A209" s="80"/>
      <c r="B209" s="131">
        <v>45769</v>
      </c>
      <c r="C209" s="132"/>
      <c r="D209" s="122" t="s">
        <v>39</v>
      </c>
      <c r="E209" s="123">
        <v>95345</v>
      </c>
      <c r="F209" s="172"/>
      <c r="G209" s="124">
        <f t="shared" si="2"/>
        <v>37357450.672599845</v>
      </c>
    </row>
    <row r="210" spans="1:7" s="7" customFormat="1" ht="18" thickTop="1" thickBot="1" x14ac:dyDescent="0.25">
      <c r="A210" s="80"/>
      <c r="B210" s="131">
        <v>45769</v>
      </c>
      <c r="C210" s="132"/>
      <c r="D210" s="122" t="s">
        <v>39</v>
      </c>
      <c r="E210" s="123">
        <v>37966</v>
      </c>
      <c r="F210" s="172"/>
      <c r="G210" s="124">
        <f t="shared" si="2"/>
        <v>37395416.672599845</v>
      </c>
    </row>
    <row r="211" spans="1:7" s="7" customFormat="1" ht="18" thickTop="1" thickBot="1" x14ac:dyDescent="0.25">
      <c r="A211" s="80"/>
      <c r="B211" s="131">
        <v>45769</v>
      </c>
      <c r="C211" s="132"/>
      <c r="D211" s="122" t="s">
        <v>39</v>
      </c>
      <c r="E211" s="123">
        <v>2425</v>
      </c>
      <c r="F211" s="172"/>
      <c r="G211" s="124">
        <f t="shared" si="2"/>
        <v>37397841.672599845</v>
      </c>
    </row>
    <row r="212" spans="1:7" s="7" customFormat="1" ht="18" thickTop="1" thickBot="1" x14ac:dyDescent="0.25">
      <c r="A212" s="80"/>
      <c r="B212" s="131">
        <v>45769</v>
      </c>
      <c r="C212" s="132"/>
      <c r="D212" s="122" t="s">
        <v>39</v>
      </c>
      <c r="E212" s="123">
        <v>18835</v>
      </c>
      <c r="F212" s="172"/>
      <c r="G212" s="124">
        <f t="shared" si="2"/>
        <v>37416676.672599845</v>
      </c>
    </row>
    <row r="213" spans="1:7" s="7" customFormat="1" ht="18" thickTop="1" thickBot="1" x14ac:dyDescent="0.25">
      <c r="A213" s="80"/>
      <c r="B213" s="131">
        <v>45769</v>
      </c>
      <c r="C213" s="132"/>
      <c r="D213" s="122" t="s">
        <v>39</v>
      </c>
      <c r="E213" s="123">
        <v>9232</v>
      </c>
      <c r="F213" s="172"/>
      <c r="G213" s="124">
        <f t="shared" si="2"/>
        <v>37425908.672599845</v>
      </c>
    </row>
    <row r="214" spans="1:7" s="7" customFormat="1" ht="18" thickTop="1" thickBot="1" x14ac:dyDescent="0.25">
      <c r="A214" s="80"/>
      <c r="B214" s="131">
        <v>45769</v>
      </c>
      <c r="C214" s="132"/>
      <c r="D214" s="122" t="s">
        <v>39</v>
      </c>
      <c r="E214" s="123">
        <v>76203</v>
      </c>
      <c r="F214" s="172"/>
      <c r="G214" s="124">
        <f t="shared" si="2"/>
        <v>37502111.672599845</v>
      </c>
    </row>
    <row r="215" spans="1:7" s="7" customFormat="1" ht="18" thickTop="1" thickBot="1" x14ac:dyDescent="0.25">
      <c r="A215" s="80"/>
      <c r="B215" s="131">
        <v>45769</v>
      </c>
      <c r="C215" s="132"/>
      <c r="D215" s="122" t="s">
        <v>39</v>
      </c>
      <c r="E215" s="123">
        <v>530</v>
      </c>
      <c r="F215" s="172"/>
      <c r="G215" s="124">
        <f t="shared" si="2"/>
        <v>37502641.672599845</v>
      </c>
    </row>
    <row r="216" spans="1:7" s="7" customFormat="1" ht="18" thickTop="1" thickBot="1" x14ac:dyDescent="0.25">
      <c r="A216" s="80"/>
      <c r="B216" s="131">
        <v>45769</v>
      </c>
      <c r="C216" s="132"/>
      <c r="D216" s="122" t="s">
        <v>29</v>
      </c>
      <c r="E216" s="123">
        <v>99265.919999999998</v>
      </c>
      <c r="F216" s="172">
        <v>2580.58</v>
      </c>
      <c r="G216" s="124">
        <f t="shared" si="2"/>
        <v>37599327.012599848</v>
      </c>
    </row>
    <row r="217" spans="1:7" s="7" customFormat="1" ht="18" thickTop="1" thickBot="1" x14ac:dyDescent="0.25">
      <c r="A217" s="80"/>
      <c r="B217" s="131">
        <v>45769</v>
      </c>
      <c r="C217" s="132"/>
      <c r="D217" s="122" t="s">
        <v>70</v>
      </c>
      <c r="E217" s="123">
        <v>1031423.62</v>
      </c>
      <c r="F217" s="172"/>
      <c r="G217" s="124">
        <f t="shared" si="2"/>
        <v>38630750.632599846</v>
      </c>
    </row>
    <row r="218" spans="1:7" s="7" customFormat="1" ht="18" thickTop="1" thickBot="1" x14ac:dyDescent="0.25">
      <c r="A218" s="80"/>
      <c r="B218" s="131">
        <v>45770</v>
      </c>
      <c r="C218" s="132"/>
      <c r="D218" s="122" t="s">
        <v>39</v>
      </c>
      <c r="E218" s="123">
        <v>56961</v>
      </c>
      <c r="F218" s="172"/>
      <c r="G218" s="124">
        <f t="shared" si="2"/>
        <v>38687711.632599846</v>
      </c>
    </row>
    <row r="219" spans="1:7" s="7" customFormat="1" ht="18" thickTop="1" thickBot="1" x14ac:dyDescent="0.25">
      <c r="A219" s="80"/>
      <c r="B219" s="131">
        <v>45770</v>
      </c>
      <c r="C219" s="132"/>
      <c r="D219" s="122" t="s">
        <v>39</v>
      </c>
      <c r="E219" s="123">
        <v>86505</v>
      </c>
      <c r="F219" s="172"/>
      <c r="G219" s="124">
        <f t="shared" si="2"/>
        <v>38774216.632599846</v>
      </c>
    </row>
    <row r="220" spans="1:7" s="7" customFormat="1" ht="18" thickTop="1" thickBot="1" x14ac:dyDescent="0.25">
      <c r="A220" s="80"/>
      <c r="B220" s="131">
        <v>45770</v>
      </c>
      <c r="C220" s="132"/>
      <c r="D220" s="122" t="s">
        <v>39</v>
      </c>
      <c r="E220" s="123">
        <v>1400</v>
      </c>
      <c r="F220" s="172"/>
      <c r="G220" s="124">
        <f t="shared" si="2"/>
        <v>38775616.632599846</v>
      </c>
    </row>
    <row r="221" spans="1:7" s="7" customFormat="1" ht="18" thickTop="1" thickBot="1" x14ac:dyDescent="0.25">
      <c r="A221" s="80"/>
      <c r="B221" s="131">
        <v>45770</v>
      </c>
      <c r="C221" s="132"/>
      <c r="D221" s="122" t="s">
        <v>39</v>
      </c>
      <c r="E221" s="123">
        <v>12200</v>
      </c>
      <c r="F221" s="172"/>
      <c r="G221" s="124">
        <f t="shared" si="2"/>
        <v>38787816.632599846</v>
      </c>
    </row>
    <row r="222" spans="1:7" s="7" customFormat="1" ht="18" thickTop="1" thickBot="1" x14ac:dyDescent="0.25">
      <c r="A222" s="80"/>
      <c r="B222" s="131">
        <v>45770</v>
      </c>
      <c r="C222" s="132"/>
      <c r="D222" s="122" t="s">
        <v>39</v>
      </c>
      <c r="E222" s="123">
        <v>6301</v>
      </c>
      <c r="F222" s="172"/>
      <c r="G222" s="124">
        <f t="shared" si="2"/>
        <v>38794117.632599846</v>
      </c>
    </row>
    <row r="223" spans="1:7" s="7" customFormat="1" ht="18" thickTop="1" thickBot="1" x14ac:dyDescent="0.25">
      <c r="A223" s="80"/>
      <c r="B223" s="131">
        <v>45770</v>
      </c>
      <c r="C223" s="132"/>
      <c r="D223" s="122" t="s">
        <v>39</v>
      </c>
      <c r="E223" s="123">
        <v>55355</v>
      </c>
      <c r="F223" s="172"/>
      <c r="G223" s="124">
        <f t="shared" si="2"/>
        <v>38849472.632599846</v>
      </c>
    </row>
    <row r="224" spans="1:7" s="7" customFormat="1" ht="18" thickTop="1" thickBot="1" x14ac:dyDescent="0.25">
      <c r="A224" s="80"/>
      <c r="B224" s="131">
        <v>45770</v>
      </c>
      <c r="C224" s="132"/>
      <c r="D224" s="122" t="s">
        <v>39</v>
      </c>
      <c r="E224" s="123">
        <v>2896</v>
      </c>
      <c r="F224" s="172"/>
      <c r="G224" s="124">
        <f t="shared" si="2"/>
        <v>38852368.632599846</v>
      </c>
    </row>
    <row r="225" spans="1:7" s="7" customFormat="1" ht="18" thickTop="1" thickBot="1" x14ac:dyDescent="0.25">
      <c r="A225" s="80"/>
      <c r="B225" s="131">
        <v>45770</v>
      </c>
      <c r="C225" s="132"/>
      <c r="D225" s="122" t="s">
        <v>29</v>
      </c>
      <c r="E225" s="123">
        <v>37407.53</v>
      </c>
      <c r="F225" s="172">
        <v>984.43</v>
      </c>
      <c r="G225" s="124">
        <f t="shared" si="2"/>
        <v>38888791.732599847</v>
      </c>
    </row>
    <row r="226" spans="1:7" s="7" customFormat="1" ht="31.5" thickTop="1" thickBot="1" x14ac:dyDescent="0.25">
      <c r="A226" s="80"/>
      <c r="B226" s="131">
        <v>45770</v>
      </c>
      <c r="C226" s="132"/>
      <c r="D226" s="122" t="s">
        <v>48</v>
      </c>
      <c r="E226" s="123">
        <v>2298</v>
      </c>
      <c r="F226" s="172">
        <v>93.94</v>
      </c>
      <c r="G226" s="124">
        <f t="shared" si="2"/>
        <v>38890995.792599849</v>
      </c>
    </row>
    <row r="227" spans="1:7" s="7" customFormat="1" ht="18" thickTop="1" thickBot="1" x14ac:dyDescent="0.25">
      <c r="A227" s="80"/>
      <c r="B227" s="131">
        <v>45771</v>
      </c>
      <c r="C227" s="132"/>
      <c r="D227" s="122" t="s">
        <v>39</v>
      </c>
      <c r="E227" s="123">
        <v>61981</v>
      </c>
      <c r="F227" s="172"/>
      <c r="G227" s="124">
        <f t="shared" si="2"/>
        <v>38952976.792599849</v>
      </c>
    </row>
    <row r="228" spans="1:7" s="7" customFormat="1" ht="18" thickTop="1" thickBot="1" x14ac:dyDescent="0.25">
      <c r="A228" s="80"/>
      <c r="B228" s="131">
        <v>45771</v>
      </c>
      <c r="C228" s="132"/>
      <c r="D228" s="122" t="s">
        <v>39</v>
      </c>
      <c r="E228" s="123">
        <v>26390</v>
      </c>
      <c r="F228" s="172"/>
      <c r="G228" s="124">
        <f t="shared" si="2"/>
        <v>38979366.792599849</v>
      </c>
    </row>
    <row r="229" spans="1:7" s="7" customFormat="1" ht="18" thickTop="1" thickBot="1" x14ac:dyDescent="0.25">
      <c r="A229" s="80"/>
      <c r="B229" s="131">
        <v>45771</v>
      </c>
      <c r="C229" s="132"/>
      <c r="D229" s="122" t="s">
        <v>39</v>
      </c>
      <c r="E229" s="123">
        <v>1950</v>
      </c>
      <c r="F229" s="172"/>
      <c r="G229" s="124">
        <f t="shared" si="2"/>
        <v>38981316.792599849</v>
      </c>
    </row>
    <row r="230" spans="1:7" s="7" customFormat="1" ht="18" thickTop="1" thickBot="1" x14ac:dyDescent="0.25">
      <c r="A230" s="80"/>
      <c r="B230" s="131">
        <v>45771</v>
      </c>
      <c r="C230" s="132"/>
      <c r="D230" s="122" t="s">
        <v>39</v>
      </c>
      <c r="E230" s="123">
        <v>8225</v>
      </c>
      <c r="F230" s="172"/>
      <c r="G230" s="124">
        <f t="shared" si="2"/>
        <v>38989541.792599849</v>
      </c>
    </row>
    <row r="231" spans="1:7" s="7" customFormat="1" ht="18" thickTop="1" thickBot="1" x14ac:dyDescent="0.25">
      <c r="A231" s="80"/>
      <c r="B231" s="131">
        <v>45771</v>
      </c>
      <c r="C231" s="132"/>
      <c r="D231" s="122" t="s">
        <v>39</v>
      </c>
      <c r="E231" s="123">
        <v>3210</v>
      </c>
      <c r="F231" s="172"/>
      <c r="G231" s="124">
        <f t="shared" si="2"/>
        <v>38992751.792599849</v>
      </c>
    </row>
    <row r="232" spans="1:7" s="7" customFormat="1" ht="18" thickTop="1" thickBot="1" x14ac:dyDescent="0.25">
      <c r="A232" s="80"/>
      <c r="B232" s="131">
        <v>45771</v>
      </c>
      <c r="C232" s="132"/>
      <c r="D232" s="122" t="s">
        <v>39</v>
      </c>
      <c r="E232" s="123">
        <v>30655</v>
      </c>
      <c r="F232" s="172"/>
      <c r="G232" s="124">
        <f t="shared" si="2"/>
        <v>39023406.792599849</v>
      </c>
    </row>
    <row r="233" spans="1:7" s="7" customFormat="1" ht="18" thickTop="1" thickBot="1" x14ac:dyDescent="0.25">
      <c r="A233" s="80"/>
      <c r="B233" s="131">
        <v>45771</v>
      </c>
      <c r="C233" s="132"/>
      <c r="D233" s="122" t="s">
        <v>39</v>
      </c>
      <c r="E233" s="123">
        <v>5945</v>
      </c>
      <c r="F233" s="172"/>
      <c r="G233" s="124">
        <f t="shared" si="2"/>
        <v>39029351.792599849</v>
      </c>
    </row>
    <row r="234" spans="1:7" s="7" customFormat="1" ht="18" thickTop="1" thickBot="1" x14ac:dyDescent="0.25">
      <c r="A234" s="80"/>
      <c r="B234" s="131">
        <v>45771</v>
      </c>
      <c r="C234" s="132"/>
      <c r="D234" s="122" t="s">
        <v>29</v>
      </c>
      <c r="E234" s="123">
        <v>47873.2</v>
      </c>
      <c r="F234" s="172">
        <v>1242.9100000000001</v>
      </c>
      <c r="G234" s="124">
        <f t="shared" si="2"/>
        <v>39075982.082599856</v>
      </c>
    </row>
    <row r="235" spans="1:7" s="7" customFormat="1" ht="18" thickTop="1" thickBot="1" x14ac:dyDescent="0.25">
      <c r="A235" s="80"/>
      <c r="B235" s="131">
        <v>45771</v>
      </c>
      <c r="C235" s="132"/>
      <c r="D235" s="122" t="s">
        <v>42</v>
      </c>
      <c r="E235" s="123">
        <v>153352</v>
      </c>
      <c r="F235" s="172"/>
      <c r="G235" s="124">
        <f t="shared" si="2"/>
        <v>39229334.082599856</v>
      </c>
    </row>
    <row r="236" spans="1:7" s="7" customFormat="1" ht="18" thickTop="1" thickBot="1" x14ac:dyDescent="0.25">
      <c r="A236" s="80"/>
      <c r="B236" s="131">
        <v>45771</v>
      </c>
      <c r="C236" s="132"/>
      <c r="D236" s="122" t="s">
        <v>64</v>
      </c>
      <c r="E236" s="123">
        <v>113677.6</v>
      </c>
      <c r="F236" s="172"/>
      <c r="G236" s="124">
        <f t="shared" si="2"/>
        <v>39343011.682599857</v>
      </c>
    </row>
    <row r="237" spans="1:7" s="7" customFormat="1" ht="18" thickTop="1" thickBot="1" x14ac:dyDescent="0.25">
      <c r="A237" s="80"/>
      <c r="B237" s="131">
        <v>45771</v>
      </c>
      <c r="C237" s="132"/>
      <c r="D237" s="122" t="s">
        <v>64</v>
      </c>
      <c r="E237" s="123">
        <v>92037.8</v>
      </c>
      <c r="F237" s="172"/>
      <c r="G237" s="124">
        <f t="shared" si="2"/>
        <v>39435049.482599854</v>
      </c>
    </row>
    <row r="238" spans="1:7" s="7" customFormat="1" ht="18" thickTop="1" thickBot="1" x14ac:dyDescent="0.25">
      <c r="A238" s="80"/>
      <c r="B238" s="131">
        <v>45771</v>
      </c>
      <c r="C238" s="132"/>
      <c r="D238" s="122" t="s">
        <v>45</v>
      </c>
      <c r="E238" s="123">
        <v>398370.71</v>
      </c>
      <c r="F238" s="172"/>
      <c r="G238" s="124">
        <f t="shared" si="2"/>
        <v>39833420.192599855</v>
      </c>
    </row>
    <row r="239" spans="1:7" s="7" customFormat="1" ht="18" thickTop="1" thickBot="1" x14ac:dyDescent="0.25">
      <c r="A239" s="80"/>
      <c r="B239" s="131">
        <v>45771</v>
      </c>
      <c r="C239" s="132"/>
      <c r="D239" s="122" t="s">
        <v>74</v>
      </c>
      <c r="E239" s="123">
        <v>90350.52</v>
      </c>
      <c r="F239" s="172"/>
      <c r="G239" s="124">
        <f t="shared" si="2"/>
        <v>39923770.712599859</v>
      </c>
    </row>
    <row r="240" spans="1:7" s="7" customFormat="1" ht="18" thickTop="1" thickBot="1" x14ac:dyDescent="0.25">
      <c r="A240" s="80"/>
      <c r="B240" s="131">
        <v>45771</v>
      </c>
      <c r="C240" s="132"/>
      <c r="D240" s="122" t="s">
        <v>22</v>
      </c>
      <c r="E240" s="123">
        <v>156116.70000000001</v>
      </c>
      <c r="F240" s="172"/>
      <c r="G240" s="124">
        <f t="shared" si="2"/>
        <v>40079887.412599862</v>
      </c>
    </row>
    <row r="241" spans="1:7" s="7" customFormat="1" ht="18" thickTop="1" thickBot="1" x14ac:dyDescent="0.25">
      <c r="A241" s="80"/>
      <c r="B241" s="131">
        <v>45772</v>
      </c>
      <c r="C241" s="132"/>
      <c r="D241" s="122" t="s">
        <v>39</v>
      </c>
      <c r="E241" s="123">
        <v>55205</v>
      </c>
      <c r="F241" s="172"/>
      <c r="G241" s="124">
        <f t="shared" si="2"/>
        <v>40135092.412599862</v>
      </c>
    </row>
    <row r="242" spans="1:7" s="7" customFormat="1" ht="18" thickTop="1" thickBot="1" x14ac:dyDescent="0.25">
      <c r="A242" s="80"/>
      <c r="B242" s="131">
        <v>45772</v>
      </c>
      <c r="C242" s="132"/>
      <c r="D242" s="122" t="s">
        <v>39</v>
      </c>
      <c r="E242" s="123">
        <v>56118</v>
      </c>
      <c r="F242" s="172"/>
      <c r="G242" s="124">
        <f t="shared" si="2"/>
        <v>40191210.412599862</v>
      </c>
    </row>
    <row r="243" spans="1:7" s="7" customFormat="1" ht="18" thickTop="1" thickBot="1" x14ac:dyDescent="0.25">
      <c r="A243" s="80"/>
      <c r="B243" s="131">
        <v>45772</v>
      </c>
      <c r="C243" s="132"/>
      <c r="D243" s="122" t="s">
        <v>39</v>
      </c>
      <c r="E243" s="123">
        <v>1200</v>
      </c>
      <c r="F243" s="172"/>
      <c r="G243" s="124">
        <f t="shared" si="2"/>
        <v>40192410.412599862</v>
      </c>
    </row>
    <row r="244" spans="1:7" s="7" customFormat="1" ht="18" thickTop="1" thickBot="1" x14ac:dyDescent="0.25">
      <c r="A244" s="80"/>
      <c r="B244" s="131">
        <v>45772</v>
      </c>
      <c r="C244" s="132"/>
      <c r="D244" s="122" t="s">
        <v>39</v>
      </c>
      <c r="E244" s="123">
        <v>7280</v>
      </c>
      <c r="F244" s="172"/>
      <c r="G244" s="124">
        <f t="shared" si="2"/>
        <v>40199690.412599862</v>
      </c>
    </row>
    <row r="245" spans="1:7" s="7" customFormat="1" ht="18" thickTop="1" thickBot="1" x14ac:dyDescent="0.25">
      <c r="A245" s="80"/>
      <c r="B245" s="131">
        <v>45772</v>
      </c>
      <c r="C245" s="132"/>
      <c r="D245" s="122" t="s">
        <v>39</v>
      </c>
      <c r="E245" s="123">
        <v>2350</v>
      </c>
      <c r="F245" s="172"/>
      <c r="G245" s="124">
        <f t="shared" si="2"/>
        <v>40202040.412599862</v>
      </c>
    </row>
    <row r="246" spans="1:7" s="7" customFormat="1" ht="18" thickTop="1" thickBot="1" x14ac:dyDescent="0.25">
      <c r="A246" s="80"/>
      <c r="B246" s="131">
        <v>45772</v>
      </c>
      <c r="C246" s="132"/>
      <c r="D246" s="122" t="s">
        <v>39</v>
      </c>
      <c r="E246" s="123">
        <v>4590</v>
      </c>
      <c r="F246" s="172"/>
      <c r="G246" s="124">
        <f t="shared" si="2"/>
        <v>40206630.412599862</v>
      </c>
    </row>
    <row r="247" spans="1:7" s="7" customFormat="1" ht="18" thickTop="1" thickBot="1" x14ac:dyDescent="0.25">
      <c r="A247" s="80"/>
      <c r="B247" s="131">
        <v>45772</v>
      </c>
      <c r="C247" s="132"/>
      <c r="D247" s="122" t="s">
        <v>39</v>
      </c>
      <c r="E247" s="123">
        <v>1515</v>
      </c>
      <c r="F247" s="172"/>
      <c r="G247" s="124">
        <f t="shared" si="2"/>
        <v>40208145.412599862</v>
      </c>
    </row>
    <row r="248" spans="1:7" s="7" customFormat="1" ht="18" thickTop="1" thickBot="1" x14ac:dyDescent="0.25">
      <c r="A248" s="80"/>
      <c r="B248" s="131">
        <v>45772</v>
      </c>
      <c r="C248" s="132"/>
      <c r="D248" s="122" t="s">
        <v>29</v>
      </c>
      <c r="E248" s="123">
        <v>48969.99</v>
      </c>
      <c r="F248" s="172">
        <v>1260.8</v>
      </c>
      <c r="G248" s="124">
        <f t="shared" si="2"/>
        <v>40255854.602599867</v>
      </c>
    </row>
    <row r="249" spans="1:7" s="7" customFormat="1" ht="18" thickTop="1" thickBot="1" x14ac:dyDescent="0.25">
      <c r="A249" s="80"/>
      <c r="B249" s="131">
        <v>45772</v>
      </c>
      <c r="C249" s="132"/>
      <c r="D249" s="122" t="s">
        <v>104</v>
      </c>
      <c r="E249" s="123">
        <v>22147.5</v>
      </c>
      <c r="F249" s="172"/>
      <c r="G249" s="124">
        <f t="shared" si="2"/>
        <v>40278002.102599867</v>
      </c>
    </row>
    <row r="250" spans="1:7" s="7" customFormat="1" ht="21" customHeight="1" thickTop="1" thickBot="1" x14ac:dyDescent="0.25">
      <c r="A250" s="80"/>
      <c r="B250" s="131">
        <v>45772</v>
      </c>
      <c r="C250" s="132"/>
      <c r="D250" s="122" t="s">
        <v>104</v>
      </c>
      <c r="E250" s="123">
        <v>14778.3</v>
      </c>
      <c r="F250" s="172"/>
      <c r="G250" s="124">
        <f t="shared" si="2"/>
        <v>40292780.402599864</v>
      </c>
    </row>
    <row r="251" spans="1:7" s="7" customFormat="1" ht="18" thickTop="1" thickBot="1" x14ac:dyDescent="0.25">
      <c r="A251" s="80"/>
      <c r="B251" s="131">
        <v>45772</v>
      </c>
      <c r="C251" s="132"/>
      <c r="D251" s="122" t="s">
        <v>23</v>
      </c>
      <c r="E251" s="123"/>
      <c r="F251" s="172">
        <v>28411.94</v>
      </c>
      <c r="G251" s="124">
        <f t="shared" si="2"/>
        <v>40264368.462599866</v>
      </c>
    </row>
    <row r="252" spans="1:7" s="7" customFormat="1" ht="18" thickTop="1" thickBot="1" x14ac:dyDescent="0.25">
      <c r="A252" s="80"/>
      <c r="B252" s="131">
        <v>45773</v>
      </c>
      <c r="C252" s="132"/>
      <c r="D252" s="122" t="s">
        <v>39</v>
      </c>
      <c r="E252" s="123">
        <v>12435</v>
      </c>
      <c r="F252" s="172"/>
      <c r="G252" s="124">
        <f t="shared" si="2"/>
        <v>40276803.462599866</v>
      </c>
    </row>
    <row r="253" spans="1:7" s="7" customFormat="1" ht="18" thickTop="1" thickBot="1" x14ac:dyDescent="0.25">
      <c r="A253" s="80"/>
      <c r="B253" s="131">
        <v>45773</v>
      </c>
      <c r="C253" s="132"/>
      <c r="D253" s="122" t="s">
        <v>29</v>
      </c>
      <c r="E253" s="123">
        <v>33160</v>
      </c>
      <c r="F253" s="172">
        <v>889.85</v>
      </c>
      <c r="G253" s="124">
        <f t="shared" si="2"/>
        <v>40309073.612599865</v>
      </c>
    </row>
    <row r="254" spans="1:7" s="7" customFormat="1" ht="18" thickTop="1" thickBot="1" x14ac:dyDescent="0.25">
      <c r="A254" s="80"/>
      <c r="B254" s="131">
        <v>45774</v>
      </c>
      <c r="C254" s="132"/>
      <c r="D254" s="122" t="s">
        <v>39</v>
      </c>
      <c r="E254" s="123">
        <v>3555</v>
      </c>
      <c r="F254" s="172"/>
      <c r="G254" s="124">
        <f t="shared" si="2"/>
        <v>40312628.612599865</v>
      </c>
    </row>
    <row r="255" spans="1:7" s="7" customFormat="1" ht="18" thickTop="1" thickBot="1" x14ac:dyDescent="0.25">
      <c r="A255" s="80"/>
      <c r="B255" s="131">
        <v>45774</v>
      </c>
      <c r="C255" s="132"/>
      <c r="D255" s="122" t="s">
        <v>29</v>
      </c>
      <c r="E255" s="123">
        <v>19932</v>
      </c>
      <c r="F255" s="172">
        <v>513.54999999999995</v>
      </c>
      <c r="G255" s="124">
        <f t="shared" si="2"/>
        <v>40332047.062599868</v>
      </c>
    </row>
    <row r="256" spans="1:7" s="7" customFormat="1" ht="18" thickTop="1" thickBot="1" x14ac:dyDescent="0.25">
      <c r="A256" s="80"/>
      <c r="B256" s="131">
        <v>45775</v>
      </c>
      <c r="C256" s="132"/>
      <c r="D256" s="122" t="s">
        <v>39</v>
      </c>
      <c r="E256" s="123">
        <v>1700</v>
      </c>
      <c r="F256" s="172"/>
      <c r="G256" s="124">
        <f t="shared" si="2"/>
        <v>40333747.062599868</v>
      </c>
    </row>
    <row r="257" spans="1:7" s="7" customFormat="1" ht="18" thickTop="1" thickBot="1" x14ac:dyDescent="0.25">
      <c r="A257" s="80"/>
      <c r="B257" s="131">
        <v>45775</v>
      </c>
      <c r="C257" s="132"/>
      <c r="D257" s="122" t="s">
        <v>39</v>
      </c>
      <c r="E257" s="123">
        <v>63455</v>
      </c>
      <c r="F257" s="172"/>
      <c r="G257" s="124">
        <f t="shared" si="2"/>
        <v>40397202.062599868</v>
      </c>
    </row>
    <row r="258" spans="1:7" s="7" customFormat="1" ht="18" thickTop="1" thickBot="1" x14ac:dyDescent="0.25">
      <c r="A258" s="80"/>
      <c r="B258" s="131">
        <v>45775</v>
      </c>
      <c r="C258" s="132"/>
      <c r="D258" s="122" t="s">
        <v>39</v>
      </c>
      <c r="E258" s="123">
        <v>41530</v>
      </c>
      <c r="F258" s="172"/>
      <c r="G258" s="124">
        <f t="shared" si="2"/>
        <v>40438732.062599868</v>
      </c>
    </row>
    <row r="259" spans="1:7" s="7" customFormat="1" ht="18" thickTop="1" thickBot="1" x14ac:dyDescent="0.25">
      <c r="A259" s="80"/>
      <c r="B259" s="131">
        <v>45775</v>
      </c>
      <c r="C259" s="132"/>
      <c r="D259" s="122" t="s">
        <v>39</v>
      </c>
      <c r="E259" s="123">
        <v>1370</v>
      </c>
      <c r="F259" s="172"/>
      <c r="G259" s="124">
        <f t="shared" si="2"/>
        <v>40440102.062599868</v>
      </c>
    </row>
    <row r="260" spans="1:7" s="7" customFormat="1" ht="18" thickTop="1" thickBot="1" x14ac:dyDescent="0.25">
      <c r="A260" s="80"/>
      <c r="B260" s="131">
        <v>45775</v>
      </c>
      <c r="C260" s="132"/>
      <c r="D260" s="122" t="s">
        <v>39</v>
      </c>
      <c r="E260" s="123">
        <v>24820</v>
      </c>
      <c r="F260" s="172"/>
      <c r="G260" s="124">
        <f t="shared" si="2"/>
        <v>40464922.062599868</v>
      </c>
    </row>
    <row r="261" spans="1:7" s="7" customFormat="1" ht="18" thickTop="1" thickBot="1" x14ac:dyDescent="0.25">
      <c r="A261" s="80"/>
      <c r="B261" s="131">
        <v>45775</v>
      </c>
      <c r="C261" s="132"/>
      <c r="D261" s="122" t="s">
        <v>39</v>
      </c>
      <c r="E261" s="123">
        <v>3340</v>
      </c>
      <c r="F261" s="172"/>
      <c r="G261" s="124">
        <f t="shared" si="2"/>
        <v>40468262.062599868</v>
      </c>
    </row>
    <row r="262" spans="1:7" s="7" customFormat="1" ht="18" thickTop="1" thickBot="1" x14ac:dyDescent="0.25">
      <c r="A262" s="80"/>
      <c r="B262" s="131">
        <v>45775</v>
      </c>
      <c r="C262" s="132"/>
      <c r="D262" s="122" t="s">
        <v>39</v>
      </c>
      <c r="E262" s="123">
        <v>71270</v>
      </c>
      <c r="F262" s="172"/>
      <c r="G262" s="124">
        <f t="shared" si="2"/>
        <v>40539532.062599868</v>
      </c>
    </row>
    <row r="263" spans="1:7" s="7" customFormat="1" ht="18" thickTop="1" thickBot="1" x14ac:dyDescent="0.25">
      <c r="A263" s="80"/>
      <c r="B263" s="131">
        <v>45775</v>
      </c>
      <c r="C263" s="132"/>
      <c r="D263" s="122" t="s">
        <v>39</v>
      </c>
      <c r="E263" s="123">
        <v>675</v>
      </c>
      <c r="F263" s="172"/>
      <c r="G263" s="124">
        <f t="shared" si="2"/>
        <v>40540207.062599868</v>
      </c>
    </row>
    <row r="264" spans="1:7" s="7" customFormat="1" ht="18" thickTop="1" thickBot="1" x14ac:dyDescent="0.25">
      <c r="A264" s="80"/>
      <c r="B264" s="131">
        <v>45775</v>
      </c>
      <c r="C264" s="132"/>
      <c r="D264" s="122" t="s">
        <v>29</v>
      </c>
      <c r="E264" s="123">
        <v>135525.79999999999</v>
      </c>
      <c r="F264" s="172">
        <v>3537.74</v>
      </c>
      <c r="G264" s="124">
        <f t="shared" si="2"/>
        <v>40672195.122599863</v>
      </c>
    </row>
    <row r="265" spans="1:7" s="7" customFormat="1" ht="31.5" thickTop="1" thickBot="1" x14ac:dyDescent="0.25">
      <c r="A265" s="80"/>
      <c r="B265" s="131">
        <v>45775</v>
      </c>
      <c r="C265" s="132"/>
      <c r="D265" s="122" t="s">
        <v>48</v>
      </c>
      <c r="E265" s="123">
        <v>10000</v>
      </c>
      <c r="F265" s="172">
        <v>325</v>
      </c>
      <c r="G265" s="124">
        <f t="shared" si="2"/>
        <v>40681870.122599863</v>
      </c>
    </row>
    <row r="266" spans="1:7" s="7" customFormat="1" ht="18" thickTop="1" thickBot="1" x14ac:dyDescent="0.25">
      <c r="A266" s="80"/>
      <c r="B266" s="131">
        <v>45775</v>
      </c>
      <c r="C266" s="132"/>
      <c r="D266" s="122" t="s">
        <v>71</v>
      </c>
      <c r="E266" s="123">
        <v>125245.63</v>
      </c>
      <c r="F266" s="172"/>
      <c r="G266" s="124">
        <f t="shared" si="2"/>
        <v>40807115.752599865</v>
      </c>
    </row>
    <row r="267" spans="1:7" s="7" customFormat="1" ht="18" thickTop="1" thickBot="1" x14ac:dyDescent="0.25">
      <c r="A267" s="80"/>
      <c r="B267" s="131">
        <v>45775</v>
      </c>
      <c r="C267" s="132"/>
      <c r="D267" s="122" t="s">
        <v>23</v>
      </c>
      <c r="E267" s="123"/>
      <c r="F267" s="172">
        <v>129052.46</v>
      </c>
      <c r="G267" s="124">
        <f t="shared" si="2"/>
        <v>40678063.292599864</v>
      </c>
    </row>
    <row r="268" spans="1:7" s="7" customFormat="1" ht="18" thickTop="1" thickBot="1" x14ac:dyDescent="0.25">
      <c r="A268" s="80"/>
      <c r="B268" s="131">
        <v>45776</v>
      </c>
      <c r="C268" s="132"/>
      <c r="D268" s="122" t="s">
        <v>39</v>
      </c>
      <c r="E268" s="123">
        <v>45165</v>
      </c>
      <c r="F268" s="172"/>
      <c r="G268" s="124">
        <f t="shared" si="2"/>
        <v>40723228.292599864</v>
      </c>
    </row>
    <row r="269" spans="1:7" s="7" customFormat="1" ht="18" thickTop="1" thickBot="1" x14ac:dyDescent="0.25">
      <c r="A269" s="80"/>
      <c r="B269" s="131">
        <v>45776</v>
      </c>
      <c r="C269" s="132"/>
      <c r="D269" s="122" t="s">
        <v>39</v>
      </c>
      <c r="E269" s="123">
        <v>71161</v>
      </c>
      <c r="F269" s="172"/>
      <c r="G269" s="124">
        <f t="shared" si="2"/>
        <v>40794389.292599864</v>
      </c>
    </row>
    <row r="270" spans="1:7" s="7" customFormat="1" ht="18" thickTop="1" thickBot="1" x14ac:dyDescent="0.25">
      <c r="A270" s="80"/>
      <c r="B270" s="131">
        <v>45776</v>
      </c>
      <c r="C270" s="132"/>
      <c r="D270" s="122" t="s">
        <v>39</v>
      </c>
      <c r="E270" s="123">
        <v>10195</v>
      </c>
      <c r="F270" s="172"/>
      <c r="G270" s="124">
        <f t="shared" si="2"/>
        <v>40804584.292599864</v>
      </c>
    </row>
    <row r="271" spans="1:7" s="7" customFormat="1" ht="18" thickTop="1" thickBot="1" x14ac:dyDescent="0.25">
      <c r="A271" s="80"/>
      <c r="B271" s="131">
        <v>45776</v>
      </c>
      <c r="C271" s="132"/>
      <c r="D271" s="122" t="s">
        <v>39</v>
      </c>
      <c r="E271" s="123">
        <v>2100</v>
      </c>
      <c r="F271" s="172"/>
      <c r="G271" s="124">
        <f t="shared" si="2"/>
        <v>40806684.292599864</v>
      </c>
    </row>
    <row r="272" spans="1:7" s="7" customFormat="1" ht="18" thickTop="1" thickBot="1" x14ac:dyDescent="0.25">
      <c r="A272" s="80"/>
      <c r="B272" s="131">
        <v>45776</v>
      </c>
      <c r="C272" s="132"/>
      <c r="D272" s="122" t="s">
        <v>39</v>
      </c>
      <c r="E272" s="123">
        <v>91200</v>
      </c>
      <c r="F272" s="172"/>
      <c r="G272" s="124">
        <f t="shared" si="2"/>
        <v>40897884.292599864</v>
      </c>
    </row>
    <row r="273" spans="1:7" s="7" customFormat="1" ht="18" thickTop="1" thickBot="1" x14ac:dyDescent="0.25">
      <c r="A273" s="80"/>
      <c r="B273" s="131">
        <v>45776</v>
      </c>
      <c r="C273" s="132"/>
      <c r="D273" s="122" t="s">
        <v>39</v>
      </c>
      <c r="E273" s="123">
        <v>100</v>
      </c>
      <c r="F273" s="172"/>
      <c r="G273" s="124">
        <f t="shared" si="2"/>
        <v>40897984.292599864</v>
      </c>
    </row>
    <row r="274" spans="1:7" s="7" customFormat="1" ht="18" thickTop="1" thickBot="1" x14ac:dyDescent="0.25">
      <c r="A274" s="80"/>
      <c r="B274" s="131">
        <v>45776</v>
      </c>
      <c r="C274" s="132"/>
      <c r="D274" s="122" t="s">
        <v>29</v>
      </c>
      <c r="E274" s="123">
        <v>96175.3</v>
      </c>
      <c r="F274" s="172">
        <v>2465.65</v>
      </c>
      <c r="G274" s="124">
        <f t="shared" si="2"/>
        <v>40991693.942599863</v>
      </c>
    </row>
    <row r="275" spans="1:7" s="7" customFormat="1" ht="18" thickTop="1" thickBot="1" x14ac:dyDescent="0.25">
      <c r="A275" s="80"/>
      <c r="B275" s="131">
        <v>45776</v>
      </c>
      <c r="C275" s="132"/>
      <c r="D275" s="122" t="s">
        <v>66</v>
      </c>
      <c r="E275" s="123">
        <v>2000</v>
      </c>
      <c r="F275" s="172"/>
      <c r="G275" s="124">
        <f t="shared" si="2"/>
        <v>40993693.942599863</v>
      </c>
    </row>
    <row r="276" spans="1:7" s="7" customFormat="1" ht="18" thickTop="1" thickBot="1" x14ac:dyDescent="0.25">
      <c r="A276" s="80"/>
      <c r="B276" s="131">
        <v>45776</v>
      </c>
      <c r="C276" s="132"/>
      <c r="D276" s="122" t="s">
        <v>22</v>
      </c>
      <c r="E276" s="123">
        <v>243407.96</v>
      </c>
      <c r="F276" s="172"/>
      <c r="G276" s="124">
        <f t="shared" si="2"/>
        <v>41237101.902599864</v>
      </c>
    </row>
    <row r="277" spans="1:7" s="7" customFormat="1" ht="18" thickTop="1" thickBot="1" x14ac:dyDescent="0.25">
      <c r="A277" s="80"/>
      <c r="B277" s="131">
        <v>45776</v>
      </c>
      <c r="C277" s="132"/>
      <c r="D277" s="122" t="s">
        <v>22</v>
      </c>
      <c r="E277" s="123">
        <v>214656.4</v>
      </c>
      <c r="F277" s="172"/>
      <c r="G277" s="124">
        <f t="shared" si="2"/>
        <v>41451758.302599862</v>
      </c>
    </row>
    <row r="278" spans="1:7" s="7" customFormat="1" ht="18" thickTop="1" thickBot="1" x14ac:dyDescent="0.25">
      <c r="A278" s="80"/>
      <c r="B278" s="131">
        <v>45776</v>
      </c>
      <c r="C278" s="132"/>
      <c r="D278" s="122" t="s">
        <v>23</v>
      </c>
      <c r="E278" s="123"/>
      <c r="F278" s="172">
        <v>7235280.6500000004</v>
      </c>
      <c r="G278" s="124">
        <f t="shared" si="2"/>
        <v>34216477.652599864</v>
      </c>
    </row>
    <row r="279" spans="1:7" s="7" customFormat="1" ht="18" thickTop="1" thickBot="1" x14ac:dyDescent="0.25">
      <c r="A279" s="80"/>
      <c r="B279" s="131">
        <v>45777</v>
      </c>
      <c r="C279" s="132"/>
      <c r="D279" s="122" t="s">
        <v>39</v>
      </c>
      <c r="E279" s="123">
        <v>56640</v>
      </c>
      <c r="F279" s="172"/>
      <c r="G279" s="124">
        <f t="shared" si="2"/>
        <v>34273117.652599864</v>
      </c>
    </row>
    <row r="280" spans="1:7" s="7" customFormat="1" ht="18" thickTop="1" thickBot="1" x14ac:dyDescent="0.25">
      <c r="A280" s="80"/>
      <c r="B280" s="131">
        <v>45777</v>
      </c>
      <c r="C280" s="132"/>
      <c r="D280" s="122" t="s">
        <v>39</v>
      </c>
      <c r="E280" s="123">
        <v>3700</v>
      </c>
      <c r="F280" s="172"/>
      <c r="G280" s="124">
        <f t="shared" si="2"/>
        <v>34276817.652599864</v>
      </c>
    </row>
    <row r="281" spans="1:7" s="7" customFormat="1" ht="18" thickTop="1" thickBot="1" x14ac:dyDescent="0.25">
      <c r="A281" s="80"/>
      <c r="B281" s="131">
        <v>45777</v>
      </c>
      <c r="C281" s="132"/>
      <c r="D281" s="122" t="s">
        <v>39</v>
      </c>
      <c r="E281" s="123">
        <v>20650</v>
      </c>
      <c r="F281" s="172"/>
      <c r="G281" s="124">
        <f t="shared" si="2"/>
        <v>34297467.652599864</v>
      </c>
    </row>
    <row r="282" spans="1:7" s="7" customFormat="1" ht="18" thickTop="1" thickBot="1" x14ac:dyDescent="0.25">
      <c r="A282" s="80"/>
      <c r="B282" s="131">
        <v>45777</v>
      </c>
      <c r="C282" s="132"/>
      <c r="D282" s="122" t="s">
        <v>39</v>
      </c>
      <c r="E282" s="123">
        <v>2665</v>
      </c>
      <c r="F282" s="172"/>
      <c r="G282" s="124">
        <f t="shared" si="2"/>
        <v>34300132.652599864</v>
      </c>
    </row>
    <row r="283" spans="1:7" s="7" customFormat="1" ht="18" thickTop="1" thickBot="1" x14ac:dyDescent="0.25">
      <c r="A283" s="80"/>
      <c r="B283" s="131">
        <v>45777</v>
      </c>
      <c r="C283" s="132"/>
      <c r="D283" s="122" t="s">
        <v>39</v>
      </c>
      <c r="E283" s="123">
        <v>67400</v>
      </c>
      <c r="F283" s="172"/>
      <c r="G283" s="124">
        <f t="shared" si="2"/>
        <v>34367532.652599864</v>
      </c>
    </row>
    <row r="284" spans="1:7" s="7" customFormat="1" ht="18" thickTop="1" thickBot="1" x14ac:dyDescent="0.25">
      <c r="A284" s="80"/>
      <c r="B284" s="131">
        <v>45777</v>
      </c>
      <c r="C284" s="132"/>
      <c r="D284" s="122" t="s">
        <v>39</v>
      </c>
      <c r="E284" s="123">
        <v>3010</v>
      </c>
      <c r="F284" s="172"/>
      <c r="G284" s="124">
        <f t="shared" si="2"/>
        <v>34370542.652599864</v>
      </c>
    </row>
    <row r="285" spans="1:7" s="7" customFormat="1" ht="18" thickTop="1" thickBot="1" x14ac:dyDescent="0.25">
      <c r="A285" s="80"/>
      <c r="B285" s="131">
        <v>45777</v>
      </c>
      <c r="C285" s="132"/>
      <c r="D285" s="122" t="s">
        <v>39</v>
      </c>
      <c r="E285" s="123">
        <v>51035</v>
      </c>
      <c r="F285" s="172"/>
      <c r="G285" s="124">
        <f t="shared" si="2"/>
        <v>34421577.652599864</v>
      </c>
    </row>
    <row r="286" spans="1:7" s="7" customFormat="1" ht="18" thickTop="1" thickBot="1" x14ac:dyDescent="0.25">
      <c r="A286" s="80"/>
      <c r="B286" s="131">
        <v>45777</v>
      </c>
      <c r="C286" s="132"/>
      <c r="D286" s="122" t="s">
        <v>29</v>
      </c>
      <c r="E286" s="123">
        <v>57101.17</v>
      </c>
      <c r="F286" s="172"/>
      <c r="G286" s="124">
        <f t="shared" si="2"/>
        <v>34478678.822599865</v>
      </c>
    </row>
    <row r="287" spans="1:7" s="7" customFormat="1" ht="31.5" thickTop="1" thickBot="1" x14ac:dyDescent="0.25">
      <c r="A287" s="80"/>
      <c r="B287" s="131">
        <v>45777</v>
      </c>
      <c r="C287" s="132"/>
      <c r="D287" s="122" t="s">
        <v>48</v>
      </c>
      <c r="E287" s="123">
        <v>1920</v>
      </c>
      <c r="F287" s="172"/>
      <c r="G287" s="124">
        <f t="shared" si="2"/>
        <v>34480598.822599865</v>
      </c>
    </row>
    <row r="288" spans="1:7" s="7" customFormat="1" ht="18" thickTop="1" thickBot="1" x14ac:dyDescent="0.25">
      <c r="A288" s="80"/>
      <c r="B288" s="131">
        <v>45777</v>
      </c>
      <c r="C288" s="132"/>
      <c r="D288" s="122" t="s">
        <v>46</v>
      </c>
      <c r="E288" s="123">
        <v>565612.30000000005</v>
      </c>
      <c r="F288" s="172"/>
      <c r="G288" s="124">
        <f t="shared" si="2"/>
        <v>35046211.122599863</v>
      </c>
    </row>
    <row r="289" spans="1:7" s="7" customFormat="1" ht="18" hidden="1" thickTop="1" thickBot="1" x14ac:dyDescent="0.25">
      <c r="A289" s="80"/>
      <c r="B289" s="131"/>
      <c r="C289" s="132"/>
      <c r="D289" s="122"/>
      <c r="E289" s="123"/>
      <c r="F289" s="172"/>
      <c r="G289" s="124">
        <f t="shared" si="2"/>
        <v>35046211.122599863</v>
      </c>
    </row>
    <row r="290" spans="1:7" s="7" customFormat="1" ht="18" hidden="1" thickTop="1" thickBot="1" x14ac:dyDescent="0.25">
      <c r="A290" s="80"/>
      <c r="B290" s="131"/>
      <c r="C290" s="132"/>
      <c r="D290" s="122"/>
      <c r="E290" s="123"/>
      <c r="F290" s="172"/>
      <c r="G290" s="124">
        <f t="shared" si="2"/>
        <v>35046211.122599863</v>
      </c>
    </row>
    <row r="291" spans="1:7" s="7" customFormat="1" ht="18" hidden="1" thickTop="1" thickBot="1" x14ac:dyDescent="0.25">
      <c r="A291" s="80"/>
      <c r="B291" s="131"/>
      <c r="C291" s="132"/>
      <c r="D291" s="122"/>
      <c r="E291" s="123"/>
      <c r="F291" s="172"/>
      <c r="G291" s="124">
        <f t="shared" si="2"/>
        <v>35046211.122599863</v>
      </c>
    </row>
    <row r="292" spans="1:7" s="7" customFormat="1" ht="18" hidden="1" thickTop="1" thickBot="1" x14ac:dyDescent="0.25">
      <c r="A292" s="80"/>
      <c r="B292" s="131"/>
      <c r="C292" s="132"/>
      <c r="D292" s="122"/>
      <c r="E292" s="123"/>
      <c r="F292" s="172"/>
      <c r="G292" s="124">
        <f t="shared" si="2"/>
        <v>35046211.122599863</v>
      </c>
    </row>
    <row r="293" spans="1:7" s="7" customFormat="1" ht="18" hidden="1" thickTop="1" thickBot="1" x14ac:dyDescent="0.25">
      <c r="A293" s="80"/>
      <c r="B293" s="131"/>
      <c r="C293" s="132"/>
      <c r="D293" s="122"/>
      <c r="E293" s="123"/>
      <c r="F293" s="172"/>
      <c r="G293" s="124">
        <f t="shared" si="2"/>
        <v>35046211.122599863</v>
      </c>
    </row>
    <row r="294" spans="1:7" s="7" customFormat="1" ht="18" hidden="1" thickTop="1" thickBot="1" x14ac:dyDescent="0.25">
      <c r="A294" s="80"/>
      <c r="B294" s="131"/>
      <c r="C294" s="132"/>
      <c r="D294" s="122"/>
      <c r="E294" s="123"/>
      <c r="F294" s="172"/>
      <c r="G294" s="124">
        <f t="shared" si="2"/>
        <v>35046211.122599863</v>
      </c>
    </row>
    <row r="295" spans="1:7" s="7" customFormat="1" ht="18" hidden="1" thickTop="1" thickBot="1" x14ac:dyDescent="0.25">
      <c r="A295" s="80"/>
      <c r="B295" s="131"/>
      <c r="C295" s="132"/>
      <c r="D295" s="122"/>
      <c r="E295" s="123"/>
      <c r="F295" s="172"/>
      <c r="G295" s="124">
        <f t="shared" si="2"/>
        <v>35046211.122599863</v>
      </c>
    </row>
    <row r="296" spans="1:7" s="7" customFormat="1" ht="18" hidden="1" thickTop="1" thickBot="1" x14ac:dyDescent="0.25">
      <c r="A296" s="80"/>
      <c r="B296" s="131"/>
      <c r="C296" s="132"/>
      <c r="D296" s="122"/>
      <c r="E296" s="123"/>
      <c r="F296" s="172"/>
      <c r="G296" s="124">
        <f t="shared" si="2"/>
        <v>35046211.122599863</v>
      </c>
    </row>
    <row r="297" spans="1:7" s="7" customFormat="1" ht="18" hidden="1" thickTop="1" thickBot="1" x14ac:dyDescent="0.25">
      <c r="A297" s="80"/>
      <c r="B297" s="131"/>
      <c r="C297" s="132"/>
      <c r="D297" s="122"/>
      <c r="E297" s="123"/>
      <c r="F297" s="172"/>
      <c r="G297" s="124">
        <f t="shared" si="2"/>
        <v>35046211.122599863</v>
      </c>
    </row>
    <row r="298" spans="1:7" s="7" customFormat="1" ht="18" hidden="1" thickTop="1" thickBot="1" x14ac:dyDescent="0.25">
      <c r="A298" s="80"/>
      <c r="B298" s="131"/>
      <c r="C298" s="132"/>
      <c r="D298" s="122"/>
      <c r="E298" s="123"/>
      <c r="F298" s="172"/>
      <c r="G298" s="124">
        <f t="shared" si="2"/>
        <v>35046211.122599863</v>
      </c>
    </row>
    <row r="299" spans="1:7" s="7" customFormat="1" ht="18" hidden="1" thickTop="1" thickBot="1" x14ac:dyDescent="0.25">
      <c r="A299" s="80"/>
      <c r="B299" s="131"/>
      <c r="C299" s="132"/>
      <c r="D299" s="122"/>
      <c r="E299" s="123"/>
      <c r="F299" s="172"/>
      <c r="G299" s="124">
        <f t="shared" si="2"/>
        <v>35046211.122599863</v>
      </c>
    </row>
    <row r="300" spans="1:7" s="7" customFormat="1" ht="18" hidden="1" thickTop="1" thickBot="1" x14ac:dyDescent="0.25">
      <c r="A300" s="80"/>
      <c r="B300" s="131"/>
      <c r="C300" s="132"/>
      <c r="D300" s="209"/>
      <c r="E300" s="210"/>
      <c r="F300" s="211"/>
      <c r="G300" s="124">
        <f t="shared" si="2"/>
        <v>35046211.122599863</v>
      </c>
    </row>
    <row r="301" spans="1:7" s="7" customFormat="1" ht="18" hidden="1" thickTop="1" thickBot="1" x14ac:dyDescent="0.25">
      <c r="A301" s="80"/>
      <c r="B301" s="131"/>
      <c r="C301" s="132"/>
      <c r="D301" s="209"/>
      <c r="E301" s="210"/>
      <c r="F301" s="211"/>
      <c r="G301" s="124">
        <f t="shared" ref="G301:G347" si="3">G300+E301-F301</f>
        <v>35046211.122599863</v>
      </c>
    </row>
    <row r="302" spans="1:7" s="7" customFormat="1" ht="18" hidden="1" thickTop="1" thickBot="1" x14ac:dyDescent="0.25">
      <c r="A302" s="80"/>
      <c r="B302" s="131"/>
      <c r="C302" s="132"/>
      <c r="D302" s="209"/>
      <c r="E302" s="210"/>
      <c r="F302" s="211"/>
      <c r="G302" s="124">
        <f t="shared" si="3"/>
        <v>35046211.122599863</v>
      </c>
    </row>
    <row r="303" spans="1:7" s="7" customFormat="1" ht="18" hidden="1" thickTop="1" thickBot="1" x14ac:dyDescent="0.25">
      <c r="A303" s="80"/>
      <c r="B303" s="131"/>
      <c r="C303" s="132"/>
      <c r="D303" s="209"/>
      <c r="E303" s="210"/>
      <c r="F303" s="211"/>
      <c r="G303" s="124">
        <f t="shared" si="3"/>
        <v>35046211.122599863</v>
      </c>
    </row>
    <row r="304" spans="1:7" s="7" customFormat="1" ht="18" hidden="1" thickTop="1" thickBot="1" x14ac:dyDescent="0.25">
      <c r="A304" s="80"/>
      <c r="B304" s="131"/>
      <c r="C304" s="132"/>
      <c r="D304" s="209"/>
      <c r="E304" s="210"/>
      <c r="F304" s="211"/>
      <c r="G304" s="124">
        <f t="shared" si="3"/>
        <v>35046211.122599863</v>
      </c>
    </row>
    <row r="305" spans="1:7" s="7" customFormat="1" ht="18" hidden="1" thickTop="1" thickBot="1" x14ac:dyDescent="0.25">
      <c r="A305" s="80"/>
      <c r="B305" s="131"/>
      <c r="C305" s="132"/>
      <c r="D305" s="209"/>
      <c r="E305" s="210"/>
      <c r="F305" s="211"/>
      <c r="G305" s="124">
        <f t="shared" si="3"/>
        <v>35046211.122599863</v>
      </c>
    </row>
    <row r="306" spans="1:7" s="7" customFormat="1" ht="18" hidden="1" thickTop="1" thickBot="1" x14ac:dyDescent="0.25">
      <c r="A306" s="80"/>
      <c r="B306" s="131"/>
      <c r="C306" s="132"/>
      <c r="D306" s="209"/>
      <c r="E306" s="210"/>
      <c r="F306" s="211"/>
      <c r="G306" s="124">
        <f t="shared" si="3"/>
        <v>35046211.122599863</v>
      </c>
    </row>
    <row r="307" spans="1:7" s="7" customFormat="1" ht="18" hidden="1" thickTop="1" thickBot="1" x14ac:dyDescent="0.25">
      <c r="A307" s="80"/>
      <c r="B307" s="131"/>
      <c r="C307" s="132"/>
      <c r="D307" s="209"/>
      <c r="E307" s="210"/>
      <c r="F307" s="211"/>
      <c r="G307" s="124">
        <f t="shared" si="3"/>
        <v>35046211.122599863</v>
      </c>
    </row>
    <row r="308" spans="1:7" s="7" customFormat="1" ht="18" hidden="1" thickTop="1" thickBot="1" x14ac:dyDescent="0.25">
      <c r="A308" s="80"/>
      <c r="B308" s="131"/>
      <c r="C308" s="132"/>
      <c r="D308" s="209"/>
      <c r="E308" s="210"/>
      <c r="F308" s="211"/>
      <c r="G308" s="124">
        <f t="shared" si="3"/>
        <v>35046211.122599863</v>
      </c>
    </row>
    <row r="309" spans="1:7" s="7" customFormat="1" ht="18" hidden="1" thickTop="1" thickBot="1" x14ac:dyDescent="0.25">
      <c r="A309" s="80"/>
      <c r="B309" s="131"/>
      <c r="C309" s="132"/>
      <c r="D309" s="209"/>
      <c r="E309" s="210"/>
      <c r="F309" s="211"/>
      <c r="G309" s="124">
        <f t="shared" si="3"/>
        <v>35046211.122599863</v>
      </c>
    </row>
    <row r="310" spans="1:7" s="7" customFormat="1" ht="18" hidden="1" thickTop="1" thickBot="1" x14ac:dyDescent="0.25">
      <c r="A310" s="80"/>
      <c r="B310" s="131"/>
      <c r="C310" s="132"/>
      <c r="D310" s="209"/>
      <c r="E310" s="210"/>
      <c r="F310" s="211"/>
      <c r="G310" s="124">
        <f t="shared" si="3"/>
        <v>35046211.122599863</v>
      </c>
    </row>
    <row r="311" spans="1:7" s="7" customFormat="1" ht="18" hidden="1" thickTop="1" thickBot="1" x14ac:dyDescent="0.25">
      <c r="A311" s="80"/>
      <c r="B311" s="131"/>
      <c r="C311" s="132"/>
      <c r="D311" s="209"/>
      <c r="E311" s="210"/>
      <c r="F311" s="211"/>
      <c r="G311" s="124">
        <f t="shared" si="3"/>
        <v>35046211.122599863</v>
      </c>
    </row>
    <row r="312" spans="1:7" s="7" customFormat="1" ht="18" hidden="1" thickTop="1" thickBot="1" x14ac:dyDescent="0.25">
      <c r="A312" s="80"/>
      <c r="B312" s="131"/>
      <c r="C312" s="132"/>
      <c r="D312" s="209"/>
      <c r="E312" s="210"/>
      <c r="F312" s="211"/>
      <c r="G312" s="124">
        <f t="shared" si="3"/>
        <v>35046211.122599863</v>
      </c>
    </row>
    <row r="313" spans="1:7" s="7" customFormat="1" ht="18" hidden="1" thickTop="1" thickBot="1" x14ac:dyDescent="0.25">
      <c r="A313" s="80"/>
      <c r="B313" s="131"/>
      <c r="C313" s="132"/>
      <c r="D313" s="209"/>
      <c r="E313" s="210"/>
      <c r="F313" s="211"/>
      <c r="G313" s="124">
        <f t="shared" si="3"/>
        <v>35046211.122599863</v>
      </c>
    </row>
    <row r="314" spans="1:7" s="7" customFormat="1" ht="18" hidden="1" thickTop="1" thickBot="1" x14ac:dyDescent="0.25">
      <c r="A314" s="80"/>
      <c r="B314" s="131"/>
      <c r="C314" s="132"/>
      <c r="D314" s="209"/>
      <c r="E314" s="210"/>
      <c r="F314" s="211"/>
      <c r="G314" s="124">
        <f t="shared" si="3"/>
        <v>35046211.122599863</v>
      </c>
    </row>
    <row r="315" spans="1:7" s="7" customFormat="1" ht="18" hidden="1" thickTop="1" thickBot="1" x14ac:dyDescent="0.25">
      <c r="A315" s="80"/>
      <c r="B315" s="131"/>
      <c r="C315" s="132"/>
      <c r="D315" s="209"/>
      <c r="E315" s="210"/>
      <c r="F315" s="211"/>
      <c r="G315" s="124">
        <f t="shared" si="3"/>
        <v>35046211.122599863</v>
      </c>
    </row>
    <row r="316" spans="1:7" s="7" customFormat="1" ht="18" hidden="1" thickTop="1" thickBot="1" x14ac:dyDescent="0.25">
      <c r="A316" s="80"/>
      <c r="B316" s="131"/>
      <c r="C316" s="132"/>
      <c r="D316" s="209"/>
      <c r="E316" s="210"/>
      <c r="F316" s="211"/>
      <c r="G316" s="124">
        <f t="shared" si="3"/>
        <v>35046211.122599863</v>
      </c>
    </row>
    <row r="317" spans="1:7" s="7" customFormat="1" ht="18" hidden="1" thickTop="1" thickBot="1" x14ac:dyDescent="0.25">
      <c r="A317" s="80"/>
      <c r="B317" s="131"/>
      <c r="C317" s="132"/>
      <c r="D317" s="209"/>
      <c r="E317" s="210"/>
      <c r="F317" s="211"/>
      <c r="G317" s="124">
        <f t="shared" si="3"/>
        <v>35046211.122599863</v>
      </c>
    </row>
    <row r="318" spans="1:7" s="7" customFormat="1" ht="18" hidden="1" thickTop="1" thickBot="1" x14ac:dyDescent="0.25">
      <c r="A318" s="80"/>
      <c r="B318" s="131"/>
      <c r="C318" s="132"/>
      <c r="D318" s="209"/>
      <c r="E318" s="210"/>
      <c r="F318" s="211"/>
      <c r="G318" s="124">
        <f t="shared" si="3"/>
        <v>35046211.122599863</v>
      </c>
    </row>
    <row r="319" spans="1:7" s="7" customFormat="1" ht="18" hidden="1" thickTop="1" thickBot="1" x14ac:dyDescent="0.25">
      <c r="A319" s="80"/>
      <c r="B319" s="131"/>
      <c r="C319" s="132"/>
      <c r="D319" s="209"/>
      <c r="E319" s="210"/>
      <c r="F319" s="211"/>
      <c r="G319" s="124">
        <f t="shared" si="3"/>
        <v>35046211.122599863</v>
      </c>
    </row>
    <row r="320" spans="1:7" s="7" customFormat="1" ht="18" hidden="1" thickTop="1" thickBot="1" x14ac:dyDescent="0.25">
      <c r="A320" s="80"/>
      <c r="B320" s="131"/>
      <c r="C320" s="132"/>
      <c r="D320" s="209"/>
      <c r="E320" s="210"/>
      <c r="F320" s="211"/>
      <c r="G320" s="124">
        <f t="shared" si="3"/>
        <v>35046211.122599863</v>
      </c>
    </row>
    <row r="321" spans="1:7" s="7" customFormat="1" ht="18" hidden="1" thickTop="1" thickBot="1" x14ac:dyDescent="0.25">
      <c r="A321" s="80"/>
      <c r="B321" s="131"/>
      <c r="C321" s="132"/>
      <c r="D321" s="209"/>
      <c r="E321" s="210"/>
      <c r="F321" s="211"/>
      <c r="G321" s="124">
        <f t="shared" si="3"/>
        <v>35046211.122599863</v>
      </c>
    </row>
    <row r="322" spans="1:7" s="7" customFormat="1" ht="18" hidden="1" thickTop="1" thickBot="1" x14ac:dyDescent="0.25">
      <c r="A322" s="80"/>
      <c r="B322" s="131"/>
      <c r="C322" s="132"/>
      <c r="D322" s="209"/>
      <c r="E322" s="210"/>
      <c r="F322" s="211"/>
      <c r="G322" s="124">
        <f t="shared" si="3"/>
        <v>35046211.122599863</v>
      </c>
    </row>
    <row r="323" spans="1:7" s="7" customFormat="1" ht="18" hidden="1" thickTop="1" thickBot="1" x14ac:dyDescent="0.25">
      <c r="A323" s="80"/>
      <c r="B323" s="131"/>
      <c r="C323" s="132"/>
      <c r="D323" s="209"/>
      <c r="E323" s="210"/>
      <c r="F323" s="211"/>
      <c r="G323" s="124">
        <f t="shared" si="3"/>
        <v>35046211.122599863</v>
      </c>
    </row>
    <row r="324" spans="1:7" s="7" customFormat="1" ht="18" hidden="1" thickTop="1" thickBot="1" x14ac:dyDescent="0.25">
      <c r="A324" s="80"/>
      <c r="B324" s="131"/>
      <c r="C324" s="132"/>
      <c r="D324" s="209"/>
      <c r="E324" s="210"/>
      <c r="F324" s="211"/>
      <c r="G324" s="124">
        <f t="shared" si="3"/>
        <v>35046211.122599863</v>
      </c>
    </row>
    <row r="325" spans="1:7" s="7" customFormat="1" ht="18" hidden="1" thickTop="1" thickBot="1" x14ac:dyDescent="0.25">
      <c r="A325" s="80"/>
      <c r="B325" s="131"/>
      <c r="C325" s="132"/>
      <c r="D325" s="209"/>
      <c r="E325" s="210"/>
      <c r="F325" s="211"/>
      <c r="G325" s="124">
        <f t="shared" si="3"/>
        <v>35046211.122599863</v>
      </c>
    </row>
    <row r="326" spans="1:7" s="7" customFormat="1" ht="18" hidden="1" thickTop="1" thickBot="1" x14ac:dyDescent="0.25">
      <c r="A326" s="80"/>
      <c r="B326" s="131"/>
      <c r="C326" s="132"/>
      <c r="D326" s="209"/>
      <c r="E326" s="210"/>
      <c r="F326" s="211"/>
      <c r="G326" s="124">
        <f t="shared" si="3"/>
        <v>35046211.122599863</v>
      </c>
    </row>
    <row r="327" spans="1:7" s="7" customFormat="1" ht="18" hidden="1" thickTop="1" thickBot="1" x14ac:dyDescent="0.25">
      <c r="A327" s="80"/>
      <c r="B327" s="131"/>
      <c r="C327" s="132"/>
      <c r="D327" s="209"/>
      <c r="E327" s="210"/>
      <c r="F327" s="211"/>
      <c r="G327" s="124">
        <f t="shared" si="3"/>
        <v>35046211.122599863</v>
      </c>
    </row>
    <row r="328" spans="1:7" s="7" customFormat="1" ht="18" hidden="1" thickTop="1" thickBot="1" x14ac:dyDescent="0.25">
      <c r="A328" s="80"/>
      <c r="B328" s="131"/>
      <c r="C328" s="132"/>
      <c r="D328" s="209"/>
      <c r="E328" s="210"/>
      <c r="F328" s="211"/>
      <c r="G328" s="124">
        <f t="shared" si="3"/>
        <v>35046211.122599863</v>
      </c>
    </row>
    <row r="329" spans="1:7" s="7" customFormat="1" ht="18" hidden="1" thickTop="1" thickBot="1" x14ac:dyDescent="0.25">
      <c r="A329" s="80"/>
      <c r="B329" s="131"/>
      <c r="C329" s="132"/>
      <c r="D329" s="209"/>
      <c r="E329" s="210"/>
      <c r="F329" s="211"/>
      <c r="G329" s="124">
        <f t="shared" si="3"/>
        <v>35046211.122599863</v>
      </c>
    </row>
    <row r="330" spans="1:7" s="7" customFormat="1" ht="18" hidden="1" thickTop="1" thickBot="1" x14ac:dyDescent="0.25">
      <c r="A330" s="80"/>
      <c r="B330" s="131"/>
      <c r="C330" s="132"/>
      <c r="D330" s="209"/>
      <c r="E330" s="210"/>
      <c r="F330" s="211"/>
      <c r="G330" s="124">
        <f t="shared" si="3"/>
        <v>35046211.122599863</v>
      </c>
    </row>
    <row r="331" spans="1:7" s="7" customFormat="1" ht="18" hidden="1" thickTop="1" thickBot="1" x14ac:dyDescent="0.25">
      <c r="A331" s="80"/>
      <c r="B331" s="131"/>
      <c r="C331" s="132"/>
      <c r="D331" s="209"/>
      <c r="E331" s="210"/>
      <c r="F331" s="211"/>
      <c r="G331" s="124">
        <f t="shared" si="3"/>
        <v>35046211.122599863</v>
      </c>
    </row>
    <row r="332" spans="1:7" s="7" customFormat="1" ht="18" hidden="1" thickTop="1" thickBot="1" x14ac:dyDescent="0.25">
      <c r="A332" s="80"/>
      <c r="B332" s="131"/>
      <c r="C332" s="132"/>
      <c r="D332" s="209"/>
      <c r="E332" s="210"/>
      <c r="F332" s="211"/>
      <c r="G332" s="124">
        <f t="shared" si="3"/>
        <v>35046211.122599863</v>
      </c>
    </row>
    <row r="333" spans="1:7" s="7" customFormat="1" ht="18" hidden="1" thickTop="1" thickBot="1" x14ac:dyDescent="0.25">
      <c r="A333" s="80"/>
      <c r="B333" s="131"/>
      <c r="C333" s="132"/>
      <c r="D333" s="209"/>
      <c r="E333" s="210"/>
      <c r="F333" s="211"/>
      <c r="G333" s="124">
        <f t="shared" si="3"/>
        <v>35046211.122599863</v>
      </c>
    </row>
    <row r="334" spans="1:7" s="7" customFormat="1" ht="18" hidden="1" thickTop="1" thickBot="1" x14ac:dyDescent="0.25">
      <c r="A334" s="80"/>
      <c r="B334" s="131"/>
      <c r="C334" s="132"/>
      <c r="D334" s="209"/>
      <c r="E334" s="210"/>
      <c r="F334" s="211"/>
      <c r="G334" s="124">
        <f t="shared" si="3"/>
        <v>35046211.122599863</v>
      </c>
    </row>
    <row r="335" spans="1:7" s="7" customFormat="1" ht="18" hidden="1" thickTop="1" thickBot="1" x14ac:dyDescent="0.25">
      <c r="A335" s="80"/>
      <c r="B335" s="131"/>
      <c r="C335" s="132"/>
      <c r="D335" s="209"/>
      <c r="E335" s="210"/>
      <c r="F335" s="211"/>
      <c r="G335" s="124">
        <f t="shared" si="3"/>
        <v>35046211.122599863</v>
      </c>
    </row>
    <row r="336" spans="1:7" s="7" customFormat="1" ht="18" hidden="1" thickTop="1" thickBot="1" x14ac:dyDescent="0.25">
      <c r="A336" s="80"/>
      <c r="B336" s="131"/>
      <c r="C336" s="132"/>
      <c r="D336" s="209"/>
      <c r="E336" s="210"/>
      <c r="F336" s="211"/>
      <c r="G336" s="124">
        <f t="shared" si="3"/>
        <v>35046211.122599863</v>
      </c>
    </row>
    <row r="337" spans="1:8" s="7" customFormat="1" ht="18" hidden="1" thickTop="1" thickBot="1" x14ac:dyDescent="0.25">
      <c r="A337" s="80"/>
      <c r="B337" s="131"/>
      <c r="C337" s="132"/>
      <c r="D337" s="209"/>
      <c r="E337" s="210"/>
      <c r="F337" s="211"/>
      <c r="G337" s="124">
        <f t="shared" si="3"/>
        <v>35046211.122599863</v>
      </c>
    </row>
    <row r="338" spans="1:8" s="7" customFormat="1" ht="18" hidden="1" thickTop="1" thickBot="1" x14ac:dyDescent="0.25">
      <c r="A338" s="80"/>
      <c r="B338" s="131"/>
      <c r="C338" s="132"/>
      <c r="D338" s="209"/>
      <c r="E338" s="210"/>
      <c r="F338" s="211"/>
      <c r="G338" s="124">
        <f t="shared" si="3"/>
        <v>35046211.122599863</v>
      </c>
    </row>
    <row r="339" spans="1:8" s="7" customFormat="1" ht="18" hidden="1" thickTop="1" thickBot="1" x14ac:dyDescent="0.25">
      <c r="A339" s="80"/>
      <c r="B339" s="131"/>
      <c r="C339" s="132"/>
      <c r="D339" s="209"/>
      <c r="E339" s="210"/>
      <c r="F339" s="211"/>
      <c r="G339" s="124">
        <f t="shared" si="3"/>
        <v>35046211.122599863</v>
      </c>
    </row>
    <row r="340" spans="1:8" s="7" customFormat="1" ht="18" hidden="1" thickTop="1" thickBot="1" x14ac:dyDescent="0.25">
      <c r="A340" s="80"/>
      <c r="B340" s="131"/>
      <c r="C340" s="132"/>
      <c r="D340" s="209"/>
      <c r="E340" s="210"/>
      <c r="F340" s="211"/>
      <c r="G340" s="124">
        <f t="shared" si="3"/>
        <v>35046211.122599863</v>
      </c>
    </row>
    <row r="341" spans="1:8" s="7" customFormat="1" ht="18" hidden="1" thickTop="1" thickBot="1" x14ac:dyDescent="0.25">
      <c r="A341" s="80"/>
      <c r="B341" s="131"/>
      <c r="C341" s="132"/>
      <c r="D341" s="209"/>
      <c r="E341" s="210"/>
      <c r="F341" s="211"/>
      <c r="G341" s="124">
        <f t="shared" si="3"/>
        <v>35046211.122599863</v>
      </c>
    </row>
    <row r="342" spans="1:8" s="7" customFormat="1" ht="18" hidden="1" thickTop="1" thickBot="1" x14ac:dyDescent="0.25">
      <c r="A342" s="80"/>
      <c r="B342" s="131"/>
      <c r="C342" s="132"/>
      <c r="D342" s="209"/>
      <c r="E342" s="210"/>
      <c r="F342" s="211"/>
      <c r="G342" s="124">
        <f t="shared" si="3"/>
        <v>35046211.122599863</v>
      </c>
    </row>
    <row r="343" spans="1:8" s="7" customFormat="1" ht="18" hidden="1" thickTop="1" thickBot="1" x14ac:dyDescent="0.25">
      <c r="A343" s="80"/>
      <c r="B343" s="131"/>
      <c r="C343" s="132"/>
      <c r="D343" s="209"/>
      <c r="E343" s="210"/>
      <c r="F343" s="211"/>
      <c r="G343" s="124">
        <f t="shared" si="3"/>
        <v>35046211.122599863</v>
      </c>
    </row>
    <row r="344" spans="1:8" s="7" customFormat="1" ht="18" hidden="1" thickTop="1" thickBot="1" x14ac:dyDescent="0.25">
      <c r="A344" s="80"/>
      <c r="B344" s="131"/>
      <c r="C344" s="132"/>
      <c r="D344" s="209"/>
      <c r="E344" s="210"/>
      <c r="F344" s="211"/>
      <c r="G344" s="124">
        <f t="shared" si="3"/>
        <v>35046211.122599863</v>
      </c>
    </row>
    <row r="345" spans="1:8" s="7" customFormat="1" ht="18" hidden="1" thickTop="1" thickBot="1" x14ac:dyDescent="0.25">
      <c r="A345" s="80"/>
      <c r="B345" s="131"/>
      <c r="C345" s="132"/>
      <c r="D345" s="209"/>
      <c r="E345" s="210"/>
      <c r="F345" s="211"/>
      <c r="G345" s="124">
        <f t="shared" si="3"/>
        <v>35046211.122599863</v>
      </c>
    </row>
    <row r="346" spans="1:8" s="7" customFormat="1" ht="18" hidden="1" thickTop="1" thickBot="1" x14ac:dyDescent="0.25">
      <c r="A346" s="80"/>
      <c r="B346" s="131"/>
      <c r="C346" s="132"/>
      <c r="D346" s="209"/>
      <c r="E346" s="210"/>
      <c r="F346" s="211"/>
      <c r="G346" s="124">
        <f t="shared" si="3"/>
        <v>35046211.122599863</v>
      </c>
    </row>
    <row r="347" spans="1:8" s="7" customFormat="1" ht="18" hidden="1" thickTop="1" thickBot="1" x14ac:dyDescent="0.25">
      <c r="A347" s="80"/>
      <c r="B347" s="131"/>
      <c r="C347" s="132"/>
      <c r="D347" s="209"/>
      <c r="E347" s="210"/>
      <c r="F347" s="211"/>
      <c r="G347" s="124">
        <f t="shared" si="3"/>
        <v>35046211.122599863</v>
      </c>
    </row>
    <row r="348" spans="1:8" ht="18" thickTop="1" thickBot="1" x14ac:dyDescent="0.25">
      <c r="A348" s="26"/>
      <c r="B348" s="205"/>
      <c r="C348" s="206"/>
      <c r="D348" s="206" t="s">
        <v>8</v>
      </c>
      <c r="E348" s="207">
        <f>SUM(E18:E347)</f>
        <v>39030008.20000001</v>
      </c>
      <c r="F348" s="208">
        <f>SUM(F18:F347)</f>
        <v>67798462.099799976</v>
      </c>
      <c r="G348" s="124">
        <f>G17+E348-F348</f>
        <v>35046211.122599885</v>
      </c>
      <c r="H348" s="28">
        <f>+G348-'[1]CTA. RECOLECTORA (010) y 3000'!$G$10895</f>
        <v>0</v>
      </c>
    </row>
    <row r="349" spans="1:8" ht="16.5" x14ac:dyDescent="0.2">
      <c r="A349" s="5"/>
      <c r="B349" s="133"/>
      <c r="C349" s="133"/>
      <c r="D349" s="133"/>
      <c r="E349" s="134"/>
      <c r="F349" s="196"/>
      <c r="G349" s="134"/>
    </row>
    <row r="350" spans="1:8" ht="16.5" x14ac:dyDescent="0.2">
      <c r="A350" s="5"/>
      <c r="B350" s="133"/>
      <c r="C350" s="135" t="s">
        <v>31</v>
      </c>
      <c r="D350" s="136"/>
      <c r="E350" s="137"/>
      <c r="F350" s="197"/>
      <c r="G350" s="134"/>
    </row>
    <row r="351" spans="1:8" ht="16.5" x14ac:dyDescent="0.2">
      <c r="A351" s="5"/>
      <c r="B351" s="133"/>
      <c r="C351" s="135" t="s">
        <v>33</v>
      </c>
      <c r="D351" s="136"/>
      <c r="E351" s="137"/>
      <c r="F351" s="197"/>
      <c r="G351" s="134"/>
    </row>
    <row r="352" spans="1:8" ht="16.5" x14ac:dyDescent="0.2">
      <c r="A352" s="5"/>
      <c r="B352" s="133"/>
      <c r="C352" s="135"/>
      <c r="D352" s="84" t="s">
        <v>36</v>
      </c>
      <c r="E352" s="135"/>
      <c r="G352" s="178"/>
    </row>
    <row r="353" spans="1:8" ht="16.5" x14ac:dyDescent="0.2">
      <c r="A353" s="5"/>
      <c r="B353" s="133"/>
      <c r="C353" s="136"/>
      <c r="D353" s="84" t="s">
        <v>31</v>
      </c>
      <c r="E353" s="85" t="s">
        <v>38</v>
      </c>
      <c r="G353" s="84" t="s">
        <v>37</v>
      </c>
    </row>
    <row r="354" spans="1:8" ht="16.5" x14ac:dyDescent="0.2">
      <c r="A354" s="5"/>
      <c r="B354" s="133"/>
      <c r="C354" s="136"/>
      <c r="D354" s="84" t="s">
        <v>33</v>
      </c>
      <c r="E354" s="84" t="s">
        <v>32</v>
      </c>
      <c r="G354" s="84" t="s">
        <v>35</v>
      </c>
    </row>
    <row r="355" spans="1:8" ht="16.5" x14ac:dyDescent="0.2">
      <c r="A355" s="5"/>
      <c r="B355" s="133"/>
      <c r="C355" s="136"/>
      <c r="D355" s="84" t="s">
        <v>34</v>
      </c>
      <c r="E355" s="84" t="s">
        <v>246</v>
      </c>
      <c r="G355" s="84" t="s">
        <v>41</v>
      </c>
    </row>
    <row r="356" spans="1:8" ht="16.5" x14ac:dyDescent="0.2">
      <c r="A356" s="5"/>
      <c r="B356" s="133"/>
      <c r="C356" s="136"/>
      <c r="D356" s="137"/>
      <c r="E356" s="84" t="s">
        <v>56</v>
      </c>
      <c r="F356" s="196"/>
      <c r="G356" s="84" t="s">
        <v>54</v>
      </c>
      <c r="H356" s="25"/>
    </row>
    <row r="357" spans="1:8" ht="16.5" x14ac:dyDescent="0.2">
      <c r="A357" s="5"/>
      <c r="B357" s="133"/>
      <c r="C357" s="136"/>
      <c r="D357" s="137"/>
      <c r="F357" s="196"/>
      <c r="G357" s="134"/>
    </row>
    <row r="358" spans="1:8" ht="16.5" x14ac:dyDescent="0.2">
      <c r="A358" s="5"/>
      <c r="B358" s="133"/>
      <c r="C358" s="136"/>
      <c r="D358" s="137"/>
      <c r="F358" s="196"/>
      <c r="G358" s="134"/>
    </row>
    <row r="359" spans="1:8" ht="16.5" x14ac:dyDescent="0.2">
      <c r="A359" s="5"/>
      <c r="B359" s="133"/>
      <c r="C359" s="136"/>
      <c r="D359" s="137"/>
      <c r="F359" s="196"/>
      <c r="G359" s="134"/>
    </row>
    <row r="360" spans="1:8" ht="16.5" x14ac:dyDescent="0.2">
      <c r="A360" s="5"/>
      <c r="B360" s="133"/>
      <c r="C360" s="133"/>
      <c r="F360" s="196"/>
      <c r="G360" s="134"/>
    </row>
    <row r="361" spans="1:8" ht="16.5" x14ac:dyDescent="0.2">
      <c r="A361" s="5"/>
      <c r="B361" s="133"/>
      <c r="C361" s="133"/>
      <c r="E361" s="137"/>
      <c r="F361" s="196"/>
      <c r="G361" s="134"/>
    </row>
    <row r="362" spans="1:8" ht="16.5" x14ac:dyDescent="0.2">
      <c r="A362" s="5"/>
      <c r="B362" s="5"/>
      <c r="C362" s="5"/>
      <c r="F362" s="199"/>
      <c r="G362" s="8"/>
    </row>
    <row r="363" spans="1:8" ht="16.5" x14ac:dyDescent="0.2">
      <c r="A363" s="5"/>
      <c r="B363" s="5"/>
      <c r="C363" s="5"/>
      <c r="F363" s="199"/>
      <c r="G363" s="8"/>
    </row>
    <row r="364" spans="1:8" ht="16.5" x14ac:dyDescent="0.2">
      <c r="A364" s="5"/>
      <c r="B364" s="5"/>
      <c r="C364" s="5"/>
      <c r="E364" s="8"/>
      <c r="F364" s="199"/>
      <c r="G364" s="8"/>
    </row>
    <row r="365" spans="1:8" x14ac:dyDescent="0.2">
      <c r="A365" s="9"/>
      <c r="B365" s="9"/>
      <c r="C365" s="9"/>
      <c r="D365" s="9"/>
      <c r="E365" s="9"/>
      <c r="F365" s="200"/>
      <c r="G365" s="9"/>
    </row>
    <row r="366" spans="1:8" x14ac:dyDescent="0.2">
      <c r="A366" s="9"/>
      <c r="B366" s="9"/>
      <c r="C366" s="9"/>
      <c r="D366" s="9"/>
      <c r="E366" s="9"/>
      <c r="F366" s="200"/>
      <c r="G366" s="9"/>
    </row>
    <row r="367" spans="1:8" x14ac:dyDescent="0.2">
      <c r="A367" s="9"/>
      <c r="B367" s="9"/>
      <c r="C367" s="9"/>
      <c r="D367" s="9"/>
      <c r="E367" s="9"/>
      <c r="F367" s="200"/>
      <c r="G367" s="9"/>
    </row>
    <row r="386" spans="1:1" ht="13.5" thickBot="1" x14ac:dyDescent="0.25"/>
    <row r="387" spans="1:1" ht="15" x14ac:dyDescent="0.2">
      <c r="A387" s="2"/>
    </row>
  </sheetData>
  <autoFilter ref="B1:H387"/>
  <mergeCells count="9">
    <mergeCell ref="A5:G5"/>
    <mergeCell ref="B14:F14"/>
    <mergeCell ref="B13:G13"/>
    <mergeCell ref="A13:A16"/>
    <mergeCell ref="B15:F15"/>
    <mergeCell ref="A6:G6"/>
    <mergeCell ref="A7:G7"/>
    <mergeCell ref="A8:G8"/>
    <mergeCell ref="A9:G9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50" fitToHeight="0" orientation="portrait" r:id="rId1"/>
  <headerFooter alignWithMargins="0">
    <oddFooter>Página &amp;P</oddFooter>
  </headerFooter>
  <rowBreaks count="4" manualBreakCount="4">
    <brk id="65" max="6" man="1"/>
    <brk id="122" max="6" man="1"/>
    <brk id="182" max="6" man="1"/>
    <brk id="245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FFC000"/>
  </sheetPr>
  <dimension ref="A1:CQ289"/>
  <sheetViews>
    <sheetView view="pageBreakPreview" topLeftCell="B112" zoomScale="60" zoomScaleNormal="80" workbookViewId="0">
      <selection activeCell="H245" sqref="H245"/>
    </sheetView>
  </sheetViews>
  <sheetFormatPr baseColWidth="10" defaultColWidth="9.140625" defaultRowHeight="12.75" x14ac:dyDescent="0.2"/>
  <cols>
    <col min="1" max="1" width="0" style="11" hidden="1" customWidth="1"/>
    <col min="2" max="2" width="1.5703125" style="11" customWidth="1"/>
    <col min="3" max="3" width="3.7109375" style="1" customWidth="1"/>
    <col min="4" max="4" width="17.42578125" style="1" customWidth="1"/>
    <col min="5" max="5" width="16" style="185" customWidth="1"/>
    <col min="6" max="6" width="46.7109375" style="1" customWidth="1"/>
    <col min="7" max="7" width="24" style="1" customWidth="1"/>
    <col min="8" max="9" width="23.5703125" style="1" customWidth="1"/>
    <col min="10" max="10" width="19.42578125" style="11" bestFit="1" customWidth="1"/>
    <col min="11" max="13" width="9.140625" style="11"/>
    <col min="14" max="16384" width="9.140625" style="1"/>
  </cols>
  <sheetData>
    <row r="1" spans="1:13" s="11" customFormat="1" ht="15" customHeight="1" x14ac:dyDescent="0.2">
      <c r="E1" s="180"/>
    </row>
    <row r="2" spans="1:13" s="11" customFormat="1" x14ac:dyDescent="0.2">
      <c r="E2" s="180"/>
    </row>
    <row r="3" spans="1:13" s="14" customFormat="1" ht="12" customHeight="1" x14ac:dyDescent="0.2">
      <c r="E3" s="181"/>
    </row>
    <row r="4" spans="1:13" s="15" customFormat="1" ht="18" customHeight="1" x14ac:dyDescent="0.3">
      <c r="B4" s="16"/>
      <c r="C4" s="16"/>
      <c r="D4" s="12"/>
      <c r="E4" s="182"/>
      <c r="F4" s="16"/>
      <c r="G4" s="16"/>
      <c r="H4" s="16"/>
      <c r="I4" s="16"/>
      <c r="J4" s="16"/>
      <c r="K4" s="16"/>
    </row>
    <row r="5" spans="1:13" s="13" customFormat="1" ht="18" customHeight="1" x14ac:dyDescent="0.2">
      <c r="A5" s="13" t="s">
        <v>9</v>
      </c>
      <c r="E5" s="12"/>
    </row>
    <row r="6" spans="1:13" s="15" customFormat="1" ht="15" customHeight="1" x14ac:dyDescent="0.3">
      <c r="B6" s="13"/>
      <c r="C6" s="212" t="s">
        <v>10</v>
      </c>
      <c r="D6" s="212"/>
      <c r="E6" s="212"/>
      <c r="F6" s="212"/>
      <c r="G6" s="212"/>
      <c r="H6" s="212"/>
      <c r="I6" s="212"/>
      <c r="J6" s="16"/>
      <c r="K6" s="16"/>
    </row>
    <row r="7" spans="1:13" s="14" customFormat="1" ht="18.75" x14ac:dyDescent="0.2">
      <c r="B7" s="18"/>
      <c r="C7" s="218" t="s">
        <v>19</v>
      </c>
      <c r="D7" s="218"/>
      <c r="E7" s="218"/>
      <c r="F7" s="218"/>
      <c r="G7" s="218"/>
      <c r="H7" s="218"/>
      <c r="I7" s="218"/>
    </row>
    <row r="8" spans="1:13" s="17" customFormat="1" ht="21" customHeight="1" x14ac:dyDescent="0.2">
      <c r="B8" s="18"/>
      <c r="C8" s="218" t="s">
        <v>3</v>
      </c>
      <c r="D8" s="218"/>
      <c r="E8" s="218"/>
      <c r="F8" s="218"/>
      <c r="G8" s="218"/>
      <c r="H8" s="218"/>
      <c r="I8" s="218"/>
    </row>
    <row r="9" spans="1:13" s="14" customFormat="1" ht="18.75" x14ac:dyDescent="0.2">
      <c r="C9" s="219" t="s">
        <v>93</v>
      </c>
      <c r="D9" s="219"/>
      <c r="E9" s="219"/>
      <c r="F9" s="219"/>
      <c r="G9" s="219"/>
      <c r="H9" s="219"/>
      <c r="I9" s="219"/>
    </row>
    <row r="10" spans="1:13" s="11" customFormat="1" ht="19.5" customHeight="1" thickBot="1" x14ac:dyDescent="0.25">
      <c r="E10" s="180"/>
    </row>
    <row r="11" spans="1:13" s="3" customFormat="1" ht="28.5" customHeight="1" thickTop="1" thickBot="1" x14ac:dyDescent="0.25">
      <c r="A11" s="7"/>
      <c r="B11" s="7"/>
      <c r="C11" s="217"/>
      <c r="D11" s="214" t="s">
        <v>17</v>
      </c>
      <c r="E11" s="214"/>
      <c r="F11" s="214"/>
      <c r="G11" s="214"/>
      <c r="H11" s="214"/>
      <c r="I11" s="214"/>
      <c r="J11" s="7"/>
      <c r="K11" s="7"/>
      <c r="L11" s="7"/>
      <c r="M11" s="7"/>
    </row>
    <row r="12" spans="1:13" s="3" customFormat="1" ht="18" customHeight="1" thickTop="1" thickBot="1" x14ac:dyDescent="0.25">
      <c r="A12" s="7"/>
      <c r="B12" s="7"/>
      <c r="C12" s="217"/>
      <c r="D12" s="213" t="s">
        <v>7</v>
      </c>
      <c r="E12" s="213"/>
      <c r="F12" s="213"/>
      <c r="G12" s="213"/>
      <c r="H12" s="213"/>
      <c r="I12" s="52">
        <f>+'[1]CTA. RECOLECTORA AUXILIAR 3001'!$J$6109</f>
        <v>-34744944.778699942</v>
      </c>
      <c r="J12" s="7"/>
      <c r="K12" s="7"/>
      <c r="L12" s="7"/>
      <c r="M12" s="7"/>
    </row>
    <row r="13" spans="1:13" s="3" customFormat="1" ht="33" customHeight="1" thickTop="1" thickBot="1" x14ac:dyDescent="0.25">
      <c r="A13" s="7"/>
      <c r="B13" s="7"/>
      <c r="C13" s="217"/>
      <c r="D13" s="63" t="s">
        <v>4</v>
      </c>
      <c r="E13" s="179" t="s">
        <v>5</v>
      </c>
      <c r="F13" s="63" t="s">
        <v>6</v>
      </c>
      <c r="G13" s="63" t="s">
        <v>0</v>
      </c>
      <c r="H13" s="63" t="s">
        <v>1</v>
      </c>
      <c r="I13" s="63" t="s">
        <v>2</v>
      </c>
      <c r="J13" s="7"/>
      <c r="K13" s="7"/>
      <c r="L13" s="7"/>
      <c r="M13" s="7"/>
    </row>
    <row r="14" spans="1:13" s="10" customFormat="1" ht="29.25" customHeight="1" thickTop="1" thickBot="1" x14ac:dyDescent="0.25">
      <c r="C14" s="152"/>
      <c r="D14" s="153"/>
      <c r="E14" s="183"/>
      <c r="F14" s="146">
        <f>+'INGRESOS CUENTA COLECT'!D17</f>
        <v>45747</v>
      </c>
      <c r="G14" s="154"/>
      <c r="H14" s="155">
        <v>0</v>
      </c>
      <c r="I14" s="62">
        <f>+I12</f>
        <v>-34744944.778699942</v>
      </c>
    </row>
    <row r="15" spans="1:13" s="27" customFormat="1" ht="31.5" customHeight="1" thickTop="1" thickBot="1" x14ac:dyDescent="0.25">
      <c r="C15" s="64"/>
      <c r="D15" s="66">
        <v>45749</v>
      </c>
      <c r="E15" s="67"/>
      <c r="F15" s="103" t="s">
        <v>23</v>
      </c>
      <c r="G15" s="107">
        <v>4596553.7300000004</v>
      </c>
      <c r="H15" s="107"/>
      <c r="I15" s="46">
        <f>I14+G15-H15</f>
        <v>-30148391.048699941</v>
      </c>
    </row>
    <row r="16" spans="1:13" s="27" customFormat="1" ht="31.5" customHeight="1" thickTop="1" thickBot="1" x14ac:dyDescent="0.25">
      <c r="C16" s="142"/>
      <c r="D16" s="66">
        <v>45750</v>
      </c>
      <c r="E16" s="67"/>
      <c r="F16" s="103" t="s">
        <v>23</v>
      </c>
      <c r="G16" s="107">
        <v>12081370.82</v>
      </c>
      <c r="H16" s="107"/>
      <c r="I16" s="46">
        <f t="shared" ref="I16:I95" si="0">I15+G16-H16</f>
        <v>-18067020.228699941</v>
      </c>
    </row>
    <row r="17" spans="3:9" s="27" customFormat="1" ht="24.75" customHeight="1" thickTop="1" thickBot="1" x14ac:dyDescent="0.25">
      <c r="C17" s="65"/>
      <c r="D17" s="66">
        <v>45751</v>
      </c>
      <c r="E17" s="70"/>
      <c r="F17" s="103" t="s">
        <v>23</v>
      </c>
      <c r="G17" s="108">
        <v>6740745.7800000003</v>
      </c>
      <c r="H17" s="108"/>
      <c r="I17" s="46">
        <f t="shared" si="0"/>
        <v>-11326274.44869994</v>
      </c>
    </row>
    <row r="18" spans="3:9" s="27" customFormat="1" ht="30" thickTop="1" thickBot="1" x14ac:dyDescent="0.25">
      <c r="C18" s="65"/>
      <c r="D18" s="66">
        <v>45751</v>
      </c>
      <c r="E18" s="67"/>
      <c r="F18" s="103" t="s">
        <v>23</v>
      </c>
      <c r="G18" s="108">
        <v>21183411.129999999</v>
      </c>
      <c r="H18" s="105"/>
      <c r="I18" s="46">
        <f t="shared" si="0"/>
        <v>9857136.681300059</v>
      </c>
    </row>
    <row r="19" spans="3:9" s="27" customFormat="1" ht="30" thickTop="1" thickBot="1" x14ac:dyDescent="0.25">
      <c r="C19" s="65"/>
      <c r="D19" s="66">
        <v>45751</v>
      </c>
      <c r="E19" s="70" t="s">
        <v>105</v>
      </c>
      <c r="F19" s="103" t="s">
        <v>43</v>
      </c>
      <c r="G19" s="108"/>
      <c r="H19" s="105">
        <v>4832.08</v>
      </c>
      <c r="I19" s="46">
        <f t="shared" si="0"/>
        <v>9852304.6013000589</v>
      </c>
    </row>
    <row r="20" spans="3:9" s="27" customFormat="1" ht="44.25" thickTop="1" thickBot="1" x14ac:dyDescent="0.25">
      <c r="C20" s="65"/>
      <c r="D20" s="66">
        <v>45751</v>
      </c>
      <c r="E20" s="67" t="s">
        <v>105</v>
      </c>
      <c r="F20" s="103" t="s">
        <v>165</v>
      </c>
      <c r="G20" s="108"/>
      <c r="H20" s="105">
        <v>556064.27</v>
      </c>
      <c r="I20" s="46">
        <f t="shared" si="0"/>
        <v>9296240.3313000593</v>
      </c>
    </row>
    <row r="21" spans="3:9" s="27" customFormat="1" ht="30" thickTop="1" thickBot="1" x14ac:dyDescent="0.25">
      <c r="C21" s="65"/>
      <c r="D21" s="66">
        <v>45751</v>
      </c>
      <c r="E21" s="70" t="s">
        <v>106</v>
      </c>
      <c r="F21" s="103" t="s">
        <v>43</v>
      </c>
      <c r="G21" s="108"/>
      <c r="H21" s="105">
        <v>257600.94</v>
      </c>
      <c r="I21" s="46">
        <f t="shared" si="0"/>
        <v>9038639.3913000599</v>
      </c>
    </row>
    <row r="22" spans="3:9" s="27" customFormat="1" ht="30" thickTop="1" thickBot="1" x14ac:dyDescent="0.25">
      <c r="C22" s="65"/>
      <c r="D22" s="66">
        <v>45751</v>
      </c>
      <c r="E22" s="67" t="s">
        <v>106</v>
      </c>
      <c r="F22" s="103" t="s">
        <v>166</v>
      </c>
      <c r="G22" s="108"/>
      <c r="H22" s="105">
        <v>2318408.2000000002</v>
      </c>
      <c r="I22" s="46">
        <f t="shared" si="0"/>
        <v>6720231.1913000597</v>
      </c>
    </row>
    <row r="23" spans="3:9" s="27" customFormat="1" ht="30" thickTop="1" thickBot="1" x14ac:dyDescent="0.25">
      <c r="C23" s="65"/>
      <c r="D23" s="66">
        <v>45751</v>
      </c>
      <c r="E23" s="70" t="s">
        <v>107</v>
      </c>
      <c r="F23" s="103" t="s">
        <v>43</v>
      </c>
      <c r="G23" s="108"/>
      <c r="H23" s="105">
        <v>3947504.88</v>
      </c>
      <c r="I23" s="46">
        <f t="shared" si="0"/>
        <v>2772726.3113000598</v>
      </c>
    </row>
    <row r="24" spans="3:9" s="27" customFormat="1" ht="44.25" thickTop="1" thickBot="1" x14ac:dyDescent="0.25">
      <c r="C24" s="65"/>
      <c r="D24" s="66">
        <v>45751</v>
      </c>
      <c r="E24" s="67" t="s">
        <v>107</v>
      </c>
      <c r="F24" s="103" t="s">
        <v>167</v>
      </c>
      <c r="G24" s="108"/>
      <c r="H24" s="105">
        <v>20248302.93</v>
      </c>
      <c r="I24" s="46">
        <f t="shared" si="0"/>
        <v>-17475576.618699938</v>
      </c>
    </row>
    <row r="25" spans="3:9" s="27" customFormat="1" ht="18" thickTop="1" thickBot="1" x14ac:dyDescent="0.25">
      <c r="C25" s="65"/>
      <c r="D25" s="66"/>
      <c r="E25" s="70"/>
      <c r="F25" s="103"/>
      <c r="G25" s="108">
        <v>2560.7197999879718</v>
      </c>
      <c r="H25" s="104"/>
      <c r="I25" s="46">
        <f t="shared" si="0"/>
        <v>-17473015.89889995</v>
      </c>
    </row>
    <row r="26" spans="3:9" s="27" customFormat="1" ht="30" thickTop="1" thickBot="1" x14ac:dyDescent="0.25">
      <c r="C26" s="65"/>
      <c r="D26" s="66">
        <v>45754</v>
      </c>
      <c r="E26" s="70"/>
      <c r="F26" s="103" t="s">
        <v>23</v>
      </c>
      <c r="G26" s="108">
        <v>508416.68</v>
      </c>
      <c r="H26" s="104"/>
      <c r="I26" s="46">
        <f t="shared" si="0"/>
        <v>-16964599.21889995</v>
      </c>
    </row>
    <row r="27" spans="3:9" s="27" customFormat="1" ht="30" thickTop="1" thickBot="1" x14ac:dyDescent="0.25">
      <c r="C27" s="65"/>
      <c r="D27" s="66">
        <v>45754</v>
      </c>
      <c r="E27" s="67" t="s">
        <v>108</v>
      </c>
      <c r="F27" s="103" t="s">
        <v>16</v>
      </c>
      <c r="G27" s="108"/>
      <c r="H27" s="105">
        <v>63273.75</v>
      </c>
      <c r="I27" s="46">
        <f t="shared" si="0"/>
        <v>-17027872.96889995</v>
      </c>
    </row>
    <row r="28" spans="3:9" s="27" customFormat="1" ht="18" thickTop="1" thickBot="1" x14ac:dyDescent="0.25">
      <c r="C28" s="65"/>
      <c r="D28" s="66">
        <v>45754</v>
      </c>
      <c r="E28" s="67" t="s">
        <v>108</v>
      </c>
      <c r="F28" s="103" t="s">
        <v>168</v>
      </c>
      <c r="G28" s="108"/>
      <c r="H28" s="105">
        <v>1202201.25</v>
      </c>
      <c r="I28" s="46">
        <f t="shared" si="0"/>
        <v>-18230074.21889995</v>
      </c>
    </row>
    <row r="29" spans="3:9" s="27" customFormat="1" ht="30" thickTop="1" thickBot="1" x14ac:dyDescent="0.25">
      <c r="C29" s="65"/>
      <c r="D29" s="66">
        <v>45754</v>
      </c>
      <c r="E29" s="70" t="s">
        <v>109</v>
      </c>
      <c r="F29" s="103" t="s">
        <v>16</v>
      </c>
      <c r="G29" s="108"/>
      <c r="H29" s="105">
        <v>17683.375</v>
      </c>
      <c r="I29" s="46">
        <f t="shared" si="0"/>
        <v>-18247757.59389995</v>
      </c>
    </row>
    <row r="30" spans="3:9" s="27" customFormat="1" ht="18" thickTop="1" thickBot="1" x14ac:dyDescent="0.25">
      <c r="C30" s="65"/>
      <c r="D30" s="66">
        <v>45754</v>
      </c>
      <c r="E30" s="70" t="s">
        <v>109</v>
      </c>
      <c r="F30" s="103" t="s">
        <v>169</v>
      </c>
      <c r="G30" s="108"/>
      <c r="H30" s="105">
        <v>399644.27500000002</v>
      </c>
      <c r="I30" s="46">
        <f t="shared" si="0"/>
        <v>-18647401.868899949</v>
      </c>
    </row>
    <row r="31" spans="3:9" s="27" customFormat="1" ht="18" thickTop="1" thickBot="1" x14ac:dyDescent="0.25">
      <c r="C31" s="65"/>
      <c r="D31" s="66">
        <v>45754</v>
      </c>
      <c r="E31" s="67" t="s">
        <v>110</v>
      </c>
      <c r="F31" s="103" t="s">
        <v>170</v>
      </c>
      <c r="G31" s="109"/>
      <c r="H31" s="105">
        <v>3529124.83</v>
      </c>
      <c r="I31" s="46">
        <f t="shared" si="0"/>
        <v>-22176526.698899947</v>
      </c>
    </row>
    <row r="32" spans="3:9" s="27" customFormat="1" ht="18" thickTop="1" thickBot="1" x14ac:dyDescent="0.25">
      <c r="C32" s="65"/>
      <c r="D32" s="66">
        <v>45754</v>
      </c>
      <c r="E32" s="70" t="s">
        <v>111</v>
      </c>
      <c r="F32" s="68" t="s">
        <v>170</v>
      </c>
      <c r="G32" s="106"/>
      <c r="H32" s="83">
        <v>166551.1</v>
      </c>
      <c r="I32" s="46">
        <f t="shared" si="0"/>
        <v>-22343077.798899949</v>
      </c>
    </row>
    <row r="33" spans="3:9" s="27" customFormat="1" ht="30" thickTop="1" thickBot="1" x14ac:dyDescent="0.25">
      <c r="C33" s="65"/>
      <c r="D33" s="66">
        <v>45755</v>
      </c>
      <c r="E33" s="67"/>
      <c r="F33" s="68" t="s">
        <v>23</v>
      </c>
      <c r="G33" s="83">
        <v>616000</v>
      </c>
      <c r="H33" s="83"/>
      <c r="I33" s="46">
        <f t="shared" si="0"/>
        <v>-21727077.798899949</v>
      </c>
    </row>
    <row r="34" spans="3:9" s="27" customFormat="1" ht="30" thickTop="1" thickBot="1" x14ac:dyDescent="0.25">
      <c r="C34" s="65"/>
      <c r="D34" s="66">
        <v>45756</v>
      </c>
      <c r="E34" s="70"/>
      <c r="F34" s="68" t="s">
        <v>23</v>
      </c>
      <c r="G34" s="83">
        <v>2766291.29</v>
      </c>
      <c r="H34" s="83"/>
      <c r="I34" s="46">
        <f t="shared" si="0"/>
        <v>-18960786.508899949</v>
      </c>
    </row>
    <row r="35" spans="3:9" s="27" customFormat="1" ht="18" thickTop="1" thickBot="1" x14ac:dyDescent="0.25">
      <c r="C35" s="65"/>
      <c r="D35" s="66">
        <v>45756</v>
      </c>
      <c r="E35" s="67" t="s">
        <v>112</v>
      </c>
      <c r="F35" s="68" t="s">
        <v>170</v>
      </c>
      <c r="G35" s="83"/>
      <c r="H35" s="83">
        <v>86018.14</v>
      </c>
      <c r="I35" s="46">
        <f t="shared" si="0"/>
        <v>-19046804.64889995</v>
      </c>
    </row>
    <row r="36" spans="3:9" s="27" customFormat="1" ht="30" thickTop="1" thickBot="1" x14ac:dyDescent="0.25">
      <c r="C36" s="65"/>
      <c r="D36" s="66">
        <v>45756</v>
      </c>
      <c r="E36" s="70" t="s">
        <v>113</v>
      </c>
      <c r="F36" s="68" t="s">
        <v>16</v>
      </c>
      <c r="G36" s="83"/>
      <c r="H36" s="83">
        <v>5166</v>
      </c>
      <c r="I36" s="46">
        <f t="shared" si="0"/>
        <v>-19051970.64889995</v>
      </c>
    </row>
    <row r="37" spans="3:9" s="27" customFormat="1" ht="18" thickTop="1" thickBot="1" x14ac:dyDescent="0.25">
      <c r="C37" s="65"/>
      <c r="D37" s="66">
        <v>45756</v>
      </c>
      <c r="E37" s="67" t="s">
        <v>113</v>
      </c>
      <c r="F37" s="68" t="s">
        <v>171</v>
      </c>
      <c r="G37" s="83"/>
      <c r="H37" s="83">
        <v>116751.6</v>
      </c>
      <c r="I37" s="46">
        <f t="shared" si="0"/>
        <v>-19168722.248899952</v>
      </c>
    </row>
    <row r="38" spans="3:9" s="27" customFormat="1" ht="30" thickTop="1" thickBot="1" x14ac:dyDescent="0.25">
      <c r="C38" s="65"/>
      <c r="D38" s="66">
        <v>45757</v>
      </c>
      <c r="E38" s="70"/>
      <c r="F38" s="68" t="s">
        <v>23</v>
      </c>
      <c r="G38" s="83">
        <v>2258102.36</v>
      </c>
      <c r="H38" s="69"/>
      <c r="I38" s="46">
        <f t="shared" si="0"/>
        <v>-16910619.888899952</v>
      </c>
    </row>
    <row r="39" spans="3:9" s="27" customFormat="1" ht="30" thickTop="1" thickBot="1" x14ac:dyDescent="0.25">
      <c r="C39" s="65"/>
      <c r="D39" s="66">
        <v>45757</v>
      </c>
      <c r="E39" s="67" t="s">
        <v>114</v>
      </c>
      <c r="F39" s="68" t="s">
        <v>16</v>
      </c>
      <c r="G39" s="83"/>
      <c r="H39" s="69">
        <v>3728.8120000000004</v>
      </c>
      <c r="I39" s="46">
        <f t="shared" si="0"/>
        <v>-16914348.700899951</v>
      </c>
    </row>
    <row r="40" spans="3:9" s="27" customFormat="1" ht="30" thickTop="1" thickBot="1" x14ac:dyDescent="0.25">
      <c r="C40" s="65"/>
      <c r="D40" s="66">
        <v>45757</v>
      </c>
      <c r="E40" s="70" t="s">
        <v>114</v>
      </c>
      <c r="F40" s="68" t="s">
        <v>44</v>
      </c>
      <c r="G40" s="83"/>
      <c r="H40" s="69">
        <v>4027.1159999999995</v>
      </c>
      <c r="I40" s="46">
        <f t="shared" si="0"/>
        <v>-16918375.816899952</v>
      </c>
    </row>
    <row r="41" spans="3:9" s="27" customFormat="1" ht="18" thickTop="1" thickBot="1" x14ac:dyDescent="0.25">
      <c r="C41" s="65"/>
      <c r="D41" s="66">
        <v>45757</v>
      </c>
      <c r="E41" s="67" t="s">
        <v>114</v>
      </c>
      <c r="F41" s="68" t="s">
        <v>172</v>
      </c>
      <c r="G41" s="83"/>
      <c r="H41" s="69">
        <v>80244.032000000007</v>
      </c>
      <c r="I41" s="46">
        <f t="shared" si="0"/>
        <v>-16998619.848899953</v>
      </c>
    </row>
    <row r="42" spans="3:9" s="27" customFormat="1" ht="30" thickTop="1" thickBot="1" x14ac:dyDescent="0.25">
      <c r="C42" s="65"/>
      <c r="D42" s="66">
        <v>45757</v>
      </c>
      <c r="E42" s="70" t="s">
        <v>115</v>
      </c>
      <c r="F42" s="68" t="s">
        <v>16</v>
      </c>
      <c r="G42" s="83"/>
      <c r="H42" s="69">
        <v>39594.438500000004</v>
      </c>
      <c r="I42" s="46">
        <f t="shared" si="0"/>
        <v>-17038214.287399951</v>
      </c>
    </row>
    <row r="43" spans="3:9" s="27" customFormat="1" ht="35.25" customHeight="1" thickTop="1" thickBot="1" x14ac:dyDescent="0.25">
      <c r="C43" s="65"/>
      <c r="D43" s="66">
        <v>45757</v>
      </c>
      <c r="E43" s="70" t="s">
        <v>115</v>
      </c>
      <c r="F43" s="68" t="s">
        <v>80</v>
      </c>
      <c r="G43" s="83"/>
      <c r="H43" s="69">
        <v>894834.31149999984</v>
      </c>
      <c r="I43" s="46">
        <f t="shared" si="0"/>
        <v>-17933048.598899953</v>
      </c>
    </row>
    <row r="44" spans="3:9" s="27" customFormat="1" ht="30" thickTop="1" thickBot="1" x14ac:dyDescent="0.25">
      <c r="C44" s="65"/>
      <c r="D44" s="66">
        <v>45758</v>
      </c>
      <c r="E44" s="70"/>
      <c r="F44" s="68" t="s">
        <v>23</v>
      </c>
      <c r="G44" s="83">
        <v>4102841.25</v>
      </c>
      <c r="H44" s="69"/>
      <c r="I44" s="46">
        <f t="shared" si="0"/>
        <v>-13830207.348899953</v>
      </c>
    </row>
    <row r="45" spans="3:9" s="27" customFormat="1" ht="18" thickTop="1" thickBot="1" x14ac:dyDescent="0.25">
      <c r="C45" s="65"/>
      <c r="D45" s="66">
        <v>45759</v>
      </c>
      <c r="E45" s="70" t="s">
        <v>116</v>
      </c>
      <c r="F45" s="68" t="s">
        <v>50</v>
      </c>
      <c r="G45" s="83"/>
      <c r="H45" s="69">
        <v>304675.09999999998</v>
      </c>
      <c r="I45" s="46">
        <f t="shared" si="0"/>
        <v>-14134882.448899953</v>
      </c>
    </row>
    <row r="46" spans="3:9" s="27" customFormat="1" ht="18" thickTop="1" thickBot="1" x14ac:dyDescent="0.25">
      <c r="C46" s="65"/>
      <c r="D46" s="66">
        <v>45759</v>
      </c>
      <c r="E46" s="70" t="s">
        <v>117</v>
      </c>
      <c r="F46" s="68" t="s">
        <v>52</v>
      </c>
      <c r="G46" s="83"/>
      <c r="H46" s="69">
        <v>65755.8</v>
      </c>
      <c r="I46" s="46">
        <f t="shared" si="0"/>
        <v>-14200638.248899953</v>
      </c>
    </row>
    <row r="47" spans="3:9" s="27" customFormat="1" ht="18" thickTop="1" thickBot="1" x14ac:dyDescent="0.25">
      <c r="C47" s="65"/>
      <c r="D47" s="66">
        <v>45759</v>
      </c>
      <c r="E47" s="70" t="s">
        <v>118</v>
      </c>
      <c r="F47" s="68" t="s">
        <v>51</v>
      </c>
      <c r="G47" s="83"/>
      <c r="H47" s="69">
        <v>267861.55999999994</v>
      </c>
      <c r="I47" s="46">
        <f t="shared" si="0"/>
        <v>-14468499.808899954</v>
      </c>
    </row>
    <row r="48" spans="3:9" s="27" customFormat="1" ht="18" thickTop="1" thickBot="1" x14ac:dyDescent="0.25">
      <c r="C48" s="65"/>
      <c r="D48" s="66">
        <v>45759</v>
      </c>
      <c r="E48" s="70" t="s">
        <v>119</v>
      </c>
      <c r="F48" s="68" t="s">
        <v>49</v>
      </c>
      <c r="G48" s="83"/>
      <c r="H48" s="69">
        <v>131660.95000000001</v>
      </c>
      <c r="I48" s="46">
        <f t="shared" si="0"/>
        <v>-14600160.758899953</v>
      </c>
    </row>
    <row r="49" spans="3:9" s="27" customFormat="1" ht="30" thickTop="1" thickBot="1" x14ac:dyDescent="0.25">
      <c r="C49" s="65"/>
      <c r="D49" s="66">
        <v>45760</v>
      </c>
      <c r="E49" s="70" t="s">
        <v>120</v>
      </c>
      <c r="F49" s="68" t="s">
        <v>16</v>
      </c>
      <c r="G49" s="83"/>
      <c r="H49" s="69">
        <v>9850</v>
      </c>
      <c r="I49" s="46">
        <f t="shared" si="0"/>
        <v>-14610010.758899953</v>
      </c>
    </row>
    <row r="50" spans="3:9" s="27" customFormat="1" ht="30" thickTop="1" thickBot="1" x14ac:dyDescent="0.25">
      <c r="C50" s="65"/>
      <c r="D50" s="66">
        <v>45760</v>
      </c>
      <c r="E50" s="70" t="s">
        <v>120</v>
      </c>
      <c r="F50" s="68" t="s">
        <v>44</v>
      </c>
      <c r="G50" s="83"/>
      <c r="H50" s="69">
        <v>10638</v>
      </c>
      <c r="I50" s="46">
        <f t="shared" si="0"/>
        <v>-14620648.758899953</v>
      </c>
    </row>
    <row r="51" spans="3:9" s="27" customFormat="1" ht="18" thickTop="1" thickBot="1" x14ac:dyDescent="0.25">
      <c r="C51" s="65"/>
      <c r="D51" s="66">
        <v>45760</v>
      </c>
      <c r="E51" s="70" t="s">
        <v>120</v>
      </c>
      <c r="F51" s="68" t="s">
        <v>173</v>
      </c>
      <c r="G51" s="83"/>
      <c r="H51" s="69">
        <v>211972</v>
      </c>
      <c r="I51" s="46">
        <f t="shared" si="0"/>
        <v>-14832620.758899953</v>
      </c>
    </row>
    <row r="52" spans="3:9" s="27" customFormat="1" ht="30" thickTop="1" thickBot="1" x14ac:dyDescent="0.25">
      <c r="C52" s="65"/>
      <c r="D52" s="66">
        <v>45760</v>
      </c>
      <c r="E52" s="70" t="s">
        <v>121</v>
      </c>
      <c r="F52" s="68" t="s">
        <v>16</v>
      </c>
      <c r="G52" s="83"/>
      <c r="H52" s="69">
        <v>3422.75</v>
      </c>
      <c r="I52" s="46">
        <f t="shared" si="0"/>
        <v>-14836043.508899953</v>
      </c>
    </row>
    <row r="53" spans="3:9" s="27" customFormat="1" ht="30" thickTop="1" thickBot="1" x14ac:dyDescent="0.25">
      <c r="C53" s="65"/>
      <c r="D53" s="66">
        <v>45760</v>
      </c>
      <c r="E53" s="70" t="s">
        <v>121</v>
      </c>
      <c r="F53" s="68" t="s">
        <v>44</v>
      </c>
      <c r="G53" s="83"/>
      <c r="H53" s="69">
        <v>3696.5699999999997</v>
      </c>
      <c r="I53" s="46">
        <f t="shared" si="0"/>
        <v>-14839740.078899954</v>
      </c>
    </row>
    <row r="54" spans="3:9" s="27" customFormat="1" ht="18" thickTop="1" thickBot="1" x14ac:dyDescent="0.25">
      <c r="C54" s="65"/>
      <c r="D54" s="66">
        <v>45760</v>
      </c>
      <c r="E54" s="70" t="s">
        <v>121</v>
      </c>
      <c r="F54" s="68" t="s">
        <v>84</v>
      </c>
      <c r="G54" s="83"/>
      <c r="H54" s="69">
        <v>73657.579999999987</v>
      </c>
      <c r="I54" s="46">
        <f t="shared" si="0"/>
        <v>-14913397.658899954</v>
      </c>
    </row>
    <row r="55" spans="3:9" s="27" customFormat="1" ht="30" thickTop="1" thickBot="1" x14ac:dyDescent="0.25">
      <c r="C55" s="65"/>
      <c r="D55" s="66">
        <v>45760</v>
      </c>
      <c r="E55" s="70" t="s">
        <v>122</v>
      </c>
      <c r="F55" s="68" t="s">
        <v>16</v>
      </c>
      <c r="G55" s="83"/>
      <c r="H55" s="69">
        <v>4450</v>
      </c>
      <c r="I55" s="46">
        <f t="shared" si="0"/>
        <v>-14917847.658899954</v>
      </c>
    </row>
    <row r="56" spans="3:9" s="27" customFormat="1" ht="30" thickTop="1" thickBot="1" x14ac:dyDescent="0.25">
      <c r="C56" s="65"/>
      <c r="D56" s="66">
        <v>45760</v>
      </c>
      <c r="E56" s="70" t="s">
        <v>122</v>
      </c>
      <c r="F56" s="68" t="s">
        <v>44</v>
      </c>
      <c r="G56" s="83"/>
      <c r="H56" s="69">
        <v>4806</v>
      </c>
      <c r="I56" s="46">
        <f t="shared" si="0"/>
        <v>-14922653.658899954</v>
      </c>
    </row>
    <row r="57" spans="3:9" s="27" customFormat="1" ht="18" thickTop="1" thickBot="1" x14ac:dyDescent="0.25">
      <c r="C57" s="65"/>
      <c r="D57" s="66">
        <v>45760</v>
      </c>
      <c r="E57" s="70" t="s">
        <v>122</v>
      </c>
      <c r="F57" s="68" t="s">
        <v>174</v>
      </c>
      <c r="G57" s="83"/>
      <c r="H57" s="69">
        <v>95764</v>
      </c>
      <c r="I57" s="46">
        <f t="shared" si="0"/>
        <v>-15018417.658899954</v>
      </c>
    </row>
    <row r="58" spans="3:9" s="27" customFormat="1" ht="30" thickTop="1" thickBot="1" x14ac:dyDescent="0.25">
      <c r="C58" s="65"/>
      <c r="D58" s="66">
        <v>45761</v>
      </c>
      <c r="E58" s="70" t="s">
        <v>123</v>
      </c>
      <c r="F58" s="68" t="s">
        <v>16</v>
      </c>
      <c r="G58" s="83"/>
      <c r="H58" s="69">
        <v>40000</v>
      </c>
      <c r="I58" s="46">
        <f t="shared" si="0"/>
        <v>-15058417.658899954</v>
      </c>
    </row>
    <row r="59" spans="3:9" s="27" customFormat="1" ht="30" thickTop="1" thickBot="1" x14ac:dyDescent="0.25">
      <c r="C59" s="65"/>
      <c r="D59" s="66">
        <v>45761</v>
      </c>
      <c r="E59" s="70" t="s">
        <v>123</v>
      </c>
      <c r="F59" s="68" t="s">
        <v>76</v>
      </c>
      <c r="G59" s="83"/>
      <c r="H59" s="69">
        <v>760000</v>
      </c>
      <c r="I59" s="46">
        <f t="shared" si="0"/>
        <v>-15818417.658899954</v>
      </c>
    </row>
    <row r="60" spans="3:9" s="27" customFormat="1" ht="30" thickTop="1" thickBot="1" x14ac:dyDescent="0.25">
      <c r="C60" s="65"/>
      <c r="D60" s="66">
        <v>45761</v>
      </c>
      <c r="E60" s="70" t="s">
        <v>124</v>
      </c>
      <c r="F60" s="68" t="s">
        <v>16</v>
      </c>
      <c r="G60" s="83"/>
      <c r="H60" s="69">
        <v>11477.33</v>
      </c>
      <c r="I60" s="46">
        <f t="shared" si="0"/>
        <v>-15829894.988899954</v>
      </c>
    </row>
    <row r="61" spans="3:9" s="27" customFormat="1" ht="18" thickTop="1" thickBot="1" x14ac:dyDescent="0.25">
      <c r="C61" s="65"/>
      <c r="D61" s="66">
        <v>45761</v>
      </c>
      <c r="E61" s="70" t="s">
        <v>124</v>
      </c>
      <c r="F61" s="68" t="s">
        <v>175</v>
      </c>
      <c r="G61" s="83"/>
      <c r="H61" s="69">
        <v>259387.54</v>
      </c>
      <c r="I61" s="46">
        <f t="shared" si="0"/>
        <v>-16089282.528899953</v>
      </c>
    </row>
    <row r="62" spans="3:9" s="27" customFormat="1" ht="30" thickTop="1" thickBot="1" x14ac:dyDescent="0.25">
      <c r="C62" s="65"/>
      <c r="D62" s="66">
        <v>45761</v>
      </c>
      <c r="E62" s="70" t="s">
        <v>125</v>
      </c>
      <c r="F62" s="68" t="s">
        <v>16</v>
      </c>
      <c r="G62" s="83"/>
      <c r="H62" s="69">
        <v>19347</v>
      </c>
      <c r="I62" s="46">
        <f t="shared" si="0"/>
        <v>-16108629.528899953</v>
      </c>
    </row>
    <row r="63" spans="3:9" s="27" customFormat="1" ht="18" thickTop="1" thickBot="1" x14ac:dyDescent="0.25">
      <c r="C63" s="65"/>
      <c r="D63" s="66">
        <v>45761</v>
      </c>
      <c r="E63" s="70" t="s">
        <v>125</v>
      </c>
      <c r="F63" s="68" t="s">
        <v>176</v>
      </c>
      <c r="G63" s="83"/>
      <c r="H63" s="69">
        <v>437242.2</v>
      </c>
      <c r="I63" s="46">
        <f t="shared" si="0"/>
        <v>-16545871.728899952</v>
      </c>
    </row>
    <row r="64" spans="3:9" s="27" customFormat="1" ht="30" thickTop="1" thickBot="1" x14ac:dyDescent="0.25">
      <c r="C64" s="65"/>
      <c r="D64" s="66">
        <v>45761</v>
      </c>
      <c r="E64" s="70" t="s">
        <v>126</v>
      </c>
      <c r="F64" s="68" t="s">
        <v>16</v>
      </c>
      <c r="G64" s="83"/>
      <c r="H64" s="69">
        <v>17640</v>
      </c>
      <c r="I64" s="46">
        <f t="shared" si="0"/>
        <v>-16563511.728899952</v>
      </c>
    </row>
    <row r="65" spans="3:9" s="27" customFormat="1" ht="18" thickTop="1" thickBot="1" x14ac:dyDescent="0.25">
      <c r="C65" s="65"/>
      <c r="D65" s="66">
        <v>45761</v>
      </c>
      <c r="E65" s="70" t="s">
        <v>126</v>
      </c>
      <c r="F65" s="68" t="s">
        <v>89</v>
      </c>
      <c r="G65" s="83"/>
      <c r="H65" s="69">
        <v>398664</v>
      </c>
      <c r="I65" s="46">
        <f t="shared" si="0"/>
        <v>-16962175.728899952</v>
      </c>
    </row>
    <row r="66" spans="3:9" s="27" customFormat="1" ht="30" thickTop="1" thickBot="1" x14ac:dyDescent="0.25">
      <c r="C66" s="65"/>
      <c r="D66" s="66">
        <v>45761</v>
      </c>
      <c r="E66" s="70" t="s">
        <v>127</v>
      </c>
      <c r="F66" s="68" t="s">
        <v>16</v>
      </c>
      <c r="G66" s="83"/>
      <c r="H66" s="69">
        <v>2294.12</v>
      </c>
      <c r="I66" s="46">
        <f t="shared" si="0"/>
        <v>-16964469.848899953</v>
      </c>
    </row>
    <row r="67" spans="3:9" s="27" customFormat="1" ht="30" thickTop="1" thickBot="1" x14ac:dyDescent="0.25">
      <c r="C67" s="65"/>
      <c r="D67" s="66">
        <v>45761</v>
      </c>
      <c r="E67" s="70" t="s">
        <v>127</v>
      </c>
      <c r="F67" s="68" t="s">
        <v>177</v>
      </c>
      <c r="G67" s="83"/>
      <c r="H67" s="69">
        <v>51847.099999999991</v>
      </c>
      <c r="I67" s="46">
        <f t="shared" si="0"/>
        <v>-17016316.948899955</v>
      </c>
    </row>
    <row r="68" spans="3:9" s="27" customFormat="1" ht="30" thickTop="1" thickBot="1" x14ac:dyDescent="0.25">
      <c r="C68" s="65"/>
      <c r="D68" s="66">
        <v>45761</v>
      </c>
      <c r="E68" s="70" t="s">
        <v>128</v>
      </c>
      <c r="F68" s="68" t="s">
        <v>16</v>
      </c>
      <c r="G68" s="83"/>
      <c r="H68" s="69">
        <v>29025.33</v>
      </c>
      <c r="I68" s="46">
        <f t="shared" si="0"/>
        <v>-17045342.278899953</v>
      </c>
    </row>
    <row r="69" spans="3:9" s="27" customFormat="1" ht="30" thickTop="1" thickBot="1" x14ac:dyDescent="0.25">
      <c r="C69" s="65"/>
      <c r="D69" s="66">
        <v>45761</v>
      </c>
      <c r="E69" s="70" t="s">
        <v>128</v>
      </c>
      <c r="F69" s="68" t="s">
        <v>177</v>
      </c>
      <c r="G69" s="83"/>
      <c r="H69" s="69">
        <v>619704.59</v>
      </c>
      <c r="I69" s="46">
        <f t="shared" si="0"/>
        <v>-17665046.868899953</v>
      </c>
    </row>
    <row r="70" spans="3:9" s="27" customFormat="1" ht="30" thickTop="1" thickBot="1" x14ac:dyDescent="0.25">
      <c r="C70" s="65"/>
      <c r="D70" s="66">
        <v>45761</v>
      </c>
      <c r="E70" s="70" t="s">
        <v>129</v>
      </c>
      <c r="F70" s="68" t="s">
        <v>43</v>
      </c>
      <c r="G70" s="83"/>
      <c r="H70" s="69">
        <v>32598.76</v>
      </c>
      <c r="I70" s="46">
        <f t="shared" si="0"/>
        <v>-17697645.628899954</v>
      </c>
    </row>
    <row r="71" spans="3:9" s="27" customFormat="1" ht="44.25" thickTop="1" thickBot="1" x14ac:dyDescent="0.25">
      <c r="C71" s="65"/>
      <c r="D71" s="66">
        <v>45761</v>
      </c>
      <c r="E71" s="70" t="s">
        <v>129</v>
      </c>
      <c r="F71" s="68" t="s">
        <v>178</v>
      </c>
      <c r="G71" s="83"/>
      <c r="H71" s="69">
        <v>97796.25</v>
      </c>
      <c r="I71" s="46">
        <f t="shared" si="0"/>
        <v>-17795441.878899954</v>
      </c>
    </row>
    <row r="72" spans="3:9" s="27" customFormat="1" ht="30" thickTop="1" thickBot="1" x14ac:dyDescent="0.25">
      <c r="C72" s="65"/>
      <c r="D72" s="66">
        <v>45762</v>
      </c>
      <c r="E72" s="70"/>
      <c r="F72" s="68" t="s">
        <v>23</v>
      </c>
      <c r="G72" s="83">
        <v>130395.01</v>
      </c>
      <c r="H72" s="69"/>
      <c r="I72" s="46">
        <f t="shared" si="0"/>
        <v>-17665046.868899953</v>
      </c>
    </row>
    <row r="73" spans="3:9" s="27" customFormat="1" ht="30" thickTop="1" thickBot="1" x14ac:dyDescent="0.25">
      <c r="C73" s="65"/>
      <c r="D73" s="66">
        <v>45762</v>
      </c>
      <c r="E73" s="70" t="s">
        <v>130</v>
      </c>
      <c r="F73" s="68" t="s">
        <v>16</v>
      </c>
      <c r="G73" s="83"/>
      <c r="H73" s="69">
        <v>4936.01</v>
      </c>
      <c r="I73" s="46">
        <f t="shared" si="0"/>
        <v>-17669982.878899954</v>
      </c>
    </row>
    <row r="74" spans="3:9" s="27" customFormat="1" ht="18" thickTop="1" thickBot="1" x14ac:dyDescent="0.25">
      <c r="C74" s="65"/>
      <c r="D74" s="66">
        <v>45762</v>
      </c>
      <c r="E74" s="70" t="s">
        <v>130</v>
      </c>
      <c r="F74" s="68" t="s">
        <v>179</v>
      </c>
      <c r="G74" s="83"/>
      <c r="H74" s="69">
        <v>111553.83</v>
      </c>
      <c r="I74" s="46">
        <f t="shared" si="0"/>
        <v>-17781536.708899952</v>
      </c>
    </row>
    <row r="75" spans="3:9" s="27" customFormat="1" ht="30" thickTop="1" thickBot="1" x14ac:dyDescent="0.25">
      <c r="C75" s="65"/>
      <c r="D75" s="66">
        <v>45762</v>
      </c>
      <c r="E75" s="70" t="s">
        <v>131</v>
      </c>
      <c r="F75" s="68" t="s">
        <v>16</v>
      </c>
      <c r="G75" s="83"/>
      <c r="H75" s="69">
        <v>532.73800000000006</v>
      </c>
      <c r="I75" s="46">
        <f t="shared" si="0"/>
        <v>-17782069.446899954</v>
      </c>
    </row>
    <row r="76" spans="3:9" s="27" customFormat="1" ht="18" thickTop="1" thickBot="1" x14ac:dyDescent="0.25">
      <c r="C76" s="65"/>
      <c r="D76" s="66">
        <v>45762</v>
      </c>
      <c r="E76" s="70" t="s">
        <v>131</v>
      </c>
      <c r="F76" s="68" t="s">
        <v>180</v>
      </c>
      <c r="G76" s="83"/>
      <c r="H76" s="69">
        <v>12039.882000000001</v>
      </c>
      <c r="I76" s="46">
        <f t="shared" si="0"/>
        <v>-17794109.328899954</v>
      </c>
    </row>
    <row r="77" spans="3:9" s="27" customFormat="1" ht="30" thickTop="1" thickBot="1" x14ac:dyDescent="0.25">
      <c r="C77" s="65"/>
      <c r="D77" s="66">
        <v>45763</v>
      </c>
      <c r="E77" s="70"/>
      <c r="F77" s="68" t="s">
        <v>23</v>
      </c>
      <c r="G77" s="83">
        <v>5378478.5800000001</v>
      </c>
      <c r="H77" s="69"/>
      <c r="I77" s="46">
        <f t="shared" si="0"/>
        <v>-12415630.748899953</v>
      </c>
    </row>
    <row r="78" spans="3:9" s="27" customFormat="1" ht="30" thickTop="1" thickBot="1" x14ac:dyDescent="0.25">
      <c r="C78" s="65"/>
      <c r="D78" s="66">
        <v>45768</v>
      </c>
      <c r="E78" s="70" t="s">
        <v>132</v>
      </c>
      <c r="F78" s="68" t="s">
        <v>16</v>
      </c>
      <c r="G78" s="83"/>
      <c r="H78" s="69">
        <v>10000</v>
      </c>
      <c r="I78" s="46">
        <f t="shared" si="0"/>
        <v>-12425630.748899953</v>
      </c>
    </row>
    <row r="79" spans="3:9" s="27" customFormat="1" ht="30" thickTop="1" thickBot="1" x14ac:dyDescent="0.25">
      <c r="C79" s="65"/>
      <c r="D79" s="66">
        <v>45768</v>
      </c>
      <c r="E79" s="70" t="s">
        <v>132</v>
      </c>
      <c r="F79" s="68" t="s">
        <v>81</v>
      </c>
      <c r="G79" s="83"/>
      <c r="H79" s="69">
        <v>190000</v>
      </c>
      <c r="I79" s="46">
        <f t="shared" si="0"/>
        <v>-12615630.748899953</v>
      </c>
    </row>
    <row r="80" spans="3:9" s="27" customFormat="1" ht="30" thickTop="1" thickBot="1" x14ac:dyDescent="0.25">
      <c r="C80" s="65"/>
      <c r="D80" s="66">
        <v>45768</v>
      </c>
      <c r="E80" s="70" t="s">
        <v>133</v>
      </c>
      <c r="F80" s="68" t="s">
        <v>16</v>
      </c>
      <c r="G80" s="83"/>
      <c r="H80" s="69">
        <v>13725</v>
      </c>
      <c r="I80" s="46">
        <f t="shared" si="0"/>
        <v>-12629355.748899953</v>
      </c>
    </row>
    <row r="81" spans="3:9" s="27" customFormat="1" ht="18" thickTop="1" thickBot="1" x14ac:dyDescent="0.25">
      <c r="C81" s="65"/>
      <c r="D81" s="66">
        <v>45768</v>
      </c>
      <c r="E81" s="70" t="s">
        <v>133</v>
      </c>
      <c r="F81" s="68" t="s">
        <v>181</v>
      </c>
      <c r="G81" s="83"/>
      <c r="H81" s="69">
        <v>260775</v>
      </c>
      <c r="I81" s="46">
        <f t="shared" si="0"/>
        <v>-12890130.748899953</v>
      </c>
    </row>
    <row r="82" spans="3:9" s="27" customFormat="1" ht="30" thickTop="1" thickBot="1" x14ac:dyDescent="0.25">
      <c r="C82" s="65"/>
      <c r="D82" s="66">
        <v>45768</v>
      </c>
      <c r="E82" s="70" t="s">
        <v>134</v>
      </c>
      <c r="F82" s="68" t="s">
        <v>16</v>
      </c>
      <c r="G82" s="83"/>
      <c r="H82" s="69">
        <v>1650</v>
      </c>
      <c r="I82" s="46">
        <f t="shared" si="0"/>
        <v>-12891780.748899953</v>
      </c>
    </row>
    <row r="83" spans="3:9" s="27" customFormat="1" ht="30" thickTop="1" thickBot="1" x14ac:dyDescent="0.25">
      <c r="C83" s="65"/>
      <c r="D83" s="66">
        <v>45768</v>
      </c>
      <c r="E83" s="70" t="s">
        <v>134</v>
      </c>
      <c r="F83" s="68" t="s">
        <v>44</v>
      </c>
      <c r="G83" s="83"/>
      <c r="H83" s="69">
        <v>1782</v>
      </c>
      <c r="I83" s="46">
        <f t="shared" si="0"/>
        <v>-12893562.748899953</v>
      </c>
    </row>
    <row r="84" spans="3:9" s="27" customFormat="1" ht="30" thickTop="1" thickBot="1" x14ac:dyDescent="0.25">
      <c r="C84" s="65"/>
      <c r="D84" s="66">
        <v>45768</v>
      </c>
      <c r="E84" s="70" t="s">
        <v>134</v>
      </c>
      <c r="F84" s="68" t="s">
        <v>182</v>
      </c>
      <c r="G84" s="83"/>
      <c r="H84" s="69">
        <v>35508</v>
      </c>
      <c r="I84" s="46">
        <f t="shared" si="0"/>
        <v>-12929070.748899953</v>
      </c>
    </row>
    <row r="85" spans="3:9" s="27" customFormat="1" ht="30" thickTop="1" thickBot="1" x14ac:dyDescent="0.25">
      <c r="C85" s="65"/>
      <c r="D85" s="66">
        <v>45768</v>
      </c>
      <c r="E85" s="70" t="s">
        <v>135</v>
      </c>
      <c r="F85" s="68" t="s">
        <v>16</v>
      </c>
      <c r="G85" s="83"/>
      <c r="H85" s="69">
        <v>2244</v>
      </c>
      <c r="I85" s="46">
        <f t="shared" si="0"/>
        <v>-12931314.748899953</v>
      </c>
    </row>
    <row r="86" spans="3:9" s="27" customFormat="1" ht="18" thickTop="1" thickBot="1" x14ac:dyDescent="0.25">
      <c r="C86" s="65"/>
      <c r="D86" s="66">
        <v>45768</v>
      </c>
      <c r="E86" s="70" t="s">
        <v>135</v>
      </c>
      <c r="F86" s="68" t="s">
        <v>183</v>
      </c>
      <c r="G86" s="83"/>
      <c r="H86" s="69">
        <v>42636</v>
      </c>
      <c r="I86" s="46">
        <f t="shared" si="0"/>
        <v>-12973950.748899953</v>
      </c>
    </row>
    <row r="87" spans="3:9" s="27" customFormat="1" ht="30" thickTop="1" thickBot="1" x14ac:dyDescent="0.25">
      <c r="C87" s="65"/>
      <c r="D87" s="66">
        <v>45768</v>
      </c>
      <c r="E87" s="70" t="s">
        <v>136</v>
      </c>
      <c r="F87" s="68" t="s">
        <v>16</v>
      </c>
      <c r="G87" s="83"/>
      <c r="H87" s="69">
        <v>720</v>
      </c>
      <c r="I87" s="46">
        <f t="shared" si="0"/>
        <v>-12974670.748899953</v>
      </c>
    </row>
    <row r="88" spans="3:9" s="27" customFormat="1" ht="18" thickTop="1" thickBot="1" x14ac:dyDescent="0.25">
      <c r="C88" s="65"/>
      <c r="D88" s="66">
        <v>45768</v>
      </c>
      <c r="E88" s="70" t="s">
        <v>136</v>
      </c>
      <c r="F88" s="68" t="s">
        <v>87</v>
      </c>
      <c r="G88" s="83"/>
      <c r="H88" s="69">
        <v>13680</v>
      </c>
      <c r="I88" s="46">
        <f t="shared" si="0"/>
        <v>-12988350.748899953</v>
      </c>
    </row>
    <row r="89" spans="3:9" s="27" customFormat="1" ht="18" thickTop="1" thickBot="1" x14ac:dyDescent="0.25">
      <c r="C89" s="65"/>
      <c r="D89" s="66">
        <v>45768</v>
      </c>
      <c r="E89" s="70" t="s">
        <v>137</v>
      </c>
      <c r="F89" s="68" t="s">
        <v>184</v>
      </c>
      <c r="G89" s="83"/>
      <c r="H89" s="69">
        <v>7280129.4900000002</v>
      </c>
      <c r="I89" s="46">
        <f t="shared" si="0"/>
        <v>-20268480.238899954</v>
      </c>
    </row>
    <row r="90" spans="3:9" s="27" customFormat="1" ht="30" thickTop="1" thickBot="1" x14ac:dyDescent="0.25">
      <c r="C90" s="65"/>
      <c r="D90" s="66">
        <v>45769</v>
      </c>
      <c r="E90" s="70" t="s">
        <v>138</v>
      </c>
      <c r="F90" s="68" t="s">
        <v>16</v>
      </c>
      <c r="G90" s="83"/>
      <c r="H90" s="69">
        <v>22325</v>
      </c>
      <c r="I90" s="46">
        <f t="shared" si="0"/>
        <v>-20290805.238899954</v>
      </c>
    </row>
    <row r="91" spans="3:9" s="27" customFormat="1" ht="18" thickTop="1" thickBot="1" x14ac:dyDescent="0.25">
      <c r="C91" s="65"/>
      <c r="D91" s="66">
        <v>45769</v>
      </c>
      <c r="E91" s="70" t="s">
        <v>138</v>
      </c>
      <c r="F91" s="68" t="s">
        <v>185</v>
      </c>
      <c r="G91" s="83"/>
      <c r="H91" s="69">
        <v>504545</v>
      </c>
      <c r="I91" s="46">
        <f t="shared" si="0"/>
        <v>-20795350.238899954</v>
      </c>
    </row>
    <row r="92" spans="3:9" s="27" customFormat="1" ht="30" thickTop="1" thickBot="1" x14ac:dyDescent="0.25">
      <c r="C92" s="65"/>
      <c r="D92" s="66">
        <v>45769</v>
      </c>
      <c r="E92" s="70" t="s">
        <v>139</v>
      </c>
      <c r="F92" s="68" t="s">
        <v>16</v>
      </c>
      <c r="G92" s="83"/>
      <c r="H92" s="69">
        <v>15400</v>
      </c>
      <c r="I92" s="46">
        <f t="shared" si="0"/>
        <v>-20810750.238899954</v>
      </c>
    </row>
    <row r="93" spans="3:9" s="27" customFormat="1" ht="30" thickTop="1" thickBot="1" x14ac:dyDescent="0.25">
      <c r="C93" s="65"/>
      <c r="D93" s="66">
        <v>45769</v>
      </c>
      <c r="E93" s="70" t="s">
        <v>139</v>
      </c>
      <c r="F93" s="68" t="s">
        <v>85</v>
      </c>
      <c r="G93" s="83"/>
      <c r="H93" s="69">
        <v>292600</v>
      </c>
      <c r="I93" s="46">
        <f t="shared" si="0"/>
        <v>-21103350.238899954</v>
      </c>
    </row>
    <row r="94" spans="3:9" s="27" customFormat="1" ht="18" thickTop="1" thickBot="1" x14ac:dyDescent="0.25">
      <c r="C94" s="65"/>
      <c r="D94" s="66">
        <v>45769</v>
      </c>
      <c r="E94" s="70" t="s">
        <v>140</v>
      </c>
      <c r="F94" s="68" t="s">
        <v>75</v>
      </c>
      <c r="G94" s="83"/>
      <c r="H94" s="69">
        <v>84219.56</v>
      </c>
      <c r="I94" s="46">
        <f t="shared" si="0"/>
        <v>-21187569.798899952</v>
      </c>
    </row>
    <row r="95" spans="3:9" s="27" customFormat="1" ht="30" thickTop="1" thickBot="1" x14ac:dyDescent="0.25">
      <c r="C95" s="65"/>
      <c r="D95" s="66">
        <v>45769</v>
      </c>
      <c r="E95" s="70" t="s">
        <v>141</v>
      </c>
      <c r="F95" s="68" t="s">
        <v>16</v>
      </c>
      <c r="G95" s="83"/>
      <c r="H95" s="69">
        <v>4640</v>
      </c>
      <c r="I95" s="46">
        <f t="shared" si="0"/>
        <v>-21192209.798899952</v>
      </c>
    </row>
    <row r="96" spans="3:9" s="27" customFormat="1" ht="18" thickTop="1" thickBot="1" x14ac:dyDescent="0.25">
      <c r="C96" s="65"/>
      <c r="D96" s="66">
        <v>45769</v>
      </c>
      <c r="E96" s="70" t="s">
        <v>141</v>
      </c>
      <c r="F96" s="68" t="s">
        <v>186</v>
      </c>
      <c r="G96" s="83"/>
      <c r="H96" s="69">
        <v>88160</v>
      </c>
      <c r="I96" s="46">
        <f t="shared" ref="I96:I159" si="1">I95+G96-H96</f>
        <v>-21280369.798899952</v>
      </c>
    </row>
    <row r="97" spans="3:9" s="27" customFormat="1" ht="30" thickTop="1" thickBot="1" x14ac:dyDescent="0.25">
      <c r="C97" s="65"/>
      <c r="D97" s="66">
        <v>45769</v>
      </c>
      <c r="E97" s="70" t="s">
        <v>142</v>
      </c>
      <c r="F97" s="68" t="s">
        <v>16</v>
      </c>
      <c r="G97" s="83"/>
      <c r="H97" s="69">
        <v>8125</v>
      </c>
      <c r="I97" s="46">
        <f t="shared" si="1"/>
        <v>-21288494.798899952</v>
      </c>
    </row>
    <row r="98" spans="3:9" s="27" customFormat="1" ht="18" thickTop="1" thickBot="1" x14ac:dyDescent="0.25">
      <c r="C98" s="65"/>
      <c r="D98" s="66">
        <v>45769</v>
      </c>
      <c r="E98" s="70" t="s">
        <v>142</v>
      </c>
      <c r="F98" s="68" t="s">
        <v>88</v>
      </c>
      <c r="G98" s="83"/>
      <c r="H98" s="69">
        <v>154375</v>
      </c>
      <c r="I98" s="46">
        <f t="shared" si="1"/>
        <v>-21442869.798899952</v>
      </c>
    </row>
    <row r="99" spans="3:9" s="27" customFormat="1" ht="30" thickTop="1" thickBot="1" x14ac:dyDescent="0.25">
      <c r="C99" s="65"/>
      <c r="D99" s="66">
        <v>45769</v>
      </c>
      <c r="E99" s="70" t="s">
        <v>143</v>
      </c>
      <c r="F99" s="68" t="s">
        <v>16</v>
      </c>
      <c r="G99" s="83"/>
      <c r="H99" s="69">
        <v>44880</v>
      </c>
      <c r="I99" s="46">
        <f t="shared" si="1"/>
        <v>-21487749.798899952</v>
      </c>
    </row>
    <row r="100" spans="3:9" s="27" customFormat="1" ht="18" thickTop="1" thickBot="1" x14ac:dyDescent="0.25">
      <c r="C100" s="65"/>
      <c r="D100" s="66">
        <v>45769</v>
      </c>
      <c r="E100" s="70" t="s">
        <v>143</v>
      </c>
      <c r="F100" s="68" t="s">
        <v>187</v>
      </c>
      <c r="G100" s="83"/>
      <c r="H100" s="69">
        <v>852720</v>
      </c>
      <c r="I100" s="46">
        <f t="shared" si="1"/>
        <v>-22340469.798899952</v>
      </c>
    </row>
    <row r="101" spans="3:9" s="27" customFormat="1" ht="44.25" thickTop="1" thickBot="1" x14ac:dyDescent="0.25">
      <c r="C101" s="65"/>
      <c r="D101" s="66">
        <v>45769</v>
      </c>
      <c r="E101" s="70" t="s">
        <v>144</v>
      </c>
      <c r="F101" s="68" t="s">
        <v>188</v>
      </c>
      <c r="G101" s="83"/>
      <c r="H101" s="69">
        <v>32377.37</v>
      </c>
      <c r="I101" s="46">
        <f t="shared" si="1"/>
        <v>-22372847.168899953</v>
      </c>
    </row>
    <row r="102" spans="3:9" s="27" customFormat="1" ht="44.25" thickTop="1" thickBot="1" x14ac:dyDescent="0.25">
      <c r="C102" s="65"/>
      <c r="D102" s="66">
        <v>45769</v>
      </c>
      <c r="E102" s="70" t="s">
        <v>145</v>
      </c>
      <c r="F102" s="68" t="s">
        <v>188</v>
      </c>
      <c r="G102" s="83"/>
      <c r="H102" s="69">
        <v>8791.43</v>
      </c>
      <c r="I102" s="46">
        <f t="shared" si="1"/>
        <v>-22381638.598899953</v>
      </c>
    </row>
    <row r="103" spans="3:9" s="27" customFormat="1" ht="30" thickTop="1" thickBot="1" x14ac:dyDescent="0.25">
      <c r="C103" s="65"/>
      <c r="D103" s="66">
        <v>45771</v>
      </c>
      <c r="E103" s="70"/>
      <c r="F103" s="68" t="s">
        <v>23</v>
      </c>
      <c r="G103" s="83">
        <v>28411.94</v>
      </c>
      <c r="H103" s="69"/>
      <c r="I103" s="46">
        <f t="shared" si="1"/>
        <v>-22353226.658899952</v>
      </c>
    </row>
    <row r="104" spans="3:9" s="27" customFormat="1" ht="30" thickTop="1" thickBot="1" x14ac:dyDescent="0.25">
      <c r="C104" s="65"/>
      <c r="D104" s="66">
        <v>45771</v>
      </c>
      <c r="E104" s="70" t="s">
        <v>146</v>
      </c>
      <c r="F104" s="68" t="s">
        <v>16</v>
      </c>
      <c r="G104" s="83"/>
      <c r="H104" s="69">
        <v>6210</v>
      </c>
      <c r="I104" s="46">
        <f t="shared" si="1"/>
        <v>-22359436.658899952</v>
      </c>
    </row>
    <row r="105" spans="3:9" s="27" customFormat="1" ht="18" thickTop="1" thickBot="1" x14ac:dyDescent="0.25">
      <c r="C105" s="65"/>
      <c r="D105" s="66">
        <v>45771</v>
      </c>
      <c r="E105" s="70" t="s">
        <v>146</v>
      </c>
      <c r="F105" s="68" t="s">
        <v>189</v>
      </c>
      <c r="G105" s="83"/>
      <c r="H105" s="69">
        <v>117990</v>
      </c>
      <c r="I105" s="46">
        <f t="shared" si="1"/>
        <v>-22477426.658899952</v>
      </c>
    </row>
    <row r="106" spans="3:9" s="27" customFormat="1" ht="30" thickTop="1" thickBot="1" x14ac:dyDescent="0.25">
      <c r="C106" s="65"/>
      <c r="D106" s="66">
        <v>45771</v>
      </c>
      <c r="E106" s="70" t="s">
        <v>147</v>
      </c>
      <c r="F106" s="68" t="s">
        <v>16</v>
      </c>
      <c r="G106" s="83"/>
      <c r="H106" s="69">
        <v>1545.45</v>
      </c>
      <c r="I106" s="46">
        <f t="shared" si="1"/>
        <v>-22478972.108899951</v>
      </c>
    </row>
    <row r="107" spans="3:9" s="27" customFormat="1" ht="18" thickTop="1" thickBot="1" x14ac:dyDescent="0.25">
      <c r="C107" s="65"/>
      <c r="D107" s="66">
        <v>45771</v>
      </c>
      <c r="E107" s="70" t="s">
        <v>147</v>
      </c>
      <c r="F107" s="68" t="s">
        <v>82</v>
      </c>
      <c r="G107" s="83"/>
      <c r="H107" s="69">
        <v>29363.55</v>
      </c>
      <c r="I107" s="46">
        <f t="shared" si="1"/>
        <v>-22508335.658899952</v>
      </c>
    </row>
    <row r="108" spans="3:9" s="27" customFormat="1" ht="30" thickTop="1" thickBot="1" x14ac:dyDescent="0.25">
      <c r="C108" s="65"/>
      <c r="D108" s="66">
        <v>45771</v>
      </c>
      <c r="E108" s="70" t="s">
        <v>148</v>
      </c>
      <c r="F108" s="68" t="s">
        <v>16</v>
      </c>
      <c r="G108" s="83"/>
      <c r="H108" s="69">
        <v>15270</v>
      </c>
      <c r="I108" s="46">
        <f t="shared" si="1"/>
        <v>-22523605.658899952</v>
      </c>
    </row>
    <row r="109" spans="3:9" s="27" customFormat="1" ht="18" thickTop="1" thickBot="1" x14ac:dyDescent="0.25">
      <c r="C109" s="65"/>
      <c r="D109" s="66">
        <v>45771</v>
      </c>
      <c r="E109" s="70" t="s">
        <v>148</v>
      </c>
      <c r="F109" s="68" t="s">
        <v>78</v>
      </c>
      <c r="G109" s="83"/>
      <c r="H109" s="69">
        <v>345102</v>
      </c>
      <c r="I109" s="46">
        <f t="shared" si="1"/>
        <v>-22868707.658899952</v>
      </c>
    </row>
    <row r="110" spans="3:9" s="27" customFormat="1" ht="30" thickTop="1" thickBot="1" x14ac:dyDescent="0.25">
      <c r="C110" s="65"/>
      <c r="D110" s="66">
        <v>45771</v>
      </c>
      <c r="E110" s="70" t="s">
        <v>149</v>
      </c>
      <c r="F110" s="68" t="s">
        <v>16</v>
      </c>
      <c r="G110" s="83"/>
      <c r="H110" s="69">
        <v>36836.5985</v>
      </c>
      <c r="I110" s="46">
        <f t="shared" si="1"/>
        <v>-22905544.25739995</v>
      </c>
    </row>
    <row r="111" spans="3:9" s="27" customFormat="1" ht="18" thickTop="1" thickBot="1" x14ac:dyDescent="0.25">
      <c r="C111" s="65"/>
      <c r="D111" s="66">
        <v>45771</v>
      </c>
      <c r="E111" s="70" t="s">
        <v>149</v>
      </c>
      <c r="F111" s="68" t="s">
        <v>86</v>
      </c>
      <c r="G111" s="83"/>
      <c r="H111" s="69">
        <v>813948.54150000005</v>
      </c>
      <c r="I111" s="46">
        <f t="shared" si="1"/>
        <v>-23719492.798899949</v>
      </c>
    </row>
    <row r="112" spans="3:9" s="27" customFormat="1" ht="18" thickTop="1" thickBot="1" x14ac:dyDescent="0.25">
      <c r="C112" s="65"/>
      <c r="D112" s="66">
        <v>45771</v>
      </c>
      <c r="E112" s="70" t="s">
        <v>150</v>
      </c>
      <c r="F112" s="68" t="s">
        <v>77</v>
      </c>
      <c r="G112" s="83"/>
      <c r="H112" s="69">
        <v>912000</v>
      </c>
      <c r="I112" s="46">
        <f t="shared" si="1"/>
        <v>-24631492.798899949</v>
      </c>
    </row>
    <row r="113" spans="3:9" s="27" customFormat="1" ht="30" thickTop="1" thickBot="1" x14ac:dyDescent="0.25">
      <c r="C113" s="65"/>
      <c r="D113" s="66">
        <v>45775</v>
      </c>
      <c r="E113" s="70"/>
      <c r="F113" s="68" t="s">
        <v>23</v>
      </c>
      <c r="G113" s="83">
        <v>129062.46</v>
      </c>
      <c r="H113" s="69"/>
      <c r="I113" s="46">
        <f t="shared" si="1"/>
        <v>-24502430.338899948</v>
      </c>
    </row>
    <row r="114" spans="3:9" s="27" customFormat="1" ht="30" thickTop="1" thickBot="1" x14ac:dyDescent="0.25">
      <c r="C114" s="65"/>
      <c r="D114" s="66">
        <v>45775</v>
      </c>
      <c r="E114" s="70" t="s">
        <v>151</v>
      </c>
      <c r="F114" s="68" t="s">
        <v>16</v>
      </c>
      <c r="G114" s="83"/>
      <c r="H114" s="69">
        <v>29002.467499999999</v>
      </c>
      <c r="I114" s="46">
        <f t="shared" si="1"/>
        <v>-24531432.806399949</v>
      </c>
    </row>
    <row r="115" spans="3:9" s="27" customFormat="1" ht="30" thickTop="1" thickBot="1" x14ac:dyDescent="0.25">
      <c r="C115" s="65"/>
      <c r="D115" s="66">
        <v>45775</v>
      </c>
      <c r="E115" s="70" t="s">
        <v>151</v>
      </c>
      <c r="F115" s="68" t="s">
        <v>190</v>
      </c>
      <c r="G115" s="83"/>
      <c r="H115" s="69">
        <v>655455.76249999995</v>
      </c>
      <c r="I115" s="46">
        <f t="shared" si="1"/>
        <v>-25186888.568899948</v>
      </c>
    </row>
    <row r="116" spans="3:9" s="27" customFormat="1" ht="30" thickTop="1" thickBot="1" x14ac:dyDescent="0.25">
      <c r="C116" s="65"/>
      <c r="D116" s="66">
        <v>45775</v>
      </c>
      <c r="E116" s="70" t="s">
        <v>152</v>
      </c>
      <c r="F116" s="68" t="s">
        <v>16</v>
      </c>
      <c r="G116" s="83"/>
      <c r="H116" s="69">
        <v>14499</v>
      </c>
      <c r="I116" s="46">
        <f t="shared" si="1"/>
        <v>-25201387.568899948</v>
      </c>
    </row>
    <row r="117" spans="3:9" s="27" customFormat="1" ht="18" thickTop="1" thickBot="1" x14ac:dyDescent="0.25">
      <c r="C117" s="65"/>
      <c r="D117" s="66">
        <v>45775</v>
      </c>
      <c r="E117" s="70" t="s">
        <v>152</v>
      </c>
      <c r="F117" s="68" t="s">
        <v>191</v>
      </c>
      <c r="G117" s="83"/>
      <c r="H117" s="69">
        <v>275481</v>
      </c>
      <c r="I117" s="46">
        <f t="shared" si="1"/>
        <v>-25476868.568899948</v>
      </c>
    </row>
    <row r="118" spans="3:9" s="27" customFormat="1" ht="18" thickTop="1" thickBot="1" x14ac:dyDescent="0.25">
      <c r="C118" s="65"/>
      <c r="D118" s="66">
        <v>45775</v>
      </c>
      <c r="E118" s="70" t="s">
        <v>153</v>
      </c>
      <c r="F118" s="68" t="s">
        <v>79</v>
      </c>
      <c r="G118" s="83"/>
      <c r="H118" s="69">
        <v>10929400</v>
      </c>
      <c r="I118" s="46">
        <f t="shared" si="1"/>
        <v>-36406268.568899944</v>
      </c>
    </row>
    <row r="119" spans="3:9" s="27" customFormat="1" ht="18" thickTop="1" thickBot="1" x14ac:dyDescent="0.25">
      <c r="C119" s="65"/>
      <c r="D119" s="66">
        <v>45775</v>
      </c>
      <c r="E119" s="70" t="s">
        <v>154</v>
      </c>
      <c r="F119" s="68" t="s">
        <v>83</v>
      </c>
      <c r="G119" s="83"/>
      <c r="H119" s="69">
        <v>1871100</v>
      </c>
      <c r="I119" s="46">
        <f t="shared" si="1"/>
        <v>-38277368.568899944</v>
      </c>
    </row>
    <row r="120" spans="3:9" s="27" customFormat="1" ht="18" thickTop="1" thickBot="1" x14ac:dyDescent="0.25">
      <c r="C120" s="65"/>
      <c r="D120" s="66">
        <v>45775</v>
      </c>
      <c r="E120" s="70" t="s">
        <v>155</v>
      </c>
      <c r="F120" s="68" t="s">
        <v>83</v>
      </c>
      <c r="G120" s="83"/>
      <c r="H120" s="69">
        <v>892500</v>
      </c>
      <c r="I120" s="46">
        <f t="shared" si="1"/>
        <v>-39169868.568899944</v>
      </c>
    </row>
    <row r="121" spans="3:9" s="27" customFormat="1" ht="30" thickTop="1" thickBot="1" x14ac:dyDescent="0.25">
      <c r="C121" s="65"/>
      <c r="D121" s="66">
        <v>45775</v>
      </c>
      <c r="E121" s="70" t="s">
        <v>156</v>
      </c>
      <c r="F121" s="68" t="s">
        <v>16</v>
      </c>
      <c r="G121" s="83"/>
      <c r="H121" s="69">
        <v>20076.25</v>
      </c>
      <c r="I121" s="46">
        <f t="shared" si="1"/>
        <v>-39189944.818899944</v>
      </c>
    </row>
    <row r="122" spans="3:9" s="27" customFormat="1" ht="18" thickTop="1" thickBot="1" x14ac:dyDescent="0.25">
      <c r="C122" s="65"/>
      <c r="D122" s="66">
        <v>45775</v>
      </c>
      <c r="E122" s="70" t="s">
        <v>156</v>
      </c>
      <c r="F122" s="68" t="s">
        <v>82</v>
      </c>
      <c r="G122" s="83"/>
      <c r="H122" s="69">
        <v>381448.75</v>
      </c>
      <c r="I122" s="46">
        <f t="shared" si="1"/>
        <v>-39571393.568899944</v>
      </c>
    </row>
    <row r="123" spans="3:9" s="27" customFormat="1" ht="18" thickTop="1" thickBot="1" x14ac:dyDescent="0.25">
      <c r="C123" s="65"/>
      <c r="D123" s="66">
        <v>45775</v>
      </c>
      <c r="E123" s="70" t="s">
        <v>157</v>
      </c>
      <c r="F123" s="68" t="s">
        <v>82</v>
      </c>
      <c r="G123" s="83"/>
      <c r="H123" s="69">
        <v>123658</v>
      </c>
      <c r="I123" s="46">
        <f t="shared" si="1"/>
        <v>-39695051.568899944</v>
      </c>
    </row>
    <row r="124" spans="3:9" s="27" customFormat="1" ht="18" thickTop="1" thickBot="1" x14ac:dyDescent="0.25">
      <c r="C124" s="65"/>
      <c r="D124" s="66">
        <v>45775</v>
      </c>
      <c r="E124" s="70" t="s">
        <v>158</v>
      </c>
      <c r="F124" s="68" t="s">
        <v>65</v>
      </c>
      <c r="G124" s="83"/>
      <c r="H124" s="69">
        <v>2214000</v>
      </c>
      <c r="I124" s="46">
        <f t="shared" si="1"/>
        <v>-41909051.568899944</v>
      </c>
    </row>
    <row r="125" spans="3:9" s="27" customFormat="1" ht="30" thickTop="1" thickBot="1" x14ac:dyDescent="0.25">
      <c r="C125" s="65"/>
      <c r="D125" s="66">
        <v>45776</v>
      </c>
      <c r="E125" s="70" t="s">
        <v>159</v>
      </c>
      <c r="F125" s="68" t="s">
        <v>16</v>
      </c>
      <c r="G125" s="83"/>
      <c r="H125" s="69">
        <v>3877.16</v>
      </c>
      <c r="I125" s="46">
        <f t="shared" si="1"/>
        <v>-41912928.728899941</v>
      </c>
    </row>
    <row r="126" spans="3:9" s="27" customFormat="1" ht="30" thickTop="1" thickBot="1" x14ac:dyDescent="0.25">
      <c r="C126" s="65"/>
      <c r="D126" s="66">
        <v>45776</v>
      </c>
      <c r="E126" s="70" t="s">
        <v>159</v>
      </c>
      <c r="F126" s="68" t="s">
        <v>192</v>
      </c>
      <c r="G126" s="83"/>
      <c r="H126" s="69">
        <v>87623.819999999992</v>
      </c>
      <c r="I126" s="46">
        <f t="shared" si="1"/>
        <v>-42000552.548899941</v>
      </c>
    </row>
    <row r="127" spans="3:9" s="27" customFormat="1" ht="30" thickTop="1" thickBot="1" x14ac:dyDescent="0.25">
      <c r="C127" s="65"/>
      <c r="D127" s="66">
        <v>45776</v>
      </c>
      <c r="E127" s="70"/>
      <c r="F127" s="68" t="s">
        <v>23</v>
      </c>
      <c r="G127" s="83">
        <v>7235280.6500000004</v>
      </c>
      <c r="H127" s="69"/>
      <c r="I127" s="46">
        <f t="shared" si="1"/>
        <v>-34765271.898899943</v>
      </c>
    </row>
    <row r="128" spans="3:9" s="27" customFormat="1" ht="30" thickTop="1" thickBot="1" x14ac:dyDescent="0.25">
      <c r="C128" s="65"/>
      <c r="D128" s="66">
        <v>45777</v>
      </c>
      <c r="E128" s="70" t="s">
        <v>160</v>
      </c>
      <c r="F128" s="68" t="s">
        <v>16</v>
      </c>
      <c r="G128" s="83"/>
      <c r="H128" s="69">
        <v>144210.0405</v>
      </c>
      <c r="I128" s="46">
        <f t="shared" si="1"/>
        <v>-34909481.939399943</v>
      </c>
    </row>
    <row r="129" spans="3:9" s="27" customFormat="1" ht="18" thickTop="1" thickBot="1" x14ac:dyDescent="0.25">
      <c r="C129" s="65"/>
      <c r="D129" s="66">
        <v>45777</v>
      </c>
      <c r="E129" s="70" t="s">
        <v>160</v>
      </c>
      <c r="F129" s="68" t="s">
        <v>193</v>
      </c>
      <c r="G129" s="83"/>
      <c r="H129" s="69">
        <v>3259146.9194999998</v>
      </c>
      <c r="I129" s="46">
        <f t="shared" si="1"/>
        <v>-38168628.858899944</v>
      </c>
    </row>
    <row r="130" spans="3:9" s="27" customFormat="1" ht="18" thickTop="1" thickBot="1" x14ac:dyDescent="0.25">
      <c r="C130" s="65"/>
      <c r="D130" s="66">
        <v>45777</v>
      </c>
      <c r="E130" s="70" t="s">
        <v>161</v>
      </c>
      <c r="F130" s="68" t="s">
        <v>65</v>
      </c>
      <c r="G130" s="83"/>
      <c r="H130" s="69">
        <v>747900</v>
      </c>
      <c r="I130" s="46">
        <f t="shared" si="1"/>
        <v>-38916528.858899944</v>
      </c>
    </row>
    <row r="131" spans="3:9" s="27" customFormat="1" ht="18" thickTop="1" thickBot="1" x14ac:dyDescent="0.25">
      <c r="C131" s="65"/>
      <c r="D131" s="66">
        <v>45777</v>
      </c>
      <c r="E131" s="70" t="s">
        <v>162</v>
      </c>
      <c r="F131" s="68" t="s">
        <v>194</v>
      </c>
      <c r="G131" s="83"/>
      <c r="H131" s="69">
        <v>396911.6</v>
      </c>
      <c r="I131" s="46">
        <f t="shared" si="1"/>
        <v>-39313440.458899945</v>
      </c>
    </row>
    <row r="132" spans="3:9" s="27" customFormat="1" ht="18" thickTop="1" thickBot="1" x14ac:dyDescent="0.25">
      <c r="C132" s="65"/>
      <c r="D132" s="66">
        <v>45777</v>
      </c>
      <c r="E132" s="70" t="s">
        <v>163</v>
      </c>
      <c r="F132" s="68" t="s">
        <v>195</v>
      </c>
      <c r="G132" s="83"/>
      <c r="H132" s="69">
        <v>96800</v>
      </c>
      <c r="I132" s="46">
        <f t="shared" si="1"/>
        <v>-39410240.458899945</v>
      </c>
    </row>
    <row r="133" spans="3:9" s="27" customFormat="1" ht="18" thickTop="1" thickBot="1" x14ac:dyDescent="0.25">
      <c r="C133" s="65"/>
      <c r="D133" s="66">
        <v>45777</v>
      </c>
      <c r="E133" s="70" t="s">
        <v>164</v>
      </c>
      <c r="F133" s="68" t="s">
        <v>195</v>
      </c>
      <c r="G133" s="83"/>
      <c r="H133" s="69">
        <v>522200</v>
      </c>
      <c r="I133" s="46">
        <f t="shared" si="1"/>
        <v>-39932440.458899945</v>
      </c>
    </row>
    <row r="134" spans="3:9" s="27" customFormat="1" ht="87" thickTop="1" thickBot="1" x14ac:dyDescent="0.25">
      <c r="C134" s="65"/>
      <c r="D134" s="66">
        <v>45777</v>
      </c>
      <c r="E134" s="70"/>
      <c r="F134" s="68" t="s">
        <v>196</v>
      </c>
      <c r="G134" s="83">
        <v>5036792.03</v>
      </c>
      <c r="H134" s="69"/>
      <c r="I134" s="46">
        <f t="shared" si="1"/>
        <v>-34895648.428899944</v>
      </c>
    </row>
    <row r="135" spans="3:9" s="27" customFormat="1" ht="87" thickTop="1" thickBot="1" x14ac:dyDescent="0.25">
      <c r="C135" s="65"/>
      <c r="D135" s="66">
        <v>45777</v>
      </c>
      <c r="E135" s="70"/>
      <c r="F135" s="68" t="s">
        <v>197</v>
      </c>
      <c r="G135" s="83">
        <v>934428.75</v>
      </c>
      <c r="H135" s="69"/>
      <c r="I135" s="46">
        <f t="shared" si="1"/>
        <v>-33961219.678899944</v>
      </c>
    </row>
    <row r="136" spans="3:9" s="27" customFormat="1" ht="18" thickTop="1" thickBot="1" x14ac:dyDescent="0.25">
      <c r="C136" s="65"/>
      <c r="D136" s="66"/>
      <c r="E136" s="70"/>
      <c r="F136" s="68"/>
      <c r="G136" s="83"/>
      <c r="H136" s="69"/>
      <c r="I136" s="46">
        <f t="shared" si="1"/>
        <v>-33961219.678899944</v>
      </c>
    </row>
    <row r="137" spans="3:9" s="27" customFormat="1" ht="18" hidden="1" thickTop="1" thickBot="1" x14ac:dyDescent="0.25">
      <c r="C137" s="65"/>
      <c r="D137" s="66"/>
      <c r="E137" s="70"/>
      <c r="F137" s="68"/>
      <c r="G137" s="83"/>
      <c r="H137" s="69"/>
      <c r="I137" s="46">
        <f t="shared" si="1"/>
        <v>-33961219.678899944</v>
      </c>
    </row>
    <row r="138" spans="3:9" s="27" customFormat="1" ht="18" hidden="1" thickTop="1" thickBot="1" x14ac:dyDescent="0.25">
      <c r="C138" s="65"/>
      <c r="D138" s="66"/>
      <c r="E138" s="70"/>
      <c r="F138" s="68"/>
      <c r="G138" s="83"/>
      <c r="H138" s="69"/>
      <c r="I138" s="46">
        <f t="shared" si="1"/>
        <v>-33961219.678899944</v>
      </c>
    </row>
    <row r="139" spans="3:9" s="27" customFormat="1" ht="18" hidden="1" thickTop="1" thickBot="1" x14ac:dyDescent="0.25">
      <c r="C139" s="65"/>
      <c r="D139" s="66"/>
      <c r="E139" s="70"/>
      <c r="F139" s="68"/>
      <c r="G139" s="83"/>
      <c r="H139" s="69"/>
      <c r="I139" s="46">
        <f t="shared" si="1"/>
        <v>-33961219.678899944</v>
      </c>
    </row>
    <row r="140" spans="3:9" s="27" customFormat="1" ht="18" hidden="1" thickTop="1" thickBot="1" x14ac:dyDescent="0.25">
      <c r="C140" s="65"/>
      <c r="D140" s="66"/>
      <c r="E140" s="70"/>
      <c r="F140" s="68"/>
      <c r="G140" s="83"/>
      <c r="H140" s="69"/>
      <c r="I140" s="46">
        <f t="shared" si="1"/>
        <v>-33961219.678899944</v>
      </c>
    </row>
    <row r="141" spans="3:9" s="27" customFormat="1" ht="18" hidden="1" thickTop="1" thickBot="1" x14ac:dyDescent="0.25">
      <c r="C141" s="65"/>
      <c r="D141" s="66"/>
      <c r="E141" s="70"/>
      <c r="F141" s="68"/>
      <c r="G141" s="83"/>
      <c r="H141" s="69"/>
      <c r="I141" s="46">
        <f t="shared" si="1"/>
        <v>-33961219.678899944</v>
      </c>
    </row>
    <row r="142" spans="3:9" s="27" customFormat="1" ht="18" hidden="1" thickTop="1" thickBot="1" x14ac:dyDescent="0.25">
      <c r="C142" s="65"/>
      <c r="D142" s="66"/>
      <c r="E142" s="70"/>
      <c r="F142" s="68"/>
      <c r="G142" s="83"/>
      <c r="H142" s="69"/>
      <c r="I142" s="46">
        <f t="shared" si="1"/>
        <v>-33961219.678899944</v>
      </c>
    </row>
    <row r="143" spans="3:9" s="27" customFormat="1" ht="18" hidden="1" thickTop="1" thickBot="1" x14ac:dyDescent="0.25">
      <c r="C143" s="65"/>
      <c r="D143" s="66"/>
      <c r="E143" s="70"/>
      <c r="F143" s="68"/>
      <c r="G143" s="83"/>
      <c r="H143" s="69"/>
      <c r="I143" s="46">
        <f t="shared" si="1"/>
        <v>-33961219.678899944</v>
      </c>
    </row>
    <row r="144" spans="3:9" s="27" customFormat="1" ht="18" hidden="1" thickTop="1" thickBot="1" x14ac:dyDescent="0.25">
      <c r="C144" s="65"/>
      <c r="D144" s="66"/>
      <c r="E144" s="70"/>
      <c r="F144" s="68"/>
      <c r="G144" s="83"/>
      <c r="H144" s="69"/>
      <c r="I144" s="46">
        <f t="shared" si="1"/>
        <v>-33961219.678899944</v>
      </c>
    </row>
    <row r="145" spans="3:9" s="27" customFormat="1" ht="18" hidden="1" thickTop="1" thickBot="1" x14ac:dyDescent="0.25">
      <c r="C145" s="65"/>
      <c r="D145" s="66"/>
      <c r="E145" s="70"/>
      <c r="F145" s="68"/>
      <c r="G145" s="83"/>
      <c r="H145" s="69"/>
      <c r="I145" s="46">
        <f t="shared" si="1"/>
        <v>-33961219.678899944</v>
      </c>
    </row>
    <row r="146" spans="3:9" s="27" customFormat="1" ht="18" hidden="1" thickTop="1" thickBot="1" x14ac:dyDescent="0.25">
      <c r="C146" s="65"/>
      <c r="D146" s="66"/>
      <c r="E146" s="70"/>
      <c r="F146" s="68"/>
      <c r="G146" s="83"/>
      <c r="H146" s="69"/>
      <c r="I146" s="46">
        <f t="shared" si="1"/>
        <v>-33961219.678899944</v>
      </c>
    </row>
    <row r="147" spans="3:9" s="27" customFormat="1" ht="18" hidden="1" thickTop="1" thickBot="1" x14ac:dyDescent="0.25">
      <c r="C147" s="65"/>
      <c r="D147" s="66"/>
      <c r="E147" s="70"/>
      <c r="F147" s="68"/>
      <c r="G147" s="83"/>
      <c r="H147" s="69"/>
      <c r="I147" s="46">
        <f t="shared" si="1"/>
        <v>-33961219.678899944</v>
      </c>
    </row>
    <row r="148" spans="3:9" s="27" customFormat="1" ht="18" hidden="1" thickTop="1" thickBot="1" x14ac:dyDescent="0.25">
      <c r="C148" s="65"/>
      <c r="D148" s="66"/>
      <c r="E148" s="70"/>
      <c r="F148" s="68"/>
      <c r="G148" s="83"/>
      <c r="H148" s="69"/>
      <c r="I148" s="46">
        <f t="shared" si="1"/>
        <v>-33961219.678899944</v>
      </c>
    </row>
    <row r="149" spans="3:9" s="27" customFormat="1" ht="18" hidden="1" thickTop="1" thickBot="1" x14ac:dyDescent="0.25">
      <c r="C149" s="65"/>
      <c r="D149" s="66"/>
      <c r="E149" s="70"/>
      <c r="F149" s="68"/>
      <c r="G149" s="83"/>
      <c r="H149" s="69"/>
      <c r="I149" s="46">
        <f t="shared" si="1"/>
        <v>-33961219.678899944</v>
      </c>
    </row>
    <row r="150" spans="3:9" s="27" customFormat="1" ht="18" hidden="1" thickTop="1" thickBot="1" x14ac:dyDescent="0.25">
      <c r="C150" s="65"/>
      <c r="D150" s="66"/>
      <c r="E150" s="70"/>
      <c r="F150" s="68"/>
      <c r="G150" s="83"/>
      <c r="H150" s="69"/>
      <c r="I150" s="46">
        <f t="shared" si="1"/>
        <v>-33961219.678899944</v>
      </c>
    </row>
    <row r="151" spans="3:9" s="27" customFormat="1" ht="18" hidden="1" thickTop="1" thickBot="1" x14ac:dyDescent="0.25">
      <c r="C151" s="65"/>
      <c r="D151" s="66"/>
      <c r="E151" s="70"/>
      <c r="F151" s="68"/>
      <c r="G151" s="83"/>
      <c r="H151" s="69"/>
      <c r="I151" s="46">
        <f t="shared" si="1"/>
        <v>-33961219.678899944</v>
      </c>
    </row>
    <row r="152" spans="3:9" s="27" customFormat="1" ht="18" hidden="1" thickTop="1" thickBot="1" x14ac:dyDescent="0.25">
      <c r="C152" s="65"/>
      <c r="D152" s="66"/>
      <c r="E152" s="70"/>
      <c r="F152" s="68"/>
      <c r="G152" s="83"/>
      <c r="H152" s="69"/>
      <c r="I152" s="46">
        <f t="shared" si="1"/>
        <v>-33961219.678899944</v>
      </c>
    </row>
    <row r="153" spans="3:9" s="27" customFormat="1" ht="18" hidden="1" thickTop="1" thickBot="1" x14ac:dyDescent="0.25">
      <c r="C153" s="65"/>
      <c r="D153" s="66"/>
      <c r="E153" s="70"/>
      <c r="F153" s="68"/>
      <c r="G153" s="83"/>
      <c r="H153" s="69"/>
      <c r="I153" s="46">
        <f t="shared" si="1"/>
        <v>-33961219.678899944</v>
      </c>
    </row>
    <row r="154" spans="3:9" s="27" customFormat="1" ht="18" hidden="1" thickTop="1" thickBot="1" x14ac:dyDescent="0.25">
      <c r="C154" s="65"/>
      <c r="D154" s="66"/>
      <c r="E154" s="70"/>
      <c r="F154" s="68"/>
      <c r="G154" s="83"/>
      <c r="H154" s="69"/>
      <c r="I154" s="46">
        <f t="shared" si="1"/>
        <v>-33961219.678899944</v>
      </c>
    </row>
    <row r="155" spans="3:9" s="27" customFormat="1" ht="18" hidden="1" thickTop="1" thickBot="1" x14ac:dyDescent="0.25">
      <c r="C155" s="65"/>
      <c r="D155" s="66"/>
      <c r="E155" s="70"/>
      <c r="F155" s="68"/>
      <c r="G155" s="83"/>
      <c r="H155" s="69"/>
      <c r="I155" s="46">
        <f t="shared" si="1"/>
        <v>-33961219.678899944</v>
      </c>
    </row>
    <row r="156" spans="3:9" s="27" customFormat="1" ht="18" hidden="1" thickTop="1" thickBot="1" x14ac:dyDescent="0.25">
      <c r="C156" s="65"/>
      <c r="D156" s="66"/>
      <c r="E156" s="70"/>
      <c r="F156" s="68"/>
      <c r="G156" s="83"/>
      <c r="H156" s="69"/>
      <c r="I156" s="46">
        <f t="shared" si="1"/>
        <v>-33961219.678899944</v>
      </c>
    </row>
    <row r="157" spans="3:9" s="27" customFormat="1" ht="18" hidden="1" thickTop="1" thickBot="1" x14ac:dyDescent="0.25">
      <c r="C157" s="65"/>
      <c r="D157" s="66"/>
      <c r="E157" s="70"/>
      <c r="F157" s="68"/>
      <c r="G157" s="83"/>
      <c r="H157" s="69"/>
      <c r="I157" s="46">
        <f t="shared" si="1"/>
        <v>-33961219.678899944</v>
      </c>
    </row>
    <row r="158" spans="3:9" s="27" customFormat="1" ht="18" hidden="1" thickTop="1" thickBot="1" x14ac:dyDescent="0.25">
      <c r="C158" s="65"/>
      <c r="D158" s="66"/>
      <c r="E158" s="70"/>
      <c r="F158" s="68"/>
      <c r="G158" s="83"/>
      <c r="H158" s="69"/>
      <c r="I158" s="46">
        <f t="shared" si="1"/>
        <v>-33961219.678899944</v>
      </c>
    </row>
    <row r="159" spans="3:9" s="27" customFormat="1" ht="18" hidden="1" thickTop="1" thickBot="1" x14ac:dyDescent="0.25">
      <c r="C159" s="65"/>
      <c r="D159" s="66"/>
      <c r="E159" s="70"/>
      <c r="F159" s="68"/>
      <c r="G159" s="83"/>
      <c r="H159" s="69"/>
      <c r="I159" s="46">
        <f t="shared" si="1"/>
        <v>-33961219.678899944</v>
      </c>
    </row>
    <row r="160" spans="3:9" s="27" customFormat="1" ht="18" hidden="1" thickTop="1" thickBot="1" x14ac:dyDescent="0.25">
      <c r="C160" s="65"/>
      <c r="D160" s="66"/>
      <c r="E160" s="70"/>
      <c r="F160" s="68"/>
      <c r="G160" s="83"/>
      <c r="H160" s="69"/>
      <c r="I160" s="46">
        <f t="shared" ref="I160:I217" si="2">I159+G160-H160</f>
        <v>-33961219.678899944</v>
      </c>
    </row>
    <row r="161" spans="3:9" s="27" customFormat="1" ht="18" hidden="1" thickTop="1" thickBot="1" x14ac:dyDescent="0.25">
      <c r="C161" s="65"/>
      <c r="D161" s="66"/>
      <c r="E161" s="70"/>
      <c r="F161" s="68"/>
      <c r="G161" s="83"/>
      <c r="H161" s="69"/>
      <c r="I161" s="46">
        <f t="shared" si="2"/>
        <v>-33961219.678899944</v>
      </c>
    </row>
    <row r="162" spans="3:9" s="27" customFormat="1" ht="18" hidden="1" thickTop="1" thickBot="1" x14ac:dyDescent="0.25">
      <c r="C162" s="65"/>
      <c r="D162" s="66"/>
      <c r="E162" s="70"/>
      <c r="F162" s="68"/>
      <c r="G162" s="83"/>
      <c r="H162" s="69"/>
      <c r="I162" s="46">
        <f t="shared" si="2"/>
        <v>-33961219.678899944</v>
      </c>
    </row>
    <row r="163" spans="3:9" s="27" customFormat="1" ht="18" hidden="1" thickTop="1" thickBot="1" x14ac:dyDescent="0.25">
      <c r="C163" s="65"/>
      <c r="D163" s="66"/>
      <c r="E163" s="70"/>
      <c r="F163" s="68"/>
      <c r="G163" s="83"/>
      <c r="H163" s="69"/>
      <c r="I163" s="46">
        <f t="shared" si="2"/>
        <v>-33961219.678899944</v>
      </c>
    </row>
    <row r="164" spans="3:9" s="27" customFormat="1" ht="18" hidden="1" thickTop="1" thickBot="1" x14ac:dyDescent="0.25">
      <c r="C164" s="65"/>
      <c r="D164" s="66"/>
      <c r="E164" s="70"/>
      <c r="F164" s="68"/>
      <c r="G164" s="83"/>
      <c r="H164" s="69"/>
      <c r="I164" s="46">
        <f t="shared" si="2"/>
        <v>-33961219.678899944</v>
      </c>
    </row>
    <row r="165" spans="3:9" s="27" customFormat="1" ht="18" hidden="1" thickTop="1" thickBot="1" x14ac:dyDescent="0.25">
      <c r="C165" s="65"/>
      <c r="D165" s="66"/>
      <c r="E165" s="70"/>
      <c r="F165" s="68"/>
      <c r="G165" s="83"/>
      <c r="H165" s="69"/>
      <c r="I165" s="46">
        <f t="shared" si="2"/>
        <v>-33961219.678899944</v>
      </c>
    </row>
    <row r="166" spans="3:9" s="27" customFormat="1" ht="18" hidden="1" thickTop="1" thickBot="1" x14ac:dyDescent="0.25">
      <c r="C166" s="65"/>
      <c r="D166" s="66"/>
      <c r="E166" s="70"/>
      <c r="F166" s="68"/>
      <c r="G166" s="83"/>
      <c r="H166" s="69"/>
      <c r="I166" s="46">
        <f t="shared" si="2"/>
        <v>-33961219.678899944</v>
      </c>
    </row>
    <row r="167" spans="3:9" s="27" customFormat="1" ht="18" hidden="1" thickTop="1" thickBot="1" x14ac:dyDescent="0.25">
      <c r="C167" s="65"/>
      <c r="D167" s="66"/>
      <c r="E167" s="70"/>
      <c r="F167" s="68"/>
      <c r="G167" s="83"/>
      <c r="H167" s="69"/>
      <c r="I167" s="46">
        <f t="shared" si="2"/>
        <v>-33961219.678899944</v>
      </c>
    </row>
    <row r="168" spans="3:9" s="27" customFormat="1" ht="18" hidden="1" thickTop="1" thickBot="1" x14ac:dyDescent="0.25">
      <c r="C168" s="65"/>
      <c r="D168" s="66"/>
      <c r="E168" s="70"/>
      <c r="F168" s="68"/>
      <c r="G168" s="83"/>
      <c r="H168" s="69"/>
      <c r="I168" s="46">
        <f t="shared" si="2"/>
        <v>-33961219.678899944</v>
      </c>
    </row>
    <row r="169" spans="3:9" s="27" customFormat="1" ht="18" hidden="1" thickTop="1" thickBot="1" x14ac:dyDescent="0.25">
      <c r="C169" s="65"/>
      <c r="D169" s="66"/>
      <c r="E169" s="70"/>
      <c r="F169" s="68"/>
      <c r="G169" s="83"/>
      <c r="H169" s="69"/>
      <c r="I169" s="46">
        <f t="shared" si="2"/>
        <v>-33961219.678899944</v>
      </c>
    </row>
    <row r="170" spans="3:9" s="27" customFormat="1" ht="18" hidden="1" thickTop="1" thickBot="1" x14ac:dyDescent="0.25">
      <c r="C170" s="65"/>
      <c r="D170" s="66"/>
      <c r="E170" s="70"/>
      <c r="F170" s="68"/>
      <c r="G170" s="83"/>
      <c r="H170" s="69"/>
      <c r="I170" s="46">
        <f t="shared" si="2"/>
        <v>-33961219.678899944</v>
      </c>
    </row>
    <row r="171" spans="3:9" s="27" customFormat="1" ht="18" hidden="1" thickTop="1" thickBot="1" x14ac:dyDescent="0.25">
      <c r="C171" s="65"/>
      <c r="D171" s="66"/>
      <c r="E171" s="70"/>
      <c r="F171" s="68"/>
      <c r="G171" s="83"/>
      <c r="H171" s="69"/>
      <c r="I171" s="46">
        <f t="shared" si="2"/>
        <v>-33961219.678899944</v>
      </c>
    </row>
    <row r="172" spans="3:9" s="27" customFormat="1" ht="18" hidden="1" thickTop="1" thickBot="1" x14ac:dyDescent="0.25">
      <c r="C172" s="65"/>
      <c r="D172" s="66"/>
      <c r="E172" s="70"/>
      <c r="F172" s="68"/>
      <c r="G172" s="83"/>
      <c r="H172" s="69"/>
      <c r="I172" s="46">
        <f t="shared" si="2"/>
        <v>-33961219.678899944</v>
      </c>
    </row>
    <row r="173" spans="3:9" s="27" customFormat="1" ht="18" hidden="1" thickTop="1" thickBot="1" x14ac:dyDescent="0.25">
      <c r="C173" s="65"/>
      <c r="D173" s="66"/>
      <c r="E173" s="70"/>
      <c r="F173" s="68"/>
      <c r="G173" s="83"/>
      <c r="H173" s="69"/>
      <c r="I173" s="46">
        <f t="shared" si="2"/>
        <v>-33961219.678899944</v>
      </c>
    </row>
    <row r="174" spans="3:9" s="27" customFormat="1" ht="18" hidden="1" thickTop="1" thickBot="1" x14ac:dyDescent="0.25">
      <c r="C174" s="65"/>
      <c r="D174" s="66"/>
      <c r="E174" s="70"/>
      <c r="F174" s="68"/>
      <c r="G174" s="83"/>
      <c r="H174" s="69"/>
      <c r="I174" s="46">
        <f t="shared" si="2"/>
        <v>-33961219.678899944</v>
      </c>
    </row>
    <row r="175" spans="3:9" s="27" customFormat="1" ht="18" hidden="1" thickTop="1" thickBot="1" x14ac:dyDescent="0.25">
      <c r="C175" s="65"/>
      <c r="D175" s="66"/>
      <c r="E175" s="70"/>
      <c r="F175" s="68"/>
      <c r="G175" s="83"/>
      <c r="H175" s="69"/>
      <c r="I175" s="46">
        <f t="shared" si="2"/>
        <v>-33961219.678899944</v>
      </c>
    </row>
    <row r="176" spans="3:9" s="27" customFormat="1" ht="18" hidden="1" thickTop="1" thickBot="1" x14ac:dyDescent="0.25">
      <c r="C176" s="65"/>
      <c r="D176" s="66"/>
      <c r="E176" s="70"/>
      <c r="F176" s="68"/>
      <c r="G176" s="83"/>
      <c r="H176" s="69"/>
      <c r="I176" s="46">
        <f t="shared" si="2"/>
        <v>-33961219.678899944</v>
      </c>
    </row>
    <row r="177" spans="3:9" s="27" customFormat="1" ht="18" hidden="1" thickTop="1" thickBot="1" x14ac:dyDescent="0.25">
      <c r="C177" s="65"/>
      <c r="D177" s="66"/>
      <c r="E177" s="70"/>
      <c r="F177" s="68"/>
      <c r="G177" s="83"/>
      <c r="H177" s="69"/>
      <c r="I177" s="46">
        <f t="shared" si="2"/>
        <v>-33961219.678899944</v>
      </c>
    </row>
    <row r="178" spans="3:9" s="27" customFormat="1" ht="18" hidden="1" thickTop="1" thickBot="1" x14ac:dyDescent="0.25">
      <c r="C178" s="65"/>
      <c r="D178" s="66"/>
      <c r="E178" s="70"/>
      <c r="F178" s="68"/>
      <c r="G178" s="83"/>
      <c r="H178" s="69"/>
      <c r="I178" s="46">
        <f t="shared" si="2"/>
        <v>-33961219.678899944</v>
      </c>
    </row>
    <row r="179" spans="3:9" s="27" customFormat="1" ht="18" hidden="1" thickTop="1" thickBot="1" x14ac:dyDescent="0.25">
      <c r="C179" s="65"/>
      <c r="D179" s="66"/>
      <c r="E179" s="70"/>
      <c r="F179" s="68"/>
      <c r="G179" s="83"/>
      <c r="H179" s="69"/>
      <c r="I179" s="46">
        <f t="shared" si="2"/>
        <v>-33961219.678899944</v>
      </c>
    </row>
    <row r="180" spans="3:9" s="27" customFormat="1" ht="18" hidden="1" thickTop="1" thickBot="1" x14ac:dyDescent="0.25">
      <c r="C180" s="65"/>
      <c r="D180" s="66"/>
      <c r="E180" s="70"/>
      <c r="F180" s="68"/>
      <c r="G180" s="83"/>
      <c r="H180" s="69"/>
      <c r="I180" s="46">
        <f t="shared" si="2"/>
        <v>-33961219.678899944</v>
      </c>
    </row>
    <row r="181" spans="3:9" s="27" customFormat="1" ht="18" hidden="1" thickTop="1" thickBot="1" x14ac:dyDescent="0.25">
      <c r="C181" s="65"/>
      <c r="D181" s="66"/>
      <c r="E181" s="70"/>
      <c r="F181" s="68"/>
      <c r="G181" s="83"/>
      <c r="H181" s="69"/>
      <c r="I181" s="46">
        <f t="shared" si="2"/>
        <v>-33961219.678899944</v>
      </c>
    </row>
    <row r="182" spans="3:9" s="27" customFormat="1" ht="18" hidden="1" thickTop="1" thickBot="1" x14ac:dyDescent="0.25">
      <c r="C182" s="65"/>
      <c r="D182" s="66"/>
      <c r="E182" s="70"/>
      <c r="F182" s="68"/>
      <c r="G182" s="83"/>
      <c r="H182" s="69"/>
      <c r="I182" s="46">
        <f t="shared" si="2"/>
        <v>-33961219.678899944</v>
      </c>
    </row>
    <row r="183" spans="3:9" s="27" customFormat="1" ht="18" hidden="1" thickTop="1" thickBot="1" x14ac:dyDescent="0.25">
      <c r="C183" s="65"/>
      <c r="D183" s="66"/>
      <c r="E183" s="70"/>
      <c r="F183" s="68"/>
      <c r="G183" s="83"/>
      <c r="H183" s="69"/>
      <c r="I183" s="46">
        <f t="shared" si="2"/>
        <v>-33961219.678899944</v>
      </c>
    </row>
    <row r="184" spans="3:9" s="27" customFormat="1" ht="18" hidden="1" thickTop="1" thickBot="1" x14ac:dyDescent="0.25">
      <c r="C184" s="65"/>
      <c r="D184" s="66"/>
      <c r="E184" s="70"/>
      <c r="F184" s="68"/>
      <c r="G184" s="83"/>
      <c r="H184" s="69"/>
      <c r="I184" s="46">
        <f t="shared" si="2"/>
        <v>-33961219.678899944</v>
      </c>
    </row>
    <row r="185" spans="3:9" s="27" customFormat="1" ht="18" hidden="1" thickTop="1" thickBot="1" x14ac:dyDescent="0.25">
      <c r="C185" s="65"/>
      <c r="D185" s="66"/>
      <c r="E185" s="70"/>
      <c r="F185" s="68"/>
      <c r="G185" s="83"/>
      <c r="H185" s="69"/>
      <c r="I185" s="46">
        <f t="shared" si="2"/>
        <v>-33961219.678899944</v>
      </c>
    </row>
    <row r="186" spans="3:9" s="27" customFormat="1" ht="18" hidden="1" thickTop="1" thickBot="1" x14ac:dyDescent="0.25">
      <c r="C186" s="65"/>
      <c r="D186" s="66"/>
      <c r="E186" s="70"/>
      <c r="F186" s="68"/>
      <c r="G186" s="83"/>
      <c r="H186" s="69"/>
      <c r="I186" s="46">
        <f t="shared" si="2"/>
        <v>-33961219.678899944</v>
      </c>
    </row>
    <row r="187" spans="3:9" s="27" customFormat="1" ht="18" hidden="1" thickTop="1" thickBot="1" x14ac:dyDescent="0.25">
      <c r="C187" s="65"/>
      <c r="D187" s="66"/>
      <c r="E187" s="70"/>
      <c r="F187" s="68"/>
      <c r="G187" s="83"/>
      <c r="H187" s="69"/>
      <c r="I187" s="46">
        <f t="shared" si="2"/>
        <v>-33961219.678899944</v>
      </c>
    </row>
    <row r="188" spans="3:9" s="27" customFormat="1" ht="18" hidden="1" thickTop="1" thickBot="1" x14ac:dyDescent="0.25">
      <c r="C188" s="65"/>
      <c r="D188" s="66"/>
      <c r="E188" s="70"/>
      <c r="F188" s="68"/>
      <c r="G188" s="83"/>
      <c r="H188" s="69"/>
      <c r="I188" s="46">
        <f t="shared" si="2"/>
        <v>-33961219.678899944</v>
      </c>
    </row>
    <row r="189" spans="3:9" s="27" customFormat="1" ht="18" hidden="1" thickTop="1" thickBot="1" x14ac:dyDescent="0.25">
      <c r="C189" s="65"/>
      <c r="D189" s="66"/>
      <c r="E189" s="70"/>
      <c r="F189" s="68"/>
      <c r="G189" s="83"/>
      <c r="H189" s="69"/>
      <c r="I189" s="46">
        <f t="shared" si="2"/>
        <v>-33961219.678899944</v>
      </c>
    </row>
    <row r="190" spans="3:9" s="27" customFormat="1" ht="18" hidden="1" thickTop="1" thickBot="1" x14ac:dyDescent="0.25">
      <c r="C190" s="65"/>
      <c r="D190" s="66"/>
      <c r="E190" s="70"/>
      <c r="F190" s="68"/>
      <c r="G190" s="83"/>
      <c r="H190" s="69"/>
      <c r="I190" s="46">
        <f t="shared" si="2"/>
        <v>-33961219.678899944</v>
      </c>
    </row>
    <row r="191" spans="3:9" s="27" customFormat="1" ht="18" hidden="1" thickTop="1" thickBot="1" x14ac:dyDescent="0.25">
      <c r="C191" s="65"/>
      <c r="D191" s="66"/>
      <c r="E191" s="70"/>
      <c r="F191" s="68"/>
      <c r="G191" s="83"/>
      <c r="H191" s="69"/>
      <c r="I191" s="46">
        <f t="shared" si="2"/>
        <v>-33961219.678899944</v>
      </c>
    </row>
    <row r="192" spans="3:9" s="27" customFormat="1" ht="18" hidden="1" thickTop="1" thickBot="1" x14ac:dyDescent="0.25">
      <c r="C192" s="65"/>
      <c r="D192" s="66"/>
      <c r="E192" s="70"/>
      <c r="F192" s="68"/>
      <c r="G192" s="83"/>
      <c r="H192" s="69"/>
      <c r="I192" s="46">
        <f t="shared" si="2"/>
        <v>-33961219.678899944</v>
      </c>
    </row>
    <row r="193" spans="3:9" s="27" customFormat="1" ht="18" hidden="1" thickTop="1" thickBot="1" x14ac:dyDescent="0.25">
      <c r="C193" s="65"/>
      <c r="D193" s="66"/>
      <c r="E193" s="70"/>
      <c r="F193" s="68"/>
      <c r="G193" s="83"/>
      <c r="H193" s="69"/>
      <c r="I193" s="46">
        <f t="shared" si="2"/>
        <v>-33961219.678899944</v>
      </c>
    </row>
    <row r="194" spans="3:9" s="27" customFormat="1" ht="18" hidden="1" thickTop="1" thickBot="1" x14ac:dyDescent="0.25">
      <c r="C194" s="65"/>
      <c r="D194" s="66"/>
      <c r="E194" s="70"/>
      <c r="F194" s="68"/>
      <c r="G194" s="83"/>
      <c r="H194" s="69"/>
      <c r="I194" s="46">
        <f t="shared" si="2"/>
        <v>-33961219.678899944</v>
      </c>
    </row>
    <row r="195" spans="3:9" s="27" customFormat="1" ht="18" hidden="1" thickTop="1" thickBot="1" x14ac:dyDescent="0.25">
      <c r="C195" s="65"/>
      <c r="D195" s="66"/>
      <c r="E195" s="70"/>
      <c r="F195" s="68"/>
      <c r="G195" s="83"/>
      <c r="H195" s="69"/>
      <c r="I195" s="46">
        <f t="shared" si="2"/>
        <v>-33961219.678899944</v>
      </c>
    </row>
    <row r="196" spans="3:9" s="27" customFormat="1" ht="18" hidden="1" thickTop="1" thickBot="1" x14ac:dyDescent="0.25">
      <c r="C196" s="65"/>
      <c r="D196" s="66"/>
      <c r="E196" s="70"/>
      <c r="F196" s="68"/>
      <c r="G196" s="83"/>
      <c r="H196" s="69"/>
      <c r="I196" s="46">
        <f t="shared" si="2"/>
        <v>-33961219.678899944</v>
      </c>
    </row>
    <row r="197" spans="3:9" s="27" customFormat="1" ht="18" hidden="1" thickTop="1" thickBot="1" x14ac:dyDescent="0.25">
      <c r="C197" s="65"/>
      <c r="D197" s="66"/>
      <c r="E197" s="70"/>
      <c r="F197" s="68"/>
      <c r="G197" s="83"/>
      <c r="H197" s="69"/>
      <c r="I197" s="46">
        <f t="shared" si="2"/>
        <v>-33961219.678899944</v>
      </c>
    </row>
    <row r="198" spans="3:9" s="27" customFormat="1" ht="18" hidden="1" thickTop="1" thickBot="1" x14ac:dyDescent="0.25">
      <c r="C198" s="65"/>
      <c r="D198" s="66"/>
      <c r="E198" s="70"/>
      <c r="F198" s="68"/>
      <c r="G198" s="83"/>
      <c r="H198" s="69"/>
      <c r="I198" s="46">
        <f t="shared" si="2"/>
        <v>-33961219.678899944</v>
      </c>
    </row>
    <row r="199" spans="3:9" s="27" customFormat="1" ht="18" hidden="1" thickTop="1" thickBot="1" x14ac:dyDescent="0.25">
      <c r="C199" s="65"/>
      <c r="D199" s="66"/>
      <c r="E199" s="70"/>
      <c r="F199" s="68"/>
      <c r="G199" s="83"/>
      <c r="H199" s="69"/>
      <c r="I199" s="46">
        <f t="shared" si="2"/>
        <v>-33961219.678899944</v>
      </c>
    </row>
    <row r="200" spans="3:9" s="27" customFormat="1" ht="18" hidden="1" thickTop="1" thickBot="1" x14ac:dyDescent="0.25">
      <c r="C200" s="65"/>
      <c r="D200" s="66"/>
      <c r="E200" s="70"/>
      <c r="F200" s="68"/>
      <c r="G200" s="83"/>
      <c r="H200" s="69"/>
      <c r="I200" s="46">
        <f t="shared" si="2"/>
        <v>-33961219.678899944</v>
      </c>
    </row>
    <row r="201" spans="3:9" s="27" customFormat="1" ht="18" hidden="1" thickTop="1" thickBot="1" x14ac:dyDescent="0.25">
      <c r="C201" s="65"/>
      <c r="D201" s="66"/>
      <c r="E201" s="70"/>
      <c r="F201" s="68"/>
      <c r="G201" s="83"/>
      <c r="H201" s="69"/>
      <c r="I201" s="46">
        <f t="shared" si="2"/>
        <v>-33961219.678899944</v>
      </c>
    </row>
    <row r="202" spans="3:9" s="27" customFormat="1" ht="18" hidden="1" thickTop="1" thickBot="1" x14ac:dyDescent="0.25">
      <c r="C202" s="65"/>
      <c r="D202" s="66"/>
      <c r="E202" s="70"/>
      <c r="F202" s="68"/>
      <c r="G202" s="83"/>
      <c r="H202" s="69"/>
      <c r="I202" s="46">
        <f t="shared" si="2"/>
        <v>-33961219.678899944</v>
      </c>
    </row>
    <row r="203" spans="3:9" s="27" customFormat="1" ht="18" hidden="1" thickTop="1" thickBot="1" x14ac:dyDescent="0.25">
      <c r="C203" s="65"/>
      <c r="D203" s="66"/>
      <c r="E203" s="70"/>
      <c r="F203" s="68"/>
      <c r="G203" s="83"/>
      <c r="H203" s="69"/>
      <c r="I203" s="46">
        <f t="shared" si="2"/>
        <v>-33961219.678899944</v>
      </c>
    </row>
    <row r="204" spans="3:9" s="27" customFormat="1" ht="18" hidden="1" thickTop="1" thickBot="1" x14ac:dyDescent="0.25">
      <c r="C204" s="65"/>
      <c r="D204" s="66"/>
      <c r="E204" s="70"/>
      <c r="F204" s="68"/>
      <c r="G204" s="83"/>
      <c r="H204" s="69"/>
      <c r="I204" s="46">
        <f t="shared" si="2"/>
        <v>-33961219.678899944</v>
      </c>
    </row>
    <row r="205" spans="3:9" s="27" customFormat="1" ht="18" hidden="1" thickTop="1" thickBot="1" x14ac:dyDescent="0.25">
      <c r="C205" s="65"/>
      <c r="D205" s="66"/>
      <c r="E205" s="70"/>
      <c r="F205" s="68"/>
      <c r="G205" s="83"/>
      <c r="H205" s="69"/>
      <c r="I205" s="46">
        <f t="shared" si="2"/>
        <v>-33961219.678899944</v>
      </c>
    </row>
    <row r="206" spans="3:9" s="27" customFormat="1" ht="18" hidden="1" thickTop="1" thickBot="1" x14ac:dyDescent="0.25">
      <c r="C206" s="65"/>
      <c r="D206" s="66"/>
      <c r="E206" s="70"/>
      <c r="F206" s="68"/>
      <c r="G206" s="83"/>
      <c r="H206" s="69"/>
      <c r="I206" s="46">
        <f t="shared" si="2"/>
        <v>-33961219.678899944</v>
      </c>
    </row>
    <row r="207" spans="3:9" s="27" customFormat="1" ht="18" hidden="1" thickTop="1" thickBot="1" x14ac:dyDescent="0.25">
      <c r="C207" s="65"/>
      <c r="D207" s="66"/>
      <c r="E207" s="70"/>
      <c r="F207" s="68"/>
      <c r="G207" s="83"/>
      <c r="H207" s="69"/>
      <c r="I207" s="46">
        <f t="shared" si="2"/>
        <v>-33961219.678899944</v>
      </c>
    </row>
    <row r="208" spans="3:9" s="27" customFormat="1" ht="18" hidden="1" thickTop="1" thickBot="1" x14ac:dyDescent="0.25">
      <c r="C208" s="65"/>
      <c r="D208" s="66"/>
      <c r="E208" s="70"/>
      <c r="F208" s="68"/>
      <c r="G208" s="83"/>
      <c r="H208" s="69"/>
      <c r="I208" s="46">
        <f t="shared" si="2"/>
        <v>-33961219.678899944</v>
      </c>
    </row>
    <row r="209" spans="3:9" s="27" customFormat="1" ht="18" hidden="1" thickTop="1" thickBot="1" x14ac:dyDescent="0.25">
      <c r="C209" s="65"/>
      <c r="D209" s="66"/>
      <c r="E209" s="70"/>
      <c r="F209" s="68"/>
      <c r="G209" s="83"/>
      <c r="H209" s="69"/>
      <c r="I209" s="46">
        <f t="shared" si="2"/>
        <v>-33961219.678899944</v>
      </c>
    </row>
    <row r="210" spans="3:9" s="27" customFormat="1" ht="18" hidden="1" thickTop="1" thickBot="1" x14ac:dyDescent="0.25">
      <c r="C210" s="65"/>
      <c r="D210" s="66"/>
      <c r="E210" s="70"/>
      <c r="F210" s="68"/>
      <c r="G210" s="83"/>
      <c r="H210" s="69"/>
      <c r="I210" s="46">
        <f t="shared" si="2"/>
        <v>-33961219.678899944</v>
      </c>
    </row>
    <row r="211" spans="3:9" s="27" customFormat="1" ht="18" hidden="1" thickTop="1" thickBot="1" x14ac:dyDescent="0.25">
      <c r="C211" s="65"/>
      <c r="D211" s="66"/>
      <c r="E211" s="70"/>
      <c r="F211" s="68"/>
      <c r="G211" s="83"/>
      <c r="H211" s="69"/>
      <c r="I211" s="46">
        <f t="shared" si="2"/>
        <v>-33961219.678899944</v>
      </c>
    </row>
    <row r="212" spans="3:9" s="27" customFormat="1" ht="18" hidden="1" thickTop="1" thickBot="1" x14ac:dyDescent="0.25">
      <c r="C212" s="65"/>
      <c r="D212" s="66"/>
      <c r="E212" s="70"/>
      <c r="F212" s="68"/>
      <c r="G212" s="83"/>
      <c r="H212" s="69"/>
      <c r="I212" s="46">
        <f t="shared" si="2"/>
        <v>-33961219.678899944</v>
      </c>
    </row>
    <row r="213" spans="3:9" s="27" customFormat="1" ht="18" hidden="1" thickTop="1" thickBot="1" x14ac:dyDescent="0.25">
      <c r="C213" s="65"/>
      <c r="D213" s="66"/>
      <c r="E213" s="70"/>
      <c r="F213" s="68"/>
      <c r="G213" s="83"/>
      <c r="H213" s="69"/>
      <c r="I213" s="46">
        <f t="shared" si="2"/>
        <v>-33961219.678899944</v>
      </c>
    </row>
    <row r="214" spans="3:9" s="27" customFormat="1" ht="18" hidden="1" thickTop="1" thickBot="1" x14ac:dyDescent="0.25">
      <c r="C214" s="65"/>
      <c r="D214" s="66"/>
      <c r="E214" s="70"/>
      <c r="F214" s="68"/>
      <c r="G214" s="83"/>
      <c r="H214" s="69"/>
      <c r="I214" s="46">
        <f t="shared" si="2"/>
        <v>-33961219.678899944</v>
      </c>
    </row>
    <row r="215" spans="3:9" s="27" customFormat="1" ht="18" hidden="1" thickTop="1" thickBot="1" x14ac:dyDescent="0.25">
      <c r="C215" s="65"/>
      <c r="D215" s="66"/>
      <c r="E215" s="70"/>
      <c r="F215" s="68"/>
      <c r="G215" s="83"/>
      <c r="H215" s="69"/>
      <c r="I215" s="46">
        <f t="shared" si="2"/>
        <v>-33961219.678899944</v>
      </c>
    </row>
    <row r="216" spans="3:9" s="27" customFormat="1" ht="18" hidden="1" thickTop="1" thickBot="1" x14ac:dyDescent="0.25">
      <c r="C216" s="65"/>
      <c r="D216" s="66"/>
      <c r="E216" s="70"/>
      <c r="F216" s="68"/>
      <c r="G216" s="83"/>
      <c r="H216" s="69"/>
      <c r="I216" s="46">
        <f t="shared" si="2"/>
        <v>-33961219.678899944</v>
      </c>
    </row>
    <row r="217" spans="3:9" s="27" customFormat="1" ht="18" hidden="1" thickTop="1" thickBot="1" x14ac:dyDescent="0.25">
      <c r="C217" s="65"/>
      <c r="D217" s="66"/>
      <c r="E217" s="70"/>
      <c r="F217" s="68"/>
      <c r="G217" s="83"/>
      <c r="H217" s="69"/>
      <c r="I217" s="46">
        <f t="shared" si="2"/>
        <v>-33961219.678899944</v>
      </c>
    </row>
    <row r="218" spans="3:9" s="27" customFormat="1" ht="18" hidden="1" thickTop="1" thickBot="1" x14ac:dyDescent="0.25">
      <c r="C218" s="65"/>
      <c r="D218" s="66"/>
      <c r="E218" s="70"/>
      <c r="F218" s="68"/>
      <c r="G218" s="83"/>
      <c r="H218" s="69"/>
      <c r="I218" s="46">
        <f t="shared" ref="I218:I239" si="3">I217+G218-H218</f>
        <v>-33961219.678899944</v>
      </c>
    </row>
    <row r="219" spans="3:9" s="27" customFormat="1" ht="18" hidden="1" thickTop="1" thickBot="1" x14ac:dyDescent="0.25">
      <c r="C219" s="65"/>
      <c r="D219" s="66"/>
      <c r="E219" s="70"/>
      <c r="F219" s="68"/>
      <c r="G219" s="83"/>
      <c r="H219" s="69"/>
      <c r="I219" s="46">
        <f t="shared" si="3"/>
        <v>-33961219.678899944</v>
      </c>
    </row>
    <row r="220" spans="3:9" s="27" customFormat="1" ht="18" hidden="1" thickTop="1" thickBot="1" x14ac:dyDescent="0.25">
      <c r="C220" s="65"/>
      <c r="D220" s="66"/>
      <c r="E220" s="70"/>
      <c r="F220" s="68"/>
      <c r="G220" s="83"/>
      <c r="H220" s="69"/>
      <c r="I220" s="46">
        <f t="shared" si="3"/>
        <v>-33961219.678899944</v>
      </c>
    </row>
    <row r="221" spans="3:9" s="27" customFormat="1" ht="18" hidden="1" thickTop="1" thickBot="1" x14ac:dyDescent="0.25">
      <c r="C221" s="65"/>
      <c r="D221" s="66"/>
      <c r="E221" s="70"/>
      <c r="F221" s="68"/>
      <c r="G221" s="83"/>
      <c r="H221" s="69"/>
      <c r="I221" s="46">
        <f t="shared" si="3"/>
        <v>-33961219.678899944</v>
      </c>
    </row>
    <row r="222" spans="3:9" s="27" customFormat="1" ht="18" hidden="1" thickTop="1" thickBot="1" x14ac:dyDescent="0.25">
      <c r="C222" s="65"/>
      <c r="D222" s="66"/>
      <c r="E222" s="70"/>
      <c r="F222" s="68"/>
      <c r="G222" s="83"/>
      <c r="H222" s="69"/>
      <c r="I222" s="46">
        <f t="shared" si="3"/>
        <v>-33961219.678899944</v>
      </c>
    </row>
    <row r="223" spans="3:9" s="27" customFormat="1" ht="18" hidden="1" thickTop="1" thickBot="1" x14ac:dyDescent="0.25">
      <c r="C223" s="65"/>
      <c r="D223" s="66"/>
      <c r="E223" s="70"/>
      <c r="F223" s="68"/>
      <c r="G223" s="83"/>
      <c r="H223" s="69"/>
      <c r="I223" s="46">
        <f t="shared" si="3"/>
        <v>-33961219.678899944</v>
      </c>
    </row>
    <row r="224" spans="3:9" s="27" customFormat="1" ht="18" hidden="1" thickTop="1" thickBot="1" x14ac:dyDescent="0.25">
      <c r="C224" s="65"/>
      <c r="D224" s="66"/>
      <c r="E224" s="70"/>
      <c r="F224" s="68"/>
      <c r="G224" s="83"/>
      <c r="H224" s="69"/>
      <c r="I224" s="46">
        <f t="shared" si="3"/>
        <v>-33961219.678899944</v>
      </c>
    </row>
    <row r="225" spans="3:95" s="27" customFormat="1" ht="18" hidden="1" thickTop="1" thickBot="1" x14ac:dyDescent="0.25">
      <c r="C225" s="65"/>
      <c r="D225" s="66"/>
      <c r="E225" s="70"/>
      <c r="F225" s="68"/>
      <c r="G225" s="83"/>
      <c r="H225" s="69"/>
      <c r="I225" s="46">
        <f t="shared" si="3"/>
        <v>-33961219.678899944</v>
      </c>
    </row>
    <row r="226" spans="3:95" s="27" customFormat="1" ht="18" hidden="1" thickTop="1" thickBot="1" x14ac:dyDescent="0.25">
      <c r="C226" s="65"/>
      <c r="D226" s="66"/>
      <c r="E226" s="70"/>
      <c r="F226" s="68"/>
      <c r="G226" s="83"/>
      <c r="H226" s="69"/>
      <c r="I226" s="46">
        <f t="shared" si="3"/>
        <v>-33961219.678899944</v>
      </c>
    </row>
    <row r="227" spans="3:95" s="27" customFormat="1" ht="18" hidden="1" thickTop="1" thickBot="1" x14ac:dyDescent="0.25">
      <c r="C227" s="65"/>
      <c r="D227" s="66"/>
      <c r="E227" s="70"/>
      <c r="F227" s="68"/>
      <c r="G227" s="83"/>
      <c r="H227" s="69"/>
      <c r="I227" s="46">
        <f t="shared" si="3"/>
        <v>-33961219.678899944</v>
      </c>
    </row>
    <row r="228" spans="3:95" s="27" customFormat="1" ht="18" hidden="1" thickTop="1" thickBot="1" x14ac:dyDescent="0.25">
      <c r="C228" s="65"/>
      <c r="D228" s="66"/>
      <c r="E228" s="70"/>
      <c r="F228" s="68"/>
      <c r="G228" s="83"/>
      <c r="H228" s="69"/>
      <c r="I228" s="46">
        <f t="shared" si="3"/>
        <v>-33961219.678899944</v>
      </c>
    </row>
    <row r="229" spans="3:95" s="27" customFormat="1" ht="18" hidden="1" thickTop="1" thickBot="1" x14ac:dyDescent="0.25">
      <c r="C229" s="65"/>
      <c r="D229" s="66"/>
      <c r="E229" s="70"/>
      <c r="F229" s="68"/>
      <c r="G229" s="83"/>
      <c r="H229" s="69"/>
      <c r="I229" s="46">
        <f t="shared" si="3"/>
        <v>-33961219.678899944</v>
      </c>
    </row>
    <row r="230" spans="3:95" s="27" customFormat="1" ht="18" hidden="1" thickTop="1" thickBot="1" x14ac:dyDescent="0.25">
      <c r="C230" s="65"/>
      <c r="D230" s="66"/>
      <c r="E230" s="70"/>
      <c r="F230" s="68"/>
      <c r="G230" s="83"/>
      <c r="H230" s="69"/>
      <c r="I230" s="46">
        <f t="shared" si="3"/>
        <v>-33961219.678899944</v>
      </c>
    </row>
    <row r="231" spans="3:95" s="27" customFormat="1" ht="18" hidden="1" thickTop="1" thickBot="1" x14ac:dyDescent="0.25">
      <c r="C231" s="65"/>
      <c r="D231" s="66"/>
      <c r="E231" s="70"/>
      <c r="F231" s="68"/>
      <c r="G231" s="83"/>
      <c r="H231" s="69"/>
      <c r="I231" s="46">
        <f t="shared" si="3"/>
        <v>-33961219.678899944</v>
      </c>
    </row>
    <row r="232" spans="3:95" s="27" customFormat="1" ht="18" hidden="1" thickTop="1" thickBot="1" x14ac:dyDescent="0.25">
      <c r="C232" s="65"/>
      <c r="D232" s="66"/>
      <c r="E232" s="70"/>
      <c r="F232" s="68"/>
      <c r="G232" s="83"/>
      <c r="H232" s="69"/>
      <c r="I232" s="46">
        <f t="shared" si="3"/>
        <v>-33961219.678899944</v>
      </c>
    </row>
    <row r="233" spans="3:95" s="27" customFormat="1" ht="18" hidden="1" thickTop="1" thickBot="1" x14ac:dyDescent="0.25">
      <c r="C233" s="65"/>
      <c r="D233" s="66"/>
      <c r="E233" s="70"/>
      <c r="F233" s="68"/>
      <c r="G233" s="83"/>
      <c r="H233" s="69"/>
      <c r="I233" s="46">
        <f t="shared" si="3"/>
        <v>-33961219.678899944</v>
      </c>
    </row>
    <row r="234" spans="3:95" s="27" customFormat="1" ht="18" hidden="1" thickTop="1" thickBot="1" x14ac:dyDescent="0.25">
      <c r="C234" s="65"/>
      <c r="D234" s="66"/>
      <c r="E234" s="70"/>
      <c r="F234" s="68"/>
      <c r="G234" s="83"/>
      <c r="H234" s="69"/>
      <c r="I234" s="46">
        <f t="shared" si="3"/>
        <v>-33961219.678899944</v>
      </c>
    </row>
    <row r="235" spans="3:95" s="27" customFormat="1" ht="18" hidden="1" thickTop="1" thickBot="1" x14ac:dyDescent="0.25">
      <c r="C235" s="65"/>
      <c r="D235" s="66"/>
      <c r="E235" s="70"/>
      <c r="F235" s="68"/>
      <c r="G235" s="83"/>
      <c r="H235" s="69"/>
      <c r="I235" s="46">
        <f t="shared" si="3"/>
        <v>-33961219.678899944</v>
      </c>
    </row>
    <row r="236" spans="3:95" s="27" customFormat="1" ht="18" hidden="1" thickTop="1" thickBot="1" x14ac:dyDescent="0.25">
      <c r="C236" s="65"/>
      <c r="D236" s="66"/>
      <c r="E236" s="70"/>
      <c r="F236" s="68"/>
      <c r="G236" s="83"/>
      <c r="H236" s="69"/>
      <c r="I236" s="46">
        <f t="shared" si="3"/>
        <v>-33961219.678899944</v>
      </c>
    </row>
    <row r="237" spans="3:95" s="27" customFormat="1" ht="18" hidden="1" thickTop="1" thickBot="1" x14ac:dyDescent="0.25">
      <c r="C237" s="65"/>
      <c r="D237" s="66"/>
      <c r="E237" s="70"/>
      <c r="F237" s="68"/>
      <c r="G237" s="83"/>
      <c r="H237" s="69"/>
      <c r="I237" s="46">
        <f t="shared" si="3"/>
        <v>-33961219.678899944</v>
      </c>
    </row>
    <row r="238" spans="3:95" s="27" customFormat="1" ht="18" hidden="1" thickTop="1" thickBot="1" x14ac:dyDescent="0.25">
      <c r="C238" s="65"/>
      <c r="D238" s="66"/>
      <c r="E238" s="70"/>
      <c r="F238" s="68"/>
      <c r="G238" s="83"/>
      <c r="H238" s="69"/>
      <c r="I238" s="46">
        <f t="shared" si="3"/>
        <v>-33961219.678899944</v>
      </c>
    </row>
    <row r="239" spans="3:95" s="27" customFormat="1" ht="18" hidden="1" thickTop="1" thickBot="1" x14ac:dyDescent="0.25">
      <c r="C239" s="115"/>
      <c r="D239" s="66"/>
      <c r="E239" s="70"/>
      <c r="F239" s="68"/>
      <c r="G239" s="83"/>
      <c r="H239" s="69"/>
      <c r="I239" s="46">
        <f t="shared" si="3"/>
        <v>-33961219.678899944</v>
      </c>
    </row>
    <row r="240" spans="3:95" s="11" customFormat="1" ht="18" thickTop="1" thickBot="1" x14ac:dyDescent="0.25">
      <c r="C240" s="221" t="s">
        <v>8</v>
      </c>
      <c r="D240" s="222"/>
      <c r="E240" s="222"/>
      <c r="F240" s="222"/>
      <c r="G240" s="92">
        <f>SUM(G15:G239)</f>
        <v>73729143.179799989</v>
      </c>
      <c r="H240" s="92">
        <f>SUM(H15:H239)</f>
        <v>72945418.079999983</v>
      </c>
      <c r="I240" s="93">
        <f>+I14+G240-H240</f>
        <v>-33961219.678899936</v>
      </c>
      <c r="J240" s="28">
        <f>+I240-'[1]CTA. RECOLECTORA AUXILIAR 3001'!$J$6230</f>
        <v>0</v>
      </c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</row>
    <row r="241" spans="3:95" s="11" customFormat="1" ht="17.25" thickTop="1" x14ac:dyDescent="0.2">
      <c r="C241" s="138"/>
      <c r="D241" s="138"/>
      <c r="E241" s="138"/>
      <c r="F241" s="138"/>
      <c r="G241" s="139"/>
      <c r="H241" s="139"/>
      <c r="I241" s="91"/>
      <c r="J241" s="28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</row>
    <row r="242" spans="3:95" s="11" customFormat="1" ht="16.5" x14ac:dyDescent="0.2">
      <c r="C242" s="138"/>
      <c r="D242" s="138"/>
      <c r="E242" s="138"/>
      <c r="F242" s="138"/>
      <c r="G242" s="139"/>
      <c r="H242" s="139"/>
      <c r="I242" s="91"/>
      <c r="J242" s="28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</row>
    <row r="243" spans="3:95" s="11" customFormat="1" ht="16.5" x14ac:dyDescent="0.2">
      <c r="C243" s="5"/>
      <c r="D243" s="5"/>
      <c r="E243" s="84" t="s">
        <v>36</v>
      </c>
      <c r="F243" s="85"/>
      <c r="G243" s="8" t="s">
        <v>53</v>
      </c>
      <c r="H243" s="85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</row>
    <row r="244" spans="3:95" s="11" customFormat="1" ht="16.5" x14ac:dyDescent="0.2">
      <c r="C244" s="5"/>
      <c r="D244" s="5"/>
      <c r="E244" s="84" t="s">
        <v>31</v>
      </c>
      <c r="F244" s="85"/>
      <c r="G244" s="8"/>
      <c r="H244" s="84" t="s">
        <v>32</v>
      </c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</row>
    <row r="245" spans="3:95" s="11" customFormat="1" ht="16.5" x14ac:dyDescent="0.2">
      <c r="C245" s="5"/>
      <c r="D245" s="5"/>
      <c r="E245" s="84" t="s">
        <v>33</v>
      </c>
      <c r="F245" s="85"/>
      <c r="G245" s="8"/>
      <c r="H245" s="84" t="s">
        <v>246</v>
      </c>
      <c r="J245" s="25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</row>
    <row r="246" spans="3:95" s="11" customFormat="1" ht="16.5" x14ac:dyDescent="0.2">
      <c r="C246" s="5"/>
      <c r="D246" s="5"/>
      <c r="E246" s="84" t="s">
        <v>34</v>
      </c>
      <c r="F246" s="85"/>
      <c r="G246" s="8"/>
      <c r="H246" s="84" t="s">
        <v>56</v>
      </c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</row>
    <row r="247" spans="3:95" s="11" customFormat="1" ht="16.5" x14ac:dyDescent="0.2">
      <c r="C247" s="5"/>
      <c r="D247" s="5"/>
      <c r="E247" s="84"/>
      <c r="F247" s="85"/>
      <c r="G247" s="84"/>
      <c r="H247" s="8"/>
      <c r="I247" s="8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</row>
    <row r="248" spans="3:95" s="11" customFormat="1" ht="16.5" x14ac:dyDescent="0.2">
      <c r="C248" s="5"/>
      <c r="D248" s="5"/>
      <c r="E248" s="86"/>
      <c r="F248" s="111"/>
      <c r="G248" s="85"/>
      <c r="H248" s="8"/>
      <c r="I248" s="8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</row>
    <row r="249" spans="3:95" s="11" customFormat="1" ht="16.5" x14ac:dyDescent="0.2">
      <c r="C249" s="5"/>
      <c r="D249" s="5"/>
      <c r="E249" s="86"/>
      <c r="F249" s="84" t="s">
        <v>35</v>
      </c>
      <c r="G249" s="85"/>
      <c r="H249" s="8"/>
      <c r="I249" s="8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</row>
    <row r="250" spans="3:95" s="11" customFormat="1" ht="18" x14ac:dyDescent="0.25">
      <c r="C250" s="21"/>
      <c r="D250" s="5"/>
      <c r="E250" s="86"/>
      <c r="F250" s="84" t="s">
        <v>41</v>
      </c>
      <c r="G250" s="85"/>
      <c r="H250" s="8"/>
      <c r="I250" s="19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</row>
    <row r="251" spans="3:95" s="11" customFormat="1" ht="18" x14ac:dyDescent="0.2">
      <c r="C251" s="22"/>
      <c r="D251" s="5"/>
      <c r="E251" s="86"/>
      <c r="F251" s="84" t="s">
        <v>54</v>
      </c>
      <c r="G251" s="85"/>
      <c r="H251" s="8"/>
      <c r="I251" s="23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</row>
    <row r="252" spans="3:95" s="11" customFormat="1" ht="18" x14ac:dyDescent="0.2">
      <c r="C252" s="22"/>
      <c r="D252" s="5"/>
      <c r="E252" s="86"/>
      <c r="G252" s="85"/>
      <c r="H252" s="8"/>
      <c r="I252" s="23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</row>
    <row r="253" spans="3:95" s="11" customFormat="1" ht="16.5" x14ac:dyDescent="0.2">
      <c r="C253" s="5"/>
      <c r="D253" s="5"/>
      <c r="E253" s="86"/>
      <c r="F253" s="85"/>
      <c r="G253" s="85"/>
      <c r="H253" s="8"/>
      <c r="I253" s="4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</row>
    <row r="254" spans="3:95" s="11" customFormat="1" ht="20.25" x14ac:dyDescent="0.2">
      <c r="C254" s="220"/>
      <c r="D254" s="220"/>
      <c r="E254" s="220"/>
      <c r="F254" s="220"/>
      <c r="G254" s="220"/>
      <c r="H254" s="220"/>
      <c r="I254" s="220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</row>
    <row r="255" spans="3:95" s="11" customFormat="1" ht="20.25" x14ac:dyDescent="0.2">
      <c r="C255" s="220"/>
      <c r="D255" s="220"/>
      <c r="E255" s="220"/>
      <c r="F255" s="220"/>
      <c r="G255" s="220"/>
      <c r="H255" s="220"/>
      <c r="I255" s="220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</row>
    <row r="256" spans="3:95" s="11" customFormat="1" ht="20.25" x14ac:dyDescent="0.2">
      <c r="C256" s="220"/>
      <c r="D256" s="220"/>
      <c r="E256" s="220"/>
      <c r="F256" s="220"/>
      <c r="G256" s="220"/>
      <c r="H256" s="220"/>
      <c r="I256" s="220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</row>
    <row r="257" spans="3:95" s="11" customFormat="1" ht="20.25" x14ac:dyDescent="0.2">
      <c r="C257" s="220"/>
      <c r="D257" s="220"/>
      <c r="E257" s="220"/>
      <c r="F257" s="220"/>
      <c r="G257" s="220"/>
      <c r="H257" s="220"/>
      <c r="I257" s="220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</row>
    <row r="258" spans="3:95" s="11" customFormat="1" x14ac:dyDescent="0.2">
      <c r="C258" s="9"/>
      <c r="D258" s="9"/>
      <c r="E258" s="184"/>
      <c r="F258" s="9"/>
      <c r="G258" s="9"/>
      <c r="H258" s="9"/>
      <c r="I258" s="9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</row>
    <row r="259" spans="3:95" s="11" customFormat="1" x14ac:dyDescent="0.2">
      <c r="C259" s="9"/>
      <c r="D259" s="9"/>
      <c r="E259" s="184"/>
      <c r="F259" s="9"/>
      <c r="G259" s="9"/>
      <c r="H259" s="9"/>
      <c r="I259" s="9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</row>
    <row r="260" spans="3:95" s="11" customFormat="1" x14ac:dyDescent="0.2">
      <c r="C260" s="9"/>
      <c r="D260" s="9"/>
      <c r="E260" s="184"/>
      <c r="F260" s="9"/>
      <c r="G260" s="9"/>
      <c r="H260" s="9"/>
      <c r="I260" s="9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</row>
    <row r="261" spans="3:95" s="11" customFormat="1" x14ac:dyDescent="0.2">
      <c r="C261" s="9"/>
      <c r="D261" s="9"/>
      <c r="E261" s="184"/>
      <c r="F261" s="9"/>
      <c r="G261" s="9"/>
      <c r="H261" s="9"/>
      <c r="I261" s="9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</row>
    <row r="262" spans="3:95" s="11" customFormat="1" x14ac:dyDescent="0.2">
      <c r="C262" s="9"/>
      <c r="D262" s="9"/>
      <c r="E262" s="184"/>
      <c r="F262" s="9"/>
      <c r="G262" s="9"/>
      <c r="H262" s="9"/>
      <c r="I262" s="9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</row>
    <row r="263" spans="3:95" s="11" customFormat="1" x14ac:dyDescent="0.2">
      <c r="C263" s="9"/>
      <c r="D263" s="9"/>
      <c r="E263" s="184"/>
      <c r="F263" s="9"/>
      <c r="G263" s="9"/>
      <c r="H263" s="9"/>
      <c r="I263" s="9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</row>
    <row r="264" spans="3:95" s="11" customFormat="1" x14ac:dyDescent="0.2">
      <c r="C264" s="9"/>
      <c r="D264" s="9"/>
      <c r="E264" s="184"/>
      <c r="F264" s="9"/>
      <c r="G264" s="9"/>
      <c r="H264" s="9"/>
      <c r="I264" s="9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</row>
    <row r="265" spans="3:95" s="11" customFormat="1" x14ac:dyDescent="0.2">
      <c r="C265" s="9"/>
      <c r="D265" s="9"/>
      <c r="E265" s="184"/>
      <c r="F265" s="9"/>
      <c r="G265" s="9"/>
      <c r="H265" s="9"/>
      <c r="I265" s="9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</row>
    <row r="266" spans="3:95" s="11" customFormat="1" ht="3" customHeight="1" x14ac:dyDescent="0.2">
      <c r="C266" s="9"/>
      <c r="D266" s="9"/>
      <c r="E266" s="184"/>
      <c r="F266" s="9"/>
      <c r="G266" s="9"/>
      <c r="H266" s="9"/>
      <c r="I266" s="9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</row>
    <row r="267" spans="3:95" s="11" customFormat="1" x14ac:dyDescent="0.2">
      <c r="C267" s="9"/>
      <c r="D267" s="9"/>
      <c r="E267" s="184"/>
      <c r="F267" s="9"/>
      <c r="G267" s="9"/>
      <c r="H267" s="9"/>
      <c r="I267" s="9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</row>
    <row r="268" spans="3:95" s="11" customFormat="1" x14ac:dyDescent="0.2">
      <c r="C268" s="9"/>
      <c r="D268" s="9"/>
      <c r="E268" s="184"/>
      <c r="F268" s="9"/>
      <c r="G268" s="9"/>
      <c r="H268" s="9"/>
      <c r="I268" s="9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</row>
    <row r="269" spans="3:95" s="11" customFormat="1" x14ac:dyDescent="0.2">
      <c r="C269" s="9"/>
      <c r="D269" s="9"/>
      <c r="E269" s="184"/>
      <c r="F269" s="9"/>
      <c r="G269" s="9"/>
      <c r="H269" s="9"/>
      <c r="I269" s="9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</row>
    <row r="288" ht="13.5" thickBot="1" x14ac:dyDescent="0.25"/>
    <row r="289" spans="3:3" ht="15" x14ac:dyDescent="0.2">
      <c r="C289" s="2"/>
    </row>
  </sheetData>
  <mergeCells count="12">
    <mergeCell ref="C255:I255"/>
    <mergeCell ref="C256:I256"/>
    <mergeCell ref="C257:I257"/>
    <mergeCell ref="D11:I11"/>
    <mergeCell ref="C11:C13"/>
    <mergeCell ref="D12:H12"/>
    <mergeCell ref="C240:F240"/>
    <mergeCell ref="C6:I6"/>
    <mergeCell ref="C7:I7"/>
    <mergeCell ref="C254:I254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59" orientation="portrait" r:id="rId1"/>
  <headerFooter alignWithMargins="0">
    <oddFooter>Página &amp;P</oddFooter>
  </headerFooter>
  <rowBreaks count="4" manualBreakCount="4">
    <brk id="48" min="1" max="8" man="1"/>
    <brk id="82" min="1" max="8" man="1"/>
    <brk id="118" min="1" max="8" man="1"/>
    <brk id="253" min="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P106"/>
  <sheetViews>
    <sheetView topLeftCell="B19" zoomScale="80" zoomScaleNormal="80" zoomScaleSheetLayoutView="55" workbookViewId="0">
      <selection activeCell="F82" sqref="F82"/>
    </sheetView>
  </sheetViews>
  <sheetFormatPr baseColWidth="10" defaultColWidth="9.140625" defaultRowHeight="12.75" x14ac:dyDescent="0.2"/>
  <cols>
    <col min="1" max="1" width="0" style="11" hidden="1" customWidth="1"/>
    <col min="2" max="2" width="3.140625" style="11" customWidth="1"/>
    <col min="3" max="3" width="5" style="1" customWidth="1"/>
    <col min="4" max="4" width="16.28515625" style="1" customWidth="1"/>
    <col min="5" max="5" width="17.28515625" style="1" customWidth="1"/>
    <col min="6" max="6" width="46.42578125" style="39" customWidth="1"/>
    <col min="7" max="7" width="20.42578125" style="1" customWidth="1"/>
    <col min="8" max="8" width="21" style="1" customWidth="1"/>
    <col min="9" max="9" width="24.42578125" style="1" customWidth="1"/>
    <col min="10" max="10" width="20.140625" style="11" customWidth="1"/>
    <col min="11" max="12" width="9.140625" style="11"/>
    <col min="13" max="16384" width="9.140625" style="1"/>
  </cols>
  <sheetData>
    <row r="1" spans="1:12" s="11" customFormat="1" ht="15" customHeight="1" x14ac:dyDescent="0.2">
      <c r="F1" s="32"/>
    </row>
    <row r="2" spans="1:12" s="11" customFormat="1" x14ac:dyDescent="0.2">
      <c r="F2" s="32"/>
    </row>
    <row r="3" spans="1:12" s="14" customFormat="1" ht="12" customHeight="1" x14ac:dyDescent="0.2">
      <c r="F3" s="33"/>
    </row>
    <row r="4" spans="1:12" s="15" customFormat="1" ht="18" customHeight="1" x14ac:dyDescent="0.3">
      <c r="B4" s="16"/>
      <c r="C4" s="16"/>
      <c r="D4" s="12"/>
      <c r="E4" s="16"/>
      <c r="F4" s="34"/>
      <c r="G4" s="16"/>
      <c r="H4" s="16"/>
      <c r="I4" s="16"/>
      <c r="J4" s="16"/>
    </row>
    <row r="5" spans="1:12" s="13" customFormat="1" ht="18" customHeight="1" x14ac:dyDescent="0.2">
      <c r="A5" s="13" t="s">
        <v>9</v>
      </c>
      <c r="F5" s="35"/>
    </row>
    <row r="6" spans="1:12" s="15" customFormat="1" ht="20.25" customHeight="1" x14ac:dyDescent="0.25">
      <c r="B6" s="13"/>
      <c r="C6" s="212" t="s">
        <v>10</v>
      </c>
      <c r="D6" s="212"/>
      <c r="E6" s="212"/>
      <c r="F6" s="212"/>
      <c r="G6" s="212"/>
      <c r="H6" s="212"/>
      <c r="I6" s="212"/>
      <c r="J6" s="40"/>
    </row>
    <row r="7" spans="1:12" s="14" customFormat="1" ht="18" customHeight="1" x14ac:dyDescent="0.2">
      <c r="B7" s="18"/>
      <c r="C7" s="218" t="s">
        <v>11</v>
      </c>
      <c r="D7" s="218"/>
      <c r="E7" s="218"/>
      <c r="F7" s="218"/>
      <c r="G7" s="218"/>
      <c r="H7" s="218"/>
      <c r="I7" s="218"/>
      <c r="J7" s="41"/>
    </row>
    <row r="8" spans="1:12" s="17" customFormat="1" ht="15.75" customHeight="1" x14ac:dyDescent="0.2">
      <c r="B8" s="18"/>
      <c r="C8" s="218" t="s">
        <v>21</v>
      </c>
      <c r="D8" s="218"/>
      <c r="E8" s="218"/>
      <c r="F8" s="218"/>
      <c r="G8" s="218"/>
      <c r="H8" s="218"/>
      <c r="I8" s="218"/>
      <c r="J8" s="42"/>
    </row>
    <row r="9" spans="1:12" s="14" customFormat="1" ht="18.75" x14ac:dyDescent="0.2">
      <c r="B9" s="15"/>
      <c r="C9" s="219" t="s">
        <v>93</v>
      </c>
      <c r="D9" s="219"/>
      <c r="E9" s="219"/>
      <c r="F9" s="219"/>
      <c r="G9" s="219"/>
      <c r="H9" s="219"/>
      <c r="I9" s="219"/>
      <c r="J9" s="41"/>
    </row>
    <row r="10" spans="1:12" s="14" customFormat="1" ht="18.75" x14ac:dyDescent="0.2">
      <c r="B10" s="15"/>
      <c r="C10" s="31"/>
      <c r="D10" s="31"/>
      <c r="E10" s="31"/>
      <c r="F10" s="36"/>
      <c r="G10" s="31"/>
      <c r="H10" s="31"/>
      <c r="I10" s="31"/>
    </row>
    <row r="11" spans="1:12" s="11" customFormat="1" ht="19.5" customHeight="1" thickBot="1" x14ac:dyDescent="0.25">
      <c r="F11" s="32"/>
    </row>
    <row r="12" spans="1:12" s="3" customFormat="1" ht="36.75" customHeight="1" thickTop="1" thickBot="1" x14ac:dyDescent="0.25">
      <c r="A12" s="7"/>
      <c r="B12" s="7"/>
      <c r="C12" s="225"/>
      <c r="D12" s="214" t="s">
        <v>13</v>
      </c>
      <c r="E12" s="214"/>
      <c r="F12" s="214"/>
      <c r="G12" s="214"/>
      <c r="H12" s="214"/>
      <c r="I12" s="214"/>
      <c r="J12" s="7"/>
      <c r="K12" s="7"/>
      <c r="L12" s="7"/>
    </row>
    <row r="13" spans="1:12" s="3" customFormat="1" ht="18" customHeight="1" thickTop="1" thickBot="1" x14ac:dyDescent="0.25">
      <c r="A13" s="7"/>
      <c r="B13" s="7"/>
      <c r="C13" s="226"/>
      <c r="D13" s="213" t="s">
        <v>7</v>
      </c>
      <c r="E13" s="213"/>
      <c r="F13" s="213"/>
      <c r="G13" s="213"/>
      <c r="H13" s="213"/>
      <c r="I13" s="52">
        <f>+'[1]CTA. OPERATIVA.(160)'!$J$1361</f>
        <v>683492.98290000961</v>
      </c>
      <c r="J13" s="7"/>
      <c r="K13" s="7"/>
      <c r="L13" s="7"/>
    </row>
    <row r="14" spans="1:12" s="3" customFormat="1" ht="45.75" customHeight="1" thickTop="1" thickBot="1" x14ac:dyDescent="0.25">
      <c r="A14" s="7"/>
      <c r="B14" s="7"/>
      <c r="C14" s="226"/>
      <c r="D14" s="51" t="s">
        <v>4</v>
      </c>
      <c r="E14" s="51" t="s">
        <v>5</v>
      </c>
      <c r="F14" s="51" t="s">
        <v>6</v>
      </c>
      <c r="G14" s="51" t="s">
        <v>0</v>
      </c>
      <c r="H14" s="51" t="s">
        <v>1</v>
      </c>
      <c r="I14" s="51" t="s">
        <v>2</v>
      </c>
      <c r="J14" s="7"/>
      <c r="K14" s="7"/>
      <c r="L14" s="7"/>
    </row>
    <row r="15" spans="1:12" s="10" customFormat="1" ht="38.25" customHeight="1" thickTop="1" thickBot="1" x14ac:dyDescent="0.25">
      <c r="C15" s="143"/>
      <c r="D15" s="144"/>
      <c r="E15" s="145"/>
      <c r="F15" s="146">
        <f>+'INGRESOS CUENTA COLECT'!D17</f>
        <v>45747</v>
      </c>
      <c r="G15" s="147"/>
      <c r="H15" s="148">
        <v>0</v>
      </c>
      <c r="I15" s="147">
        <f>+I13</f>
        <v>683492.98290000961</v>
      </c>
    </row>
    <row r="16" spans="1:12" s="10" customFormat="1" ht="43.5" thickTop="1" x14ac:dyDescent="0.2">
      <c r="C16" s="53"/>
      <c r="D16" s="54">
        <v>45748</v>
      </c>
      <c r="E16" s="78" t="s">
        <v>198</v>
      </c>
      <c r="F16" s="45" t="s">
        <v>203</v>
      </c>
      <c r="G16" s="55">
        <v>2060.16</v>
      </c>
      <c r="H16" s="55"/>
      <c r="I16" s="47">
        <f>I15+G16-H16</f>
        <v>685553.14290000964</v>
      </c>
    </row>
    <row r="17" spans="3:9" s="10" customFormat="1" ht="42.75" x14ac:dyDescent="0.2">
      <c r="C17" s="56"/>
      <c r="D17" s="57">
        <v>45748</v>
      </c>
      <c r="E17" s="79" t="s">
        <v>199</v>
      </c>
      <c r="F17" s="48" t="s">
        <v>204</v>
      </c>
      <c r="G17" s="58">
        <v>2832.48</v>
      </c>
      <c r="H17" s="49"/>
      <c r="I17" s="50">
        <f t="shared" ref="I17:I75" si="0">I16+G17-H17</f>
        <v>688385.62290000962</v>
      </c>
    </row>
    <row r="18" spans="3:9" s="7" customFormat="1" ht="42.75" x14ac:dyDescent="0.2">
      <c r="C18" s="56"/>
      <c r="D18" s="57">
        <v>45748</v>
      </c>
      <c r="E18" s="161" t="s">
        <v>200</v>
      </c>
      <c r="F18" s="48" t="s">
        <v>205</v>
      </c>
      <c r="G18" s="58">
        <v>13431</v>
      </c>
      <c r="H18" s="49"/>
      <c r="I18" s="50">
        <f t="shared" si="0"/>
        <v>701816.62290000962</v>
      </c>
    </row>
    <row r="19" spans="3:9" s="7" customFormat="1" ht="42.75" x14ac:dyDescent="0.2">
      <c r="C19" s="56"/>
      <c r="D19" s="57">
        <v>45748</v>
      </c>
      <c r="E19" s="79" t="s">
        <v>201</v>
      </c>
      <c r="F19" s="48" t="s">
        <v>206</v>
      </c>
      <c r="G19" s="58">
        <v>28690.880499999999</v>
      </c>
      <c r="H19" s="49"/>
      <c r="I19" s="50">
        <f t="shared" si="0"/>
        <v>730507.50340000959</v>
      </c>
    </row>
    <row r="20" spans="3:9" s="7" customFormat="1" ht="16.5" x14ac:dyDescent="0.2">
      <c r="C20" s="56"/>
      <c r="D20" s="57">
        <v>45748</v>
      </c>
      <c r="E20" s="79"/>
      <c r="F20" s="48" t="s">
        <v>12</v>
      </c>
      <c r="G20" s="58"/>
      <c r="H20" s="49">
        <v>55.82</v>
      </c>
      <c r="I20" s="50">
        <f t="shared" si="0"/>
        <v>730451.68340000964</v>
      </c>
    </row>
    <row r="21" spans="3:9" s="7" customFormat="1" ht="16.5" x14ac:dyDescent="0.2">
      <c r="C21" s="56"/>
      <c r="D21" s="57">
        <v>45751</v>
      </c>
      <c r="E21" s="79"/>
      <c r="F21" s="48" t="s">
        <v>12</v>
      </c>
      <c r="G21" s="58"/>
      <c r="H21" s="49">
        <v>3.49</v>
      </c>
      <c r="I21" s="50">
        <f t="shared" si="0"/>
        <v>730448.19340000965</v>
      </c>
    </row>
    <row r="22" spans="3:9" s="7" customFormat="1" ht="171" x14ac:dyDescent="0.2">
      <c r="C22" s="56"/>
      <c r="D22" s="57">
        <v>45751</v>
      </c>
      <c r="E22" s="79"/>
      <c r="F22" s="48" t="s">
        <v>207</v>
      </c>
      <c r="G22" s="58">
        <v>424128.25</v>
      </c>
      <c r="H22" s="49"/>
      <c r="I22" s="50">
        <f t="shared" si="0"/>
        <v>1154576.4434000095</v>
      </c>
    </row>
    <row r="23" spans="3:9" s="7" customFormat="1" ht="16.5" x14ac:dyDescent="0.2">
      <c r="C23" s="56"/>
      <c r="D23" s="57">
        <v>45761</v>
      </c>
      <c r="E23" s="79"/>
      <c r="F23" s="48" t="s">
        <v>12</v>
      </c>
      <c r="G23" s="58"/>
      <c r="H23" s="49">
        <v>91.800000000000011</v>
      </c>
      <c r="I23" s="50">
        <f t="shared" si="0"/>
        <v>1154484.6434000095</v>
      </c>
    </row>
    <row r="24" spans="3:9" s="7" customFormat="1" ht="28.5" x14ac:dyDescent="0.2">
      <c r="C24" s="56"/>
      <c r="D24" s="59">
        <v>45771</v>
      </c>
      <c r="E24" s="60" t="s">
        <v>202</v>
      </c>
      <c r="F24" s="48" t="s">
        <v>208</v>
      </c>
      <c r="G24" s="58"/>
      <c r="H24" s="61">
        <v>1875</v>
      </c>
      <c r="I24" s="50">
        <f t="shared" si="0"/>
        <v>1152609.6434000095</v>
      </c>
    </row>
    <row r="25" spans="3:9" s="7" customFormat="1" ht="16.5" x14ac:dyDescent="0.2">
      <c r="C25" s="56"/>
      <c r="D25" s="59">
        <v>45776</v>
      </c>
      <c r="E25" s="79"/>
      <c r="F25" s="48" t="s">
        <v>12</v>
      </c>
      <c r="G25" s="58"/>
      <c r="H25" s="49">
        <v>11.25</v>
      </c>
      <c r="I25" s="50">
        <f t="shared" si="0"/>
        <v>1152598.3934000095</v>
      </c>
    </row>
    <row r="26" spans="3:9" s="7" customFormat="1" ht="29.25" thickBot="1" x14ac:dyDescent="0.25">
      <c r="C26" s="56"/>
      <c r="D26" s="57">
        <v>45777</v>
      </c>
      <c r="E26" s="79"/>
      <c r="F26" s="48" t="s">
        <v>30</v>
      </c>
      <c r="G26" s="58"/>
      <c r="H26" s="49">
        <v>175</v>
      </c>
      <c r="I26" s="50">
        <f t="shared" si="0"/>
        <v>1152423.3934000095</v>
      </c>
    </row>
    <row r="27" spans="3:9" s="7" customFormat="1" ht="16.5" hidden="1" x14ac:dyDescent="0.2">
      <c r="C27" s="56"/>
      <c r="D27" s="57"/>
      <c r="E27" s="79"/>
      <c r="F27" s="48"/>
      <c r="G27" s="58"/>
      <c r="H27" s="49"/>
      <c r="I27" s="50">
        <f t="shared" si="0"/>
        <v>1152423.3934000095</v>
      </c>
    </row>
    <row r="28" spans="3:9" s="7" customFormat="1" ht="16.5" hidden="1" x14ac:dyDescent="0.2">
      <c r="C28" s="56"/>
      <c r="D28" s="57"/>
      <c r="E28" s="161"/>
      <c r="F28" s="48"/>
      <c r="G28" s="58"/>
      <c r="H28" s="49"/>
      <c r="I28" s="50">
        <f t="shared" si="0"/>
        <v>1152423.3934000095</v>
      </c>
    </row>
    <row r="29" spans="3:9" s="7" customFormat="1" ht="16.5" hidden="1" x14ac:dyDescent="0.2">
      <c r="C29" s="56"/>
      <c r="D29" s="57"/>
      <c r="E29" s="79"/>
      <c r="F29" s="48"/>
      <c r="G29" s="58"/>
      <c r="H29" s="49"/>
      <c r="I29" s="50">
        <f t="shared" si="0"/>
        <v>1152423.3934000095</v>
      </c>
    </row>
    <row r="30" spans="3:9" s="7" customFormat="1" ht="16.5" hidden="1" x14ac:dyDescent="0.2">
      <c r="C30" s="56"/>
      <c r="D30" s="57"/>
      <c r="E30" s="79"/>
      <c r="F30" s="48"/>
      <c r="G30" s="58"/>
      <c r="H30" s="49"/>
      <c r="I30" s="50">
        <f t="shared" si="0"/>
        <v>1152423.3934000095</v>
      </c>
    </row>
    <row r="31" spans="3:9" s="7" customFormat="1" ht="16.5" hidden="1" x14ac:dyDescent="0.2">
      <c r="C31" s="99"/>
      <c r="D31" s="97"/>
      <c r="E31" s="110"/>
      <c r="F31" s="100"/>
      <c r="G31" s="98"/>
      <c r="H31" s="94"/>
      <c r="I31" s="50">
        <f t="shared" si="0"/>
        <v>1152423.3934000095</v>
      </c>
    </row>
    <row r="32" spans="3:9" s="7" customFormat="1" ht="16.5" hidden="1" x14ac:dyDescent="0.2">
      <c r="C32" s="99"/>
      <c r="D32" s="97"/>
      <c r="E32" s="110"/>
      <c r="F32" s="100"/>
      <c r="G32" s="98"/>
      <c r="H32" s="94"/>
      <c r="I32" s="50">
        <f t="shared" si="0"/>
        <v>1152423.3934000095</v>
      </c>
    </row>
    <row r="33" spans="3:9" s="7" customFormat="1" ht="17.25" hidden="1" thickBot="1" x14ac:dyDescent="0.25">
      <c r="C33" s="99"/>
      <c r="D33" s="97"/>
      <c r="E33" s="110"/>
      <c r="F33" s="100"/>
      <c r="G33" s="98"/>
      <c r="H33" s="94"/>
      <c r="I33" s="50">
        <f t="shared" si="0"/>
        <v>1152423.3934000095</v>
      </c>
    </row>
    <row r="34" spans="3:9" s="7" customFormat="1" ht="16.5" hidden="1" x14ac:dyDescent="0.2">
      <c r="C34" s="99"/>
      <c r="D34" s="97"/>
      <c r="E34" s="110"/>
      <c r="F34" s="100"/>
      <c r="G34" s="98"/>
      <c r="H34" s="94"/>
      <c r="I34" s="50">
        <f t="shared" si="0"/>
        <v>1152423.3934000095</v>
      </c>
    </row>
    <row r="35" spans="3:9" s="7" customFormat="1" ht="16.5" hidden="1" x14ac:dyDescent="0.2">
      <c r="C35" s="99"/>
      <c r="D35" s="97"/>
      <c r="E35" s="110"/>
      <c r="F35" s="100"/>
      <c r="G35" s="98"/>
      <c r="H35" s="94"/>
      <c r="I35" s="50">
        <f t="shared" si="0"/>
        <v>1152423.3934000095</v>
      </c>
    </row>
    <row r="36" spans="3:9" s="7" customFormat="1" ht="16.5" hidden="1" x14ac:dyDescent="0.2">
      <c r="C36" s="99"/>
      <c r="D36" s="97"/>
      <c r="E36" s="110"/>
      <c r="F36" s="100"/>
      <c r="G36" s="98"/>
      <c r="H36" s="94"/>
      <c r="I36" s="50">
        <f t="shared" si="0"/>
        <v>1152423.3934000095</v>
      </c>
    </row>
    <row r="37" spans="3:9" s="7" customFormat="1" ht="16.5" hidden="1" x14ac:dyDescent="0.2">
      <c r="C37" s="99"/>
      <c r="D37" s="97"/>
      <c r="E37" s="110"/>
      <c r="F37" s="100"/>
      <c r="G37" s="98"/>
      <c r="H37" s="94"/>
      <c r="I37" s="50">
        <f t="shared" si="0"/>
        <v>1152423.3934000095</v>
      </c>
    </row>
    <row r="38" spans="3:9" s="7" customFormat="1" ht="16.5" hidden="1" x14ac:dyDescent="0.2">
      <c r="C38" s="99"/>
      <c r="D38" s="97"/>
      <c r="E38" s="110"/>
      <c r="F38" s="100"/>
      <c r="G38" s="98"/>
      <c r="H38" s="94"/>
      <c r="I38" s="50">
        <f t="shared" si="0"/>
        <v>1152423.3934000095</v>
      </c>
    </row>
    <row r="39" spans="3:9" s="7" customFormat="1" ht="16.5" hidden="1" x14ac:dyDescent="0.2">
      <c r="C39" s="99"/>
      <c r="D39" s="97"/>
      <c r="E39" s="110"/>
      <c r="F39" s="100"/>
      <c r="G39" s="98"/>
      <c r="H39" s="94"/>
      <c r="I39" s="50">
        <f t="shared" si="0"/>
        <v>1152423.3934000095</v>
      </c>
    </row>
    <row r="40" spans="3:9" s="7" customFormat="1" ht="16.5" hidden="1" x14ac:dyDescent="0.2">
      <c r="C40" s="99"/>
      <c r="D40" s="97"/>
      <c r="E40" s="110"/>
      <c r="F40" s="100"/>
      <c r="G40" s="98"/>
      <c r="H40" s="94"/>
      <c r="I40" s="50">
        <f t="shared" si="0"/>
        <v>1152423.3934000095</v>
      </c>
    </row>
    <row r="41" spans="3:9" s="7" customFormat="1" ht="16.5" hidden="1" x14ac:dyDescent="0.2">
      <c r="C41" s="99"/>
      <c r="D41" s="97"/>
      <c r="E41" s="110"/>
      <c r="F41" s="100"/>
      <c r="G41" s="98"/>
      <c r="H41" s="94"/>
      <c r="I41" s="50">
        <f t="shared" si="0"/>
        <v>1152423.3934000095</v>
      </c>
    </row>
    <row r="42" spans="3:9" s="7" customFormat="1" ht="16.5" hidden="1" x14ac:dyDescent="0.2">
      <c r="C42" s="99"/>
      <c r="D42" s="97"/>
      <c r="E42" s="110"/>
      <c r="F42" s="100"/>
      <c r="G42" s="98"/>
      <c r="H42" s="94"/>
      <c r="I42" s="50">
        <f t="shared" si="0"/>
        <v>1152423.3934000095</v>
      </c>
    </row>
    <row r="43" spans="3:9" s="7" customFormat="1" ht="16.5" hidden="1" x14ac:dyDescent="0.2">
      <c r="C43" s="99"/>
      <c r="D43" s="97"/>
      <c r="E43" s="110"/>
      <c r="F43" s="100"/>
      <c r="G43" s="98"/>
      <c r="H43" s="94"/>
      <c r="I43" s="50">
        <f t="shared" si="0"/>
        <v>1152423.3934000095</v>
      </c>
    </row>
    <row r="44" spans="3:9" s="7" customFormat="1" ht="16.5" hidden="1" x14ac:dyDescent="0.2">
      <c r="C44" s="99"/>
      <c r="D44" s="202"/>
      <c r="E44" s="110"/>
      <c r="F44" s="100"/>
      <c r="G44" s="98"/>
      <c r="H44" s="94"/>
      <c r="I44" s="50">
        <f t="shared" si="0"/>
        <v>1152423.3934000095</v>
      </c>
    </row>
    <row r="45" spans="3:9" s="7" customFormat="1" ht="16.5" hidden="1" x14ac:dyDescent="0.2">
      <c r="C45" s="99"/>
      <c r="D45" s="202"/>
      <c r="E45" s="110"/>
      <c r="F45" s="100"/>
      <c r="G45" s="98"/>
      <c r="H45" s="94"/>
      <c r="I45" s="50">
        <f t="shared" si="0"/>
        <v>1152423.3934000095</v>
      </c>
    </row>
    <row r="46" spans="3:9" s="7" customFormat="1" ht="17.25" hidden="1" thickBot="1" x14ac:dyDescent="0.25">
      <c r="C46" s="99"/>
      <c r="D46" s="202"/>
      <c r="E46" s="110"/>
      <c r="F46" s="100"/>
      <c r="G46" s="98"/>
      <c r="H46" s="94"/>
      <c r="I46" s="50">
        <f t="shared" si="0"/>
        <v>1152423.3934000095</v>
      </c>
    </row>
    <row r="47" spans="3:9" s="7" customFormat="1" ht="16.5" hidden="1" x14ac:dyDescent="0.2">
      <c r="C47" s="99"/>
      <c r="D47" s="202"/>
      <c r="E47" s="110"/>
      <c r="F47" s="100"/>
      <c r="G47" s="98"/>
      <c r="H47" s="94"/>
      <c r="I47" s="50">
        <f t="shared" si="0"/>
        <v>1152423.3934000095</v>
      </c>
    </row>
    <row r="48" spans="3:9" s="7" customFormat="1" ht="16.5" hidden="1" x14ac:dyDescent="0.2">
      <c r="C48" s="99"/>
      <c r="D48" s="202"/>
      <c r="E48" s="110"/>
      <c r="F48" s="100"/>
      <c r="G48" s="98"/>
      <c r="H48" s="94"/>
      <c r="I48" s="50">
        <f t="shared" si="0"/>
        <v>1152423.3934000095</v>
      </c>
    </row>
    <row r="49" spans="3:9" s="7" customFormat="1" ht="16.5" hidden="1" x14ac:dyDescent="0.2">
      <c r="C49" s="99"/>
      <c r="D49" s="202"/>
      <c r="E49" s="110"/>
      <c r="F49" s="100"/>
      <c r="G49" s="98"/>
      <c r="H49" s="94"/>
      <c r="I49" s="50">
        <f t="shared" si="0"/>
        <v>1152423.3934000095</v>
      </c>
    </row>
    <row r="50" spans="3:9" s="7" customFormat="1" ht="16.5" hidden="1" x14ac:dyDescent="0.2">
      <c r="C50" s="99"/>
      <c r="D50" s="202"/>
      <c r="E50" s="110"/>
      <c r="F50" s="100"/>
      <c r="G50" s="98"/>
      <c r="H50" s="94"/>
      <c r="I50" s="50">
        <f t="shared" si="0"/>
        <v>1152423.3934000095</v>
      </c>
    </row>
    <row r="51" spans="3:9" s="7" customFormat="1" ht="16.5" hidden="1" x14ac:dyDescent="0.2">
      <c r="C51" s="99"/>
      <c r="D51" s="202"/>
      <c r="E51" s="110"/>
      <c r="F51" s="100"/>
      <c r="G51" s="98"/>
      <c r="H51" s="94"/>
      <c r="I51" s="50">
        <f t="shared" si="0"/>
        <v>1152423.3934000095</v>
      </c>
    </row>
    <row r="52" spans="3:9" s="7" customFormat="1" ht="16.5" hidden="1" x14ac:dyDescent="0.2">
      <c r="C52" s="99"/>
      <c r="D52" s="202"/>
      <c r="E52" s="110"/>
      <c r="F52" s="100"/>
      <c r="G52" s="98"/>
      <c r="H52" s="94"/>
      <c r="I52" s="50">
        <f t="shared" si="0"/>
        <v>1152423.3934000095</v>
      </c>
    </row>
    <row r="53" spans="3:9" s="7" customFormat="1" ht="16.5" hidden="1" x14ac:dyDescent="0.2">
      <c r="C53" s="99"/>
      <c r="D53" s="202"/>
      <c r="E53" s="110"/>
      <c r="F53" s="100"/>
      <c r="G53" s="98"/>
      <c r="H53" s="94"/>
      <c r="I53" s="50">
        <f t="shared" si="0"/>
        <v>1152423.3934000095</v>
      </c>
    </row>
    <row r="54" spans="3:9" s="7" customFormat="1" ht="16.5" hidden="1" x14ac:dyDescent="0.2">
      <c r="C54" s="99"/>
      <c r="D54" s="202"/>
      <c r="E54" s="110"/>
      <c r="F54" s="100"/>
      <c r="G54" s="98"/>
      <c r="H54" s="94"/>
      <c r="I54" s="50">
        <f t="shared" si="0"/>
        <v>1152423.3934000095</v>
      </c>
    </row>
    <row r="55" spans="3:9" s="7" customFormat="1" ht="16.5" hidden="1" x14ac:dyDescent="0.2">
      <c r="C55" s="99"/>
      <c r="D55" s="202"/>
      <c r="E55" s="110"/>
      <c r="F55" s="100"/>
      <c r="G55" s="98"/>
      <c r="H55" s="94"/>
      <c r="I55" s="50">
        <f t="shared" si="0"/>
        <v>1152423.3934000095</v>
      </c>
    </row>
    <row r="56" spans="3:9" s="7" customFormat="1" ht="16.5" hidden="1" x14ac:dyDescent="0.2">
      <c r="C56" s="99"/>
      <c r="D56" s="202"/>
      <c r="E56" s="110"/>
      <c r="F56" s="100"/>
      <c r="G56" s="98"/>
      <c r="H56" s="94"/>
      <c r="I56" s="50">
        <f t="shared" si="0"/>
        <v>1152423.3934000095</v>
      </c>
    </row>
    <row r="57" spans="3:9" s="7" customFormat="1" ht="16.5" hidden="1" x14ac:dyDescent="0.2">
      <c r="C57" s="99"/>
      <c r="D57" s="202"/>
      <c r="E57" s="110"/>
      <c r="F57" s="100"/>
      <c r="G57" s="98"/>
      <c r="H57" s="94"/>
      <c r="I57" s="50">
        <f t="shared" si="0"/>
        <v>1152423.3934000095</v>
      </c>
    </row>
    <row r="58" spans="3:9" s="7" customFormat="1" ht="16.5" hidden="1" x14ac:dyDescent="0.2">
      <c r="C58" s="99"/>
      <c r="D58" s="202"/>
      <c r="E58" s="110"/>
      <c r="F58" s="100"/>
      <c r="G58" s="98"/>
      <c r="H58" s="94"/>
      <c r="I58" s="50">
        <f t="shared" si="0"/>
        <v>1152423.3934000095</v>
      </c>
    </row>
    <row r="59" spans="3:9" s="7" customFormat="1" ht="16.5" hidden="1" x14ac:dyDescent="0.2">
      <c r="C59" s="99"/>
      <c r="D59" s="202"/>
      <c r="E59" s="110"/>
      <c r="F59" s="100"/>
      <c r="G59" s="98"/>
      <c r="H59" s="94"/>
      <c r="I59" s="50">
        <f t="shared" si="0"/>
        <v>1152423.3934000095</v>
      </c>
    </row>
    <row r="60" spans="3:9" s="7" customFormat="1" ht="16.5" hidden="1" x14ac:dyDescent="0.2">
      <c r="C60" s="99"/>
      <c r="D60" s="202"/>
      <c r="E60" s="110"/>
      <c r="F60" s="100"/>
      <c r="G60" s="98"/>
      <c r="H60" s="94"/>
      <c r="I60" s="50">
        <f t="shared" si="0"/>
        <v>1152423.3934000095</v>
      </c>
    </row>
    <row r="61" spans="3:9" s="7" customFormat="1" ht="16.5" hidden="1" x14ac:dyDescent="0.2">
      <c r="C61" s="99"/>
      <c r="D61" s="202"/>
      <c r="E61" s="110"/>
      <c r="F61" s="100"/>
      <c r="G61" s="98"/>
      <c r="H61" s="94"/>
      <c r="I61" s="50">
        <f t="shared" si="0"/>
        <v>1152423.3934000095</v>
      </c>
    </row>
    <row r="62" spans="3:9" s="7" customFormat="1" ht="16.5" hidden="1" x14ac:dyDescent="0.2">
      <c r="C62" s="99"/>
      <c r="D62" s="202"/>
      <c r="E62" s="110"/>
      <c r="F62" s="100"/>
      <c r="G62" s="98"/>
      <c r="H62" s="94"/>
      <c r="I62" s="50">
        <f t="shared" si="0"/>
        <v>1152423.3934000095</v>
      </c>
    </row>
    <row r="63" spans="3:9" s="7" customFormat="1" ht="16.5" hidden="1" x14ac:dyDescent="0.2">
      <c r="C63" s="99"/>
      <c r="D63" s="202"/>
      <c r="E63" s="110"/>
      <c r="F63" s="100"/>
      <c r="G63" s="98"/>
      <c r="H63" s="94"/>
      <c r="I63" s="50">
        <f t="shared" si="0"/>
        <v>1152423.3934000095</v>
      </c>
    </row>
    <row r="64" spans="3:9" s="7" customFormat="1" ht="16.5" hidden="1" x14ac:dyDescent="0.2">
      <c r="C64" s="99"/>
      <c r="D64" s="202"/>
      <c r="E64" s="110"/>
      <c r="F64" s="100"/>
      <c r="G64" s="98"/>
      <c r="H64" s="94"/>
      <c r="I64" s="50">
        <f t="shared" si="0"/>
        <v>1152423.3934000095</v>
      </c>
    </row>
    <row r="65" spans="3:94" s="7" customFormat="1" ht="16.5" hidden="1" x14ac:dyDescent="0.2">
      <c r="C65" s="99"/>
      <c r="D65" s="97"/>
      <c r="E65" s="110"/>
      <c r="F65" s="100"/>
      <c r="G65" s="98"/>
      <c r="H65" s="94"/>
      <c r="I65" s="50">
        <f t="shared" si="0"/>
        <v>1152423.3934000095</v>
      </c>
    </row>
    <row r="66" spans="3:94" s="7" customFormat="1" ht="16.5" hidden="1" x14ac:dyDescent="0.2">
      <c r="C66" s="99"/>
      <c r="D66" s="97"/>
      <c r="E66" s="110"/>
      <c r="F66" s="100"/>
      <c r="G66" s="98"/>
      <c r="H66" s="94"/>
      <c r="I66" s="50">
        <f t="shared" si="0"/>
        <v>1152423.3934000095</v>
      </c>
    </row>
    <row r="67" spans="3:94" s="7" customFormat="1" ht="16.5" hidden="1" x14ac:dyDescent="0.2">
      <c r="C67" s="99"/>
      <c r="D67" s="97"/>
      <c r="E67" s="110"/>
      <c r="F67" s="100"/>
      <c r="G67" s="98"/>
      <c r="H67" s="94"/>
      <c r="I67" s="50">
        <f t="shared" si="0"/>
        <v>1152423.3934000095</v>
      </c>
    </row>
    <row r="68" spans="3:94" s="7" customFormat="1" ht="16.5" hidden="1" x14ac:dyDescent="0.2">
      <c r="C68" s="99"/>
      <c r="D68" s="97"/>
      <c r="E68" s="110"/>
      <c r="F68" s="100"/>
      <c r="G68" s="98"/>
      <c r="H68" s="94"/>
      <c r="I68" s="50">
        <f t="shared" si="0"/>
        <v>1152423.3934000095</v>
      </c>
    </row>
    <row r="69" spans="3:94" s="7" customFormat="1" ht="16.5" hidden="1" x14ac:dyDescent="0.2">
      <c r="C69" s="99"/>
      <c r="D69" s="97"/>
      <c r="E69" s="110"/>
      <c r="F69" s="100"/>
      <c r="G69" s="98"/>
      <c r="H69" s="94"/>
      <c r="I69" s="50">
        <f t="shared" si="0"/>
        <v>1152423.3934000095</v>
      </c>
    </row>
    <row r="70" spans="3:94" s="7" customFormat="1" ht="16.5" hidden="1" x14ac:dyDescent="0.2">
      <c r="C70" s="99"/>
      <c r="D70" s="97"/>
      <c r="E70" s="110"/>
      <c r="F70" s="100"/>
      <c r="G70" s="98"/>
      <c r="H70" s="94"/>
      <c r="I70" s="50">
        <f t="shared" si="0"/>
        <v>1152423.3934000095</v>
      </c>
    </row>
    <row r="71" spans="3:94" s="7" customFormat="1" ht="16.5" hidden="1" x14ac:dyDescent="0.2">
      <c r="C71" s="99"/>
      <c r="D71" s="97"/>
      <c r="E71" s="110"/>
      <c r="F71" s="100"/>
      <c r="G71" s="98"/>
      <c r="H71" s="94"/>
      <c r="I71" s="50">
        <f t="shared" si="0"/>
        <v>1152423.3934000095</v>
      </c>
    </row>
    <row r="72" spans="3:94" s="7" customFormat="1" ht="16.5" hidden="1" x14ac:dyDescent="0.2">
      <c r="C72" s="99"/>
      <c r="D72" s="97"/>
      <c r="E72" s="110"/>
      <c r="F72" s="100"/>
      <c r="G72" s="98"/>
      <c r="H72" s="94"/>
      <c r="I72" s="50">
        <f t="shared" si="0"/>
        <v>1152423.3934000095</v>
      </c>
    </row>
    <row r="73" spans="3:94" s="7" customFormat="1" ht="16.5" hidden="1" x14ac:dyDescent="0.2">
      <c r="C73" s="99"/>
      <c r="D73" s="97"/>
      <c r="E73" s="110"/>
      <c r="F73" s="100"/>
      <c r="G73" s="98"/>
      <c r="H73" s="94"/>
      <c r="I73" s="50">
        <f t="shared" si="0"/>
        <v>1152423.3934000095</v>
      </c>
    </row>
    <row r="74" spans="3:94" s="7" customFormat="1" ht="16.5" hidden="1" x14ac:dyDescent="0.2">
      <c r="C74" s="99"/>
      <c r="D74" s="97"/>
      <c r="E74" s="110"/>
      <c r="F74" s="100"/>
      <c r="G74" s="98"/>
      <c r="H74" s="94"/>
      <c r="I74" s="50">
        <f t="shared" si="0"/>
        <v>1152423.3934000095</v>
      </c>
    </row>
    <row r="75" spans="3:94" s="7" customFormat="1" ht="17.25" hidden="1" thickBot="1" x14ac:dyDescent="0.25">
      <c r="C75" s="99"/>
      <c r="D75" s="97"/>
      <c r="E75" s="110"/>
      <c r="F75" s="162"/>
      <c r="G75" s="98"/>
      <c r="H75" s="94"/>
      <c r="I75" s="50">
        <f t="shared" si="0"/>
        <v>1152423.3934000095</v>
      </c>
    </row>
    <row r="76" spans="3:94" s="11" customFormat="1" ht="17.25" thickBot="1" x14ac:dyDescent="0.25">
      <c r="C76" s="223" t="s">
        <v>8</v>
      </c>
      <c r="D76" s="224"/>
      <c r="E76" s="224"/>
      <c r="F76" s="224"/>
      <c r="G76" s="101">
        <f>SUM(G16:G75)</f>
        <v>471142.77049999998</v>
      </c>
      <c r="H76" s="101">
        <f>SUM(H16:H75)</f>
        <v>2212.36</v>
      </c>
      <c r="I76" s="102">
        <f>+I15+G76-H76</f>
        <v>1152423.3934000095</v>
      </c>
      <c r="J76" s="25">
        <f>+I76-'[1]CTA. OPERATIVA.(160)'!$J$1372</f>
        <v>0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</row>
    <row r="77" spans="3:94" s="11" customFormat="1" ht="16.5" x14ac:dyDescent="0.2">
      <c r="C77" s="5"/>
      <c r="D77" s="5"/>
      <c r="E77" s="5"/>
      <c r="F77" s="37"/>
      <c r="G77" s="8"/>
      <c r="H77" s="8"/>
      <c r="I77" s="8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</row>
    <row r="78" spans="3:94" s="11" customFormat="1" ht="16.5" x14ac:dyDescent="0.2">
      <c r="C78" s="5"/>
      <c r="D78" s="5"/>
      <c r="E78" s="5"/>
      <c r="F78" s="37"/>
      <c r="G78" s="8"/>
      <c r="H78" s="8"/>
      <c r="I78" s="8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</row>
    <row r="79" spans="3:94" s="11" customFormat="1" ht="16.5" x14ac:dyDescent="0.2">
      <c r="C79" s="5"/>
      <c r="D79" s="5"/>
      <c r="E79" s="5"/>
      <c r="F79" s="38"/>
      <c r="G79" s="9"/>
      <c r="H79" s="85"/>
      <c r="I79" s="9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</row>
    <row r="80" spans="3:94" s="11" customFormat="1" ht="16.5" x14ac:dyDescent="0.2">
      <c r="C80" s="5"/>
      <c r="D80" s="84" t="s">
        <v>36</v>
      </c>
      <c r="E80" s="9"/>
      <c r="F80" s="84" t="s">
        <v>37</v>
      </c>
      <c r="G80" s="9"/>
      <c r="H80" s="1" t="s">
        <v>47</v>
      </c>
      <c r="I80" s="9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</row>
    <row r="81" spans="3:94" s="11" customFormat="1" ht="16.5" x14ac:dyDescent="0.2">
      <c r="C81" s="5"/>
      <c r="D81" s="84" t="s">
        <v>31</v>
      </c>
      <c r="E81" s="5"/>
      <c r="F81" s="84" t="s">
        <v>32</v>
      </c>
      <c r="G81" s="9"/>
      <c r="H81" s="84" t="s">
        <v>35</v>
      </c>
      <c r="I81" s="9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</row>
    <row r="82" spans="3:94" s="11" customFormat="1" ht="16.5" x14ac:dyDescent="0.2">
      <c r="C82" s="5"/>
      <c r="D82" s="84" t="s">
        <v>33</v>
      </c>
      <c r="E82" s="1"/>
      <c r="F82" s="84" t="s">
        <v>246</v>
      </c>
      <c r="G82" s="9"/>
      <c r="H82" s="84" t="s">
        <v>41</v>
      </c>
      <c r="I82" s="9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</row>
    <row r="83" spans="3:94" s="11" customFormat="1" ht="16.5" x14ac:dyDescent="0.2">
      <c r="C83" s="5"/>
      <c r="D83" s="84" t="s">
        <v>34</v>
      </c>
      <c r="E83" s="1"/>
      <c r="F83" s="84" t="s">
        <v>56</v>
      </c>
      <c r="G83" s="9"/>
      <c r="H83" s="84" t="s">
        <v>54</v>
      </c>
      <c r="I83" s="9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</row>
    <row r="84" spans="3:94" s="11" customFormat="1" ht="16.5" x14ac:dyDescent="0.2">
      <c r="C84" s="5"/>
      <c r="D84" s="9"/>
      <c r="E84" s="1"/>
      <c r="G84" s="9"/>
      <c r="H84" s="1"/>
      <c r="I84" s="9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</row>
    <row r="85" spans="3:94" s="11" customFormat="1" ht="16.5" x14ac:dyDescent="0.2">
      <c r="C85" s="5"/>
      <c r="D85" s="9"/>
      <c r="E85" s="9"/>
      <c r="G85" s="9"/>
      <c r="H85" s="9"/>
      <c r="I85" s="9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</row>
    <row r="86" spans="3:94" s="11" customFormat="1" ht="18" x14ac:dyDescent="0.2">
      <c r="C86" s="22"/>
      <c r="D86" s="9"/>
      <c r="E86" s="9"/>
      <c r="F86" s="85"/>
      <c r="G86" s="9"/>
      <c r="H86" s="9"/>
      <c r="I86" s="9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</row>
    <row r="87" spans="3:94" s="11" customFormat="1" ht="18" x14ac:dyDescent="0.2">
      <c r="C87" s="22"/>
      <c r="D87" s="9"/>
      <c r="E87" s="9"/>
      <c r="F87" s="39"/>
      <c r="G87" s="9"/>
      <c r="H87" s="1"/>
      <c r="I87" s="9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</row>
    <row r="88" spans="3:94" x14ac:dyDescent="0.2">
      <c r="E88" s="9"/>
    </row>
    <row r="106" spans="3:3" ht="15" x14ac:dyDescent="0.2">
      <c r="C106" s="87"/>
    </row>
  </sheetData>
  <mergeCells count="8">
    <mergeCell ref="C76:F76"/>
    <mergeCell ref="C12:C14"/>
    <mergeCell ref="D12:I12"/>
    <mergeCell ref="D13:H13"/>
    <mergeCell ref="C6:I6"/>
    <mergeCell ref="C7:I7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65" orientation="portrait" r:id="rId1"/>
  <headerFooter alignWithMargins="0">
    <oddFooter>Página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116"/>
  <sheetViews>
    <sheetView topLeftCell="C51" zoomScale="85" zoomScaleNormal="85" zoomScaleSheetLayoutView="70" workbookViewId="0">
      <selection activeCell="G80" sqref="G80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5.28515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12" t="s">
        <v>10</v>
      </c>
      <c r="E8" s="212"/>
      <c r="F8" s="212"/>
      <c r="G8" s="212"/>
      <c r="H8" s="212"/>
      <c r="I8" s="212"/>
      <c r="J8" s="212"/>
      <c r="K8" s="16"/>
      <c r="L8" s="16"/>
    </row>
    <row r="9" spans="1:14" s="14" customFormat="1" ht="18.75" x14ac:dyDescent="0.2">
      <c r="C9" s="18"/>
      <c r="D9" s="218" t="s">
        <v>18</v>
      </c>
      <c r="E9" s="218"/>
      <c r="F9" s="218"/>
      <c r="G9" s="218"/>
      <c r="H9" s="218"/>
      <c r="I9" s="218"/>
      <c r="J9" s="218"/>
    </row>
    <row r="10" spans="1:14" s="17" customFormat="1" ht="18" customHeight="1" x14ac:dyDescent="0.2">
      <c r="B10" s="18"/>
      <c r="C10" s="18"/>
      <c r="D10" s="218" t="s">
        <v>20</v>
      </c>
      <c r="E10" s="218"/>
      <c r="F10" s="218"/>
      <c r="G10" s="218"/>
      <c r="H10" s="218"/>
      <c r="I10" s="218"/>
      <c r="J10" s="218"/>
    </row>
    <row r="11" spans="1:14" s="14" customFormat="1" ht="18.75" customHeight="1" x14ac:dyDescent="0.2">
      <c r="D11" s="219" t="s">
        <v>93</v>
      </c>
      <c r="E11" s="219"/>
      <c r="F11" s="219"/>
      <c r="G11" s="219"/>
      <c r="H11" s="219"/>
      <c r="I11" s="219"/>
      <c r="J11" s="219"/>
    </row>
    <row r="12" spans="1:14" s="11" customFormat="1" ht="19.5" customHeight="1" thickBot="1" x14ac:dyDescent="0.25"/>
    <row r="13" spans="1:14" s="3" customFormat="1" ht="26.25" customHeight="1" thickTop="1" thickBot="1" x14ac:dyDescent="0.25">
      <c r="A13" s="7"/>
      <c r="B13" s="7"/>
      <c r="C13" s="7"/>
      <c r="D13" s="217"/>
      <c r="E13" s="214" t="s">
        <v>18</v>
      </c>
      <c r="F13" s="214"/>
      <c r="G13" s="214"/>
      <c r="H13" s="214"/>
      <c r="I13" s="214"/>
      <c r="J13" s="214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17"/>
      <c r="E14" s="213" t="s">
        <v>7</v>
      </c>
      <c r="F14" s="213"/>
      <c r="G14" s="213"/>
      <c r="H14" s="213"/>
      <c r="I14" s="213"/>
      <c r="J14" s="52">
        <f>+'[1]CTA. NOMINA 2000'!$G$1580</f>
        <v>96757917.046431959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17"/>
      <c r="E15" s="63" t="s">
        <v>4</v>
      </c>
      <c r="F15" s="63" t="s">
        <v>5</v>
      </c>
      <c r="G15" s="63" t="s">
        <v>6</v>
      </c>
      <c r="H15" s="63" t="s">
        <v>0</v>
      </c>
      <c r="I15" s="63" t="s">
        <v>1</v>
      </c>
      <c r="J15" s="63" t="s">
        <v>2</v>
      </c>
      <c r="K15" s="7"/>
      <c r="L15" s="7"/>
      <c r="M15" s="7"/>
      <c r="N15" s="7"/>
    </row>
    <row r="16" spans="1:14" s="10" customFormat="1" ht="26.25" customHeight="1" thickTop="1" x14ac:dyDescent="0.2">
      <c r="D16" s="149"/>
      <c r="E16" s="146"/>
      <c r="F16" s="149"/>
      <c r="G16" s="146">
        <f>+'INGRESOS CUENTA COLECT'!D17</f>
        <v>45747</v>
      </c>
      <c r="H16" s="150"/>
      <c r="I16" s="151">
        <v>0</v>
      </c>
      <c r="J16" s="150">
        <f>+J14</f>
        <v>96757917.046431959</v>
      </c>
    </row>
    <row r="17" spans="4:11" s="10" customFormat="1" ht="16.5" x14ac:dyDescent="0.2">
      <c r="D17" s="71"/>
      <c r="E17" s="72">
        <v>45748</v>
      </c>
      <c r="F17" s="73"/>
      <c r="G17" s="88" t="s">
        <v>209</v>
      </c>
      <c r="H17" s="75">
        <v>36600</v>
      </c>
      <c r="I17" s="75"/>
      <c r="J17" s="75">
        <f>J16+H17-I17</f>
        <v>96794517.046431959</v>
      </c>
    </row>
    <row r="18" spans="4:11" s="10" customFormat="1" ht="16.5" x14ac:dyDescent="0.2">
      <c r="D18" s="71"/>
      <c r="E18" s="72">
        <v>45750</v>
      </c>
      <c r="F18" s="73"/>
      <c r="G18" s="74" t="s">
        <v>209</v>
      </c>
      <c r="H18" s="75">
        <v>7435</v>
      </c>
      <c r="I18" s="75"/>
      <c r="J18" s="75">
        <f>J17+H18-I18</f>
        <v>96801952.046431959</v>
      </c>
    </row>
    <row r="19" spans="4:11" s="10" customFormat="1" ht="28.5" x14ac:dyDescent="0.2">
      <c r="D19" s="71"/>
      <c r="E19" s="72">
        <v>45755</v>
      </c>
      <c r="F19" s="73"/>
      <c r="G19" s="74" t="s">
        <v>24</v>
      </c>
      <c r="H19" s="75">
        <v>758965.98</v>
      </c>
      <c r="I19" s="75"/>
      <c r="J19" s="75">
        <f>J18+H19-I19</f>
        <v>97560918.026431963</v>
      </c>
    </row>
    <row r="20" spans="4:11" s="10" customFormat="1" ht="28.5" x14ac:dyDescent="0.2">
      <c r="D20" s="71"/>
      <c r="E20" s="72">
        <v>45755</v>
      </c>
      <c r="F20" s="73"/>
      <c r="G20" s="74" t="s">
        <v>24</v>
      </c>
      <c r="H20" s="75"/>
      <c r="I20" s="75">
        <v>758965.98</v>
      </c>
      <c r="J20" s="75">
        <f>J19+H20-I20</f>
        <v>96801952.046431959</v>
      </c>
    </row>
    <row r="21" spans="4:11" s="10" customFormat="1" ht="28.5" x14ac:dyDescent="0.2">
      <c r="D21" s="71"/>
      <c r="E21" s="72">
        <v>45757</v>
      </c>
      <c r="F21" s="73" t="s">
        <v>210</v>
      </c>
      <c r="G21" s="74" t="s">
        <v>43</v>
      </c>
      <c r="H21" s="75"/>
      <c r="I21" s="75">
        <v>588.07000000000005</v>
      </c>
      <c r="J21" s="75">
        <f>J20+H21-I21</f>
        <v>96801363.976431966</v>
      </c>
    </row>
    <row r="22" spans="4:11" s="10" customFormat="1" ht="28.5" x14ac:dyDescent="0.2">
      <c r="D22" s="71"/>
      <c r="E22" s="72">
        <v>45757</v>
      </c>
      <c r="F22" s="73" t="s">
        <v>210</v>
      </c>
      <c r="G22" s="74" t="s">
        <v>211</v>
      </c>
      <c r="H22" s="75"/>
      <c r="I22" s="75">
        <v>30053.66</v>
      </c>
      <c r="J22" s="75">
        <f t="shared" ref="J22:J69" si="0">J21+H22-I22</f>
        <v>96771310.316431969</v>
      </c>
    </row>
    <row r="23" spans="4:11" s="10" customFormat="1" ht="28.5" x14ac:dyDescent="0.2">
      <c r="D23" s="71"/>
      <c r="E23" s="72">
        <v>45757</v>
      </c>
      <c r="F23" s="73" t="s">
        <v>212</v>
      </c>
      <c r="G23" s="74" t="s">
        <v>43</v>
      </c>
      <c r="H23" s="75"/>
      <c r="I23" s="75">
        <v>192.88</v>
      </c>
      <c r="J23" s="75">
        <f t="shared" si="0"/>
        <v>96771117.436431974</v>
      </c>
    </row>
    <row r="24" spans="4:11" s="10" customFormat="1" ht="28.5" x14ac:dyDescent="0.2">
      <c r="D24" s="71"/>
      <c r="E24" s="72">
        <v>45757</v>
      </c>
      <c r="F24" s="73" t="s">
        <v>212</v>
      </c>
      <c r="G24" s="74" t="s">
        <v>213</v>
      </c>
      <c r="H24" s="75"/>
      <c r="I24" s="75">
        <v>42220.44</v>
      </c>
      <c r="J24" s="75">
        <f t="shared" si="0"/>
        <v>96728896.996431977</v>
      </c>
    </row>
    <row r="25" spans="4:11" s="10" customFormat="1" ht="28.5" x14ac:dyDescent="0.2">
      <c r="D25" s="71"/>
      <c r="E25" s="72">
        <v>45757</v>
      </c>
      <c r="F25" s="73" t="s">
        <v>214</v>
      </c>
      <c r="G25" s="74" t="s">
        <v>43</v>
      </c>
      <c r="H25" s="75"/>
      <c r="I25" s="75">
        <v>907.66</v>
      </c>
      <c r="J25" s="75">
        <f t="shared" si="0"/>
        <v>96727989.33643198</v>
      </c>
    </row>
    <row r="26" spans="4:11" s="10" customFormat="1" ht="28.5" x14ac:dyDescent="0.2">
      <c r="D26" s="71"/>
      <c r="E26" s="72">
        <v>45757</v>
      </c>
      <c r="F26" s="73" t="s">
        <v>214</v>
      </c>
      <c r="G26" s="74" t="s">
        <v>215</v>
      </c>
      <c r="H26" s="75"/>
      <c r="I26" s="75">
        <v>49896.6</v>
      </c>
      <c r="J26" s="75">
        <f t="shared" si="0"/>
        <v>96678092.736431986</v>
      </c>
      <c r="K26" s="82"/>
    </row>
    <row r="27" spans="4:11" s="10" customFormat="1" ht="42.75" x14ac:dyDescent="0.2">
      <c r="D27" s="71"/>
      <c r="E27" s="72">
        <v>45757</v>
      </c>
      <c r="F27" s="73" t="s">
        <v>216</v>
      </c>
      <c r="G27" s="74" t="s">
        <v>217</v>
      </c>
      <c r="H27" s="75"/>
      <c r="I27" s="75">
        <v>99000</v>
      </c>
      <c r="J27" s="75">
        <f t="shared" si="0"/>
        <v>96579092.736431986</v>
      </c>
    </row>
    <row r="28" spans="4:11" s="10" customFormat="1" ht="31.5" customHeight="1" x14ac:dyDescent="0.2">
      <c r="D28" s="71"/>
      <c r="E28" s="72">
        <v>45757</v>
      </c>
      <c r="F28" s="73" t="s">
        <v>218</v>
      </c>
      <c r="G28" s="74" t="s">
        <v>219</v>
      </c>
      <c r="H28" s="75">
        <v>0</v>
      </c>
      <c r="I28" s="75">
        <v>536106.67000000004</v>
      </c>
      <c r="J28" s="75">
        <f t="shared" si="0"/>
        <v>96042986.066431984</v>
      </c>
    </row>
    <row r="29" spans="4:11" s="10" customFormat="1" ht="28.5" x14ac:dyDescent="0.2">
      <c r="D29" s="71"/>
      <c r="E29" s="72">
        <v>45758</v>
      </c>
      <c r="F29" s="73"/>
      <c r="G29" s="74" t="s">
        <v>220</v>
      </c>
      <c r="H29" s="75">
        <v>50600</v>
      </c>
      <c r="I29" s="75"/>
      <c r="J29" s="75">
        <f t="shared" si="0"/>
        <v>96093586.066431984</v>
      </c>
    </row>
    <row r="30" spans="4:11" s="10" customFormat="1" ht="16.5" x14ac:dyDescent="0.2">
      <c r="D30" s="71"/>
      <c r="E30" s="72">
        <v>45759</v>
      </c>
      <c r="F30" s="73" t="s">
        <v>221</v>
      </c>
      <c r="G30" s="74" t="s">
        <v>58</v>
      </c>
      <c r="H30" s="75"/>
      <c r="I30" s="75">
        <v>380792.74</v>
      </c>
      <c r="J30" s="75">
        <f t="shared" si="0"/>
        <v>95712793.32643199</v>
      </c>
    </row>
    <row r="31" spans="4:11" s="10" customFormat="1" ht="16.5" x14ac:dyDescent="0.2">
      <c r="D31" s="71"/>
      <c r="E31" s="72">
        <v>45759</v>
      </c>
      <c r="F31" s="73" t="s">
        <v>222</v>
      </c>
      <c r="G31" s="74" t="s">
        <v>57</v>
      </c>
      <c r="H31" s="75"/>
      <c r="I31" s="75">
        <v>17947.060000000001</v>
      </c>
      <c r="J31" s="75">
        <f t="shared" si="0"/>
        <v>95694846.266431987</v>
      </c>
    </row>
    <row r="32" spans="4:11" s="10" customFormat="1" ht="42.75" x14ac:dyDescent="0.2">
      <c r="D32" s="71"/>
      <c r="E32" s="72">
        <v>45760</v>
      </c>
      <c r="F32" s="73" t="s">
        <v>223</v>
      </c>
      <c r="G32" s="74" t="s">
        <v>59</v>
      </c>
      <c r="H32" s="75"/>
      <c r="I32" s="75">
        <v>188352</v>
      </c>
      <c r="J32" s="75">
        <f t="shared" si="0"/>
        <v>95506494.266431987</v>
      </c>
    </row>
    <row r="33" spans="4:11" s="10" customFormat="1" ht="28.5" x14ac:dyDescent="0.2">
      <c r="D33" s="71"/>
      <c r="E33" s="72">
        <v>45761</v>
      </c>
      <c r="F33" s="73" t="s">
        <v>224</v>
      </c>
      <c r="G33" s="88" t="s">
        <v>60</v>
      </c>
      <c r="H33" s="75"/>
      <c r="I33" s="75">
        <v>305900</v>
      </c>
      <c r="J33" s="75">
        <f t="shared" si="0"/>
        <v>95200594.266431987</v>
      </c>
    </row>
    <row r="34" spans="4:11" s="10" customFormat="1" ht="16.5" x14ac:dyDescent="0.2">
      <c r="D34" s="71"/>
      <c r="E34" s="72">
        <v>45762</v>
      </c>
      <c r="F34" s="73" t="s">
        <v>225</v>
      </c>
      <c r="G34" s="88" t="s">
        <v>90</v>
      </c>
      <c r="H34" s="75"/>
      <c r="I34" s="75">
        <v>16050</v>
      </c>
      <c r="J34" s="75">
        <f t="shared" si="0"/>
        <v>95184544.266431987</v>
      </c>
      <c r="K34" s="82"/>
    </row>
    <row r="35" spans="4:11" s="10" customFormat="1" ht="31.5" customHeight="1" x14ac:dyDescent="0.2">
      <c r="D35" s="71"/>
      <c r="E35" s="72">
        <v>45762</v>
      </c>
      <c r="F35" s="73"/>
      <c r="G35" s="74" t="s">
        <v>24</v>
      </c>
      <c r="H35" s="75">
        <v>53914920.939999998</v>
      </c>
      <c r="I35" s="75"/>
      <c r="J35" s="75">
        <f t="shared" si="0"/>
        <v>149099465.20643198</v>
      </c>
      <c r="K35" s="82"/>
    </row>
    <row r="36" spans="4:11" s="10" customFormat="1" ht="26.25" customHeight="1" x14ac:dyDescent="0.2">
      <c r="D36" s="71"/>
      <c r="E36" s="72">
        <v>45762</v>
      </c>
      <c r="F36" s="73"/>
      <c r="G36" s="74" t="s">
        <v>24</v>
      </c>
      <c r="H36" s="75"/>
      <c r="I36" s="75">
        <v>53914920.939999998</v>
      </c>
      <c r="J36" s="75">
        <f t="shared" si="0"/>
        <v>95184544.266431987</v>
      </c>
      <c r="K36" s="82"/>
    </row>
    <row r="37" spans="4:11" s="10" customFormat="1" ht="25.5" customHeight="1" x14ac:dyDescent="0.2">
      <c r="D37" s="71"/>
      <c r="E37" s="72">
        <v>45763</v>
      </c>
      <c r="F37" s="73"/>
      <c r="G37" s="74" t="s">
        <v>24</v>
      </c>
      <c r="H37" s="75">
        <v>651146.16</v>
      </c>
      <c r="I37" s="75"/>
      <c r="J37" s="75">
        <f t="shared" si="0"/>
        <v>95835690.426431984</v>
      </c>
      <c r="K37" s="82"/>
    </row>
    <row r="38" spans="4:11" s="10" customFormat="1" ht="25.5" customHeight="1" x14ac:dyDescent="0.2">
      <c r="D38" s="71"/>
      <c r="E38" s="72">
        <v>45763</v>
      </c>
      <c r="F38" s="73"/>
      <c r="G38" s="74" t="s">
        <v>24</v>
      </c>
      <c r="H38" s="75"/>
      <c r="I38" s="75">
        <v>651146.16</v>
      </c>
      <c r="J38" s="75">
        <f t="shared" si="0"/>
        <v>95184544.266431987</v>
      </c>
      <c r="K38" s="82"/>
    </row>
    <row r="39" spans="4:11" s="10" customFormat="1" ht="85.5" customHeight="1" x14ac:dyDescent="0.2">
      <c r="D39" s="71"/>
      <c r="E39" s="72">
        <v>45768</v>
      </c>
      <c r="F39" s="73"/>
      <c r="G39" s="74" t="s">
        <v>91</v>
      </c>
      <c r="H39" s="75">
        <v>1010358.75</v>
      </c>
      <c r="I39" s="75"/>
      <c r="J39" s="75">
        <f t="shared" si="0"/>
        <v>96194903.016431987</v>
      </c>
      <c r="K39" s="82"/>
    </row>
    <row r="40" spans="4:11" s="10" customFormat="1" ht="27.75" customHeight="1" x14ac:dyDescent="0.2">
      <c r="D40" s="71"/>
      <c r="E40" s="72">
        <v>45768</v>
      </c>
      <c r="F40" s="73"/>
      <c r="G40" s="74" t="s">
        <v>226</v>
      </c>
      <c r="H40" s="75">
        <v>3502478.86</v>
      </c>
      <c r="I40" s="75"/>
      <c r="J40" s="75">
        <f t="shared" si="0"/>
        <v>99697381.876431987</v>
      </c>
      <c r="K40" s="82"/>
    </row>
    <row r="41" spans="4:11" s="10" customFormat="1" ht="27.75" customHeight="1" x14ac:dyDescent="0.2">
      <c r="D41" s="71"/>
      <c r="E41" s="72">
        <v>45770</v>
      </c>
      <c r="F41" s="73"/>
      <c r="G41" s="74" t="s">
        <v>28</v>
      </c>
      <c r="H41" s="75">
        <v>57989800.159999996</v>
      </c>
      <c r="I41" s="75"/>
      <c r="J41" s="75">
        <f t="shared" si="0"/>
        <v>157687182.03643197</v>
      </c>
      <c r="K41" s="82"/>
    </row>
    <row r="42" spans="4:11" s="10" customFormat="1" ht="27.75" customHeight="1" x14ac:dyDescent="0.2">
      <c r="D42" s="71"/>
      <c r="E42" s="72">
        <v>45768</v>
      </c>
      <c r="F42" s="73" t="s">
        <v>227</v>
      </c>
      <c r="G42" s="74" t="s">
        <v>43</v>
      </c>
      <c r="H42" s="75"/>
      <c r="I42" s="75">
        <v>2297.25</v>
      </c>
      <c r="J42" s="75">
        <f t="shared" si="0"/>
        <v>157684884.78643197</v>
      </c>
      <c r="K42" s="82"/>
    </row>
    <row r="43" spans="4:11" s="10" customFormat="1" ht="27.75" customHeight="1" x14ac:dyDescent="0.2">
      <c r="D43" s="71"/>
      <c r="E43" s="72">
        <v>45768</v>
      </c>
      <c r="F43" s="73" t="s">
        <v>227</v>
      </c>
      <c r="G43" s="74" t="s">
        <v>228</v>
      </c>
      <c r="H43" s="75"/>
      <c r="I43" s="75">
        <v>97702.75</v>
      </c>
      <c r="J43" s="75">
        <f t="shared" si="0"/>
        <v>157587182.03643197</v>
      </c>
      <c r="K43" s="82"/>
    </row>
    <row r="44" spans="4:11" s="10" customFormat="1" ht="27.75" customHeight="1" x14ac:dyDescent="0.2">
      <c r="D44" s="71"/>
      <c r="E44" s="72">
        <v>45768</v>
      </c>
      <c r="F44" s="73" t="s">
        <v>229</v>
      </c>
      <c r="G44" s="74" t="s">
        <v>43</v>
      </c>
      <c r="H44" s="75"/>
      <c r="I44" s="75">
        <v>11646.4</v>
      </c>
      <c r="J44" s="75">
        <f t="shared" si="0"/>
        <v>157575535.63643196</v>
      </c>
      <c r="K44" s="82"/>
    </row>
    <row r="45" spans="4:11" s="10" customFormat="1" ht="27.75" customHeight="1" x14ac:dyDescent="0.2">
      <c r="D45" s="71"/>
      <c r="E45" s="72">
        <v>45768</v>
      </c>
      <c r="F45" s="73" t="s">
        <v>229</v>
      </c>
      <c r="G45" s="74" t="s">
        <v>230</v>
      </c>
      <c r="H45" s="75"/>
      <c r="I45" s="75">
        <v>104817.57</v>
      </c>
      <c r="J45" s="75">
        <f t="shared" si="0"/>
        <v>157470718.06643197</v>
      </c>
      <c r="K45" s="82"/>
    </row>
    <row r="46" spans="4:11" s="10" customFormat="1" ht="27.75" customHeight="1" x14ac:dyDescent="0.2">
      <c r="D46" s="71"/>
      <c r="E46" s="72">
        <v>45768</v>
      </c>
      <c r="F46" s="73" t="s">
        <v>231</v>
      </c>
      <c r="G46" s="74" t="s">
        <v>43</v>
      </c>
      <c r="H46" s="75"/>
      <c r="I46" s="75">
        <v>40262.910000000003</v>
      </c>
      <c r="J46" s="75">
        <f t="shared" si="0"/>
        <v>157430455.15643197</v>
      </c>
      <c r="K46" s="82"/>
    </row>
    <row r="47" spans="4:11" s="10" customFormat="1" ht="27.75" customHeight="1" x14ac:dyDescent="0.2">
      <c r="D47" s="71"/>
      <c r="E47" s="72">
        <v>45768</v>
      </c>
      <c r="F47" s="73" t="s">
        <v>231</v>
      </c>
      <c r="G47" s="74" t="s">
        <v>232</v>
      </c>
      <c r="H47" s="75"/>
      <c r="I47" s="75">
        <v>310376.98</v>
      </c>
      <c r="J47" s="75">
        <f t="shared" si="0"/>
        <v>157120078.17643198</v>
      </c>
      <c r="K47" s="82"/>
    </row>
    <row r="48" spans="4:11" s="10" customFormat="1" ht="27.75" customHeight="1" x14ac:dyDescent="0.2">
      <c r="D48" s="71"/>
      <c r="E48" s="72">
        <v>45768</v>
      </c>
      <c r="F48" s="73" t="s">
        <v>233</v>
      </c>
      <c r="G48" s="74" t="s">
        <v>43</v>
      </c>
      <c r="H48" s="75"/>
      <c r="I48" s="75">
        <v>17794.75</v>
      </c>
      <c r="J48" s="75">
        <f t="shared" si="0"/>
        <v>157102283.42643198</v>
      </c>
      <c r="K48" s="82"/>
    </row>
    <row r="49" spans="4:11" s="10" customFormat="1" ht="27.75" customHeight="1" x14ac:dyDescent="0.2">
      <c r="D49" s="71"/>
      <c r="E49" s="72">
        <v>45768</v>
      </c>
      <c r="F49" s="73" t="s">
        <v>233</v>
      </c>
      <c r="G49" s="74" t="s">
        <v>234</v>
      </c>
      <c r="H49" s="75"/>
      <c r="I49" s="75">
        <v>236063.25</v>
      </c>
      <c r="J49" s="75">
        <f t="shared" si="0"/>
        <v>156866220.17643198</v>
      </c>
      <c r="K49" s="82"/>
    </row>
    <row r="50" spans="4:11" s="10" customFormat="1" ht="27.75" customHeight="1" x14ac:dyDescent="0.2">
      <c r="D50" s="71"/>
      <c r="E50" s="72">
        <v>45768</v>
      </c>
      <c r="F50" s="73" t="s">
        <v>235</v>
      </c>
      <c r="G50" s="74" t="s">
        <v>43</v>
      </c>
      <c r="H50" s="75"/>
      <c r="I50" s="75">
        <v>58400.92</v>
      </c>
      <c r="J50" s="75">
        <f t="shared" si="0"/>
        <v>156807819.256432</v>
      </c>
      <c r="K50" s="82"/>
    </row>
    <row r="51" spans="4:11" s="10" customFormat="1" ht="27.75" customHeight="1" x14ac:dyDescent="0.2">
      <c r="D51" s="71"/>
      <c r="E51" s="72">
        <v>45768</v>
      </c>
      <c r="F51" s="73" t="s">
        <v>235</v>
      </c>
      <c r="G51" s="74" t="s">
        <v>236</v>
      </c>
      <c r="H51" s="75"/>
      <c r="I51" s="75">
        <v>1353240.93</v>
      </c>
      <c r="J51" s="75">
        <f t="shared" si="0"/>
        <v>155454578.32643199</v>
      </c>
      <c r="K51" s="82"/>
    </row>
    <row r="52" spans="4:11" s="10" customFormat="1" ht="27.75" customHeight="1" x14ac:dyDescent="0.2">
      <c r="D52" s="71"/>
      <c r="E52" s="72">
        <v>45768</v>
      </c>
      <c r="F52" s="73" t="s">
        <v>237</v>
      </c>
      <c r="G52" s="74" t="s">
        <v>43</v>
      </c>
      <c r="H52" s="75"/>
      <c r="I52" s="75">
        <v>539021.48</v>
      </c>
      <c r="J52" s="75">
        <f t="shared" si="0"/>
        <v>154915556.846432</v>
      </c>
      <c r="K52" s="82"/>
    </row>
    <row r="53" spans="4:11" s="10" customFormat="1" ht="27.75" customHeight="1" x14ac:dyDescent="0.2">
      <c r="D53" s="71"/>
      <c r="E53" s="72">
        <v>45768</v>
      </c>
      <c r="F53" s="73" t="s">
        <v>237</v>
      </c>
      <c r="G53" s="74" t="s">
        <v>92</v>
      </c>
      <c r="H53" s="75"/>
      <c r="I53" s="75">
        <v>14827731.67</v>
      </c>
      <c r="J53" s="75">
        <f t="shared" si="0"/>
        <v>140087825.17643201</v>
      </c>
      <c r="K53" s="82"/>
    </row>
    <row r="54" spans="4:11" s="10" customFormat="1" ht="27.75" customHeight="1" x14ac:dyDescent="0.2">
      <c r="D54" s="71"/>
      <c r="E54" s="72">
        <v>45768</v>
      </c>
      <c r="F54" s="73" t="s">
        <v>238</v>
      </c>
      <c r="G54" s="74" t="s">
        <v>43</v>
      </c>
      <c r="H54" s="75"/>
      <c r="I54" s="75">
        <v>1788395.63</v>
      </c>
      <c r="J54" s="75">
        <f t="shared" si="0"/>
        <v>138299429.54643202</v>
      </c>
      <c r="K54" s="82"/>
    </row>
    <row r="55" spans="4:11" s="10" customFormat="1" ht="27.75" customHeight="1" x14ac:dyDescent="0.2">
      <c r="D55" s="71"/>
      <c r="E55" s="72">
        <v>45768</v>
      </c>
      <c r="F55" s="73" t="s">
        <v>238</v>
      </c>
      <c r="G55" s="74" t="s">
        <v>239</v>
      </c>
      <c r="H55" s="75"/>
      <c r="I55" s="75">
        <v>34527168.450000003</v>
      </c>
      <c r="J55" s="75">
        <f t="shared" si="0"/>
        <v>103772261.09643202</v>
      </c>
      <c r="K55" s="82"/>
    </row>
    <row r="56" spans="4:11" s="10" customFormat="1" ht="33" customHeight="1" x14ac:dyDescent="0.2">
      <c r="D56" s="71"/>
      <c r="E56" s="72">
        <v>45768</v>
      </c>
      <c r="F56" s="73" t="s">
        <v>240</v>
      </c>
      <c r="G56" s="74" t="s">
        <v>43</v>
      </c>
      <c r="H56" s="75"/>
      <c r="I56" s="75">
        <v>54114.62</v>
      </c>
      <c r="J56" s="75">
        <f t="shared" si="0"/>
        <v>103718146.47643201</v>
      </c>
      <c r="K56" s="82"/>
    </row>
    <row r="57" spans="4:11" s="10" customFormat="1" ht="21" customHeight="1" x14ac:dyDescent="0.2">
      <c r="D57" s="71"/>
      <c r="E57" s="72">
        <v>45768</v>
      </c>
      <c r="F57" s="73" t="s">
        <v>240</v>
      </c>
      <c r="G57" s="74" t="s">
        <v>241</v>
      </c>
      <c r="H57" s="75"/>
      <c r="I57" s="75">
        <v>487031.54</v>
      </c>
      <c r="J57" s="75">
        <f t="shared" si="0"/>
        <v>103231114.936432</v>
      </c>
      <c r="K57" s="82"/>
    </row>
    <row r="58" spans="4:11" s="10" customFormat="1" ht="27.75" customHeight="1" x14ac:dyDescent="0.2">
      <c r="D58" s="71"/>
      <c r="E58" s="72">
        <v>45768</v>
      </c>
      <c r="F58" s="73" t="s">
        <v>242</v>
      </c>
      <c r="G58" s="74" t="s">
        <v>43</v>
      </c>
      <c r="H58" s="75"/>
      <c r="I58" s="75">
        <v>27500</v>
      </c>
      <c r="J58" s="75">
        <f t="shared" si="0"/>
        <v>103203614.936432</v>
      </c>
      <c r="K58" s="82"/>
    </row>
    <row r="59" spans="4:11" s="10" customFormat="1" ht="27.75" customHeight="1" x14ac:dyDescent="0.2">
      <c r="D59" s="71"/>
      <c r="E59" s="72">
        <v>45768</v>
      </c>
      <c r="F59" s="73" t="s">
        <v>242</v>
      </c>
      <c r="G59" s="74" t="s">
        <v>243</v>
      </c>
      <c r="H59" s="75"/>
      <c r="I59" s="75">
        <v>82500</v>
      </c>
      <c r="J59" s="75">
        <f t="shared" si="0"/>
        <v>103121114.936432</v>
      </c>
      <c r="K59" s="82"/>
    </row>
    <row r="60" spans="4:11" s="10" customFormat="1" ht="27.75" customHeight="1" x14ac:dyDescent="0.2">
      <c r="D60" s="71"/>
      <c r="E60" s="72">
        <v>45763</v>
      </c>
      <c r="F60" s="73"/>
      <c r="G60" s="74" t="s">
        <v>24</v>
      </c>
      <c r="H60" s="75">
        <v>206299.06</v>
      </c>
      <c r="I60" s="75"/>
      <c r="J60" s="75">
        <f t="shared" si="0"/>
        <v>103327413.99643201</v>
      </c>
      <c r="K60" s="82"/>
    </row>
    <row r="61" spans="4:11" s="10" customFormat="1" ht="27.75" customHeight="1" x14ac:dyDescent="0.2">
      <c r="D61" s="71"/>
      <c r="E61" s="72">
        <v>45763</v>
      </c>
      <c r="F61" s="73"/>
      <c r="G61" s="74" t="s">
        <v>24</v>
      </c>
      <c r="H61" s="75"/>
      <c r="I61" s="75">
        <v>206299.06</v>
      </c>
      <c r="J61" s="75">
        <f t="shared" si="0"/>
        <v>103121114.936432</v>
      </c>
      <c r="K61" s="82"/>
    </row>
    <row r="62" spans="4:11" s="10" customFormat="1" ht="27.75" customHeight="1" x14ac:dyDescent="0.2">
      <c r="D62" s="71"/>
      <c r="E62" s="72">
        <v>45763</v>
      </c>
      <c r="F62" s="73"/>
      <c r="G62" s="74" t="s">
        <v>24</v>
      </c>
      <c r="H62" s="75">
        <v>686692.74</v>
      </c>
      <c r="I62" s="75"/>
      <c r="J62" s="75">
        <f t="shared" si="0"/>
        <v>103807807.676432</v>
      </c>
      <c r="K62" s="82"/>
    </row>
    <row r="63" spans="4:11" s="10" customFormat="1" ht="27.75" customHeight="1" x14ac:dyDescent="0.2">
      <c r="D63" s="71"/>
      <c r="E63" s="72">
        <v>45763</v>
      </c>
      <c r="F63" s="73"/>
      <c r="G63" s="74" t="s">
        <v>24</v>
      </c>
      <c r="H63" s="75"/>
      <c r="I63" s="75">
        <v>686692.74</v>
      </c>
      <c r="J63" s="75">
        <f t="shared" si="0"/>
        <v>103121114.936432</v>
      </c>
      <c r="K63" s="82"/>
    </row>
    <row r="64" spans="4:11" s="10" customFormat="1" ht="27.75" customHeight="1" x14ac:dyDescent="0.2">
      <c r="D64" s="71"/>
      <c r="E64" s="72">
        <v>45763</v>
      </c>
      <c r="F64" s="73"/>
      <c r="G64" s="74" t="s">
        <v>24</v>
      </c>
      <c r="H64" s="75">
        <v>16050</v>
      </c>
      <c r="I64" s="75"/>
      <c r="J64" s="75">
        <f t="shared" si="0"/>
        <v>103137164.936432</v>
      </c>
      <c r="K64" s="82"/>
    </row>
    <row r="65" spans="4:96" s="10" customFormat="1" ht="27.75" customHeight="1" x14ac:dyDescent="0.2">
      <c r="D65" s="71"/>
      <c r="E65" s="72">
        <v>45763</v>
      </c>
      <c r="F65" s="73"/>
      <c r="G65" s="74" t="s">
        <v>24</v>
      </c>
      <c r="H65" s="75"/>
      <c r="I65" s="75">
        <v>16050</v>
      </c>
      <c r="J65" s="75">
        <f t="shared" si="0"/>
        <v>103121114.936432</v>
      </c>
      <c r="K65" s="82"/>
    </row>
    <row r="66" spans="4:96" s="10" customFormat="1" ht="27.75" customHeight="1" thickBot="1" x14ac:dyDescent="0.25">
      <c r="D66" s="71"/>
      <c r="E66" s="72">
        <v>45776</v>
      </c>
      <c r="F66" s="73"/>
      <c r="G66" s="74" t="s">
        <v>244</v>
      </c>
      <c r="H66" s="75">
        <v>33422.03</v>
      </c>
      <c r="I66" s="75"/>
      <c r="J66" s="75">
        <f t="shared" si="0"/>
        <v>103154536.96643201</v>
      </c>
      <c r="K66" s="82"/>
    </row>
    <row r="67" spans="4:96" s="10" customFormat="1" ht="27.75" hidden="1" customHeight="1" x14ac:dyDescent="0.2">
      <c r="D67" s="71"/>
      <c r="E67" s="72"/>
      <c r="F67" s="73"/>
      <c r="G67" s="74"/>
      <c r="H67" s="75"/>
      <c r="I67" s="75"/>
      <c r="J67" s="75">
        <f t="shared" si="0"/>
        <v>103154536.96643201</v>
      </c>
      <c r="K67" s="82"/>
    </row>
    <row r="68" spans="4:96" s="10" customFormat="1" ht="27.75" hidden="1" customHeight="1" x14ac:dyDescent="0.2">
      <c r="D68" s="71"/>
      <c r="E68" s="72"/>
      <c r="F68" s="73"/>
      <c r="G68" s="74"/>
      <c r="H68" s="75"/>
      <c r="I68" s="75"/>
      <c r="J68" s="75">
        <f t="shared" si="0"/>
        <v>103154536.96643201</v>
      </c>
      <c r="K68" s="82"/>
    </row>
    <row r="69" spans="4:96" s="10" customFormat="1" ht="27.75" hidden="1" customHeight="1" thickBot="1" x14ac:dyDescent="0.25">
      <c r="D69" s="71"/>
      <c r="E69" s="72"/>
      <c r="F69" s="73"/>
      <c r="G69" s="74"/>
      <c r="H69" s="75"/>
      <c r="I69" s="75"/>
      <c r="J69" s="75">
        <f t="shared" si="0"/>
        <v>103154536.96643201</v>
      </c>
      <c r="K69" s="82"/>
    </row>
    <row r="70" spans="4:96" s="11" customFormat="1" ht="18.75" thickBot="1" x14ac:dyDescent="0.25">
      <c r="D70" s="227" t="s">
        <v>8</v>
      </c>
      <c r="E70" s="228"/>
      <c r="F70" s="228"/>
      <c r="G70" s="228"/>
      <c r="H70" s="95">
        <f>SUM(H17:H69)</f>
        <v>118864769.67999999</v>
      </c>
      <c r="I70" s="95">
        <f>SUM(I17:I69)</f>
        <v>112468149.75999999</v>
      </c>
      <c r="J70" s="96">
        <f>+J16+H70-I70</f>
        <v>103154536.96643198</v>
      </c>
      <c r="K70" s="29">
        <f>+J70-'[1]CTA. NOMINA 2000'!$G$1630</f>
        <v>0</v>
      </c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</row>
    <row r="71" spans="4:96" s="11" customFormat="1" ht="18" x14ac:dyDescent="0.2">
      <c r="D71" s="89"/>
      <c r="E71" s="89"/>
      <c r="F71" s="89"/>
      <c r="G71" s="89"/>
      <c r="H71" s="90"/>
      <c r="I71" s="90"/>
      <c r="J71" s="91"/>
      <c r="K71" s="29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</row>
    <row r="72" spans="4:96" s="11" customFormat="1" ht="14.25" x14ac:dyDescent="0.2">
      <c r="D72" s="89"/>
      <c r="E72" s="89"/>
      <c r="F72" s="89"/>
      <c r="G72" s="38"/>
      <c r="H72" s="9"/>
      <c r="I72" s="85"/>
      <c r="J72" s="9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</row>
    <row r="73" spans="4:96" s="11" customFormat="1" ht="14.25" x14ac:dyDescent="0.2">
      <c r="D73" s="89"/>
      <c r="E73" s="89"/>
      <c r="F73" s="89"/>
      <c r="G73" s="38"/>
      <c r="H73" s="9"/>
      <c r="I73" s="85"/>
      <c r="J73" s="9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</row>
    <row r="74" spans="4:96" s="11" customFormat="1" ht="14.25" x14ac:dyDescent="0.2">
      <c r="D74" s="89"/>
      <c r="E74" s="89"/>
      <c r="F74" s="89"/>
      <c r="G74" s="38"/>
      <c r="H74" s="9"/>
      <c r="I74" s="85"/>
      <c r="J74" s="9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</row>
    <row r="75" spans="4:96" s="11" customFormat="1" ht="14.25" x14ac:dyDescent="0.2">
      <c r="D75" s="89"/>
      <c r="E75" s="89"/>
      <c r="F75" s="89"/>
      <c r="G75" s="38"/>
      <c r="H75" s="9"/>
      <c r="I75" s="85"/>
      <c r="J75" s="9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</row>
    <row r="76" spans="4:96" s="11" customFormat="1" ht="14.25" x14ac:dyDescent="0.2">
      <c r="D76" s="89"/>
      <c r="E76" s="89"/>
      <c r="F76" s="89"/>
      <c r="G76" s="38"/>
      <c r="H76" s="9"/>
      <c r="I76" s="85"/>
      <c r="J76" s="9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</row>
    <row r="77" spans="4:96" s="11" customFormat="1" ht="14.25" x14ac:dyDescent="0.2">
      <c r="D77" s="89"/>
      <c r="E77" s="89"/>
      <c r="F77" s="89"/>
      <c r="G77" s="38"/>
      <c r="H77" s="9"/>
      <c r="I77" s="85"/>
      <c r="J77" s="9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</row>
    <row r="78" spans="4:96" s="11" customFormat="1" ht="14.25" x14ac:dyDescent="0.2">
      <c r="D78" s="9"/>
      <c r="E78" s="84" t="s">
        <v>36</v>
      </c>
      <c r="F78" s="9"/>
      <c r="G78" s="38" t="s">
        <v>40</v>
      </c>
      <c r="H78" s="9"/>
      <c r="I78" s="84" t="s">
        <v>37</v>
      </c>
      <c r="J78" s="9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</row>
    <row r="79" spans="4:96" s="11" customFormat="1" ht="14.25" x14ac:dyDescent="0.2">
      <c r="D79" s="9"/>
      <c r="E79" s="84" t="s">
        <v>31</v>
      </c>
      <c r="F79" s="9"/>
      <c r="G79" s="84" t="s">
        <v>32</v>
      </c>
      <c r="H79" s="9"/>
      <c r="I79" s="84" t="s">
        <v>35</v>
      </c>
      <c r="J79" s="9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</row>
    <row r="80" spans="4:96" s="11" customFormat="1" ht="14.25" x14ac:dyDescent="0.2">
      <c r="D80" s="9"/>
      <c r="E80" s="84" t="s">
        <v>33</v>
      </c>
      <c r="F80" s="9"/>
      <c r="G80" s="84" t="s">
        <v>246</v>
      </c>
      <c r="H80" s="9"/>
      <c r="I80" s="84" t="s">
        <v>41</v>
      </c>
      <c r="J80" s="9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</row>
    <row r="81" spans="4:96" s="11" customFormat="1" ht="14.25" x14ac:dyDescent="0.2">
      <c r="D81" s="9"/>
      <c r="E81" s="84" t="s">
        <v>34</v>
      </c>
      <c r="F81" s="9"/>
      <c r="G81" s="84" t="s">
        <v>56</v>
      </c>
      <c r="H81" s="9"/>
      <c r="I81" s="84" t="s">
        <v>54</v>
      </c>
      <c r="J81" s="9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</row>
    <row r="82" spans="4:96" s="11" customFormat="1" x14ac:dyDescent="0.2">
      <c r="D82" s="9"/>
      <c r="E82" s="9"/>
      <c r="F82" s="9"/>
      <c r="H82" s="9"/>
      <c r="I82" s="9"/>
      <c r="J82" s="9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</row>
    <row r="83" spans="4:96" s="11" customFormat="1" x14ac:dyDescent="0.2">
      <c r="D83" s="9"/>
      <c r="E83" s="9"/>
      <c r="F83" s="9"/>
      <c r="H83" s="9"/>
      <c r="I83" s="9"/>
      <c r="J83" s="9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</row>
    <row r="84" spans="4:96" s="11" customFormat="1" x14ac:dyDescent="0.2">
      <c r="D84" s="9"/>
      <c r="E84" s="9"/>
      <c r="F84" s="9"/>
      <c r="H84" s="9"/>
      <c r="I84" s="9"/>
      <c r="J84" s="9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</row>
    <row r="85" spans="4:96" s="11" customFormat="1" x14ac:dyDescent="0.2">
      <c r="D85" s="9"/>
      <c r="E85" s="9"/>
      <c r="F85" s="9"/>
      <c r="H85" s="9"/>
      <c r="I85" s="9"/>
      <c r="J85" s="9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</row>
    <row r="86" spans="4:96" s="11" customFormat="1" x14ac:dyDescent="0.2">
      <c r="D86" s="9"/>
      <c r="E86" s="9"/>
      <c r="F86" s="9"/>
      <c r="G86" s="1"/>
      <c r="H86" s="1"/>
      <c r="I86" s="1"/>
      <c r="J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</row>
    <row r="87" spans="4:96" s="11" customFormat="1" x14ac:dyDescent="0.2">
      <c r="D87" s="1"/>
      <c r="E87" s="1"/>
      <c r="F87" s="1"/>
      <c r="G87" s="1"/>
      <c r="H87" s="1"/>
      <c r="I87" s="1"/>
      <c r="J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</row>
    <row r="88" spans="4:96" s="11" customFormat="1" x14ac:dyDescent="0.2">
      <c r="D88" s="1"/>
      <c r="E88" s="1"/>
      <c r="F88" s="1"/>
      <c r="G88" s="1"/>
      <c r="H88" s="1"/>
      <c r="I88" s="1"/>
      <c r="J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</row>
    <row r="89" spans="4:96" s="11" customFormat="1" x14ac:dyDescent="0.2">
      <c r="D89" s="1"/>
      <c r="E89" s="1"/>
      <c r="F89" s="1"/>
      <c r="G89" s="1"/>
      <c r="H89" s="1"/>
      <c r="I89" s="1"/>
      <c r="J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</row>
    <row r="90" spans="4:96" s="11" customFormat="1" x14ac:dyDescent="0.2">
      <c r="D90" s="1"/>
      <c r="E90" s="1"/>
      <c r="F90" s="1"/>
      <c r="G90" s="1"/>
      <c r="H90" s="1"/>
      <c r="I90" s="1"/>
      <c r="J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</row>
    <row r="91" spans="4:96" s="11" customFormat="1" x14ac:dyDescent="0.2">
      <c r="D91" s="1"/>
      <c r="E91" s="1"/>
      <c r="F91" s="1"/>
      <c r="G91" s="1"/>
      <c r="H91" s="1"/>
      <c r="I91" s="1"/>
      <c r="J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</row>
    <row r="92" spans="4:96" s="11" customFormat="1" x14ac:dyDescent="0.2">
      <c r="D92" s="1"/>
      <c r="E92" s="1"/>
      <c r="F92" s="1"/>
      <c r="G92" s="1"/>
      <c r="H92" s="1"/>
      <c r="I92" s="1"/>
      <c r="J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</row>
    <row r="93" spans="4:96" s="11" customFormat="1" x14ac:dyDescent="0.2">
      <c r="D93" s="1"/>
      <c r="E93" s="1"/>
      <c r="F93" s="1"/>
      <c r="G93" s="1"/>
      <c r="H93" s="1"/>
      <c r="I93" s="1"/>
      <c r="J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</row>
    <row r="94" spans="4:96" s="11" customFormat="1" x14ac:dyDescent="0.2">
      <c r="D94" s="1"/>
      <c r="E94" s="1"/>
      <c r="F94" s="1"/>
      <c r="G94" s="9"/>
      <c r="H94" s="1"/>
      <c r="I94" s="1"/>
      <c r="J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</row>
    <row r="95" spans="4:96" x14ac:dyDescent="0.2">
      <c r="H95" s="9"/>
      <c r="I95" s="9"/>
      <c r="J95" s="9"/>
    </row>
    <row r="96" spans="4:96" x14ac:dyDescent="0.2">
      <c r="D96" s="9"/>
      <c r="E96" s="9"/>
      <c r="F96" s="9"/>
    </row>
    <row r="116" spans="4:4" ht="15" x14ac:dyDescent="0.2">
      <c r="D116" s="87"/>
    </row>
  </sheetData>
  <mergeCells count="8">
    <mergeCell ref="D8:J8"/>
    <mergeCell ref="D9:J9"/>
    <mergeCell ref="D70:G70"/>
    <mergeCell ref="D10:J10"/>
    <mergeCell ref="D11:J11"/>
    <mergeCell ref="D13:D15"/>
    <mergeCell ref="E13:J13"/>
    <mergeCell ref="E14:I14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portrait" r:id="rId1"/>
  <headerFooter alignWithMargins="0">
    <oddFooter>Página &amp;P</oddFooter>
  </headerFooter>
  <rowBreaks count="1" manualBreakCount="1">
    <brk id="42" max="9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74"/>
  <sheetViews>
    <sheetView topLeftCell="C7" zoomScale="85" zoomScaleNormal="85" zoomScaleSheetLayoutView="70" workbookViewId="0">
      <selection activeCell="G27" sqref="G27"/>
    </sheetView>
  </sheetViews>
  <sheetFormatPr baseColWidth="10" defaultColWidth="9.140625" defaultRowHeight="12.75" x14ac:dyDescent="0.2"/>
  <cols>
    <col min="1" max="1" width="0" style="11" hidden="1" customWidth="1"/>
    <col min="2" max="2" width="9.140625" style="11" hidden="1" customWidth="1"/>
    <col min="3" max="3" width="5" style="11" customWidth="1"/>
    <col min="4" max="4" width="6" style="1" customWidth="1"/>
    <col min="5" max="5" width="24.5703125" style="1" customWidth="1"/>
    <col min="6" max="6" width="18.85546875" style="1" customWidth="1"/>
    <col min="7" max="7" width="41.85546875" style="1" customWidth="1"/>
    <col min="8" max="8" width="20.42578125" style="1" customWidth="1"/>
    <col min="9" max="9" width="21" style="1" customWidth="1"/>
    <col min="10" max="10" width="24.4257812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12" t="s">
        <v>10</v>
      </c>
      <c r="E8" s="212"/>
      <c r="F8" s="212"/>
      <c r="G8" s="212"/>
      <c r="H8" s="212"/>
      <c r="I8" s="212"/>
      <c r="J8" s="212"/>
      <c r="K8" s="16"/>
      <c r="L8" s="16"/>
    </row>
    <row r="9" spans="1:14" s="14" customFormat="1" ht="18.75" x14ac:dyDescent="0.2">
      <c r="C9" s="18"/>
      <c r="D9" s="218" t="s">
        <v>25</v>
      </c>
      <c r="E9" s="218"/>
      <c r="F9" s="218"/>
      <c r="G9" s="218"/>
      <c r="H9" s="218"/>
      <c r="I9" s="218"/>
      <c r="J9" s="218"/>
    </row>
    <row r="10" spans="1:14" s="17" customFormat="1" ht="18" customHeight="1" x14ac:dyDescent="0.2">
      <c r="B10" s="18"/>
      <c r="C10" s="18"/>
      <c r="D10" s="218" t="s">
        <v>20</v>
      </c>
      <c r="E10" s="218"/>
      <c r="F10" s="218"/>
      <c r="G10" s="218"/>
      <c r="H10" s="218"/>
      <c r="I10" s="218"/>
      <c r="J10" s="218"/>
    </row>
    <row r="11" spans="1:14" s="14" customFormat="1" ht="18.75" customHeight="1" x14ac:dyDescent="0.2">
      <c r="D11" s="219" t="s">
        <v>93</v>
      </c>
      <c r="E11" s="219"/>
      <c r="F11" s="219"/>
      <c r="G11" s="219"/>
      <c r="H11" s="219"/>
      <c r="I11" s="219"/>
      <c r="J11" s="219"/>
    </row>
    <row r="12" spans="1:14" s="14" customFormat="1" ht="18.75" x14ac:dyDescent="0.2">
      <c r="D12" s="81"/>
      <c r="E12" s="81"/>
      <c r="F12" s="81"/>
      <c r="G12" s="81"/>
      <c r="H12" s="81"/>
      <c r="I12" s="81"/>
      <c r="J12" s="81"/>
    </row>
    <row r="13" spans="1:14" s="11" customFormat="1" ht="19.5" customHeight="1" thickBot="1" x14ac:dyDescent="0.25"/>
    <row r="14" spans="1:14" s="3" customFormat="1" ht="27.75" customHeight="1" thickTop="1" thickBot="1" x14ac:dyDescent="0.25">
      <c r="A14" s="7"/>
      <c r="B14" s="7"/>
      <c r="C14" s="7"/>
      <c r="D14" s="217"/>
      <c r="E14" s="214" t="s">
        <v>25</v>
      </c>
      <c r="F14" s="214"/>
      <c r="G14" s="214"/>
      <c r="H14" s="214"/>
      <c r="I14" s="214"/>
      <c r="J14" s="214"/>
      <c r="K14" s="7"/>
      <c r="L14" s="7"/>
      <c r="M14" s="7"/>
      <c r="N14" s="7"/>
    </row>
    <row r="15" spans="1:14" s="3" customFormat="1" ht="18" customHeight="1" thickTop="1" thickBot="1" x14ac:dyDescent="0.25">
      <c r="A15" s="7"/>
      <c r="B15" s="7"/>
      <c r="C15" s="7"/>
      <c r="D15" s="217"/>
      <c r="E15" s="213" t="s">
        <v>26</v>
      </c>
      <c r="F15" s="213"/>
      <c r="G15" s="213"/>
      <c r="H15" s="213"/>
      <c r="I15" s="213"/>
      <c r="J15" s="52">
        <f>+'[1]CTA. FONDOCYT 960'!$J$93</f>
        <v>1194845.3199999998</v>
      </c>
      <c r="K15" s="7"/>
      <c r="L15" s="7"/>
      <c r="M15" s="7"/>
      <c r="N15" s="7"/>
    </row>
    <row r="16" spans="1:14" s="3" customFormat="1" ht="32.25" customHeight="1" thickTop="1" thickBot="1" x14ac:dyDescent="0.25">
      <c r="A16" s="7"/>
      <c r="B16" s="7"/>
      <c r="C16" s="7"/>
      <c r="D16" s="217"/>
      <c r="E16" s="63" t="s">
        <v>4</v>
      </c>
      <c r="F16" s="63" t="s">
        <v>5</v>
      </c>
      <c r="G16" s="63" t="s">
        <v>6</v>
      </c>
      <c r="H16" s="63" t="s">
        <v>0</v>
      </c>
      <c r="I16" s="63" t="s">
        <v>1</v>
      </c>
      <c r="J16" s="63" t="s">
        <v>2</v>
      </c>
      <c r="K16" s="7"/>
      <c r="L16" s="7"/>
      <c r="M16" s="7"/>
      <c r="N16" s="7"/>
    </row>
    <row r="17" spans="4:96" s="10" customFormat="1" ht="26.25" customHeight="1" thickTop="1" x14ac:dyDescent="0.2">
      <c r="D17" s="116"/>
      <c r="E17" s="117"/>
      <c r="F17" s="116"/>
      <c r="G17" s="117">
        <f>+'INGRESOS CUENTA COLECT'!D17</f>
        <v>45747</v>
      </c>
      <c r="H17" s="118"/>
      <c r="I17" s="119">
        <v>0</v>
      </c>
      <c r="J17" s="118">
        <f>+J15</f>
        <v>1194845.3199999998</v>
      </c>
    </row>
    <row r="18" spans="4:96" s="10" customFormat="1" ht="26.25" hidden="1" customHeight="1" x14ac:dyDescent="0.2">
      <c r="D18" s="173"/>
      <c r="E18" s="174"/>
      <c r="F18" s="175"/>
      <c r="G18" s="201"/>
      <c r="H18" s="176"/>
      <c r="I18" s="177"/>
      <c r="J18" s="75">
        <f>J17+H18-I18</f>
        <v>1194845.3199999998</v>
      </c>
    </row>
    <row r="19" spans="4:96" s="10" customFormat="1" ht="26.25" customHeight="1" thickBot="1" x14ac:dyDescent="0.25">
      <c r="D19" s="173"/>
      <c r="E19" s="174">
        <v>45777</v>
      </c>
      <c r="F19" s="175"/>
      <c r="G19" s="201" t="s">
        <v>30</v>
      </c>
      <c r="H19" s="176"/>
      <c r="I19" s="177">
        <v>175</v>
      </c>
      <c r="J19" s="75">
        <f>J18+H19-I19</f>
        <v>1194670.3199999998</v>
      </c>
    </row>
    <row r="20" spans="4:96" s="11" customFormat="1" ht="19.5" thickTop="1" thickBot="1" x14ac:dyDescent="0.25">
      <c r="D20" s="229" t="s">
        <v>8</v>
      </c>
      <c r="E20" s="229"/>
      <c r="F20" s="229"/>
      <c r="G20" s="229"/>
      <c r="H20" s="76">
        <v>0</v>
      </c>
      <c r="I20" s="76">
        <f>SUM(I18:I19)</f>
        <v>175</v>
      </c>
      <c r="J20" s="76">
        <f>+J15+H20-I20</f>
        <v>1194670.3199999998</v>
      </c>
      <c r="K20" s="29">
        <f>+J20-'[1]CTA. FONDOCYT 960'!$J$94</f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</row>
    <row r="21" spans="4:96" s="11" customFormat="1" ht="17.25" thickTop="1" x14ac:dyDescent="0.2">
      <c r="D21" s="5"/>
      <c r="E21" s="5"/>
      <c r="F21" s="5"/>
      <c r="G21" s="5"/>
      <c r="H21" s="8"/>
      <c r="I21" s="8"/>
      <c r="J21" s="8"/>
      <c r="K21" s="11" t="s">
        <v>27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</row>
    <row r="22" spans="4:96" s="11" customFormat="1" ht="16.5" x14ac:dyDescent="0.2">
      <c r="D22" s="5"/>
      <c r="E22" s="5"/>
      <c r="F22" s="5"/>
      <c r="G22" s="5"/>
      <c r="H22" s="8"/>
      <c r="I22" s="8"/>
      <c r="J22" s="8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</row>
    <row r="23" spans="4:96" s="11" customFormat="1" ht="16.5" x14ac:dyDescent="0.2">
      <c r="D23" s="5"/>
      <c r="E23" s="5"/>
      <c r="F23" s="5"/>
      <c r="G23" s="5"/>
      <c r="H23" s="8"/>
      <c r="I23" s="8"/>
      <c r="J23" s="8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16.5" x14ac:dyDescent="0.2">
      <c r="D24" s="5"/>
      <c r="E24" s="5"/>
      <c r="F24" s="5"/>
      <c r="G24" s="5"/>
      <c r="H24" s="8"/>
      <c r="I24" s="8"/>
      <c r="J24" s="8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16.5" x14ac:dyDescent="0.2">
      <c r="D25" s="5"/>
      <c r="E25" s="84" t="s">
        <v>36</v>
      </c>
      <c r="F25" s="9"/>
      <c r="G25" s="85" t="s">
        <v>38</v>
      </c>
      <c r="H25" s="9"/>
      <c r="I25" s="84" t="s">
        <v>37</v>
      </c>
      <c r="J25" s="9"/>
      <c r="K25" s="25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6.5" x14ac:dyDescent="0.2">
      <c r="D26" s="5"/>
      <c r="E26" s="84" t="s">
        <v>31</v>
      </c>
      <c r="F26" s="9"/>
      <c r="G26" s="84" t="s">
        <v>32</v>
      </c>
      <c r="H26" s="9"/>
      <c r="I26" s="84" t="s">
        <v>35</v>
      </c>
      <c r="J26" s="9"/>
      <c r="K26" s="25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6.5" x14ac:dyDescent="0.2">
      <c r="D27" s="5"/>
      <c r="E27" s="84" t="s">
        <v>33</v>
      </c>
      <c r="F27" s="9"/>
      <c r="G27" s="84" t="s">
        <v>246</v>
      </c>
      <c r="H27" s="9"/>
      <c r="I27" s="84" t="s">
        <v>41</v>
      </c>
      <c r="J27" s="9"/>
      <c r="K27" s="25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6.5" x14ac:dyDescent="0.2">
      <c r="D28" s="5"/>
      <c r="E28" s="84" t="s">
        <v>34</v>
      </c>
      <c r="F28" s="9"/>
      <c r="G28" s="84" t="s">
        <v>56</v>
      </c>
      <c r="H28" s="9"/>
      <c r="I28" s="84" t="s">
        <v>54</v>
      </c>
      <c r="J28" s="9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6.5" x14ac:dyDescent="0.2">
      <c r="D29" s="5"/>
      <c r="E29" s="9"/>
      <c r="F29" s="9"/>
      <c r="J29" s="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6.5" x14ac:dyDescent="0.2">
      <c r="D30" s="5"/>
      <c r="E30" s="9"/>
      <c r="F30" s="9"/>
      <c r="H30" s="9"/>
      <c r="I30" s="9"/>
      <c r="J30" s="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6.5" x14ac:dyDescent="0.2">
      <c r="D31" s="5"/>
      <c r="E31" s="9"/>
      <c r="F31" s="9"/>
      <c r="H31" s="9"/>
      <c r="I31" s="9"/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6.5" x14ac:dyDescent="0.2">
      <c r="D32" s="5"/>
      <c r="E32" s="9"/>
      <c r="F32" s="9"/>
      <c r="H32" s="9"/>
      <c r="I32" s="9"/>
      <c r="J32" s="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6.5" x14ac:dyDescent="0.2">
      <c r="D33" s="5"/>
      <c r="E33" s="9"/>
      <c r="F33" s="9"/>
      <c r="G33" s="85"/>
      <c r="H33" s="9"/>
      <c r="I33" s="9"/>
      <c r="J33" s="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6.5" x14ac:dyDescent="0.2">
      <c r="D34" s="5"/>
      <c r="E34" s="5"/>
      <c r="F34" s="5"/>
      <c r="G34" s="5"/>
      <c r="H34" s="8"/>
      <c r="I34" s="8"/>
      <c r="J34" s="8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8" x14ac:dyDescent="0.2">
      <c r="D35" s="22"/>
      <c r="E35" s="21"/>
      <c r="F35" s="20"/>
      <c r="G35" s="20"/>
      <c r="H35" s="23"/>
      <c r="I35" s="23"/>
      <c r="J35" s="23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6.5" x14ac:dyDescent="0.2">
      <c r="D36" s="5"/>
      <c r="E36" s="6"/>
      <c r="F36" s="3"/>
      <c r="G36" s="3"/>
      <c r="H36" s="4"/>
      <c r="I36" s="4"/>
      <c r="J36" s="4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6.5" x14ac:dyDescent="0.2">
      <c r="D37" s="230"/>
      <c r="E37" s="230"/>
      <c r="F37" s="230"/>
      <c r="G37" s="230"/>
      <c r="H37" s="230"/>
      <c r="I37" s="230"/>
      <c r="J37" s="230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6.5" x14ac:dyDescent="0.2">
      <c r="D38" s="231"/>
      <c r="E38" s="231"/>
      <c r="F38" s="231"/>
      <c r="G38" s="231"/>
      <c r="H38" s="231"/>
      <c r="I38" s="231"/>
      <c r="J38" s="23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20.25" x14ac:dyDescent="0.2">
      <c r="D39" s="220"/>
      <c r="E39" s="220"/>
      <c r="F39" s="220"/>
      <c r="G39" s="220"/>
      <c r="H39" s="220"/>
      <c r="I39" s="220"/>
      <c r="J39" s="220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20.25" x14ac:dyDescent="0.2">
      <c r="D40" s="220"/>
      <c r="E40" s="220"/>
      <c r="F40" s="220"/>
      <c r="G40" s="220"/>
      <c r="H40" s="220"/>
      <c r="I40" s="220"/>
      <c r="J40" s="220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ht="20.25" x14ac:dyDescent="0.2">
      <c r="D41" s="220"/>
      <c r="E41" s="220"/>
      <c r="F41" s="220"/>
      <c r="G41" s="220"/>
      <c r="H41" s="220"/>
      <c r="I41" s="220"/>
      <c r="J41" s="220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ht="20.25" x14ac:dyDescent="0.2">
      <c r="D42" s="220"/>
      <c r="E42" s="220"/>
      <c r="F42" s="220"/>
      <c r="G42" s="220"/>
      <c r="H42" s="220"/>
      <c r="I42" s="220"/>
      <c r="J42" s="220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x14ac:dyDescent="0.2">
      <c r="D43" s="9"/>
      <c r="E43" s="9"/>
      <c r="F43" s="9"/>
      <c r="G43" s="9"/>
      <c r="H43" s="9"/>
      <c r="I43" s="9"/>
      <c r="J43" s="9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x14ac:dyDescent="0.2">
      <c r="D44" s="9"/>
      <c r="E44" s="9"/>
      <c r="F44" s="9"/>
      <c r="G44" s="9"/>
      <c r="H44" s="9"/>
      <c r="I44" s="9"/>
      <c r="J44" s="9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x14ac:dyDescent="0.2">
      <c r="D45" s="9"/>
      <c r="E45" s="9"/>
      <c r="F45" s="9"/>
      <c r="G45" s="9"/>
      <c r="H45" s="9"/>
      <c r="I45" s="9"/>
      <c r="J45" s="9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9"/>
      <c r="E46" s="9"/>
      <c r="F46" s="9"/>
      <c r="G46" s="9"/>
      <c r="H46" s="9"/>
      <c r="I46" s="9"/>
      <c r="J46" s="9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9"/>
      <c r="E47" s="9"/>
      <c r="F47" s="9"/>
      <c r="G47" s="9"/>
      <c r="H47" s="9"/>
      <c r="I47" s="9"/>
      <c r="J47" s="9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x14ac:dyDescent="0.2">
      <c r="D48" s="9"/>
      <c r="E48" s="9"/>
      <c r="F48" s="9"/>
      <c r="G48" s="9"/>
      <c r="H48" s="9"/>
      <c r="I48" s="9"/>
      <c r="J48" s="9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x14ac:dyDescent="0.2">
      <c r="D49" s="9"/>
      <c r="E49" s="9"/>
      <c r="F49" s="9"/>
      <c r="G49" s="9"/>
      <c r="H49" s="9"/>
      <c r="I49" s="9"/>
      <c r="J49" s="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x14ac:dyDescent="0.2">
      <c r="D50" s="9"/>
      <c r="E50" s="9"/>
      <c r="F50" s="9"/>
      <c r="G50" s="9"/>
      <c r="H50" s="9"/>
      <c r="I50" s="9"/>
      <c r="J50" s="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x14ac:dyDescent="0.2">
      <c r="D51" s="9"/>
      <c r="E51" s="9"/>
      <c r="F51" s="9"/>
      <c r="G51" s="9"/>
      <c r="H51" s="9"/>
      <c r="I51" s="9"/>
      <c r="J51" s="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x14ac:dyDescent="0.2">
      <c r="D52" s="9"/>
      <c r="E52" s="9"/>
      <c r="F52" s="9"/>
      <c r="G52" s="9"/>
      <c r="H52" s="9"/>
      <c r="I52" s="9"/>
      <c r="J52" s="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x14ac:dyDescent="0.2">
      <c r="D53" s="9"/>
      <c r="E53" s="9"/>
      <c r="F53" s="9"/>
      <c r="G53" s="9"/>
      <c r="H53" s="9"/>
      <c r="I53" s="9"/>
      <c r="J53" s="9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s="11" customFormat="1" x14ac:dyDescent="0.2">
      <c r="D54" s="9"/>
      <c r="E54" s="9"/>
      <c r="F54" s="9"/>
      <c r="G54" s="9"/>
      <c r="H54" s="9"/>
      <c r="I54" s="9"/>
      <c r="J54" s="9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73" spans="4:4" ht="13.5" thickBot="1" x14ac:dyDescent="0.25"/>
    <row r="74" spans="4:4" ht="15" x14ac:dyDescent="0.2">
      <c r="D74" s="2"/>
    </row>
  </sheetData>
  <mergeCells count="14">
    <mergeCell ref="D8:J8"/>
    <mergeCell ref="D9:J9"/>
    <mergeCell ref="D10:J10"/>
    <mergeCell ref="D11:J11"/>
    <mergeCell ref="D14:D16"/>
    <mergeCell ref="E14:J14"/>
    <mergeCell ref="E15:I15"/>
    <mergeCell ref="D42:J42"/>
    <mergeCell ref="D20:G20"/>
    <mergeCell ref="D37:J37"/>
    <mergeCell ref="D38:J38"/>
    <mergeCell ref="D39:J39"/>
    <mergeCell ref="D40:J40"/>
    <mergeCell ref="D41:J41"/>
  </mergeCells>
  <printOptions horizontalCentered="1"/>
  <pageMargins left="0" right="0" top="0.15748031496062992" bottom="0.15748031496062992" header="0" footer="0"/>
  <pageSetup scale="63" orientation="portrait" r:id="rId1"/>
  <headerFooter alignWithMargins="0">
    <oddFooter>Página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69"/>
  <sheetViews>
    <sheetView topLeftCell="C7" zoomScale="85" zoomScaleNormal="85" zoomScaleSheetLayoutView="70" workbookViewId="0">
      <selection activeCell="H28" sqref="H28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5.28515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12" t="s">
        <v>10</v>
      </c>
      <c r="E8" s="212"/>
      <c r="F8" s="212"/>
      <c r="G8" s="212"/>
      <c r="H8" s="212"/>
      <c r="I8" s="212"/>
      <c r="J8" s="212"/>
      <c r="K8" s="16"/>
      <c r="L8" s="16"/>
    </row>
    <row r="9" spans="1:14" s="14" customFormat="1" ht="18.75" x14ac:dyDescent="0.2">
      <c r="C9" s="18"/>
      <c r="D9" s="218" t="s">
        <v>62</v>
      </c>
      <c r="E9" s="218"/>
      <c r="F9" s="218"/>
      <c r="G9" s="218"/>
      <c r="H9" s="218"/>
      <c r="I9" s="218"/>
      <c r="J9" s="218"/>
    </row>
    <row r="10" spans="1:14" s="17" customFormat="1" ht="18" customHeight="1" x14ac:dyDescent="0.2">
      <c r="B10" s="18"/>
      <c r="C10" s="18"/>
      <c r="D10" s="218" t="s">
        <v>20</v>
      </c>
      <c r="E10" s="218"/>
      <c r="F10" s="218"/>
      <c r="G10" s="218"/>
      <c r="H10" s="218"/>
      <c r="I10" s="218"/>
      <c r="J10" s="218"/>
    </row>
    <row r="11" spans="1:14" s="14" customFormat="1" ht="18.75" customHeight="1" x14ac:dyDescent="0.2">
      <c r="D11" s="219" t="s">
        <v>93</v>
      </c>
      <c r="E11" s="219"/>
      <c r="F11" s="219"/>
      <c r="G11" s="219"/>
      <c r="H11" s="219"/>
      <c r="I11" s="219"/>
      <c r="J11" s="219"/>
    </row>
    <row r="12" spans="1:14" s="11" customFormat="1" ht="19.5" customHeight="1" thickBot="1" x14ac:dyDescent="0.25">
      <c r="C12" s="232" t="s">
        <v>63</v>
      </c>
      <c r="D12" s="232"/>
      <c r="E12" s="232"/>
      <c r="F12" s="232"/>
      <c r="G12" s="232"/>
      <c r="H12" s="232"/>
      <c r="I12" s="232"/>
      <c r="J12" s="232"/>
    </row>
    <row r="13" spans="1:14" s="3" customFormat="1" ht="26.25" customHeight="1" thickTop="1" thickBot="1" x14ac:dyDescent="0.25">
      <c r="A13" s="7"/>
      <c r="B13" s="7"/>
      <c r="C13" s="7"/>
      <c r="D13" s="217"/>
      <c r="E13" s="214" t="s">
        <v>62</v>
      </c>
      <c r="F13" s="214"/>
      <c r="G13" s="214"/>
      <c r="H13" s="214"/>
      <c r="I13" s="214"/>
      <c r="J13" s="214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17"/>
      <c r="E14" s="213" t="s">
        <v>7</v>
      </c>
      <c r="F14" s="213"/>
      <c r="G14" s="213"/>
      <c r="H14" s="213"/>
      <c r="I14" s="213"/>
      <c r="J14" s="52">
        <f>+'[1]CTA.  2000 ONCO'!$G$11</f>
        <v>980606.4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17"/>
      <c r="E15" s="203" t="s">
        <v>4</v>
      </c>
      <c r="F15" s="203" t="s">
        <v>5</v>
      </c>
      <c r="G15" s="203" t="s">
        <v>6</v>
      </c>
      <c r="H15" s="203" t="s">
        <v>0</v>
      </c>
      <c r="I15" s="203" t="s">
        <v>1</v>
      </c>
      <c r="J15" s="203" t="s">
        <v>2</v>
      </c>
      <c r="K15" s="7"/>
      <c r="L15" s="7"/>
      <c r="M15" s="7"/>
      <c r="N15" s="7"/>
    </row>
    <row r="16" spans="1:14" s="10" customFormat="1" ht="24.75" customHeight="1" thickTop="1" x14ac:dyDescent="0.2">
      <c r="D16" s="149"/>
      <c r="E16" s="146"/>
      <c r="F16" s="149"/>
      <c r="G16" s="146">
        <f>+'INGRESOS CUENTA COLECT'!D17</f>
        <v>45747</v>
      </c>
      <c r="H16" s="150"/>
      <c r="I16" s="151">
        <v>0</v>
      </c>
      <c r="J16" s="150">
        <f>+J14</f>
        <v>980606.4</v>
      </c>
    </row>
    <row r="17" spans="4:96" s="10" customFormat="1" ht="16.5" hidden="1" x14ac:dyDescent="0.2">
      <c r="D17" s="71"/>
      <c r="E17" s="72"/>
      <c r="F17" s="73"/>
      <c r="G17" s="88"/>
      <c r="H17" s="75"/>
      <c r="I17" s="75"/>
      <c r="J17" s="75">
        <f t="shared" ref="J17:J22" si="0">J16+H17-I17</f>
        <v>980606.4</v>
      </c>
    </row>
    <row r="18" spans="4:96" s="10" customFormat="1" ht="16.5" hidden="1" x14ac:dyDescent="0.2">
      <c r="D18" s="71"/>
      <c r="E18" s="72"/>
      <c r="F18" s="73"/>
      <c r="G18" s="74"/>
      <c r="H18" s="75"/>
      <c r="I18" s="75"/>
      <c r="J18" s="75">
        <f t="shared" si="0"/>
        <v>980606.4</v>
      </c>
    </row>
    <row r="19" spans="4:96" s="10" customFormat="1" ht="16.5" hidden="1" x14ac:dyDescent="0.2">
      <c r="D19" s="71"/>
      <c r="E19" s="72"/>
      <c r="F19" s="73"/>
      <c r="G19" s="74"/>
      <c r="H19" s="75"/>
      <c r="I19" s="75"/>
      <c r="J19" s="75">
        <f t="shared" si="0"/>
        <v>980606.4</v>
      </c>
    </row>
    <row r="20" spans="4:96" s="10" customFormat="1" ht="29.25" thickBot="1" x14ac:dyDescent="0.25">
      <c r="D20" s="71"/>
      <c r="E20" s="72" t="s">
        <v>245</v>
      </c>
      <c r="F20" s="73"/>
      <c r="G20" s="74"/>
      <c r="H20" s="75"/>
      <c r="I20" s="75"/>
      <c r="J20" s="75">
        <f t="shared" si="0"/>
        <v>980606.4</v>
      </c>
    </row>
    <row r="21" spans="4:96" s="10" customFormat="1" ht="16.5" hidden="1" x14ac:dyDescent="0.2">
      <c r="D21" s="71"/>
      <c r="E21" s="72"/>
      <c r="F21" s="73"/>
      <c r="G21" s="74"/>
      <c r="H21" s="75"/>
      <c r="I21" s="75"/>
      <c r="J21" s="75">
        <f t="shared" si="0"/>
        <v>980606.4</v>
      </c>
    </row>
    <row r="22" spans="4:96" s="10" customFormat="1" ht="27.75" hidden="1" customHeight="1" thickBot="1" x14ac:dyDescent="0.25">
      <c r="D22" s="71"/>
      <c r="E22" s="72"/>
      <c r="F22" s="73"/>
      <c r="G22" s="74"/>
      <c r="H22" s="75"/>
      <c r="I22" s="75"/>
      <c r="J22" s="75">
        <f t="shared" si="0"/>
        <v>980606.4</v>
      </c>
      <c r="K22" s="82"/>
    </row>
    <row r="23" spans="4:96" s="11" customFormat="1" ht="18.75" thickBot="1" x14ac:dyDescent="0.25">
      <c r="D23" s="227" t="s">
        <v>8</v>
      </c>
      <c r="E23" s="228"/>
      <c r="F23" s="228"/>
      <c r="G23" s="228"/>
      <c r="H23" s="95">
        <f>SUM(H17:H22)</f>
        <v>0</v>
      </c>
      <c r="I23" s="95">
        <f>SUM(I17:I22)</f>
        <v>0</v>
      </c>
      <c r="J23" s="96">
        <f>+J16+H23-I23</f>
        <v>980606.4</v>
      </c>
      <c r="K23" s="29">
        <f>+J23-'[1]CTA.  2000 ONCO'!$G$11</f>
        <v>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18" x14ac:dyDescent="0.2">
      <c r="D24" s="89"/>
      <c r="E24" s="89"/>
      <c r="F24" s="89"/>
      <c r="G24" s="89"/>
      <c r="H24" s="90"/>
      <c r="I24" s="90"/>
      <c r="J24" s="91"/>
      <c r="K24" s="29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14.25" x14ac:dyDescent="0.2">
      <c r="D25" s="89"/>
      <c r="E25" s="89"/>
      <c r="F25" s="89"/>
      <c r="G25" s="38"/>
      <c r="H25" s="9"/>
      <c r="I25" s="85"/>
      <c r="J25" s="9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4.25" x14ac:dyDescent="0.2">
      <c r="D26" s="89"/>
      <c r="E26" s="89"/>
      <c r="F26" s="89"/>
      <c r="G26" s="38"/>
      <c r="H26" s="9"/>
      <c r="I26" s="85"/>
      <c r="J26" s="9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4.25" x14ac:dyDescent="0.2">
      <c r="D27" s="89"/>
      <c r="E27" s="89"/>
      <c r="F27" s="89"/>
      <c r="G27" s="38"/>
      <c r="H27" s="9"/>
      <c r="I27" s="85"/>
      <c r="J27" s="9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4.25" x14ac:dyDescent="0.2">
      <c r="D28" s="89"/>
      <c r="E28" s="89"/>
      <c r="F28" s="89"/>
      <c r="G28" s="38"/>
      <c r="H28" s="9"/>
      <c r="I28" s="85"/>
      <c r="J28" s="9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4.25" x14ac:dyDescent="0.2">
      <c r="D29" s="89"/>
      <c r="E29" s="89"/>
      <c r="F29" s="89"/>
      <c r="G29" s="38"/>
      <c r="H29" s="9"/>
      <c r="I29" s="85"/>
      <c r="J29" s="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4.25" x14ac:dyDescent="0.2">
      <c r="D30" s="89"/>
      <c r="E30" s="89"/>
      <c r="F30" s="89"/>
      <c r="G30" s="38"/>
      <c r="H30" s="9"/>
      <c r="I30" s="85"/>
      <c r="J30" s="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4.25" x14ac:dyDescent="0.2">
      <c r="D31" s="9"/>
      <c r="E31" s="84" t="s">
        <v>36</v>
      </c>
      <c r="F31" s="9"/>
      <c r="G31" s="38" t="s">
        <v>40</v>
      </c>
      <c r="H31" s="9"/>
      <c r="I31" s="84" t="s">
        <v>37</v>
      </c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4.25" x14ac:dyDescent="0.2">
      <c r="D32" s="9"/>
      <c r="E32" s="84" t="s">
        <v>31</v>
      </c>
      <c r="F32" s="9"/>
      <c r="G32" s="84" t="s">
        <v>32</v>
      </c>
      <c r="H32" s="9"/>
      <c r="I32" s="84" t="s">
        <v>35</v>
      </c>
      <c r="J32" s="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4.25" x14ac:dyDescent="0.2">
      <c r="D33" s="9"/>
      <c r="E33" s="84" t="s">
        <v>33</v>
      </c>
      <c r="F33" s="9"/>
      <c r="G33" s="84" t="s">
        <v>246</v>
      </c>
      <c r="H33" s="9"/>
      <c r="I33" s="84" t="s">
        <v>41</v>
      </c>
      <c r="J33" s="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4.25" x14ac:dyDescent="0.2">
      <c r="D34" s="9"/>
      <c r="E34" s="84" t="s">
        <v>34</v>
      </c>
      <c r="F34" s="9"/>
      <c r="G34" s="84" t="s">
        <v>56</v>
      </c>
      <c r="H34" s="9"/>
      <c r="I34" s="84" t="s">
        <v>54</v>
      </c>
      <c r="J34" s="9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x14ac:dyDescent="0.2">
      <c r="D35" s="9"/>
      <c r="E35" s="9"/>
      <c r="F35" s="9"/>
      <c r="H35" s="9"/>
      <c r="I35" s="9"/>
      <c r="J35" s="9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x14ac:dyDescent="0.2">
      <c r="D36" s="9"/>
      <c r="E36" s="9"/>
      <c r="F36" s="9"/>
      <c r="H36" s="9"/>
      <c r="I36" s="9"/>
      <c r="J36" s="9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x14ac:dyDescent="0.2">
      <c r="D37" s="9"/>
      <c r="E37" s="9"/>
      <c r="F37" s="9"/>
      <c r="H37" s="9"/>
      <c r="I37" s="9"/>
      <c r="J37" s="9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x14ac:dyDescent="0.2">
      <c r="D38" s="9"/>
      <c r="E38" s="9"/>
      <c r="F38" s="9"/>
      <c r="H38" s="9"/>
      <c r="I38" s="9"/>
      <c r="J38" s="9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x14ac:dyDescent="0.2">
      <c r="D39" s="9"/>
      <c r="E39" s="9"/>
      <c r="F39" s="9"/>
      <c r="G39" s="1"/>
      <c r="H39" s="1"/>
      <c r="I39" s="1"/>
      <c r="J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x14ac:dyDescent="0.2">
      <c r="D40" s="1"/>
      <c r="E40" s="1"/>
      <c r="F40" s="1"/>
      <c r="G40" s="1"/>
      <c r="H40" s="1"/>
      <c r="I40" s="1"/>
      <c r="J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x14ac:dyDescent="0.2">
      <c r="D41" s="1"/>
      <c r="E41" s="1"/>
      <c r="F41" s="1"/>
      <c r="G41" s="1"/>
      <c r="H41" s="1"/>
      <c r="I41" s="1"/>
      <c r="J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x14ac:dyDescent="0.2">
      <c r="D42" s="1"/>
      <c r="E42" s="1"/>
      <c r="F42" s="1"/>
      <c r="G42" s="1"/>
      <c r="H42" s="1"/>
      <c r="I42" s="1"/>
      <c r="J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x14ac:dyDescent="0.2">
      <c r="D43" s="1"/>
      <c r="E43" s="1"/>
      <c r="F43" s="1"/>
      <c r="G43" s="1"/>
      <c r="H43" s="1"/>
      <c r="I43" s="1"/>
      <c r="J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x14ac:dyDescent="0.2">
      <c r="D44" s="1"/>
      <c r="E44" s="1"/>
      <c r="F44" s="1"/>
      <c r="G44" s="1"/>
      <c r="H44" s="1"/>
      <c r="I44" s="1"/>
      <c r="J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x14ac:dyDescent="0.2">
      <c r="D45" s="1"/>
      <c r="E45" s="1"/>
      <c r="F45" s="1"/>
      <c r="G45" s="1"/>
      <c r="H45" s="1"/>
      <c r="I45" s="1"/>
      <c r="J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1"/>
      <c r="E46" s="1"/>
      <c r="F46" s="1"/>
      <c r="G46" s="1"/>
      <c r="H46" s="1"/>
      <c r="I46" s="1"/>
      <c r="J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1"/>
      <c r="E47" s="1"/>
      <c r="F47" s="1"/>
      <c r="G47" s="9"/>
      <c r="H47" s="1"/>
      <c r="I47" s="1"/>
      <c r="J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x14ac:dyDescent="0.2">
      <c r="H48" s="9"/>
      <c r="I48" s="9"/>
      <c r="J48" s="9"/>
    </row>
    <row r="49" spans="4:6" x14ac:dyDescent="0.2">
      <c r="D49" s="9"/>
      <c r="E49" s="9"/>
      <c r="F49" s="9"/>
    </row>
    <row r="69" spans="4:4" ht="15" x14ac:dyDescent="0.2">
      <c r="D69" s="87"/>
    </row>
  </sheetData>
  <mergeCells count="9">
    <mergeCell ref="D23:G23"/>
    <mergeCell ref="C12:J12"/>
    <mergeCell ref="D8:J8"/>
    <mergeCell ref="D9:J9"/>
    <mergeCell ref="D10:J10"/>
    <mergeCell ref="D11:J11"/>
    <mergeCell ref="D13:D15"/>
    <mergeCell ref="E13:J13"/>
    <mergeCell ref="E14:I14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portrait" r:id="rId1"/>
  <headerFooter alignWithMargins="0">
    <oddFooter>Página 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>
    <row r="1" spans="1:1" x14ac:dyDescent="0.2">
      <c r="A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12</vt:i4>
      </vt:variant>
    </vt:vector>
  </HeadingPairs>
  <TitlesOfParts>
    <vt:vector size="19" baseType="lpstr">
      <vt:lpstr>INGRESOS CUENTA COLECT</vt:lpstr>
      <vt:lpstr>EGRESOS CTA. AUXILIAR 3001</vt:lpstr>
      <vt:lpstr>EGRESOS CTA.  OPERT. 160</vt:lpstr>
      <vt:lpstr>EGRESOS CTA. NOMINA</vt:lpstr>
      <vt:lpstr>EGRESOS CTA. FONDOCYT</vt:lpstr>
      <vt:lpstr>EGRESOS CTA. 2000 ONCO</vt:lpstr>
      <vt:lpstr>Hoja2</vt:lpstr>
      <vt:lpstr>'EGRESOS CTA.  OPERT. 160'!Área_de_impresión</vt:lpstr>
      <vt:lpstr>'EGRESOS CTA. 2000 ONCO'!Área_de_impresión</vt:lpstr>
      <vt:lpstr>'EGRESOS CTA. AUXILIAR 3001'!Área_de_impresión</vt:lpstr>
      <vt:lpstr>'EGRESOS CTA. FONDOCYT'!Área_de_impresión</vt:lpstr>
      <vt:lpstr>'EGRESOS CTA. NOMINA'!Área_de_impresión</vt:lpstr>
      <vt:lpstr>'INGRESOS CUENTA COLECT'!Área_de_impresión</vt:lpstr>
      <vt:lpstr>'EGRESOS CTA.  OPERT. 160'!Títulos_a_imprimir</vt:lpstr>
      <vt:lpstr>'EGRESOS CTA. 2000 ONCO'!Títulos_a_imprimir</vt:lpstr>
      <vt:lpstr>'EGRESOS CTA. AUXILIAR 3001'!Títulos_a_imprimir</vt:lpstr>
      <vt:lpstr>'EGRESOS CTA. FONDOCYT'!Títulos_a_imprimir</vt:lpstr>
      <vt:lpstr>'EGRESOS CTA. NOMINA'!Títulos_a_imprimir</vt:lpstr>
      <vt:lpstr>'INGRESOS CUENTA COLECT'!Títulos_a_imprimir</vt:lpstr>
    </vt:vector>
  </TitlesOfParts>
  <Company>Comision Nacional de Etica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Villar</dc:creator>
  <cp:lastModifiedBy>Julia Villar</cp:lastModifiedBy>
  <cp:lastPrinted>2025-05-08T16:18:43Z</cp:lastPrinted>
  <dcterms:created xsi:type="dcterms:W3CDTF">2006-07-11T17:39:34Z</dcterms:created>
  <dcterms:modified xsi:type="dcterms:W3CDTF">2025-05-08T16:35:03Z</dcterms:modified>
</cp:coreProperties>
</file>