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JUNIO\"/>
    </mc:Choice>
  </mc:AlternateContent>
  <bookViews>
    <workbookView xWindow="0" yWindow="0" windowWidth="20490" windowHeight="7155" tabRatio="601" firstSheet="4" activeTab="6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COLECT'!$B$1:$H$388</definedName>
    <definedName name="_xlnm.Print_Area" localSheetId="2">'EGRESOS CTA.  OPERT. 160'!$B$1:$I$60</definedName>
    <definedName name="_xlnm.Print_Area" localSheetId="5">'EGRESOS CTA. 2000 ONCO'!$A$1:$J$35</definedName>
    <definedName name="_xlnm.Print_Area" localSheetId="6">'EGRESOS CTA. 3103 F REPONIBLE'!$A$1:$J$77</definedName>
    <definedName name="_xlnm.Print_Area" localSheetId="1">'EGRESOS CTA. AUXILIAR 3001'!$B$1:$I$140</definedName>
    <definedName name="_xlnm.Print_Area" localSheetId="4">'EGRESOS CTA. FONDOCYT'!$A$1:$J$38</definedName>
    <definedName name="_xlnm.Print_Area" localSheetId="3">'EGRESOS CTA. NOMINA'!$A$1:$J$82</definedName>
    <definedName name="_xlnm.Print_Area" localSheetId="0">'INGRESOS CUENTA COLECT'!$A$1:$G$358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J23" i="10" l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J50" i="10" s="1"/>
  <c r="J51" i="10" s="1"/>
  <c r="J52" i="10" s="1"/>
  <c r="J53" i="10" s="1"/>
  <c r="J54" i="10" s="1"/>
  <c r="J55" i="10" s="1"/>
  <c r="J56" i="10" s="1"/>
  <c r="J57" i="10" s="1"/>
  <c r="I58" i="10" l="1"/>
  <c r="J14" i="10"/>
  <c r="J15" i="7"/>
  <c r="J14" i="6"/>
  <c r="I12" i="5"/>
  <c r="I12" i="4"/>
  <c r="G14" i="1"/>
  <c r="J16" i="10" l="1"/>
  <c r="H58" i="10"/>
  <c r="G16" i="10"/>
  <c r="J58" i="10" l="1"/>
  <c r="K58" i="10" s="1"/>
  <c r="J17" i="10"/>
  <c r="J18" i="10" s="1"/>
  <c r="J19" i="10" s="1"/>
  <c r="J20" i="10" s="1"/>
  <c r="J21" i="10" s="1"/>
  <c r="J22" i="10" s="1"/>
  <c r="F349" i="1" l="1"/>
  <c r="J14" i="8" l="1"/>
  <c r="G53" i="5"/>
  <c r="G16" i="8"/>
  <c r="G17" i="7"/>
  <c r="G16" i="6"/>
  <c r="F14" i="5"/>
  <c r="F14" i="4"/>
  <c r="G129" i="4"/>
  <c r="H129" i="4"/>
  <c r="E349" i="1"/>
  <c r="I14" i="4" l="1"/>
  <c r="G17" i="1"/>
  <c r="G349" i="1" s="1"/>
  <c r="H349" i="1" s="1"/>
  <c r="J16" i="6"/>
  <c r="I14" i="5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I20" i="7" l="1"/>
  <c r="J20" i="7" s="1"/>
  <c r="K20" i="7" s="1"/>
  <c r="H53" i="5" l="1"/>
  <c r="I53" i="5" s="1"/>
  <c r="J53" i="5" s="1"/>
  <c r="H70" i="6" l="1"/>
  <c r="I129" i="4" l="1"/>
  <c r="J129" i="4" s="1"/>
  <c r="I70" i="6" l="1"/>
  <c r="J70" i="6" l="1"/>
  <c r="K70" i="6" s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l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I190" i="1" l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</calcChain>
</file>

<file path=xl/sharedStrings.xml><?xml version="1.0" encoding="utf-8"?>
<sst xmlns="http://schemas.openxmlformats.org/spreadsheetml/2006/main" count="807" uniqueCount="292">
  <si>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</si>
  <si>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</si>
  <si>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</si>
  <si>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</si>
  <si>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</si>
  <si>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</si>
  <si>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</si>
  <si>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</si>
  <si>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</si>
  <si>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</si>
  <si>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</si>
  <si>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</si>
  <si>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</si>
  <si>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</si>
  <si>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</si>
  <si>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</si>
  <si>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</si>
  <si>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</si>
  <si>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</si>
  <si>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</si>
  <si>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</si>
  <si>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</si>
  <si>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</si>
  <si>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</si>
  <si>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</si>
  <si>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</si>
  <si>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</si>
  <si>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</si>
  <si>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</si>
  <si>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</si>
  <si>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</si>
  <si>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</si>
  <si>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</si>
  <si>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</si>
  <si>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</si>
  <si>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</si>
  <si>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</si>
  <si>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</si>
  <si>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</si>
  <si>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</si>
  <si>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</si>
  <si>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 xml:space="preserve">Lcda. Sandra Ciprian </t>
  </si>
  <si>
    <t>DEPOSITO VIA TRANSF. ARS RENACER</t>
  </si>
  <si>
    <t>RETENCION ISR SALARIAL POR TRASF. VIA LIBRAMIENTOS NOMINA</t>
  </si>
  <si>
    <t>DEPOSITO VIA TRANSF. ARS SEMMA</t>
  </si>
  <si>
    <t>______________________________</t>
  </si>
  <si>
    <t>SEGUROS SURA, S.A.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</si>
  <si>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</si>
  <si>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</si>
  <si>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</si>
  <si>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</si>
  <si>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</si>
  <si>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DEPOSITO VIA TRANSF. ARS METASALUD</t>
  </si>
  <si>
    <t>Encargado Dpto. Contabilidad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</si>
  <si>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</si>
  <si>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</si>
  <si>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</si>
  <si>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</si>
  <si>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</si>
  <si>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</si>
  <si>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</si>
  <si>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</si>
  <si>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</si>
  <si>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</si>
  <si>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</si>
  <si>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DEPOSITO VIA TRANSF. ARS SENASA ODONTOLOGIA</t>
  </si>
  <si>
    <t>DEPOSITO VIA TRANSF. ARS FUTURO</t>
  </si>
  <si>
    <t>DEPOSITO VIA CHEQUE ARS SIMAG (ABEL GONZALEZ)</t>
  </si>
  <si>
    <t>RADIONCOL SERVICIOS MEDICOS, S. R. L.</t>
  </si>
  <si>
    <t>CENTRO DE MEDICINA PALIATIVA DRA. GLORIA CASTILLO, E.I.R.L</t>
  </si>
  <si>
    <t>CRISTALIA DOMINICANA SRL</t>
  </si>
  <si>
    <t>AYUNTAMIENTO DISTRITO NACIONAL (ADN)</t>
  </si>
  <si>
    <t>ASIGNACION PRESUPUESTARIA PARA GASTOS</t>
  </si>
  <si>
    <t>SEGUROS BANRESERVAS, S.A.</t>
  </si>
  <si>
    <t>SEAN DOMINICANA,  S.R.L.</t>
  </si>
  <si>
    <t>SEVEN PHARMA D.R, S.R.L.</t>
  </si>
  <si>
    <t>FARACH, S. A.</t>
  </si>
  <si>
    <t>DEPOSITO VIA TRANSF. ARS YUNEN</t>
  </si>
  <si>
    <t xml:space="preserve">DEPOSITO CK.  SOLEO FOOD SERVICES SRL PAGO  RENTA CAFETERIA </t>
  </si>
  <si>
    <t>DEPOSITO VIA TRANSF. ARS CMD</t>
  </si>
  <si>
    <t>INVERSIONES ND &amp; ASOCIADOS, S.R.L.</t>
  </si>
  <si>
    <t>IMPORTADORA COAV, S.R.L.</t>
  </si>
  <si>
    <t>MAIKOL JOSE DE LA ROSA RAMIREZ</t>
  </si>
  <si>
    <t>GRUPO FARMACEUTICO CAR-M,  S. R. L.</t>
  </si>
  <si>
    <t>EPX DOMINICANA, S.R.L.</t>
  </si>
  <si>
    <t>CG BIOMEDICAL. S.R.L.</t>
  </si>
  <si>
    <t xml:space="preserve">HOSPIFAR, S. R. L.              </t>
  </si>
  <si>
    <t>RONAJUS FARMACEUTICA, S.R.L.</t>
  </si>
  <si>
    <t>JEAN CARLOS BASULTO LOPEZ</t>
  </si>
  <si>
    <t>FERROELECTRO INDUSTRIAL Y REFRIGERACION F&amp;H, S.R.L.</t>
  </si>
  <si>
    <t>2445</t>
  </si>
  <si>
    <t>NULO</t>
  </si>
  <si>
    <t>AMILKA PAOLA MARTE</t>
  </si>
  <si>
    <t>NOMINA COMPENSACION ESPECIAL MAYO  2025 FONDO GENERAL</t>
  </si>
  <si>
    <t>NOMINA  PERSONAL CARÁCTER TEMPORAL (CICLOTRON) MAYO  2025 FONDO GENERAL</t>
  </si>
  <si>
    <t>NOMINA  PERSONAL CARÁCTER FIJO   MAYO   2025 FONDO GENERAL</t>
  </si>
  <si>
    <t xml:space="preserve">FONDO REPONIBLE DE ASISTENCIA SOCIAL </t>
  </si>
  <si>
    <t>Cuenta Bancaria NO. 960-810310-3</t>
  </si>
  <si>
    <t>Del 01 Al 30 De Junio  2025</t>
  </si>
  <si>
    <t>NOTA DEBITO POR COBRO TARJETA CREDITO MAYO 2025</t>
  </si>
  <si>
    <t>DEPOSITO VIA CHEQUE ARS YUNEN</t>
  </si>
  <si>
    <t>pago de alquiler de espacio máquinas expendedoras snacks y café  por RD$$20,000.00 de parte de VS Solution, SRL  mes Mayo   2025</t>
  </si>
  <si>
    <t xml:space="preserve">Dp via transferencia por la Sra. Santa Geannis Medrano de León ,  ayuda paciente   Adalgisa Zapata  Récord # 2025/5450  para Saldo Ecocardiograma Strain (Factura #142020-25   por RD$1,500.00
</t>
  </si>
  <si>
    <t>Deposito Cheque  #002668  Asoc. Mujeres Solidarias (AMSI) Donacion a la Sra. Altagracia Marisol Martinez,  para saldo de factura por procesos medicos por el monto de RD$2,298.00</t>
  </si>
  <si>
    <t>Deposito Via cheque  # 34650  Liga Dominicana Contra El Cancer pago de factura No. 6259, 6530 por el monto de  RD$450,404.30 a una tasa de US$60.25 Equivalentes a  US$ 7,475.60</t>
  </si>
  <si>
    <t xml:space="preserve">Dp via transferencia  Nuris Altagracias Bautista  Récord # 2023/11623    para estudio biopsia de tiroides Factura #106311-25    por el monto de RD$2,500.00
</t>
  </si>
  <si>
    <t xml:space="preserve">Dp via transferencia  Nuris Altagracias Bautista  Récord # 2024/12653    para estudio mamografia bilateral Factura #106789-25    por el monto de RD$1,100.00
</t>
  </si>
  <si>
    <t>DEPOSITO VIA TRANSF. ARS RESERVAS</t>
  </si>
  <si>
    <t>3360-1</t>
  </si>
  <si>
    <t>BADER MARIA PEDEMONTE DE COIRA</t>
  </si>
  <si>
    <t xml:space="preserve">Dp via transferencia por la Sra. Santa Marina Lorenzo  ayuda paciente  Laia Yudith Martínez Díaz  Récord # 2025/4535  para Saldo Hospitalización (Factura #380191-25  por RD$43,485.00
</t>
  </si>
  <si>
    <t xml:space="preserve">Dp via transferencia por la Sra. Santa Geannis Medrano de León ,  ayuda paciente   José David Rugbio Batista  Récord # 2025/3279  para Saldo Biopsia Sonodirigida de Partes Blandas (Factura #107290-25   por RD$1,500.00
</t>
  </si>
  <si>
    <t xml:space="preserve">Dp via transferencia  César Antonio Geraldino  Récord # 2025/858  para Saldo Nota de Interés por concepto de Hospitalización (Pendiente factura).     por el monto de RD$3,500.00
</t>
  </si>
  <si>
    <t xml:space="preserve">Dp via transferencia por la Sra. Santa Geannis Medrano de León ,  ayuda paciente   Palmehici Altagracia Mota Récord # 2022/14877  para Abono Ultrasonografía Diagnóstica de Mama (Factura #107432-25   por RD$435.00
</t>
  </si>
  <si>
    <t xml:space="preserve">Dp via transferencia   Ana Luisa Cepeda  Récord # 2022/17533  para Saldo Ecocardiograma Strain (Factura #145304-25     por el monto de RD$3,500.00
</t>
  </si>
  <si>
    <t>Dp via transferencia Centro de Imágenes Medicas Especializadas Nuclear (CIMEN) por el monto de RD$540,322.00</t>
  </si>
  <si>
    <t xml:space="preserve">Dp via transferencia por la Sra. Santa Geannis Medrano de León ,  ayuda paciente  Severa Santana Guerrero  Récord # 2018/3367  para Saldo Biopsia Tomodirigida de Pulmón (Factura #107430-25  por RD$3,000.00
</t>
  </si>
  <si>
    <t xml:space="preserve">Dp via transferencia por la Sra. Santa Geannis Medrano de León ,  ayuda paciente  Marilem Díaz  Récord # 2025/2623 para Saldo Ecocardiograma Strain (Factura #388242-25 por RD$1,500.00
</t>
  </si>
  <si>
    <t>DIFERENCIA POR EN TASA CAMBIARIA BADER MARIA PEDEMONTE DE COIRA (MP PATHOLOGY)</t>
  </si>
  <si>
    <t>Deposito Cheque  #002681  Asoc. Mujeres Solidarias (AMSI) Donacion a la Sra. Francia Contreras,  para por procesos medicos por el monto de RD$1,650.00</t>
  </si>
  <si>
    <t xml:space="preserve">Dp via transferencia  Magnolia Virina Saunders Semper  Récord # 2024/9205  para Saldo Simulación Radioterapias (Factura #108369-25     por el monto de RD$10,800.00
</t>
  </si>
  <si>
    <t>DEPOSITO VIA TRANSF. ARS UASD</t>
  </si>
  <si>
    <t xml:space="preserve">Dp via transferencia por la Sra. Santa Geannis Medrano de León ,  ayuda Higinio Flores Holguin  Récord # 2022/3039 para Saldo Ecocardiograma Strain (Factura #49933-25 por RD$1,500.00
</t>
  </si>
  <si>
    <t>3107-1</t>
  </si>
  <si>
    <t>3115-1</t>
  </si>
  <si>
    <t>3121-1</t>
  </si>
  <si>
    <t>3123-1</t>
  </si>
  <si>
    <t>3173-1</t>
  </si>
  <si>
    <t>3190-1</t>
  </si>
  <si>
    <t>3205-1</t>
  </si>
  <si>
    <t>3209-1</t>
  </si>
  <si>
    <t>2211-1</t>
  </si>
  <si>
    <t>3215-1</t>
  </si>
  <si>
    <t>3217-1</t>
  </si>
  <si>
    <t>3219-1</t>
  </si>
  <si>
    <t>3223-1</t>
  </si>
  <si>
    <t>3225-1</t>
  </si>
  <si>
    <t>3227-1</t>
  </si>
  <si>
    <t>3229-1</t>
  </si>
  <si>
    <t>3284-1</t>
  </si>
  <si>
    <t>3269-1</t>
  </si>
  <si>
    <t>3272-1</t>
  </si>
  <si>
    <t>3286-1</t>
  </si>
  <si>
    <t>3289-1</t>
  </si>
  <si>
    <t>2025-3313-1</t>
  </si>
  <si>
    <t>3334-1</t>
  </si>
  <si>
    <t>3342-1</t>
  </si>
  <si>
    <t>3355-1</t>
  </si>
  <si>
    <t>3359-1</t>
  </si>
  <si>
    <t>3362-1</t>
  </si>
  <si>
    <t>3364-1</t>
  </si>
  <si>
    <t>3366-1</t>
  </si>
  <si>
    <t>3378-1</t>
  </si>
  <si>
    <t>3422-1</t>
  </si>
  <si>
    <t>3451-1</t>
  </si>
  <si>
    <t>3453-1</t>
  </si>
  <si>
    <t>3459-1</t>
  </si>
  <si>
    <t>3461-1</t>
  </si>
  <si>
    <t>3465-1</t>
  </si>
  <si>
    <t>3467-1</t>
  </si>
  <si>
    <t>3469-1</t>
  </si>
  <si>
    <t>3471-1</t>
  </si>
  <si>
    <t>3482-1</t>
  </si>
  <si>
    <t>3484-1</t>
  </si>
  <si>
    <t>2025-3491-1</t>
  </si>
  <si>
    <t>2025-3492-1</t>
  </si>
  <si>
    <t>2025-3494-1</t>
  </si>
  <si>
    <t>2025-3496-1</t>
  </si>
  <si>
    <t>2025-3498-1</t>
  </si>
  <si>
    <t>2025-3546-1</t>
  </si>
  <si>
    <t>2025-3548-1</t>
  </si>
  <si>
    <t>AGUA PLANETA AZUL, S.A.</t>
  </si>
  <si>
    <t>RETENCION 0.30% POR TRASF. VIA LIBRAMIENTOS A PROVEERDORES</t>
  </si>
  <si>
    <t>TONER DEPOT MULTISERVICIOS EORG SRL</t>
  </si>
  <si>
    <t>ENERCOM SRL</t>
  </si>
  <si>
    <t>SEGO, S.R.L.</t>
  </si>
  <si>
    <t>INTESOL CORPORATION, S.R.L.</t>
  </si>
  <si>
    <t>AGRO-GLOBAL EXPORT E IMPORT SRL</t>
  </si>
  <si>
    <t>OROZCO EXTERMINACIONES, E.I.R.L.</t>
  </si>
  <si>
    <t>INVERSIONES YANG, S.R.L.</t>
  </si>
  <si>
    <t>PRODUCTOS MEDICOS Y QUIRURGICOS, S.A.</t>
  </si>
  <si>
    <t>AMIPHARMA DOMINICANA, S. R. L.</t>
  </si>
  <si>
    <t>ELECTROCONSTRUCONT, S.R.L.</t>
  </si>
  <si>
    <t>MAGNETIQUE, S.R.L.</t>
  </si>
  <si>
    <t>YAXIS COMERCIAL, S.R.L.</t>
  </si>
  <si>
    <t>BRYMADA, S.R.L.</t>
  </si>
  <si>
    <t>SARAPE, S.R.L.</t>
  </si>
  <si>
    <t>TRIGAS DEL CARIBE, S.R.L.</t>
  </si>
  <si>
    <t xml:space="preserve">REINTEGRO TRANSACCION POR ANULACION DE LIBRAMIENTO Y&amp;E PHARMA, S.R.L. 882-1 DEL 27 DE FEBRERO  DEVUELTO POR CONTRALORIA 
</t>
  </si>
  <si>
    <t xml:space="preserve">REINTEGRO TRANSACCION POR ANULACION DE LIBRAMIENTO AMIPHARMA DOMINICANA, S. R. L.2291-1  DEL 28 DE ABRIL  DEVUELTO POR CONTRALORIA 
</t>
  </si>
  <si>
    <t xml:space="preserve">REINTEGRO TRANSACCION POR ANULACION DE LIBRAMIENTO GRUPO WILAMAR, S.R.L. 2698-1  DEL 20 DE MAYO  DEVUELTO POR CONTRALORIA 
</t>
  </si>
  <si>
    <t>MARTIN ARACENA</t>
  </si>
  <si>
    <t>NEDYS YAQUELINE SENA</t>
  </si>
  <si>
    <t>FABIEN WIDELINE</t>
  </si>
  <si>
    <t>MASLENE SYLNE</t>
  </si>
  <si>
    <t>LUDIN ELISA SUERO FELIZ</t>
  </si>
  <si>
    <t>ISABEL PEGUERO DE ROGRIGUEZ</t>
  </si>
  <si>
    <t>LOURDES ROA JIMENEZ</t>
  </si>
  <si>
    <t>MILTON ALCANTARA CORPORAN</t>
  </si>
  <si>
    <t>Deposito remanente de caja chica</t>
  </si>
  <si>
    <t>ROULER ENTERPRISES S.R.L.</t>
  </si>
  <si>
    <t>0010-2025</t>
  </si>
  <si>
    <t>ROCIO MARINA ARROYO LORA</t>
  </si>
  <si>
    <t>0011-2025</t>
  </si>
  <si>
    <t>ALFONSO MORA GOMEZ</t>
  </si>
  <si>
    <t>0012-2025</t>
  </si>
  <si>
    <t>LAURA ALTAGRACIA GUERRERO RIVERA</t>
  </si>
  <si>
    <t>0013-2025</t>
  </si>
  <si>
    <t>YOSELIN REINOSO GUZMAN</t>
  </si>
  <si>
    <t>0014-2025</t>
  </si>
  <si>
    <t>GREGORIA TAMARES</t>
  </si>
  <si>
    <t>0015-2025</t>
  </si>
  <si>
    <t>MARINA ABAD GOMEZ</t>
  </si>
  <si>
    <t>0016-2025</t>
  </si>
  <si>
    <t>BETANIA MARIANO GERALDO</t>
  </si>
  <si>
    <t>0017-2025</t>
  </si>
  <si>
    <t>YAFREISIS MENDEZ RAMIREZ</t>
  </si>
  <si>
    <t>0018-2025</t>
  </si>
  <si>
    <t>RAIQUEL MANUEL GARCIA</t>
  </si>
  <si>
    <t>0019-2025</t>
  </si>
  <si>
    <t>RAMIRO JAQUEZ PANIAGUA</t>
  </si>
  <si>
    <t>0020-2025</t>
  </si>
  <si>
    <t>MARIA ESPERANZA LOPEZ TAVERAS</t>
  </si>
  <si>
    <t>0021-2025</t>
  </si>
  <si>
    <t>WENXIA WANG</t>
  </si>
  <si>
    <t>0022-2025</t>
  </si>
  <si>
    <t>ROSAURA SOSA CASTILLO</t>
  </si>
  <si>
    <t>0023-2025</t>
  </si>
  <si>
    <t>RAMONA BRIGIDA RAMOS MARTINEZ</t>
  </si>
  <si>
    <t>0024-2025</t>
  </si>
  <si>
    <t>JACQUILINE VIRGINIA GARCIA RODRIGUEZ</t>
  </si>
  <si>
    <t>0025-2025</t>
  </si>
  <si>
    <t>ANTONIA MARTINEZ</t>
  </si>
  <si>
    <t>0027-2025</t>
  </si>
  <si>
    <t>MEDIGITRON INTERNATIONAL, S.R.L.</t>
  </si>
  <si>
    <t>3161-1</t>
  </si>
  <si>
    <t>NOMINA INDEMNIZACION EX COLABORADORES MAYO 2025, FONDO GENERAL</t>
  </si>
  <si>
    <t>3163-1</t>
  </si>
  <si>
    <t>NOMINA VACACIONES NO DISFRUTADAS EX COLABORADORES MAYO  2025, FONDO GENERAL</t>
  </si>
  <si>
    <t>3165-1</t>
  </si>
  <si>
    <t>NOMINA VACACIONES NO DISFRUTADAS EX COLABORADORES JUNIO  2025, FONDO GENERAL</t>
  </si>
  <si>
    <t>3167-1</t>
  </si>
  <si>
    <t>NOMINA INDEMNIZACION EX COLABORADORES JUNIO 2025, FONDO GENERAL</t>
  </si>
  <si>
    <t>3368-1</t>
  </si>
  <si>
    <t>3370-1</t>
  </si>
  <si>
    <t>3372-1</t>
  </si>
  <si>
    <t>3374-1</t>
  </si>
  <si>
    <t>3401-1</t>
  </si>
  <si>
    <t>ACUERDO AUMENTO DE LOS MEDICOS JUNIO-25</t>
  </si>
  <si>
    <t>3388-1</t>
  </si>
  <si>
    <t>NOMINA COMPENSACION MIILITAR JUNIO  2025, FONDO GENERAL</t>
  </si>
  <si>
    <t>3390-1</t>
  </si>
  <si>
    <t>NOMINA PERSONAL CARÁCTER EVENTUAL  EXTRANJEROS JUNIO  2025 FG</t>
  </si>
  <si>
    <t>3392-1</t>
  </si>
  <si>
    <t>NOMINA PERSONAL CARÁCTER SUPLENCIA  JUNIO  2025 FG</t>
  </si>
  <si>
    <t>3394-1</t>
  </si>
  <si>
    <t>NOMINA  PERSONAL CARÁCTER FIJO ONCOPEDIATRICO JUNIO   2025 FONDO GENERAL</t>
  </si>
  <si>
    <t>3396-1</t>
  </si>
  <si>
    <t>NOMINA  PERSONAL CARÁCTER TEMPORAL  JUNIO  2025 FONDO GENERAL</t>
  </si>
  <si>
    <t>3398-1</t>
  </si>
  <si>
    <t>3414-1</t>
  </si>
  <si>
    <t>3432-1</t>
  </si>
  <si>
    <t>DEPOSITO VIA TRANSF. MINISTERIO DE SALUD PUBLICA</t>
  </si>
  <si>
    <t>0006-2025</t>
  </si>
  <si>
    <t>0007-2025</t>
  </si>
  <si>
    <t>0026-2025</t>
  </si>
  <si>
    <t>0009-2025</t>
  </si>
  <si>
    <t>0028-2025</t>
  </si>
  <si>
    <t>0029-2025</t>
  </si>
  <si>
    <t>0030-2025</t>
  </si>
  <si>
    <t>0031-2025</t>
  </si>
  <si>
    <t>0032-2025</t>
  </si>
  <si>
    <t>0033-2025</t>
  </si>
  <si>
    <t>0034-2025</t>
  </si>
  <si>
    <t>0035-2025</t>
  </si>
  <si>
    <t>0036-2025</t>
  </si>
  <si>
    <t>0037-2025</t>
  </si>
  <si>
    <t>0038-2025</t>
  </si>
  <si>
    <t>0039-2025</t>
  </si>
  <si>
    <t>0040-2025</t>
  </si>
  <si>
    <t>0041-2025</t>
  </si>
  <si>
    <t>0042-2025</t>
  </si>
  <si>
    <t xml:space="preserve">  COMISION POR SERVICIOS BANCARIOS</t>
  </si>
  <si>
    <t>CESAR EDUARDO MOTA CURIEL</t>
  </si>
  <si>
    <t>WENDY LUZ RODRIGUEZ DIAZ</t>
  </si>
  <si>
    <t>NATALY MICHELLE BATISTA ALEJO</t>
  </si>
  <si>
    <t>ECO FAMBRI, S.R.L.</t>
  </si>
  <si>
    <t>BALAXI HEALTH CARE DOMINICANA, S.R.L.</t>
  </si>
  <si>
    <t>SILVER PHARMA, S.R.L.</t>
  </si>
  <si>
    <t>SALDENT INTERNACIONAL, SRL</t>
  </si>
  <si>
    <t>FARMAHISPANA, S.R.L.</t>
  </si>
  <si>
    <t>Lic. Lisa Marie Perez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</si>
</sst>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35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Fill="1" applyBorder="1" applyAlignment="1">
      <alignment horizontal="left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165" fontId="12" fillId="0" borderId="7" xfId="0" applyNumberFormat="1" applyFont="1" applyFill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Fill="1" applyBorder="1" applyAlignment="1">
      <alignment horizontal="left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22" fillId="0" borderId="4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Fill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34" xfId="0" applyFont="1" applyFill="1" applyBorder="1" applyAlignment="1">
      <alignment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Fill="1" applyBorder="1" applyAlignment="1">
      <alignment horizontal="left" vertical="center" wrapText="1"/>
    </xf>
    <xf numFmtId="0" fontId="23" fillId="0" borderId="15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Fill="1" applyBorder="1" applyAlignment="1">
      <alignment horizontal="left" vertical="center" wrapText="1"/>
    </xf>
    <xf numFmtId="0" fontId="23" fillId="0" borderId="16" xfId="0" applyFont="1" applyFill="1" applyBorder="1" applyAlignment="1">
      <alignment horizontal="center"/>
    </xf>
    <xf numFmtId="0" fontId="23" fillId="0" borderId="2" xfId="0" applyFont="1" applyFill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center"/>
    </xf>
    <xf numFmtId="165" fontId="23" fillId="0" borderId="11" xfId="0" applyNumberFormat="1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0" fontId="7" fillId="0" borderId="0" xfId="0" applyFont="1" applyAlignment="1">
      <alignment vertical="center"/>
    </xf>
    <xf numFmtId="4" fontId="5" fillId="3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right" vertical="center"/>
    </xf>
    <xf numFmtId="0" fontId="23" fillId="0" borderId="2" xfId="0" applyFont="1" applyFill="1" applyBorder="1" applyAlignment="1">
      <alignment horizontal="left" vertical="center" wrapText="1"/>
    </xf>
    <xf numFmtId="14" fontId="12" fillId="0" borderId="4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165" fontId="13" fillId="0" borderId="8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5" fontId="13" fillId="0" borderId="6" xfId="0" applyNumberFormat="1" applyFont="1" applyFill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vertical="center"/>
    </xf>
    <xf numFmtId="165" fontId="13" fillId="0" borderId="10" xfId="0" applyNumberFormat="1" applyFont="1" applyFill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Fill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Fill="1" applyBorder="1" applyAlignment="1">
      <alignment horizontal="center" vertical="center"/>
    </xf>
    <xf numFmtId="165" fontId="12" fillId="0" borderId="9" xfId="0" applyNumberFormat="1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Fill="1" applyBorder="1" applyAlignment="1">
      <alignment horizontal="center" vertical="center" wrapText="1"/>
    </xf>
    <xf numFmtId="165" fontId="12" fillId="0" borderId="18" xfId="0" applyNumberFormat="1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" fontId="24" fillId="4" borderId="36" xfId="0" applyNumberFormat="1" applyFont="1" applyFill="1" applyBorder="1" applyAlignment="1">
      <alignment vertical="center"/>
    </xf>
    <xf numFmtId="43" fontId="24" fillId="4" borderId="37" xfId="1" applyFont="1" applyFill="1" applyBorder="1" applyAlignment="1">
      <alignment vertical="center"/>
    </xf>
    <xf numFmtId="0" fontId="23" fillId="0" borderId="11" xfId="0" applyFont="1" applyFill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0" fontId="5" fillId="2" borderId="10" xfId="0" applyFont="1" applyFill="1" applyBorder="1" applyAlignment="1">
      <alignment horizontal="center" vertical="center" wrapText="1"/>
    </xf>
    <xf numFmtId="14" fontId="12" fillId="0" borderId="11" xfId="0" applyNumberFormat="1" applyFont="1" applyFill="1" applyBorder="1" applyAlignment="1">
      <alignment horizontal="left" wrapText="1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/>
    </xf>
    <xf numFmtId="0" fontId="27" fillId="3" borderId="0" xfId="0" applyFont="1" applyFill="1" applyBorder="1" applyAlignment="1">
      <alignment horizontal="center" vertical="center"/>
    </xf>
    <xf numFmtId="0" fontId="27" fillId="3" borderId="0" xfId="0" applyFont="1" applyFill="1" applyBorder="1" applyAlignment="1">
      <alignment horizontal="center" vertical="top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192</xdr:row>
      <xdr:rowOff>28575</xdr:rowOff>
    </xdr:from>
    <xdr:to>
      <xdr:col>7</xdr:col>
      <xdr:colOff>625475</xdr:colOff>
      <xdr:row>202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132</xdr:row>
      <xdr:rowOff>47625</xdr:rowOff>
    </xdr:from>
    <xdr:to>
      <xdr:col>8</xdr:col>
      <xdr:colOff>833799</xdr:colOff>
      <xdr:row>143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133</xdr:row>
      <xdr:rowOff>38100</xdr:rowOff>
    </xdr:from>
    <xdr:to>
      <xdr:col>8</xdr:col>
      <xdr:colOff>948099</xdr:colOff>
      <xdr:row>144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134</xdr:row>
      <xdr:rowOff>38100</xdr:rowOff>
    </xdr:from>
    <xdr:to>
      <xdr:col>8</xdr:col>
      <xdr:colOff>948099</xdr:colOff>
      <xdr:row>145</xdr:row>
      <xdr:rowOff>38102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135</xdr:row>
      <xdr:rowOff>28575</xdr:rowOff>
    </xdr:from>
    <xdr:to>
      <xdr:col>8</xdr:col>
      <xdr:colOff>948099</xdr:colOff>
      <xdr:row>146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120</xdr:row>
      <xdr:rowOff>47625</xdr:rowOff>
    </xdr:from>
    <xdr:to>
      <xdr:col>8</xdr:col>
      <xdr:colOff>833799</xdr:colOff>
      <xdr:row>131</xdr:row>
      <xdr:rowOff>47626</xdr:rowOff>
    </xdr:to>
    <xdr:pic>
      <xdr:nvPicPr>
        <xdr:cNvPr id="3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121</xdr:row>
      <xdr:rowOff>38100</xdr:rowOff>
    </xdr:from>
    <xdr:to>
      <xdr:col>8</xdr:col>
      <xdr:colOff>948099</xdr:colOff>
      <xdr:row>132</xdr:row>
      <xdr:rowOff>47624</xdr:rowOff>
    </xdr:to>
    <xdr:pic>
      <xdr:nvPicPr>
        <xdr:cNvPr id="4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122</xdr:row>
      <xdr:rowOff>38100</xdr:rowOff>
    </xdr:from>
    <xdr:to>
      <xdr:col>8</xdr:col>
      <xdr:colOff>948099</xdr:colOff>
      <xdr:row>133</xdr:row>
      <xdr:rowOff>38103</xdr:rowOff>
    </xdr:to>
    <xdr:pic>
      <xdr:nvPicPr>
        <xdr:cNvPr id="5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123</xdr:row>
      <xdr:rowOff>28575</xdr:rowOff>
    </xdr:from>
    <xdr:to>
      <xdr:col>8</xdr:col>
      <xdr:colOff>948099</xdr:colOff>
      <xdr:row>134</xdr:row>
      <xdr:rowOff>38102</xdr:rowOff>
    </xdr:to>
    <xdr:pic>
      <xdr:nvPicPr>
        <xdr:cNvPr id="6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1"/>
      <sheetName val="CTA. RECOLECTORA AUXILIAR 3001"/>
      <sheetName val="CTA. OPERATIVA.(160)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>
        <row r="11235">
          <cell r="G11235">
            <v>40929636.022599883</v>
          </cell>
        </row>
        <row r="11519">
          <cell r="G11519">
            <v>11882485.682599884</v>
          </cell>
        </row>
      </sheetData>
      <sheetData sheetId="1"/>
      <sheetData sheetId="2">
        <row r="6452">
          <cell r="J6452">
            <v>-40128663.198899955</v>
          </cell>
        </row>
        <row r="6561">
          <cell r="J6561">
            <v>-9356906.1188999657</v>
          </cell>
        </row>
      </sheetData>
      <sheetData sheetId="3">
        <row r="1389">
          <cell r="J1389">
            <v>1045468.2434000095</v>
          </cell>
        </row>
        <row r="1427">
          <cell r="J1427">
            <v>106039.48340000934</v>
          </cell>
        </row>
      </sheetData>
      <sheetData sheetId="4">
        <row r="1673">
          <cell r="G1673">
            <v>107084643.36643201</v>
          </cell>
        </row>
        <row r="1712">
          <cell r="G1712">
            <v>110185278.96643208</v>
          </cell>
        </row>
      </sheetData>
      <sheetData sheetId="5">
        <row r="95">
          <cell r="J95">
            <v>1194495.3199999998</v>
          </cell>
        </row>
        <row r="96">
          <cell r="J96">
            <v>1194320.3199999998</v>
          </cell>
        </row>
      </sheetData>
      <sheetData sheetId="6">
        <row r="11">
          <cell r="G11">
            <v>980606.4</v>
          </cell>
        </row>
      </sheetData>
      <sheetData sheetId="7">
        <row r="11">
          <cell r="J11">
            <v>1198623.44</v>
          </cell>
        </row>
        <row r="35">
          <cell r="J35">
            <v>603910.63999999978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388"/>
  <sheetViews>
    <sheetView view="pageBreakPreview" topLeftCell="B207" zoomScale="50" zoomScaleNormal="80" zoomScaleSheetLayoutView="50" workbookViewId="0">
      <selection activeCell="F354" sqref="F354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96" customWidth="1"/>
    <col min="7" max="7" width="33.28515625" style="1" customWidth="1"/>
    <col min="8" max="8" width="19.28515625" style="11" bestFit="1" customWidth="1"/>
    <col min="9" max="9" width="19.140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84"/>
    </row>
    <row r="2" spans="1:14" s="11" customFormat="1" x14ac:dyDescent="0.2">
      <c r="F2" s="184"/>
    </row>
    <row r="3" spans="1:14" s="14" customFormat="1" ht="12" customHeight="1" x14ac:dyDescent="0.2">
      <c r="F3" s="185"/>
    </row>
    <row r="4" spans="1:14" s="15" customFormat="1" ht="18" customHeight="1" x14ac:dyDescent="0.3">
      <c r="A4" s="16"/>
      <c r="B4" s="12"/>
      <c r="C4" s="16"/>
      <c r="D4" s="16"/>
      <c r="E4" s="16"/>
      <c r="F4" s="186"/>
      <c r="G4" s="16"/>
      <c r="H4" s="16"/>
      <c r="I4" s="16"/>
    </row>
    <row r="5" spans="1:14" s="13" customFormat="1" ht="18.75" x14ac:dyDescent="0.2">
      <c r="A5" s="212"/>
      <c r="B5" s="212"/>
      <c r="C5" s="212"/>
      <c r="D5" s="212"/>
      <c r="E5" s="212"/>
      <c r="F5" s="212"/>
      <c r="G5" s="212"/>
    </row>
    <row r="6" spans="1:14" s="15" customFormat="1" ht="18.75" x14ac:dyDescent="0.3">
      <c r="A6" s="212" t="s">
        <v>10</v>
      </c>
      <c r="B6" s="212"/>
      <c r="C6" s="212"/>
      <c r="D6" s="212"/>
      <c r="E6" s="212"/>
      <c r="F6" s="212"/>
      <c r="G6" s="212"/>
      <c r="H6" s="16"/>
      <c r="I6" s="16"/>
    </row>
    <row r="7" spans="1:14" s="14" customFormat="1" ht="18.75" x14ac:dyDescent="0.2">
      <c r="A7" s="212" t="s">
        <v>15</v>
      </c>
      <c r="B7" s="212"/>
      <c r="C7" s="212"/>
      <c r="D7" s="212"/>
      <c r="E7" s="212"/>
      <c r="F7" s="212"/>
      <c r="G7" s="212"/>
    </row>
    <row r="8" spans="1:14" s="17" customFormat="1" ht="21" customHeight="1" x14ac:dyDescent="0.2">
      <c r="A8" s="218" t="s">
        <v>3</v>
      </c>
      <c r="B8" s="218"/>
      <c r="C8" s="218"/>
      <c r="D8" s="218"/>
      <c r="E8" s="218"/>
      <c r="F8" s="218"/>
      <c r="G8" s="218"/>
    </row>
    <row r="9" spans="1:14" s="14" customFormat="1" ht="18.75" x14ac:dyDescent="0.2">
      <c r="A9" s="219" t="s">
        <v>98</v>
      </c>
      <c r="B9" s="219"/>
      <c r="C9" s="219"/>
      <c r="D9" s="219"/>
      <c r="E9" s="219"/>
      <c r="F9" s="219"/>
      <c r="G9" s="219"/>
    </row>
    <row r="10" spans="1:14" s="14" customFormat="1" ht="18.75" x14ac:dyDescent="0.2">
      <c r="A10" s="15"/>
      <c r="B10" s="31"/>
      <c r="C10" s="31"/>
      <c r="D10" s="31"/>
      <c r="E10" s="31"/>
      <c r="F10" s="187"/>
      <c r="G10" s="15"/>
    </row>
    <row r="11" spans="1:14" s="14" customFormat="1" ht="18.75" x14ac:dyDescent="0.2">
      <c r="A11" s="15"/>
      <c r="B11" s="31"/>
      <c r="C11" s="31"/>
      <c r="D11" s="31"/>
      <c r="E11" s="31"/>
      <c r="F11" s="187"/>
      <c r="G11" s="15"/>
    </row>
    <row r="12" spans="1:14" s="11" customFormat="1" ht="19.5" customHeight="1" thickBot="1" x14ac:dyDescent="0.25">
      <c r="F12" s="184"/>
      <c r="N12" s="30"/>
    </row>
    <row r="13" spans="1:14" s="3" customFormat="1" ht="27.75" customHeight="1" thickTop="1" thickBot="1" x14ac:dyDescent="0.25">
      <c r="A13" s="215"/>
      <c r="B13" s="214" t="s">
        <v>14</v>
      </c>
      <c r="C13" s="214"/>
      <c r="D13" s="214"/>
      <c r="E13" s="214"/>
      <c r="F13" s="214"/>
      <c r="G13" s="214"/>
      <c r="H13" s="7"/>
      <c r="I13" s="7"/>
      <c r="J13" s="7"/>
      <c r="K13" s="7"/>
    </row>
    <row r="14" spans="1:14" s="3" customFormat="1" ht="27.75" customHeight="1" thickTop="1" thickBot="1" x14ac:dyDescent="0.25">
      <c r="A14" s="215"/>
      <c r="B14" s="213" t="s">
        <v>15</v>
      </c>
      <c r="C14" s="213"/>
      <c r="D14" s="213"/>
      <c r="E14" s="213"/>
      <c r="F14" s="213"/>
      <c r="G14" s="76">
        <f>+'[1]CTA. RECOLECTORA (010) y 3000'!$G$11235</f>
        <v>40929636.022599883</v>
      </c>
      <c r="H14" s="7"/>
      <c r="I14" s="7"/>
      <c r="J14" s="7"/>
      <c r="K14" s="7"/>
    </row>
    <row r="15" spans="1:14" s="3" customFormat="1" ht="26.25" customHeight="1" thickTop="1" thickBot="1" x14ac:dyDescent="0.25">
      <c r="A15" s="215"/>
      <c r="B15" s="217"/>
      <c r="C15" s="217"/>
      <c r="D15" s="217"/>
      <c r="E15" s="217"/>
      <c r="F15" s="217"/>
      <c r="G15" s="76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16"/>
      <c r="B16" s="62" t="s">
        <v>4</v>
      </c>
      <c r="C16" s="62" t="s">
        <v>5</v>
      </c>
      <c r="D16" s="62" t="s">
        <v>6</v>
      </c>
      <c r="E16" s="62" t="s">
        <v>0</v>
      </c>
      <c r="F16" s="76" t="s">
        <v>1</v>
      </c>
      <c r="G16" s="62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42"/>
      <c r="B17" s="155"/>
      <c r="C17" s="156"/>
      <c r="D17" s="155">
        <v>45808</v>
      </c>
      <c r="E17" s="157">
        <f>'[2]CTA. RECOLECTORA (010)'!E6</f>
        <v>0</v>
      </c>
      <c r="F17" s="158">
        <v>0</v>
      </c>
      <c r="G17" s="159">
        <f>+G14</f>
        <v>40929636.022599883</v>
      </c>
      <c r="H17" s="81"/>
    </row>
    <row r="18" spans="1:8" s="10" customFormat="1" ht="27" customHeight="1" thickTop="1" thickBot="1" x14ac:dyDescent="0.25">
      <c r="A18" s="43"/>
      <c r="B18" s="119">
        <v>45809</v>
      </c>
      <c r="C18" s="120"/>
      <c r="D18" s="121" t="s">
        <v>99</v>
      </c>
      <c r="E18" s="122"/>
      <c r="F18" s="188">
        <v>1715.69</v>
      </c>
      <c r="G18" s="123">
        <f>G17+E18-F18</f>
        <v>40927920.332599886</v>
      </c>
    </row>
    <row r="19" spans="1:8" s="10" customFormat="1" ht="18" thickTop="1" thickBot="1" x14ac:dyDescent="0.25">
      <c r="A19" s="24"/>
      <c r="B19" s="124">
        <v>45809</v>
      </c>
      <c r="C19" s="125"/>
      <c r="D19" s="121" t="s">
        <v>29</v>
      </c>
      <c r="E19" s="122">
        <v>4380</v>
      </c>
      <c r="F19" s="189">
        <v>118.3</v>
      </c>
      <c r="G19" s="123">
        <f t="shared" ref="G19:G82" si="0">G18+E19-F19</f>
        <v>40932182.032599889</v>
      </c>
    </row>
    <row r="20" spans="1:8" s="7" customFormat="1" ht="18" thickTop="1" thickBot="1" x14ac:dyDescent="0.25">
      <c r="A20" s="24"/>
      <c r="B20" s="124">
        <v>45810</v>
      </c>
      <c r="C20" s="125"/>
      <c r="D20" s="121" t="s">
        <v>39</v>
      </c>
      <c r="E20" s="122">
        <v>44266</v>
      </c>
      <c r="F20" s="189"/>
      <c r="G20" s="123">
        <f t="shared" si="0"/>
        <v>40976448.032599889</v>
      </c>
    </row>
    <row r="21" spans="1:8" s="7" customFormat="1" ht="18" thickTop="1" thickBot="1" x14ac:dyDescent="0.25">
      <c r="A21" s="24"/>
      <c r="B21" s="124">
        <v>45810</v>
      </c>
      <c r="C21" s="125"/>
      <c r="D21" s="121" t="s">
        <v>39</v>
      </c>
      <c r="E21" s="122">
        <v>37135</v>
      </c>
      <c r="F21" s="189"/>
      <c r="G21" s="123">
        <f t="shared" si="0"/>
        <v>41013583.032599889</v>
      </c>
    </row>
    <row r="22" spans="1:8" s="7" customFormat="1" ht="18" thickTop="1" thickBot="1" x14ac:dyDescent="0.25">
      <c r="A22" s="24"/>
      <c r="B22" s="124">
        <v>45810</v>
      </c>
      <c r="C22" s="125"/>
      <c r="D22" s="121" t="s">
        <v>39</v>
      </c>
      <c r="E22" s="122">
        <v>4600</v>
      </c>
      <c r="F22" s="189"/>
      <c r="G22" s="123">
        <f t="shared" si="0"/>
        <v>41018183.032599889</v>
      </c>
    </row>
    <row r="23" spans="1:8" s="7" customFormat="1" ht="18" thickTop="1" thickBot="1" x14ac:dyDescent="0.25">
      <c r="A23" s="24"/>
      <c r="B23" s="124">
        <v>45810</v>
      </c>
      <c r="C23" s="125"/>
      <c r="D23" s="121" t="s">
        <v>39</v>
      </c>
      <c r="E23" s="122">
        <v>22095</v>
      </c>
      <c r="F23" s="189"/>
      <c r="G23" s="123">
        <f t="shared" si="0"/>
        <v>41040278.032599889</v>
      </c>
    </row>
    <row r="24" spans="1:8" s="7" customFormat="1" ht="18" thickTop="1" thickBot="1" x14ac:dyDescent="0.25">
      <c r="A24" s="24"/>
      <c r="B24" s="124">
        <v>45810</v>
      </c>
      <c r="C24" s="125"/>
      <c r="D24" s="121" t="s">
        <v>39</v>
      </c>
      <c r="E24" s="122">
        <v>50905</v>
      </c>
      <c r="F24" s="189"/>
      <c r="G24" s="123">
        <f t="shared" si="0"/>
        <v>41091183.032599889</v>
      </c>
    </row>
    <row r="25" spans="1:8" s="7" customFormat="1" ht="18" thickTop="1" thickBot="1" x14ac:dyDescent="0.25">
      <c r="A25" s="24"/>
      <c r="B25" s="124">
        <v>45810</v>
      </c>
      <c r="C25" s="125"/>
      <c r="D25" s="121" t="s">
        <v>29</v>
      </c>
      <c r="E25" s="122">
        <v>75505.279999999999</v>
      </c>
      <c r="F25" s="189">
        <v>1981.28</v>
      </c>
      <c r="G25" s="123">
        <f t="shared" si="0"/>
        <v>41164707.032599889</v>
      </c>
    </row>
    <row r="26" spans="1:8" s="7" customFormat="1" ht="18" customHeight="1" thickTop="1" thickBot="1" x14ac:dyDescent="0.25">
      <c r="A26" s="24"/>
      <c r="B26" s="124">
        <v>45810</v>
      </c>
      <c r="C26" s="125"/>
      <c r="D26" s="121" t="s">
        <v>100</v>
      </c>
      <c r="E26" s="122">
        <v>200754.98</v>
      </c>
      <c r="F26" s="189"/>
      <c r="G26" s="123">
        <f t="shared" si="0"/>
        <v>41365462.012599885</v>
      </c>
    </row>
    <row r="27" spans="1:8" s="7" customFormat="1" ht="18" thickTop="1" thickBot="1" x14ac:dyDescent="0.25">
      <c r="A27" s="24"/>
      <c r="B27" s="124">
        <v>45810</v>
      </c>
      <c r="C27" s="125"/>
      <c r="D27" s="121" t="s">
        <v>100</v>
      </c>
      <c r="E27" s="122">
        <v>146575.04000000001</v>
      </c>
      <c r="F27" s="189"/>
      <c r="G27" s="123">
        <f t="shared" si="0"/>
        <v>41512037.052599885</v>
      </c>
    </row>
    <row r="28" spans="1:8" s="7" customFormat="1" ht="47.25" customHeight="1" thickTop="1" thickBot="1" x14ac:dyDescent="0.25">
      <c r="A28" s="24"/>
      <c r="B28" s="124">
        <v>45810</v>
      </c>
      <c r="C28" s="125"/>
      <c r="D28" s="121" t="s">
        <v>101</v>
      </c>
      <c r="E28" s="122">
        <v>20000</v>
      </c>
      <c r="F28" s="189"/>
      <c r="G28" s="123">
        <f t="shared" si="0"/>
        <v>41532037.052599885</v>
      </c>
    </row>
    <row r="29" spans="1:8" s="7" customFormat="1" ht="24.75" customHeight="1" thickTop="1" thickBot="1" x14ac:dyDescent="0.25">
      <c r="A29" s="24"/>
      <c r="B29" s="124">
        <v>45810</v>
      </c>
      <c r="C29" s="125"/>
      <c r="D29" s="121" t="s">
        <v>65</v>
      </c>
      <c r="E29" s="122">
        <v>50000</v>
      </c>
      <c r="F29" s="189"/>
      <c r="G29" s="123">
        <f t="shared" si="0"/>
        <v>41582037.052599885</v>
      </c>
    </row>
    <row r="30" spans="1:8" s="7" customFormat="1" ht="18" thickTop="1" thickBot="1" x14ac:dyDescent="0.25">
      <c r="A30" s="24"/>
      <c r="B30" s="124">
        <v>45810</v>
      </c>
      <c r="C30" s="125"/>
      <c r="D30" s="121" t="s">
        <v>22</v>
      </c>
      <c r="E30" s="122">
        <v>414359.47</v>
      </c>
      <c r="F30" s="189"/>
      <c r="G30" s="123">
        <f t="shared" si="0"/>
        <v>41996396.522599883</v>
      </c>
    </row>
    <row r="31" spans="1:8" s="7" customFormat="1" ht="18" thickTop="1" thickBot="1" x14ac:dyDescent="0.25">
      <c r="A31" s="24"/>
      <c r="B31" s="124">
        <v>45810</v>
      </c>
      <c r="C31" s="125"/>
      <c r="D31" s="121" t="s">
        <v>22</v>
      </c>
      <c r="E31" s="122">
        <v>171958.2</v>
      </c>
      <c r="F31" s="189"/>
      <c r="G31" s="123">
        <f t="shared" si="0"/>
        <v>42168354.722599886</v>
      </c>
    </row>
    <row r="32" spans="1:8" s="7" customFormat="1" ht="18" thickTop="1" thickBot="1" x14ac:dyDescent="0.25">
      <c r="A32" s="24"/>
      <c r="B32" s="124">
        <v>45810</v>
      </c>
      <c r="C32" s="125"/>
      <c r="D32" s="121" t="s">
        <v>22</v>
      </c>
      <c r="E32" s="122">
        <v>12112</v>
      </c>
      <c r="F32" s="189"/>
      <c r="G32" s="123">
        <f t="shared" si="0"/>
        <v>42180466.722599886</v>
      </c>
    </row>
    <row r="33" spans="1:7" s="7" customFormat="1" ht="46.5" customHeight="1" thickTop="1" thickBot="1" x14ac:dyDescent="0.25">
      <c r="A33" s="24"/>
      <c r="B33" s="124">
        <v>45810</v>
      </c>
      <c r="C33" s="125"/>
      <c r="D33" s="121" t="s">
        <v>102</v>
      </c>
      <c r="E33" s="122">
        <v>1500</v>
      </c>
      <c r="F33" s="189"/>
      <c r="G33" s="123">
        <f t="shared" si="0"/>
        <v>42181966.722599886</v>
      </c>
    </row>
    <row r="34" spans="1:7" s="7" customFormat="1" ht="18" thickTop="1" thickBot="1" x14ac:dyDescent="0.25">
      <c r="A34" s="24"/>
      <c r="B34" s="124">
        <v>45810</v>
      </c>
      <c r="C34" s="125"/>
      <c r="D34" s="121" t="s">
        <v>23</v>
      </c>
      <c r="E34" s="122"/>
      <c r="F34" s="189">
        <v>779263.03</v>
      </c>
      <c r="G34" s="123">
        <f t="shared" si="0"/>
        <v>41402703.692599885</v>
      </c>
    </row>
    <row r="35" spans="1:7" s="7" customFormat="1" ht="18" thickTop="1" thickBot="1" x14ac:dyDescent="0.25">
      <c r="A35" s="24"/>
      <c r="B35" s="124">
        <v>45811</v>
      </c>
      <c r="C35" s="125"/>
      <c r="D35" s="121" t="s">
        <v>39</v>
      </c>
      <c r="E35" s="122">
        <v>33075</v>
      </c>
      <c r="F35" s="189"/>
      <c r="G35" s="123">
        <f t="shared" si="0"/>
        <v>41435778.692599885</v>
      </c>
    </row>
    <row r="36" spans="1:7" s="7" customFormat="1" ht="18" thickTop="1" thickBot="1" x14ac:dyDescent="0.25">
      <c r="A36" s="24"/>
      <c r="B36" s="124">
        <v>45811</v>
      </c>
      <c r="C36" s="125"/>
      <c r="D36" s="121" t="s">
        <v>39</v>
      </c>
      <c r="E36" s="122">
        <v>100907</v>
      </c>
      <c r="F36" s="189"/>
      <c r="G36" s="123">
        <f t="shared" si="0"/>
        <v>41536685.692599885</v>
      </c>
    </row>
    <row r="37" spans="1:7" s="7" customFormat="1" ht="18" thickTop="1" thickBot="1" x14ac:dyDescent="0.25">
      <c r="A37" s="24"/>
      <c r="B37" s="124">
        <v>45811</v>
      </c>
      <c r="C37" s="125"/>
      <c r="D37" s="121" t="s">
        <v>39</v>
      </c>
      <c r="E37" s="122">
        <v>23400</v>
      </c>
      <c r="F37" s="189"/>
      <c r="G37" s="123">
        <f t="shared" si="0"/>
        <v>41560085.692599885</v>
      </c>
    </row>
    <row r="38" spans="1:7" s="7" customFormat="1" ht="15" customHeight="1" thickTop="1" thickBot="1" x14ac:dyDescent="0.25">
      <c r="A38" s="24"/>
      <c r="B38" s="124">
        <v>45811</v>
      </c>
      <c r="C38" s="125"/>
      <c r="D38" s="121" t="s">
        <v>39</v>
      </c>
      <c r="E38" s="122">
        <v>1600</v>
      </c>
      <c r="F38" s="189"/>
      <c r="G38" s="123">
        <f t="shared" si="0"/>
        <v>41561685.692599885</v>
      </c>
    </row>
    <row r="39" spans="1:7" s="7" customFormat="1" ht="18" thickTop="1" thickBot="1" x14ac:dyDescent="0.25">
      <c r="A39" s="24"/>
      <c r="B39" s="124">
        <v>45811</v>
      </c>
      <c r="C39" s="125"/>
      <c r="D39" s="121" t="s">
        <v>39</v>
      </c>
      <c r="E39" s="122">
        <v>20500</v>
      </c>
      <c r="F39" s="189"/>
      <c r="G39" s="123">
        <f t="shared" si="0"/>
        <v>41582185.692599885</v>
      </c>
    </row>
    <row r="40" spans="1:7" s="7" customFormat="1" ht="26.25" customHeight="1" thickTop="1" thickBot="1" x14ac:dyDescent="0.25">
      <c r="A40" s="24"/>
      <c r="B40" s="124">
        <v>45811</v>
      </c>
      <c r="C40" s="125"/>
      <c r="D40" s="121" t="s">
        <v>39</v>
      </c>
      <c r="E40" s="122">
        <v>5015</v>
      </c>
      <c r="F40" s="189"/>
      <c r="G40" s="123">
        <f t="shared" si="0"/>
        <v>41587200.692599885</v>
      </c>
    </row>
    <row r="41" spans="1:7" s="7" customFormat="1" ht="19.5" customHeight="1" thickTop="1" thickBot="1" x14ac:dyDescent="0.25">
      <c r="A41" s="24"/>
      <c r="B41" s="124">
        <v>45811</v>
      </c>
      <c r="C41" s="125"/>
      <c r="D41" s="121" t="s">
        <v>29</v>
      </c>
      <c r="E41" s="122">
        <v>188743.6</v>
      </c>
      <c r="F41" s="189">
        <v>4946.03</v>
      </c>
      <c r="G41" s="123">
        <f t="shared" si="0"/>
        <v>41770998.262599885</v>
      </c>
    </row>
    <row r="42" spans="1:7" s="7" customFormat="1" ht="18" customHeight="1" thickTop="1" thickBot="1" x14ac:dyDescent="0.25">
      <c r="A42" s="24"/>
      <c r="B42" s="124">
        <v>45812</v>
      </c>
      <c r="C42" s="125"/>
      <c r="D42" s="121" t="s">
        <v>39</v>
      </c>
      <c r="E42" s="122">
        <v>52020</v>
      </c>
      <c r="F42" s="190"/>
      <c r="G42" s="123">
        <f t="shared" si="0"/>
        <v>41823018.262599885</v>
      </c>
    </row>
    <row r="43" spans="1:7" s="7" customFormat="1" ht="18" thickTop="1" thickBot="1" x14ac:dyDescent="0.25">
      <c r="A43" s="24"/>
      <c r="B43" s="124">
        <v>45812</v>
      </c>
      <c r="C43" s="125"/>
      <c r="D43" s="121" t="s">
        <v>39</v>
      </c>
      <c r="E43" s="122">
        <v>155</v>
      </c>
      <c r="F43" s="189"/>
      <c r="G43" s="123">
        <f t="shared" si="0"/>
        <v>41823173.262599885</v>
      </c>
    </row>
    <row r="44" spans="1:7" s="7" customFormat="1" ht="18" thickTop="1" thickBot="1" x14ac:dyDescent="0.25">
      <c r="A44" s="24"/>
      <c r="B44" s="124">
        <v>45812</v>
      </c>
      <c r="C44" s="125"/>
      <c r="D44" s="121" t="s">
        <v>39</v>
      </c>
      <c r="E44" s="122">
        <v>49945</v>
      </c>
      <c r="F44" s="189"/>
      <c r="G44" s="123">
        <f t="shared" si="0"/>
        <v>41873118.262599885</v>
      </c>
    </row>
    <row r="45" spans="1:7" s="7" customFormat="1" ht="27" customHeight="1" thickTop="1" thickBot="1" x14ac:dyDescent="0.25">
      <c r="A45" s="24"/>
      <c r="B45" s="124">
        <v>45812</v>
      </c>
      <c r="C45" s="125"/>
      <c r="D45" s="121" t="s">
        <v>39</v>
      </c>
      <c r="E45" s="122">
        <v>2350</v>
      </c>
      <c r="F45" s="189"/>
      <c r="G45" s="123">
        <f t="shared" si="0"/>
        <v>41875468.262599885</v>
      </c>
    </row>
    <row r="46" spans="1:7" s="7" customFormat="1" ht="21" customHeight="1" thickTop="1" thickBot="1" x14ac:dyDescent="0.25">
      <c r="A46" s="24"/>
      <c r="B46" s="124">
        <v>45812</v>
      </c>
      <c r="C46" s="125"/>
      <c r="D46" s="139" t="s">
        <v>39</v>
      </c>
      <c r="E46" s="122">
        <v>57500</v>
      </c>
      <c r="F46" s="190"/>
      <c r="G46" s="123">
        <f t="shared" si="0"/>
        <v>41932968.262599885</v>
      </c>
    </row>
    <row r="47" spans="1:7" s="7" customFormat="1" ht="25.5" customHeight="1" thickTop="1" thickBot="1" x14ac:dyDescent="0.25">
      <c r="A47" s="24"/>
      <c r="B47" s="124">
        <v>45812</v>
      </c>
      <c r="C47" s="125"/>
      <c r="D47" s="121" t="s">
        <v>39</v>
      </c>
      <c r="E47" s="122">
        <v>1200</v>
      </c>
      <c r="F47" s="190"/>
      <c r="G47" s="123">
        <f t="shared" si="0"/>
        <v>41934168.262599885</v>
      </c>
    </row>
    <row r="48" spans="1:7" s="7" customFormat="1" ht="18" thickTop="1" thickBot="1" x14ac:dyDescent="0.25">
      <c r="A48" s="24"/>
      <c r="B48" s="124">
        <v>45812</v>
      </c>
      <c r="C48" s="125"/>
      <c r="D48" s="121" t="s">
        <v>39</v>
      </c>
      <c r="E48" s="122">
        <v>21535</v>
      </c>
      <c r="F48" s="189"/>
      <c r="G48" s="123">
        <f t="shared" si="0"/>
        <v>41955703.262599885</v>
      </c>
    </row>
    <row r="49" spans="1:7" s="7" customFormat="1" ht="18" thickTop="1" thickBot="1" x14ac:dyDescent="0.25">
      <c r="A49" s="24"/>
      <c r="B49" s="124">
        <v>45812</v>
      </c>
      <c r="C49" s="125"/>
      <c r="D49" s="121" t="s">
        <v>39</v>
      </c>
      <c r="E49" s="122">
        <v>1375</v>
      </c>
      <c r="F49" s="189"/>
      <c r="G49" s="123">
        <f t="shared" si="0"/>
        <v>41957078.262599885</v>
      </c>
    </row>
    <row r="50" spans="1:7" s="7" customFormat="1" ht="18" thickTop="1" thickBot="1" x14ac:dyDescent="0.25">
      <c r="A50" s="24"/>
      <c r="B50" s="124">
        <v>45812</v>
      </c>
      <c r="C50" s="125"/>
      <c r="D50" s="121" t="s">
        <v>29</v>
      </c>
      <c r="E50" s="122">
        <v>84181.47</v>
      </c>
      <c r="F50" s="189">
        <v>2192.88</v>
      </c>
      <c r="G50" s="123">
        <f t="shared" si="0"/>
        <v>42039066.852599882</v>
      </c>
    </row>
    <row r="51" spans="1:7" s="7" customFormat="1" ht="18" thickTop="1" thickBot="1" x14ac:dyDescent="0.25">
      <c r="A51" s="24"/>
      <c r="B51" s="124">
        <v>45812</v>
      </c>
      <c r="C51" s="125"/>
      <c r="D51" s="121" t="s">
        <v>23</v>
      </c>
      <c r="E51" s="122"/>
      <c r="F51" s="189">
        <v>951176.48</v>
      </c>
      <c r="G51" s="123">
        <f t="shared" si="0"/>
        <v>41087890.372599885</v>
      </c>
    </row>
    <row r="52" spans="1:7" s="7" customFormat="1" ht="21.75" customHeight="1" thickTop="1" thickBot="1" x14ac:dyDescent="0.25">
      <c r="A52" s="24"/>
      <c r="B52" s="124">
        <v>45813</v>
      </c>
      <c r="C52" s="125"/>
      <c r="D52" s="121" t="s">
        <v>39</v>
      </c>
      <c r="E52" s="122">
        <v>32905</v>
      </c>
      <c r="F52" s="189"/>
      <c r="G52" s="123">
        <f t="shared" si="0"/>
        <v>41120795.372599885</v>
      </c>
    </row>
    <row r="53" spans="1:7" s="7" customFormat="1" ht="18" thickTop="1" thickBot="1" x14ac:dyDescent="0.25">
      <c r="A53" s="24"/>
      <c r="B53" s="124">
        <v>45813</v>
      </c>
      <c r="C53" s="125"/>
      <c r="D53" s="121" t="s">
        <v>39</v>
      </c>
      <c r="E53" s="122">
        <v>41765</v>
      </c>
      <c r="F53" s="189"/>
      <c r="G53" s="123">
        <f t="shared" si="0"/>
        <v>41162560.372599885</v>
      </c>
    </row>
    <row r="54" spans="1:7" s="7" customFormat="1" ht="22.5" customHeight="1" thickTop="1" thickBot="1" x14ac:dyDescent="0.25">
      <c r="A54" s="24"/>
      <c r="B54" s="124">
        <v>45813</v>
      </c>
      <c r="C54" s="125"/>
      <c r="D54" s="126" t="s">
        <v>39</v>
      </c>
      <c r="E54" s="122">
        <v>3300</v>
      </c>
      <c r="F54" s="191"/>
      <c r="G54" s="123">
        <f t="shared" si="0"/>
        <v>41165860.372599885</v>
      </c>
    </row>
    <row r="55" spans="1:7" s="7" customFormat="1" ht="19.5" customHeight="1" thickTop="1" thickBot="1" x14ac:dyDescent="0.25">
      <c r="A55" s="24"/>
      <c r="B55" s="124">
        <v>45813</v>
      </c>
      <c r="C55" s="125"/>
      <c r="D55" s="121" t="s">
        <v>39</v>
      </c>
      <c r="E55" s="122">
        <v>4866</v>
      </c>
      <c r="F55" s="189"/>
      <c r="G55" s="123">
        <f t="shared" si="0"/>
        <v>41170726.372599885</v>
      </c>
    </row>
    <row r="56" spans="1:7" s="7" customFormat="1" ht="18" thickTop="1" thickBot="1" x14ac:dyDescent="0.25">
      <c r="A56" s="24"/>
      <c r="B56" s="124">
        <v>45813</v>
      </c>
      <c r="C56" s="125"/>
      <c r="D56" s="121" t="s">
        <v>39</v>
      </c>
      <c r="E56" s="122">
        <v>5960</v>
      </c>
      <c r="F56" s="189"/>
      <c r="G56" s="123">
        <f t="shared" si="0"/>
        <v>41176686.372599885</v>
      </c>
    </row>
    <row r="57" spans="1:7" s="7" customFormat="1" ht="18" thickTop="1" thickBot="1" x14ac:dyDescent="0.25">
      <c r="A57" s="24"/>
      <c r="B57" s="124">
        <v>45813</v>
      </c>
      <c r="C57" s="125"/>
      <c r="D57" s="121" t="s">
        <v>39</v>
      </c>
      <c r="E57" s="122">
        <v>26650</v>
      </c>
      <c r="F57" s="190"/>
      <c r="G57" s="123">
        <f t="shared" si="0"/>
        <v>41203336.372599885</v>
      </c>
    </row>
    <row r="58" spans="1:7" s="7" customFormat="1" ht="18" thickTop="1" thickBot="1" x14ac:dyDescent="0.25">
      <c r="A58" s="24"/>
      <c r="B58" s="124">
        <v>45813</v>
      </c>
      <c r="C58" s="125"/>
      <c r="D58" s="121" t="s">
        <v>39</v>
      </c>
      <c r="E58" s="122">
        <v>3560</v>
      </c>
      <c r="F58" s="189"/>
      <c r="G58" s="123">
        <f t="shared" si="0"/>
        <v>41206896.372599885</v>
      </c>
    </row>
    <row r="59" spans="1:7" s="7" customFormat="1" ht="25.5" customHeight="1" thickTop="1" thickBot="1" x14ac:dyDescent="0.25">
      <c r="A59" s="24"/>
      <c r="B59" s="124">
        <v>45813</v>
      </c>
      <c r="C59" s="125"/>
      <c r="D59" s="121" t="s">
        <v>23</v>
      </c>
      <c r="E59" s="122"/>
      <c r="F59" s="189">
        <v>3158329.81</v>
      </c>
      <c r="G59" s="123">
        <f t="shared" si="0"/>
        <v>38048566.562599882</v>
      </c>
    </row>
    <row r="60" spans="1:7" s="7" customFormat="1" ht="18" thickTop="1" thickBot="1" x14ac:dyDescent="0.25">
      <c r="A60" s="24"/>
      <c r="B60" s="124">
        <v>45813</v>
      </c>
      <c r="C60" s="125"/>
      <c r="D60" s="121" t="s">
        <v>29</v>
      </c>
      <c r="E60" s="122">
        <v>103427.94</v>
      </c>
      <c r="F60" s="189">
        <v>2651.88</v>
      </c>
      <c r="G60" s="123">
        <f t="shared" si="0"/>
        <v>38149342.622599877</v>
      </c>
    </row>
    <row r="61" spans="1:7" s="7" customFormat="1" ht="18" thickTop="1" thickBot="1" x14ac:dyDescent="0.25">
      <c r="A61" s="24"/>
      <c r="B61" s="124">
        <v>45814</v>
      </c>
      <c r="C61" s="125"/>
      <c r="D61" s="121" t="s">
        <v>39</v>
      </c>
      <c r="E61" s="122">
        <v>63690</v>
      </c>
      <c r="F61" s="189"/>
      <c r="G61" s="123">
        <f t="shared" si="0"/>
        <v>38213032.622599877</v>
      </c>
    </row>
    <row r="62" spans="1:7" s="7" customFormat="1" ht="18" thickTop="1" thickBot="1" x14ac:dyDescent="0.25">
      <c r="A62" s="24"/>
      <c r="B62" s="124">
        <v>45814</v>
      </c>
      <c r="C62" s="125"/>
      <c r="D62" s="121" t="s">
        <v>39</v>
      </c>
      <c r="E62" s="122">
        <v>1700</v>
      </c>
      <c r="F62" s="189"/>
      <c r="G62" s="123">
        <f t="shared" si="0"/>
        <v>38214732.622599877</v>
      </c>
    </row>
    <row r="63" spans="1:7" s="7" customFormat="1" ht="18.75" customHeight="1" thickTop="1" thickBot="1" x14ac:dyDescent="0.25">
      <c r="A63" s="24"/>
      <c r="B63" s="124">
        <v>45814</v>
      </c>
      <c r="C63" s="125"/>
      <c r="D63" s="121" t="s">
        <v>39</v>
      </c>
      <c r="E63" s="122">
        <v>35086</v>
      </c>
      <c r="F63" s="189"/>
      <c r="G63" s="123">
        <f t="shared" si="0"/>
        <v>38249818.622599877</v>
      </c>
    </row>
    <row r="64" spans="1:7" s="7" customFormat="1" ht="18" thickTop="1" thickBot="1" x14ac:dyDescent="0.25">
      <c r="A64" s="24"/>
      <c r="B64" s="124">
        <v>45814</v>
      </c>
      <c r="C64" s="125"/>
      <c r="D64" s="126" t="s">
        <v>39</v>
      </c>
      <c r="E64" s="122">
        <v>1900</v>
      </c>
      <c r="F64" s="191"/>
      <c r="G64" s="123">
        <f t="shared" si="0"/>
        <v>38251718.622599877</v>
      </c>
    </row>
    <row r="65" spans="1:7" s="7" customFormat="1" ht="18" thickTop="1" thickBot="1" x14ac:dyDescent="0.25">
      <c r="A65" s="24"/>
      <c r="B65" s="124">
        <v>45814</v>
      </c>
      <c r="C65" s="125"/>
      <c r="D65" s="121" t="s">
        <v>39</v>
      </c>
      <c r="E65" s="122">
        <v>16150</v>
      </c>
      <c r="F65" s="189"/>
      <c r="G65" s="123">
        <f t="shared" si="0"/>
        <v>38267868.622599877</v>
      </c>
    </row>
    <row r="66" spans="1:7" s="7" customFormat="1" ht="18" thickTop="1" thickBot="1" x14ac:dyDescent="0.25">
      <c r="A66" s="24"/>
      <c r="B66" s="124">
        <v>45814</v>
      </c>
      <c r="C66" s="125"/>
      <c r="D66" s="121" t="s">
        <v>39</v>
      </c>
      <c r="E66" s="122">
        <v>2410</v>
      </c>
      <c r="F66" s="189"/>
      <c r="G66" s="123">
        <f>G65+E66-F66</f>
        <v>38270278.622599877</v>
      </c>
    </row>
    <row r="67" spans="1:7" s="7" customFormat="1" ht="18" thickTop="1" thickBot="1" x14ac:dyDescent="0.25">
      <c r="A67" s="24"/>
      <c r="B67" s="124">
        <v>45814</v>
      </c>
      <c r="C67" s="125"/>
      <c r="D67" s="121" t="s">
        <v>39</v>
      </c>
      <c r="E67" s="122">
        <v>3235</v>
      </c>
      <c r="F67" s="189"/>
      <c r="G67" s="123">
        <f t="shared" si="0"/>
        <v>38273513.622599877</v>
      </c>
    </row>
    <row r="68" spans="1:7" s="7" customFormat="1" ht="18" thickTop="1" thickBot="1" x14ac:dyDescent="0.25">
      <c r="A68" s="24"/>
      <c r="B68" s="124">
        <v>45814</v>
      </c>
      <c r="C68" s="125"/>
      <c r="D68" s="121" t="s">
        <v>29</v>
      </c>
      <c r="E68" s="122">
        <v>40428.5</v>
      </c>
      <c r="F68" s="189">
        <v>1051.48</v>
      </c>
      <c r="G68" s="123">
        <f t="shared" si="0"/>
        <v>38312890.642599881</v>
      </c>
    </row>
    <row r="69" spans="1:7" s="7" customFormat="1" ht="46.5" thickTop="1" thickBot="1" x14ac:dyDescent="0.25">
      <c r="A69" s="24"/>
      <c r="B69" s="124">
        <v>45814</v>
      </c>
      <c r="C69" s="125"/>
      <c r="D69" s="121" t="s">
        <v>103</v>
      </c>
      <c r="E69" s="122">
        <v>2298</v>
      </c>
      <c r="F69" s="189"/>
      <c r="G69" s="123">
        <f t="shared" si="0"/>
        <v>38315188.642599881</v>
      </c>
    </row>
    <row r="70" spans="1:7" s="7" customFormat="1" ht="18" thickTop="1" thickBot="1" x14ac:dyDescent="0.25">
      <c r="A70" s="24"/>
      <c r="B70" s="124">
        <v>45814</v>
      </c>
      <c r="C70" s="125"/>
      <c r="D70" s="121" t="s">
        <v>23</v>
      </c>
      <c r="E70" s="122"/>
      <c r="F70" s="189">
        <v>255719</v>
      </c>
      <c r="G70" s="123">
        <f t="shared" si="0"/>
        <v>38059469.642599881</v>
      </c>
    </row>
    <row r="71" spans="1:7" s="7" customFormat="1" ht="18" thickTop="1" thickBot="1" x14ac:dyDescent="0.25">
      <c r="A71" s="24"/>
      <c r="B71" s="124">
        <v>45815</v>
      </c>
      <c r="C71" s="125"/>
      <c r="D71" s="121" t="s">
        <v>39</v>
      </c>
      <c r="E71" s="122">
        <v>3140</v>
      </c>
      <c r="F71" s="189"/>
      <c r="G71" s="123">
        <f t="shared" si="0"/>
        <v>38062609.642599881</v>
      </c>
    </row>
    <row r="72" spans="1:7" s="7" customFormat="1" ht="18" thickTop="1" thickBot="1" x14ac:dyDescent="0.25">
      <c r="A72" s="24"/>
      <c r="B72" s="124">
        <v>45815</v>
      </c>
      <c r="C72" s="125"/>
      <c r="D72" s="121" t="s">
        <v>29</v>
      </c>
      <c r="E72" s="127">
        <v>3000</v>
      </c>
      <c r="F72" s="189">
        <v>75</v>
      </c>
      <c r="G72" s="123">
        <f t="shared" si="0"/>
        <v>38065534.642599881</v>
      </c>
    </row>
    <row r="73" spans="1:7" s="7" customFormat="1" ht="18" thickTop="1" thickBot="1" x14ac:dyDescent="0.25">
      <c r="A73" s="24"/>
      <c r="B73" s="124">
        <v>45816</v>
      </c>
      <c r="C73" s="125"/>
      <c r="D73" s="121" t="s">
        <v>39</v>
      </c>
      <c r="E73" s="127">
        <v>19260</v>
      </c>
      <c r="F73" s="189"/>
      <c r="G73" s="123">
        <f t="shared" si="0"/>
        <v>38084794.642599881</v>
      </c>
    </row>
    <row r="74" spans="1:7" s="7" customFormat="1" ht="18" thickTop="1" thickBot="1" x14ac:dyDescent="0.25">
      <c r="A74" s="24"/>
      <c r="B74" s="124">
        <v>45816</v>
      </c>
      <c r="C74" s="125"/>
      <c r="D74" s="121" t="s">
        <v>29</v>
      </c>
      <c r="E74" s="127">
        <v>10000</v>
      </c>
      <c r="F74" s="192">
        <v>267.60000000000002</v>
      </c>
      <c r="G74" s="123">
        <f t="shared" si="0"/>
        <v>38094527.042599879</v>
      </c>
    </row>
    <row r="75" spans="1:7" s="7" customFormat="1" ht="18" thickTop="1" thickBot="1" x14ac:dyDescent="0.25">
      <c r="A75" s="24"/>
      <c r="B75" s="124">
        <v>45817</v>
      </c>
      <c r="C75" s="125"/>
      <c r="D75" s="121" t="s">
        <v>39</v>
      </c>
      <c r="E75" s="127">
        <v>86708</v>
      </c>
      <c r="F75" s="192"/>
      <c r="G75" s="123">
        <f t="shared" si="0"/>
        <v>38181235.042599879</v>
      </c>
    </row>
    <row r="76" spans="1:7" s="7" customFormat="1" ht="18" thickTop="1" thickBot="1" x14ac:dyDescent="0.25">
      <c r="A76" s="24"/>
      <c r="B76" s="124">
        <v>45817</v>
      </c>
      <c r="C76" s="125"/>
      <c r="D76" s="126" t="s">
        <v>39</v>
      </c>
      <c r="E76" s="122">
        <v>43130</v>
      </c>
      <c r="F76" s="189"/>
      <c r="G76" s="123">
        <f t="shared" si="0"/>
        <v>38224365.042599879</v>
      </c>
    </row>
    <row r="77" spans="1:7" s="7" customFormat="1" ht="18" customHeight="1" thickTop="1" thickBot="1" x14ac:dyDescent="0.25">
      <c r="A77" s="24"/>
      <c r="B77" s="124">
        <v>45817</v>
      </c>
      <c r="C77" s="125"/>
      <c r="D77" s="121" t="s">
        <v>39</v>
      </c>
      <c r="E77" s="122">
        <v>4050</v>
      </c>
      <c r="F77" s="189"/>
      <c r="G77" s="123">
        <f t="shared" si="0"/>
        <v>38228415.042599879</v>
      </c>
    </row>
    <row r="78" spans="1:7" s="7" customFormat="1" ht="20.25" customHeight="1" thickTop="1" thickBot="1" x14ac:dyDescent="0.25">
      <c r="A78" s="24"/>
      <c r="B78" s="124">
        <v>45817</v>
      </c>
      <c r="C78" s="125"/>
      <c r="D78" s="121" t="s">
        <v>39</v>
      </c>
      <c r="E78" s="122">
        <v>34350</v>
      </c>
      <c r="F78" s="189"/>
      <c r="G78" s="123">
        <f t="shared" si="0"/>
        <v>38262765.042599879</v>
      </c>
    </row>
    <row r="79" spans="1:7" s="113" customFormat="1" ht="18" thickTop="1" thickBot="1" x14ac:dyDescent="0.25">
      <c r="A79" s="112"/>
      <c r="B79" s="124">
        <v>45817</v>
      </c>
      <c r="C79" s="125"/>
      <c r="D79" s="121" t="s">
        <v>39</v>
      </c>
      <c r="E79" s="122">
        <v>3075</v>
      </c>
      <c r="F79" s="189"/>
      <c r="G79" s="123">
        <f t="shared" si="0"/>
        <v>38265840.042599879</v>
      </c>
    </row>
    <row r="80" spans="1:7" s="7" customFormat="1" ht="18" thickTop="1" thickBot="1" x14ac:dyDescent="0.25">
      <c r="A80" s="24"/>
      <c r="B80" s="124">
        <v>45817</v>
      </c>
      <c r="C80" s="125"/>
      <c r="D80" s="121" t="s">
        <v>39</v>
      </c>
      <c r="E80" s="122">
        <v>31700</v>
      </c>
      <c r="F80" s="189"/>
      <c r="G80" s="123">
        <f t="shared" si="0"/>
        <v>38297540.042599879</v>
      </c>
    </row>
    <row r="81" spans="1:8" s="7" customFormat="1" ht="18" thickTop="1" thickBot="1" x14ac:dyDescent="0.25">
      <c r="A81" s="24"/>
      <c r="B81" s="124">
        <v>45817</v>
      </c>
      <c r="C81" s="125"/>
      <c r="D81" s="121" t="s">
        <v>39</v>
      </c>
      <c r="E81" s="122">
        <v>3950</v>
      </c>
      <c r="F81" s="189"/>
      <c r="G81" s="123">
        <f t="shared" si="0"/>
        <v>38301490.042599879</v>
      </c>
    </row>
    <row r="82" spans="1:8" s="7" customFormat="1" ht="18" thickTop="1" thickBot="1" x14ac:dyDescent="0.25">
      <c r="A82" s="24"/>
      <c r="B82" s="124">
        <v>45817</v>
      </c>
      <c r="C82" s="125"/>
      <c r="D82" s="121" t="s">
        <v>29</v>
      </c>
      <c r="E82" s="122">
        <v>104529.34</v>
      </c>
      <c r="F82" s="189">
        <v>2712.31</v>
      </c>
      <c r="G82" s="123">
        <f t="shared" si="0"/>
        <v>38403307.07259988</v>
      </c>
    </row>
    <row r="83" spans="1:8" s="7" customFormat="1" ht="47.25" customHeight="1" thickTop="1" thickBot="1" x14ac:dyDescent="0.25">
      <c r="A83" s="24"/>
      <c r="B83" s="124">
        <v>45817</v>
      </c>
      <c r="C83" s="125"/>
      <c r="D83" s="121" t="s">
        <v>104</v>
      </c>
      <c r="E83" s="122">
        <v>450404.3</v>
      </c>
      <c r="F83" s="189"/>
      <c r="G83" s="123">
        <f t="shared" ref="G83:G147" si="1">G82+E83-F83</f>
        <v>38853711.372599877</v>
      </c>
    </row>
    <row r="84" spans="1:8" s="7" customFormat="1" ht="24.75" customHeight="1" thickTop="1" thickBot="1" x14ac:dyDescent="0.25">
      <c r="A84" s="24"/>
      <c r="B84" s="124">
        <v>45817</v>
      </c>
      <c r="C84" s="125"/>
      <c r="D84" s="140" t="s">
        <v>22</v>
      </c>
      <c r="E84" s="122">
        <v>229871.26</v>
      </c>
      <c r="F84" s="189"/>
      <c r="G84" s="123">
        <f t="shared" si="1"/>
        <v>39083582.632599875</v>
      </c>
    </row>
    <row r="85" spans="1:8" s="7" customFormat="1" ht="21.75" customHeight="1" thickTop="1" thickBot="1" x14ac:dyDescent="0.25">
      <c r="A85" s="24"/>
      <c r="B85" s="124">
        <v>45817</v>
      </c>
      <c r="C85" s="125"/>
      <c r="D85" s="121" t="s">
        <v>22</v>
      </c>
      <c r="E85" s="122">
        <v>764433.29</v>
      </c>
      <c r="F85" s="189"/>
      <c r="G85" s="123">
        <f t="shared" si="1"/>
        <v>39848015.922599874</v>
      </c>
    </row>
    <row r="86" spans="1:8" s="7" customFormat="1" ht="18" thickTop="1" thickBot="1" x14ac:dyDescent="0.25">
      <c r="A86" s="24"/>
      <c r="B86" s="124">
        <v>45817</v>
      </c>
      <c r="C86" s="125"/>
      <c r="D86" s="121" t="s">
        <v>22</v>
      </c>
      <c r="E86" s="122">
        <v>13254.72</v>
      </c>
      <c r="F86" s="189"/>
      <c r="G86" s="123">
        <f t="shared" si="1"/>
        <v>39861270.642599873</v>
      </c>
    </row>
    <row r="87" spans="1:8" s="7" customFormat="1" ht="18" thickTop="1" thickBot="1" x14ac:dyDescent="0.25">
      <c r="A87" s="24"/>
      <c r="B87" s="124">
        <v>45817</v>
      </c>
      <c r="C87" s="125"/>
      <c r="D87" s="121" t="s">
        <v>22</v>
      </c>
      <c r="E87" s="122">
        <v>74558.7</v>
      </c>
      <c r="F87" s="189"/>
      <c r="G87" s="123">
        <f t="shared" si="1"/>
        <v>39935829.342599876</v>
      </c>
    </row>
    <row r="88" spans="1:8" s="7" customFormat="1" ht="61.5" thickTop="1" thickBot="1" x14ac:dyDescent="0.25">
      <c r="A88" s="24"/>
      <c r="B88" s="124">
        <v>45817</v>
      </c>
      <c r="C88" s="125"/>
      <c r="D88" s="121" t="s">
        <v>105</v>
      </c>
      <c r="E88" s="122">
        <v>2500</v>
      </c>
      <c r="F88" s="189"/>
      <c r="G88" s="123">
        <f t="shared" si="1"/>
        <v>39938329.342599876</v>
      </c>
    </row>
    <row r="89" spans="1:8" s="7" customFormat="1" ht="18" thickTop="1" thickBot="1" x14ac:dyDescent="0.25">
      <c r="A89" s="24"/>
      <c r="B89" s="124">
        <v>45818</v>
      </c>
      <c r="C89" s="125"/>
      <c r="D89" s="126" t="s">
        <v>39</v>
      </c>
      <c r="E89" s="122">
        <v>51415</v>
      </c>
      <c r="F89" s="189"/>
      <c r="G89" s="123">
        <f t="shared" si="1"/>
        <v>39989744.342599876</v>
      </c>
    </row>
    <row r="90" spans="1:8" s="7" customFormat="1" ht="18" thickTop="1" thickBot="1" x14ac:dyDescent="0.25">
      <c r="A90" s="24"/>
      <c r="B90" s="124">
        <v>45818</v>
      </c>
      <c r="C90" s="125"/>
      <c r="D90" s="121" t="s">
        <v>39</v>
      </c>
      <c r="E90" s="122">
        <v>29500</v>
      </c>
      <c r="F90" s="189"/>
      <c r="G90" s="123">
        <f t="shared" si="1"/>
        <v>40019244.342599876</v>
      </c>
    </row>
    <row r="91" spans="1:8" s="7" customFormat="1" ht="18" thickTop="1" thickBot="1" x14ac:dyDescent="0.25">
      <c r="A91" s="24"/>
      <c r="B91" s="124">
        <v>45818</v>
      </c>
      <c r="C91" s="125"/>
      <c r="D91" s="121" t="s">
        <v>39</v>
      </c>
      <c r="E91" s="122">
        <v>27425</v>
      </c>
      <c r="F91" s="189"/>
      <c r="G91" s="123">
        <f t="shared" si="1"/>
        <v>40046669.342599876</v>
      </c>
    </row>
    <row r="92" spans="1:8" s="7" customFormat="1" ht="18" thickTop="1" thickBot="1" x14ac:dyDescent="0.25">
      <c r="A92" s="24"/>
      <c r="B92" s="124">
        <v>45818</v>
      </c>
      <c r="C92" s="125"/>
      <c r="D92" s="121" t="s">
        <v>39</v>
      </c>
      <c r="E92" s="122">
        <v>3600</v>
      </c>
      <c r="F92" s="189"/>
      <c r="G92" s="123">
        <f t="shared" si="1"/>
        <v>40050269.342599876</v>
      </c>
    </row>
    <row r="93" spans="1:8" s="7" customFormat="1" ht="18" thickTop="1" thickBot="1" x14ac:dyDescent="0.25">
      <c r="A93" s="24"/>
      <c r="B93" s="124">
        <v>45818</v>
      </c>
      <c r="C93" s="125"/>
      <c r="D93" s="121" t="s">
        <v>39</v>
      </c>
      <c r="E93" s="122">
        <v>14900</v>
      </c>
      <c r="F93" s="189"/>
      <c r="G93" s="123">
        <f t="shared" si="1"/>
        <v>40065169.342599876</v>
      </c>
    </row>
    <row r="94" spans="1:8" s="7" customFormat="1" ht="18" thickTop="1" thickBot="1" x14ac:dyDescent="0.25">
      <c r="A94" s="24"/>
      <c r="B94" s="124">
        <v>45818</v>
      </c>
      <c r="C94" s="125"/>
      <c r="D94" s="121" t="s">
        <v>39</v>
      </c>
      <c r="E94" s="122">
        <v>3500</v>
      </c>
      <c r="F94" s="189"/>
      <c r="G94" s="123">
        <f t="shared" si="1"/>
        <v>40068669.342599876</v>
      </c>
      <c r="H94" s="111"/>
    </row>
    <row r="95" spans="1:8" s="7" customFormat="1" ht="18" thickTop="1" thickBot="1" x14ac:dyDescent="0.25">
      <c r="A95" s="24"/>
      <c r="B95" s="124">
        <v>45818</v>
      </c>
      <c r="C95" s="125"/>
      <c r="D95" s="121" t="s">
        <v>39</v>
      </c>
      <c r="E95" s="122">
        <v>100</v>
      </c>
      <c r="F95" s="189"/>
      <c r="G95" s="123">
        <f t="shared" si="1"/>
        <v>40068769.342599876</v>
      </c>
    </row>
    <row r="96" spans="1:8" s="7" customFormat="1" ht="18" thickTop="1" thickBot="1" x14ac:dyDescent="0.25">
      <c r="A96" s="24"/>
      <c r="B96" s="124">
        <v>45818</v>
      </c>
      <c r="C96" s="125"/>
      <c r="D96" s="121" t="s">
        <v>29</v>
      </c>
      <c r="E96" s="122">
        <v>80381.23</v>
      </c>
      <c r="F96" s="189">
        <v>2036.03</v>
      </c>
      <c r="G96" s="123">
        <f t="shared" si="1"/>
        <v>40147114.542599872</v>
      </c>
    </row>
    <row r="97" spans="1:7" s="7" customFormat="1" ht="18" thickTop="1" thickBot="1" x14ac:dyDescent="0.25">
      <c r="A97" s="24"/>
      <c r="B97" s="124">
        <v>45818</v>
      </c>
      <c r="C97" s="125"/>
      <c r="D97" s="121" t="s">
        <v>22</v>
      </c>
      <c r="E97" s="122">
        <v>656021</v>
      </c>
      <c r="F97" s="189"/>
      <c r="G97" s="123">
        <f t="shared" si="1"/>
        <v>40803135.542599872</v>
      </c>
    </row>
    <row r="98" spans="1:7" s="7" customFormat="1" ht="18" thickTop="1" thickBot="1" x14ac:dyDescent="0.25">
      <c r="A98" s="24"/>
      <c r="B98" s="124">
        <v>45818</v>
      </c>
      <c r="C98" s="125"/>
      <c r="D98" s="121" t="s">
        <v>23</v>
      </c>
      <c r="E98" s="122"/>
      <c r="F98" s="189">
        <v>22395531.800000001</v>
      </c>
      <c r="G98" s="123">
        <f t="shared" si="1"/>
        <v>18407603.742599871</v>
      </c>
    </row>
    <row r="99" spans="1:7" s="7" customFormat="1" ht="18" thickTop="1" thickBot="1" x14ac:dyDescent="0.25">
      <c r="A99" s="24"/>
      <c r="B99" s="124">
        <v>45819</v>
      </c>
      <c r="C99" s="125"/>
      <c r="D99" s="121" t="s">
        <v>39</v>
      </c>
      <c r="E99" s="122">
        <v>405</v>
      </c>
      <c r="F99" s="189"/>
      <c r="G99" s="123">
        <f t="shared" si="1"/>
        <v>18408008.742599871</v>
      </c>
    </row>
    <row r="100" spans="1:7" s="7" customFormat="1" ht="18" thickTop="1" thickBot="1" x14ac:dyDescent="0.25">
      <c r="A100" s="24"/>
      <c r="B100" s="124">
        <v>45819</v>
      </c>
      <c r="C100" s="125"/>
      <c r="D100" s="121" t="s">
        <v>39</v>
      </c>
      <c r="E100" s="122">
        <v>68680</v>
      </c>
      <c r="F100" s="189"/>
      <c r="G100" s="123">
        <f t="shared" si="1"/>
        <v>18476688.742599871</v>
      </c>
    </row>
    <row r="101" spans="1:7" s="7" customFormat="1" ht="18" thickTop="1" thickBot="1" x14ac:dyDescent="0.25">
      <c r="A101" s="24"/>
      <c r="B101" s="124">
        <v>45819</v>
      </c>
      <c r="C101" s="125"/>
      <c r="D101" s="121" t="s">
        <v>39</v>
      </c>
      <c r="E101" s="122">
        <v>61076</v>
      </c>
      <c r="F101" s="190"/>
      <c r="G101" s="123">
        <f t="shared" si="1"/>
        <v>18537764.742599871</v>
      </c>
    </row>
    <row r="102" spans="1:7" s="7" customFormat="1" ht="18" thickTop="1" thickBot="1" x14ac:dyDescent="0.25">
      <c r="A102" s="24"/>
      <c r="B102" s="124">
        <v>45819</v>
      </c>
      <c r="C102" s="125"/>
      <c r="D102" s="126" t="s">
        <v>39</v>
      </c>
      <c r="E102" s="122">
        <v>2250</v>
      </c>
      <c r="F102" s="189"/>
      <c r="G102" s="123">
        <f t="shared" si="1"/>
        <v>18540014.742599871</v>
      </c>
    </row>
    <row r="103" spans="1:7" s="7" customFormat="1" ht="18" thickTop="1" thickBot="1" x14ac:dyDescent="0.25">
      <c r="A103" s="24"/>
      <c r="B103" s="124">
        <v>45819</v>
      </c>
      <c r="C103" s="125"/>
      <c r="D103" s="121" t="s">
        <v>39</v>
      </c>
      <c r="E103" s="122">
        <v>21200</v>
      </c>
      <c r="F103" s="189"/>
      <c r="G103" s="123">
        <f t="shared" si="1"/>
        <v>18561214.742599871</v>
      </c>
    </row>
    <row r="104" spans="1:7" s="7" customFormat="1" ht="18" thickTop="1" thickBot="1" x14ac:dyDescent="0.25">
      <c r="A104" s="24"/>
      <c r="B104" s="124">
        <v>45819</v>
      </c>
      <c r="C104" s="125"/>
      <c r="D104" s="121" t="s">
        <v>39</v>
      </c>
      <c r="E104" s="122">
        <v>900</v>
      </c>
      <c r="F104" s="189"/>
      <c r="G104" s="123">
        <f t="shared" si="1"/>
        <v>18562114.742599871</v>
      </c>
    </row>
    <row r="105" spans="1:7" s="7" customFormat="1" ht="18.75" customHeight="1" thickTop="1" thickBot="1" x14ac:dyDescent="0.25">
      <c r="A105" s="24"/>
      <c r="B105" s="124">
        <v>45819</v>
      </c>
      <c r="C105" s="125"/>
      <c r="D105" s="121" t="s">
        <v>39</v>
      </c>
      <c r="E105" s="122">
        <v>7171</v>
      </c>
      <c r="F105" s="189"/>
      <c r="G105" s="123">
        <f t="shared" si="1"/>
        <v>18569285.742599871</v>
      </c>
    </row>
    <row r="106" spans="1:7" s="7" customFormat="1" ht="18" thickTop="1" thickBot="1" x14ac:dyDescent="0.25">
      <c r="A106" s="24"/>
      <c r="B106" s="124">
        <v>45819</v>
      </c>
      <c r="C106" s="125"/>
      <c r="D106" s="121" t="s">
        <v>39</v>
      </c>
      <c r="E106" s="122">
        <v>10</v>
      </c>
      <c r="F106" s="189"/>
      <c r="G106" s="123">
        <f t="shared" si="1"/>
        <v>18569295.742599871</v>
      </c>
    </row>
    <row r="107" spans="1:7" s="7" customFormat="1" ht="18" thickTop="1" thickBot="1" x14ac:dyDescent="0.25">
      <c r="A107" s="24"/>
      <c r="B107" s="124">
        <v>45819</v>
      </c>
      <c r="C107" s="125"/>
      <c r="D107" s="121" t="s">
        <v>29</v>
      </c>
      <c r="E107" s="122">
        <v>85324.98</v>
      </c>
      <c r="F107" s="189">
        <v>2205.0500000000002</v>
      </c>
      <c r="G107" s="123">
        <f t="shared" si="1"/>
        <v>18652415.672599871</v>
      </c>
    </row>
    <row r="108" spans="1:7" s="7" customFormat="1" ht="18" thickTop="1" thickBot="1" x14ac:dyDescent="0.25">
      <c r="A108" s="24"/>
      <c r="B108" s="124">
        <v>45818</v>
      </c>
      <c r="C108" s="125"/>
      <c r="D108" s="121" t="s">
        <v>23</v>
      </c>
      <c r="E108" s="122"/>
      <c r="F108" s="189">
        <v>1416712.72</v>
      </c>
      <c r="G108" s="123">
        <f t="shared" si="1"/>
        <v>17235702.952599872</v>
      </c>
    </row>
    <row r="109" spans="1:7" s="7" customFormat="1" ht="20.25" customHeight="1" thickTop="1" thickBot="1" x14ac:dyDescent="0.25">
      <c r="A109" s="24"/>
      <c r="B109" s="128">
        <v>45820</v>
      </c>
      <c r="C109" s="129"/>
      <c r="D109" s="121" t="s">
        <v>39</v>
      </c>
      <c r="E109" s="122">
        <v>6000</v>
      </c>
      <c r="F109" s="189"/>
      <c r="G109" s="123">
        <f t="shared" si="1"/>
        <v>17241702.952599872</v>
      </c>
    </row>
    <row r="110" spans="1:7" s="7" customFormat="1" ht="18" thickTop="1" thickBot="1" x14ac:dyDescent="0.25">
      <c r="A110" s="24"/>
      <c r="B110" s="124">
        <v>45820</v>
      </c>
      <c r="C110" s="125"/>
      <c r="D110" s="121" t="s">
        <v>39</v>
      </c>
      <c r="E110" s="122">
        <v>27142</v>
      </c>
      <c r="F110" s="189"/>
      <c r="G110" s="123">
        <f t="shared" si="1"/>
        <v>17268844.952599872</v>
      </c>
    </row>
    <row r="111" spans="1:7" s="7" customFormat="1" ht="18" thickTop="1" thickBot="1" x14ac:dyDescent="0.25">
      <c r="A111" s="24"/>
      <c r="B111" s="124">
        <v>45820</v>
      </c>
      <c r="C111" s="125"/>
      <c r="D111" s="121" t="s">
        <v>39</v>
      </c>
      <c r="E111" s="122">
        <v>59100</v>
      </c>
      <c r="F111" s="189"/>
      <c r="G111" s="123">
        <f t="shared" si="1"/>
        <v>17327944.952599872</v>
      </c>
    </row>
    <row r="112" spans="1:7" s="7" customFormat="1" ht="18" thickTop="1" thickBot="1" x14ac:dyDescent="0.25">
      <c r="A112" s="24"/>
      <c r="B112" s="124">
        <v>45820</v>
      </c>
      <c r="C112" s="125"/>
      <c r="D112" s="121" t="s">
        <v>39</v>
      </c>
      <c r="E112" s="122">
        <v>50920</v>
      </c>
      <c r="F112" s="189"/>
      <c r="G112" s="123">
        <f t="shared" si="1"/>
        <v>17378864.952599872</v>
      </c>
    </row>
    <row r="113" spans="1:7" s="7" customFormat="1" ht="18" thickTop="1" thickBot="1" x14ac:dyDescent="0.25">
      <c r="A113" s="24"/>
      <c r="B113" s="124">
        <v>45820</v>
      </c>
      <c r="C113" s="125"/>
      <c r="D113" s="121" t="s">
        <v>39</v>
      </c>
      <c r="E113" s="122">
        <v>6345</v>
      </c>
      <c r="F113" s="189"/>
      <c r="G113" s="123">
        <f t="shared" si="1"/>
        <v>17385209.952599872</v>
      </c>
    </row>
    <row r="114" spans="1:7" s="7" customFormat="1" ht="24" customHeight="1" thickTop="1" thickBot="1" x14ac:dyDescent="0.25">
      <c r="A114" s="24"/>
      <c r="B114" s="124">
        <v>45820</v>
      </c>
      <c r="C114" s="125"/>
      <c r="D114" s="121" t="s">
        <v>39</v>
      </c>
      <c r="E114" s="122">
        <v>5320</v>
      </c>
      <c r="F114" s="189"/>
      <c r="G114" s="123">
        <f t="shared" si="1"/>
        <v>17390529.952599872</v>
      </c>
    </row>
    <row r="115" spans="1:7" s="7" customFormat="1" ht="20.25" customHeight="1" thickTop="1" thickBot="1" x14ac:dyDescent="0.25">
      <c r="A115" s="24"/>
      <c r="B115" s="128">
        <v>45820</v>
      </c>
      <c r="C115" s="129"/>
      <c r="D115" s="121" t="s">
        <v>39</v>
      </c>
      <c r="E115" s="122">
        <v>416</v>
      </c>
      <c r="F115" s="189"/>
      <c r="G115" s="123">
        <f t="shared" si="1"/>
        <v>17390945.952599872</v>
      </c>
    </row>
    <row r="116" spans="1:7" s="7" customFormat="1" ht="18" thickTop="1" thickBot="1" x14ac:dyDescent="0.25">
      <c r="A116" s="24"/>
      <c r="B116" s="124">
        <v>45820</v>
      </c>
      <c r="C116" s="125"/>
      <c r="D116" s="121" t="s">
        <v>29</v>
      </c>
      <c r="E116" s="122">
        <v>84394.76</v>
      </c>
      <c r="F116" s="189">
        <v>2148.12</v>
      </c>
      <c r="G116" s="123">
        <f t="shared" si="1"/>
        <v>17473192.592599872</v>
      </c>
    </row>
    <row r="117" spans="1:7" s="7" customFormat="1" ht="61.5" thickTop="1" thickBot="1" x14ac:dyDescent="0.25">
      <c r="A117" s="24"/>
      <c r="B117" s="124">
        <v>45820</v>
      </c>
      <c r="C117" s="125"/>
      <c r="D117" s="121" t="s">
        <v>106</v>
      </c>
      <c r="E117" s="122">
        <v>1100</v>
      </c>
      <c r="F117" s="161"/>
      <c r="G117" s="123">
        <f t="shared" si="1"/>
        <v>17474292.592599872</v>
      </c>
    </row>
    <row r="118" spans="1:7" s="7" customFormat="1" ht="31.5" thickTop="1" thickBot="1" x14ac:dyDescent="0.25">
      <c r="A118" s="24"/>
      <c r="B118" s="124">
        <v>45820</v>
      </c>
      <c r="C118" s="125"/>
      <c r="D118" s="121" t="s">
        <v>78</v>
      </c>
      <c r="E118" s="122">
        <v>75000</v>
      </c>
      <c r="F118" s="189"/>
      <c r="G118" s="123">
        <f t="shared" si="1"/>
        <v>17549292.592599872</v>
      </c>
    </row>
    <row r="119" spans="1:7" s="7" customFormat="1" ht="18" thickTop="1" thickBot="1" x14ac:dyDescent="0.25">
      <c r="A119" s="24"/>
      <c r="B119" s="124">
        <v>45820</v>
      </c>
      <c r="C119" s="125"/>
      <c r="D119" s="121" t="s">
        <v>23</v>
      </c>
      <c r="E119" s="122"/>
      <c r="F119" s="189">
        <v>4880912.55</v>
      </c>
      <c r="G119" s="123">
        <f t="shared" si="1"/>
        <v>12668380.042599872</v>
      </c>
    </row>
    <row r="120" spans="1:7" s="7" customFormat="1" ht="18" thickTop="1" thickBot="1" x14ac:dyDescent="0.25">
      <c r="A120" s="24"/>
      <c r="B120" s="124">
        <v>45821</v>
      </c>
      <c r="C120" s="125"/>
      <c r="D120" s="126" t="s">
        <v>39</v>
      </c>
      <c r="E120" s="122">
        <v>10940</v>
      </c>
      <c r="F120" s="189"/>
      <c r="G120" s="123">
        <f t="shared" si="1"/>
        <v>12679320.042599872</v>
      </c>
    </row>
    <row r="121" spans="1:7" s="7" customFormat="1" ht="18" thickTop="1" thickBot="1" x14ac:dyDescent="0.25">
      <c r="A121" s="24"/>
      <c r="B121" s="124">
        <v>45821</v>
      </c>
      <c r="C121" s="125"/>
      <c r="D121" s="121" t="s">
        <v>39</v>
      </c>
      <c r="E121" s="122">
        <v>20</v>
      </c>
      <c r="F121" s="189"/>
      <c r="G121" s="123">
        <f t="shared" si="1"/>
        <v>12679340.042599872</v>
      </c>
    </row>
    <row r="122" spans="1:7" s="7" customFormat="1" ht="18" thickTop="1" thickBot="1" x14ac:dyDescent="0.25">
      <c r="A122" s="24"/>
      <c r="B122" s="124">
        <v>45821</v>
      </c>
      <c r="C122" s="125"/>
      <c r="D122" s="121" t="s">
        <v>39</v>
      </c>
      <c r="E122" s="122">
        <v>30906</v>
      </c>
      <c r="F122" s="189"/>
      <c r="G122" s="123">
        <f t="shared" si="1"/>
        <v>12710246.042599872</v>
      </c>
    </row>
    <row r="123" spans="1:7" s="7" customFormat="1" ht="18" thickTop="1" thickBot="1" x14ac:dyDescent="0.25">
      <c r="A123" s="24"/>
      <c r="B123" s="124">
        <v>45821</v>
      </c>
      <c r="C123" s="125"/>
      <c r="D123" s="121" t="s">
        <v>39</v>
      </c>
      <c r="E123" s="122">
        <v>2500</v>
      </c>
      <c r="F123" s="189"/>
      <c r="G123" s="123">
        <f t="shared" si="1"/>
        <v>12712746.042599872</v>
      </c>
    </row>
    <row r="124" spans="1:7" s="7" customFormat="1" ht="18" thickTop="1" thickBot="1" x14ac:dyDescent="0.25">
      <c r="A124" s="24"/>
      <c r="B124" s="124">
        <v>45821</v>
      </c>
      <c r="C124" s="125"/>
      <c r="D124" s="121" t="s">
        <v>39</v>
      </c>
      <c r="E124" s="122">
        <v>17661</v>
      </c>
      <c r="F124" s="189"/>
      <c r="G124" s="123">
        <f t="shared" si="1"/>
        <v>12730407.042599872</v>
      </c>
    </row>
    <row r="125" spans="1:7" s="7" customFormat="1" ht="18" thickTop="1" thickBot="1" x14ac:dyDescent="0.25">
      <c r="A125" s="24"/>
      <c r="B125" s="124">
        <v>45821</v>
      </c>
      <c r="C125" s="125"/>
      <c r="D125" s="121" t="s">
        <v>39</v>
      </c>
      <c r="E125" s="122">
        <v>6325</v>
      </c>
      <c r="F125" s="189"/>
      <c r="G125" s="123">
        <f t="shared" si="1"/>
        <v>12736732.042599872</v>
      </c>
    </row>
    <row r="126" spans="1:7" s="7" customFormat="1" ht="18" thickTop="1" thickBot="1" x14ac:dyDescent="0.25">
      <c r="A126" s="24"/>
      <c r="B126" s="124">
        <v>45821</v>
      </c>
      <c r="C126" s="125"/>
      <c r="D126" s="121" t="s">
        <v>39</v>
      </c>
      <c r="E126" s="122">
        <v>13435</v>
      </c>
      <c r="F126" s="190"/>
      <c r="G126" s="123">
        <f t="shared" si="1"/>
        <v>12750167.042599872</v>
      </c>
    </row>
    <row r="127" spans="1:7" s="7" customFormat="1" ht="18" thickTop="1" thickBot="1" x14ac:dyDescent="0.25">
      <c r="A127" s="24"/>
      <c r="B127" s="124">
        <v>45821</v>
      </c>
      <c r="C127" s="125"/>
      <c r="D127" s="121" t="s">
        <v>29</v>
      </c>
      <c r="E127" s="122">
        <v>64364.13</v>
      </c>
      <c r="F127" s="189">
        <v>1653.81</v>
      </c>
      <c r="G127" s="123">
        <f t="shared" si="1"/>
        <v>12812877.362599872</v>
      </c>
    </row>
    <row r="128" spans="1:7" s="7" customFormat="1" ht="18" thickTop="1" thickBot="1" x14ac:dyDescent="0.25">
      <c r="A128" s="24"/>
      <c r="B128" s="124">
        <v>45821</v>
      </c>
      <c r="C128" s="125"/>
      <c r="D128" s="121" t="s">
        <v>22</v>
      </c>
      <c r="E128" s="122">
        <v>168896.73</v>
      </c>
      <c r="F128" s="189"/>
      <c r="G128" s="123">
        <f t="shared" si="1"/>
        <v>12981774.092599872</v>
      </c>
    </row>
    <row r="129" spans="1:7" s="7" customFormat="1" ht="18" thickTop="1" thickBot="1" x14ac:dyDescent="0.25">
      <c r="A129" s="79"/>
      <c r="B129" s="124">
        <v>45821</v>
      </c>
      <c r="C129" s="125"/>
      <c r="D129" s="126" t="s">
        <v>22</v>
      </c>
      <c r="E129" s="122">
        <v>3162664.05</v>
      </c>
      <c r="F129" s="191"/>
      <c r="G129" s="123">
        <f t="shared" si="1"/>
        <v>16144438.142599873</v>
      </c>
    </row>
    <row r="130" spans="1:7" s="7" customFormat="1" ht="18" thickTop="1" thickBot="1" x14ac:dyDescent="0.25">
      <c r="A130" s="79"/>
      <c r="B130" s="124">
        <v>45821</v>
      </c>
      <c r="C130" s="125"/>
      <c r="D130" s="126" t="s">
        <v>22</v>
      </c>
      <c r="E130" s="122">
        <v>1520354.33</v>
      </c>
      <c r="F130" s="193"/>
      <c r="G130" s="123">
        <f t="shared" si="1"/>
        <v>17664792.472599871</v>
      </c>
    </row>
    <row r="131" spans="1:7" s="7" customFormat="1" ht="18" thickTop="1" thickBot="1" x14ac:dyDescent="0.25">
      <c r="A131" s="79"/>
      <c r="B131" s="124">
        <v>45821</v>
      </c>
      <c r="C131" s="125"/>
      <c r="D131" s="121" t="s">
        <v>22</v>
      </c>
      <c r="E131" s="122">
        <v>1344822.21</v>
      </c>
      <c r="F131" s="189"/>
      <c r="G131" s="123">
        <f t="shared" si="1"/>
        <v>19009614.682599872</v>
      </c>
    </row>
    <row r="132" spans="1:7" s="7" customFormat="1" ht="18" thickTop="1" thickBot="1" x14ac:dyDescent="0.25">
      <c r="A132" s="79"/>
      <c r="B132" s="124">
        <v>45821</v>
      </c>
      <c r="C132" s="125"/>
      <c r="D132" s="121" t="s">
        <v>22</v>
      </c>
      <c r="E132" s="122">
        <v>2482</v>
      </c>
      <c r="F132" s="189"/>
      <c r="G132" s="123">
        <f t="shared" si="1"/>
        <v>19012096.682599872</v>
      </c>
    </row>
    <row r="133" spans="1:7" s="7" customFormat="1" ht="18" thickTop="1" thickBot="1" x14ac:dyDescent="0.25">
      <c r="A133" s="79"/>
      <c r="B133" s="124">
        <v>45821</v>
      </c>
      <c r="C133" s="125"/>
      <c r="D133" s="121" t="s">
        <v>107</v>
      </c>
      <c r="E133" s="122">
        <v>400776.38</v>
      </c>
      <c r="F133" s="189"/>
      <c r="G133" s="123">
        <f t="shared" si="1"/>
        <v>19412873.062599871</v>
      </c>
    </row>
    <row r="134" spans="1:7" s="7" customFormat="1" ht="20.25" customHeight="1" thickTop="1" thickBot="1" x14ac:dyDescent="0.25">
      <c r="A134" s="79"/>
      <c r="B134" s="124">
        <v>45821</v>
      </c>
      <c r="C134" s="125"/>
      <c r="D134" s="121" t="s">
        <v>23</v>
      </c>
      <c r="E134" s="122"/>
      <c r="F134" s="189">
        <v>645573.41</v>
      </c>
      <c r="G134" s="123">
        <f t="shared" si="1"/>
        <v>18767299.652599871</v>
      </c>
    </row>
    <row r="135" spans="1:7" s="7" customFormat="1" ht="18" thickTop="1" thickBot="1" x14ac:dyDescent="0.25">
      <c r="A135" s="79"/>
      <c r="B135" s="124">
        <v>45821</v>
      </c>
      <c r="C135" s="125" t="s">
        <v>108</v>
      </c>
      <c r="D135" s="121" t="s">
        <v>109</v>
      </c>
      <c r="E135" s="122"/>
      <c r="F135" s="189">
        <v>2539082.0699999998</v>
      </c>
      <c r="G135" s="123">
        <f t="shared" si="1"/>
        <v>16228217.582599871</v>
      </c>
    </row>
    <row r="136" spans="1:7" s="7" customFormat="1" ht="18" thickTop="1" thickBot="1" x14ac:dyDescent="0.25">
      <c r="A136" s="79"/>
      <c r="B136" s="124">
        <v>45822</v>
      </c>
      <c r="C136" s="125"/>
      <c r="D136" s="121" t="s">
        <v>29</v>
      </c>
      <c r="E136" s="122">
        <v>23000</v>
      </c>
      <c r="F136" s="189">
        <v>575</v>
      </c>
      <c r="G136" s="123">
        <f t="shared" si="1"/>
        <v>16250642.582599871</v>
      </c>
    </row>
    <row r="137" spans="1:7" s="7" customFormat="1" ht="18" thickTop="1" thickBot="1" x14ac:dyDescent="0.25">
      <c r="A137" s="79"/>
      <c r="B137" s="124">
        <v>45823</v>
      </c>
      <c r="C137" s="125"/>
      <c r="D137" s="121" t="s">
        <v>39</v>
      </c>
      <c r="E137" s="122">
        <v>20000</v>
      </c>
      <c r="F137" s="189"/>
      <c r="G137" s="123">
        <f t="shared" si="1"/>
        <v>16270642.582599871</v>
      </c>
    </row>
    <row r="138" spans="1:7" s="7" customFormat="1" ht="18" thickTop="1" thickBot="1" x14ac:dyDescent="0.25">
      <c r="A138" s="79"/>
      <c r="B138" s="124">
        <v>45823</v>
      </c>
      <c r="C138" s="125"/>
      <c r="D138" s="121" t="s">
        <v>29</v>
      </c>
      <c r="E138" s="122">
        <v>19000</v>
      </c>
      <c r="F138" s="189">
        <v>505.25</v>
      </c>
      <c r="G138" s="123">
        <f t="shared" si="1"/>
        <v>16289137.332599871</v>
      </c>
    </row>
    <row r="139" spans="1:7" s="7" customFormat="1" ht="18" thickTop="1" thickBot="1" x14ac:dyDescent="0.25">
      <c r="A139" s="79"/>
      <c r="B139" s="124">
        <v>45824</v>
      </c>
      <c r="C139" s="125"/>
      <c r="D139" s="121" t="s">
        <v>39</v>
      </c>
      <c r="E139" s="122">
        <v>16625</v>
      </c>
      <c r="F139" s="189"/>
      <c r="G139" s="123">
        <f t="shared" si="1"/>
        <v>16305762.332599871</v>
      </c>
    </row>
    <row r="140" spans="1:7" s="7" customFormat="1" ht="18" thickTop="1" thickBot="1" x14ac:dyDescent="0.25">
      <c r="A140" s="79"/>
      <c r="B140" s="124">
        <v>45824</v>
      </c>
      <c r="C140" s="125"/>
      <c r="D140" s="121" t="s">
        <v>39</v>
      </c>
      <c r="E140" s="122">
        <v>67635</v>
      </c>
      <c r="F140" s="189"/>
      <c r="G140" s="123">
        <f t="shared" si="1"/>
        <v>16373397.332599871</v>
      </c>
    </row>
    <row r="141" spans="1:7" s="7" customFormat="1" ht="18" thickTop="1" thickBot="1" x14ac:dyDescent="0.25">
      <c r="A141" s="79"/>
      <c r="B141" s="124">
        <v>45824</v>
      </c>
      <c r="C141" s="125"/>
      <c r="D141" s="121" t="s">
        <v>39</v>
      </c>
      <c r="E141" s="122">
        <v>1700</v>
      </c>
      <c r="F141" s="189"/>
      <c r="G141" s="123">
        <f t="shared" si="1"/>
        <v>16375097.332599871</v>
      </c>
    </row>
    <row r="142" spans="1:7" s="7" customFormat="1" ht="18" thickTop="1" thickBot="1" x14ac:dyDescent="0.25">
      <c r="A142" s="79"/>
      <c r="B142" s="124">
        <v>45824</v>
      </c>
      <c r="C142" s="125"/>
      <c r="D142" s="121" t="s">
        <v>39</v>
      </c>
      <c r="E142" s="127">
        <v>28860</v>
      </c>
      <c r="F142" s="192"/>
      <c r="G142" s="123">
        <f t="shared" si="1"/>
        <v>16403957.332599871</v>
      </c>
    </row>
    <row r="143" spans="1:7" s="7" customFormat="1" ht="18" thickTop="1" thickBot="1" x14ac:dyDescent="0.25">
      <c r="A143" s="79"/>
      <c r="B143" s="124">
        <v>45824</v>
      </c>
      <c r="C143" s="125"/>
      <c r="D143" s="121" t="s">
        <v>39</v>
      </c>
      <c r="E143" s="127">
        <v>1800</v>
      </c>
      <c r="F143" s="192"/>
      <c r="G143" s="123">
        <f t="shared" si="1"/>
        <v>16405757.332599871</v>
      </c>
    </row>
    <row r="144" spans="1:7" s="7" customFormat="1" ht="18" thickTop="1" thickBot="1" x14ac:dyDescent="0.25">
      <c r="A144" s="79"/>
      <c r="B144" s="124">
        <v>45824</v>
      </c>
      <c r="C144" s="125"/>
      <c r="D144" s="121" t="s">
        <v>39</v>
      </c>
      <c r="E144" s="127">
        <v>15685</v>
      </c>
      <c r="F144" s="189"/>
      <c r="G144" s="123">
        <f t="shared" si="1"/>
        <v>16421442.332599871</v>
      </c>
    </row>
    <row r="145" spans="1:7" s="7" customFormat="1" ht="18" thickTop="1" thickBot="1" x14ac:dyDescent="0.25">
      <c r="A145" s="79"/>
      <c r="B145" s="124">
        <v>45824</v>
      </c>
      <c r="C145" s="125"/>
      <c r="D145" s="121" t="s">
        <v>39</v>
      </c>
      <c r="E145" s="127">
        <v>130</v>
      </c>
      <c r="F145" s="189"/>
      <c r="G145" s="123">
        <f t="shared" si="1"/>
        <v>16421572.332599871</v>
      </c>
    </row>
    <row r="146" spans="1:7" s="7" customFormat="1" ht="18" thickTop="1" thickBot="1" x14ac:dyDescent="0.25">
      <c r="A146" s="79"/>
      <c r="B146" s="124">
        <v>45824</v>
      </c>
      <c r="C146" s="125"/>
      <c r="D146" s="121" t="s">
        <v>29</v>
      </c>
      <c r="E146" s="127">
        <v>80326.399999999994</v>
      </c>
      <c r="F146" s="189">
        <v>2070.7199999999998</v>
      </c>
      <c r="G146" s="123">
        <f t="shared" si="1"/>
        <v>16499828.012599871</v>
      </c>
    </row>
    <row r="147" spans="1:7" s="7" customFormat="1" ht="18" thickTop="1" thickBot="1" x14ac:dyDescent="0.25">
      <c r="A147" s="79"/>
      <c r="B147" s="124">
        <v>45824</v>
      </c>
      <c r="C147" s="125"/>
      <c r="D147" s="121" t="s">
        <v>62</v>
      </c>
      <c r="E147" s="122">
        <v>7689.6</v>
      </c>
      <c r="F147" s="189"/>
      <c r="G147" s="123">
        <f t="shared" si="1"/>
        <v>16507517.61259987</v>
      </c>
    </row>
    <row r="148" spans="1:7" s="7" customFormat="1" ht="18" thickTop="1" thickBot="1" x14ac:dyDescent="0.25">
      <c r="A148" s="79"/>
      <c r="B148" s="124">
        <v>45824</v>
      </c>
      <c r="C148" s="125"/>
      <c r="D148" s="121" t="s">
        <v>62</v>
      </c>
      <c r="E148" s="122">
        <v>572250.52</v>
      </c>
      <c r="F148" s="189"/>
      <c r="G148" s="123">
        <f t="shared" ref="G148:G211" si="2">G147+E148-F148</f>
        <v>17079768.132599872</v>
      </c>
    </row>
    <row r="149" spans="1:7" s="7" customFormat="1" ht="18" customHeight="1" thickTop="1" thickBot="1" x14ac:dyDescent="0.25">
      <c r="A149" s="79"/>
      <c r="B149" s="124">
        <v>45824</v>
      </c>
      <c r="C149" s="125"/>
      <c r="D149" s="121" t="s">
        <v>61</v>
      </c>
      <c r="E149" s="122">
        <v>2554608.33</v>
      </c>
      <c r="F149" s="189"/>
      <c r="G149" s="123">
        <f t="shared" si="2"/>
        <v>19634376.462599874</v>
      </c>
    </row>
    <row r="150" spans="1:7" s="7" customFormat="1" ht="61.5" thickTop="1" thickBot="1" x14ac:dyDescent="0.25">
      <c r="A150" s="79"/>
      <c r="B150" s="124">
        <v>45824</v>
      </c>
      <c r="C150" s="125"/>
      <c r="D150" s="121" t="s">
        <v>110</v>
      </c>
      <c r="E150" s="122">
        <v>43485</v>
      </c>
      <c r="F150" s="189"/>
      <c r="G150" s="123">
        <f t="shared" si="2"/>
        <v>19677861.462599874</v>
      </c>
    </row>
    <row r="151" spans="1:7" s="7" customFormat="1" ht="18" thickTop="1" thickBot="1" x14ac:dyDescent="0.25">
      <c r="A151" s="79"/>
      <c r="B151" s="124">
        <v>45825</v>
      </c>
      <c r="C151" s="125"/>
      <c r="D151" s="121" t="s">
        <v>39</v>
      </c>
      <c r="E151" s="122">
        <v>28180</v>
      </c>
      <c r="F151" s="189"/>
      <c r="G151" s="123">
        <f t="shared" si="2"/>
        <v>19706041.462599874</v>
      </c>
    </row>
    <row r="152" spans="1:7" s="7" customFormat="1" ht="18" thickTop="1" thickBot="1" x14ac:dyDescent="0.25">
      <c r="A152" s="79"/>
      <c r="B152" s="124">
        <v>45825</v>
      </c>
      <c r="C152" s="125"/>
      <c r="D152" s="121" t="s">
        <v>39</v>
      </c>
      <c r="E152" s="122">
        <v>59135</v>
      </c>
      <c r="F152" s="189"/>
      <c r="G152" s="123">
        <f t="shared" si="2"/>
        <v>19765176.462599874</v>
      </c>
    </row>
    <row r="153" spans="1:7" s="7" customFormat="1" ht="18" thickTop="1" thickBot="1" x14ac:dyDescent="0.25">
      <c r="A153" s="79"/>
      <c r="B153" s="124">
        <v>45825</v>
      </c>
      <c r="C153" s="125"/>
      <c r="D153" s="121" t="s">
        <v>39</v>
      </c>
      <c r="E153" s="122">
        <v>1850</v>
      </c>
      <c r="F153" s="189"/>
      <c r="G153" s="123">
        <f t="shared" si="2"/>
        <v>19767026.462599874</v>
      </c>
    </row>
    <row r="154" spans="1:7" s="7" customFormat="1" ht="18" thickTop="1" thickBot="1" x14ac:dyDescent="0.25">
      <c r="A154" s="79"/>
      <c r="B154" s="124">
        <v>45825</v>
      </c>
      <c r="C154" s="125"/>
      <c r="D154" s="121" t="s">
        <v>39</v>
      </c>
      <c r="E154" s="122">
        <v>17935</v>
      </c>
      <c r="F154" s="189"/>
      <c r="G154" s="123">
        <f t="shared" si="2"/>
        <v>19784961.462599874</v>
      </c>
    </row>
    <row r="155" spans="1:7" s="7" customFormat="1" ht="18" thickTop="1" thickBot="1" x14ac:dyDescent="0.25">
      <c r="A155" s="79"/>
      <c r="B155" s="124">
        <v>45825</v>
      </c>
      <c r="C155" s="125"/>
      <c r="D155" s="121" t="s">
        <v>39</v>
      </c>
      <c r="E155" s="122">
        <v>3150</v>
      </c>
      <c r="F155" s="189"/>
      <c r="G155" s="123">
        <f t="shared" si="2"/>
        <v>19788111.462599874</v>
      </c>
    </row>
    <row r="156" spans="1:7" s="7" customFormat="1" ht="18" thickTop="1" thickBot="1" x14ac:dyDescent="0.25">
      <c r="A156" s="79"/>
      <c r="B156" s="124">
        <v>45825</v>
      </c>
      <c r="C156" s="125"/>
      <c r="D156" s="121" t="s">
        <v>39</v>
      </c>
      <c r="E156" s="122">
        <v>38907</v>
      </c>
      <c r="F156" s="189"/>
      <c r="G156" s="123">
        <f t="shared" si="2"/>
        <v>19827018.462599874</v>
      </c>
    </row>
    <row r="157" spans="1:7" s="7" customFormat="1" ht="18.75" customHeight="1" thickTop="1" thickBot="1" x14ac:dyDescent="0.25">
      <c r="A157" s="79"/>
      <c r="B157" s="124">
        <v>45825</v>
      </c>
      <c r="C157" s="125"/>
      <c r="D157" s="121" t="s">
        <v>39</v>
      </c>
      <c r="E157" s="122">
        <v>1830</v>
      </c>
      <c r="F157" s="189"/>
      <c r="G157" s="123">
        <f t="shared" si="2"/>
        <v>19828848.462599874</v>
      </c>
    </row>
    <row r="158" spans="1:7" s="7" customFormat="1" ht="23.25" customHeight="1" thickTop="1" thickBot="1" x14ac:dyDescent="0.25">
      <c r="A158" s="79"/>
      <c r="B158" s="124">
        <v>45825</v>
      </c>
      <c r="C158" s="125"/>
      <c r="D158" s="121" t="s">
        <v>29</v>
      </c>
      <c r="E158" s="122">
        <v>110653.96</v>
      </c>
      <c r="F158" s="189">
        <v>2865.68</v>
      </c>
      <c r="G158" s="123">
        <f t="shared" si="2"/>
        <v>19936636.742599875</v>
      </c>
    </row>
    <row r="159" spans="1:7" s="7" customFormat="1" ht="19.5" customHeight="1" thickTop="1" thickBot="1" x14ac:dyDescent="0.25">
      <c r="A159" s="79"/>
      <c r="B159" s="124">
        <v>45825</v>
      </c>
      <c r="C159" s="125"/>
      <c r="D159" s="121" t="s">
        <v>42</v>
      </c>
      <c r="E159" s="122">
        <v>65870.67</v>
      </c>
      <c r="F159" s="189"/>
      <c r="G159" s="123">
        <f t="shared" si="2"/>
        <v>20002507.412599877</v>
      </c>
    </row>
    <row r="160" spans="1:7" s="7" customFormat="1" ht="21.75" customHeight="1" thickTop="1" thickBot="1" x14ac:dyDescent="0.25">
      <c r="A160" s="79"/>
      <c r="B160" s="124">
        <v>45825</v>
      </c>
      <c r="C160" s="125"/>
      <c r="D160" s="121" t="s">
        <v>44</v>
      </c>
      <c r="E160" s="122">
        <v>282057.90999999997</v>
      </c>
      <c r="F160" s="189"/>
      <c r="G160" s="123">
        <f t="shared" si="2"/>
        <v>20284565.322599877</v>
      </c>
    </row>
    <row r="161" spans="1:7" s="7" customFormat="1" ht="18" thickTop="1" thickBot="1" x14ac:dyDescent="0.25">
      <c r="A161" s="79"/>
      <c r="B161" s="140">
        <v>45825</v>
      </c>
      <c r="C161" s="140"/>
      <c r="D161" s="140" t="s">
        <v>79</v>
      </c>
      <c r="E161" s="164">
        <v>317146.78000000003</v>
      </c>
      <c r="F161" s="164"/>
      <c r="G161" s="123">
        <f t="shared" si="2"/>
        <v>20601712.102599878</v>
      </c>
    </row>
    <row r="162" spans="1:7" s="7" customFormat="1" ht="18" thickTop="1" thickBot="1" x14ac:dyDescent="0.25">
      <c r="A162" s="79"/>
      <c r="B162" s="140">
        <v>45825</v>
      </c>
      <c r="C162" s="140"/>
      <c r="D162" s="140" t="s">
        <v>23</v>
      </c>
      <c r="E162" s="164"/>
      <c r="F162" s="164">
        <v>1023638.67</v>
      </c>
      <c r="G162" s="123">
        <f t="shared" si="2"/>
        <v>19578073.432599876</v>
      </c>
    </row>
    <row r="163" spans="1:7" s="7" customFormat="1" ht="19.5" customHeight="1" thickTop="1" thickBot="1" x14ac:dyDescent="0.25">
      <c r="A163" s="79"/>
      <c r="B163" s="140">
        <v>45826</v>
      </c>
      <c r="C163" s="140"/>
      <c r="D163" s="140" t="s">
        <v>39</v>
      </c>
      <c r="E163" s="164">
        <v>17717</v>
      </c>
      <c r="F163" s="164"/>
      <c r="G163" s="123">
        <f t="shared" si="2"/>
        <v>19595790.432599876</v>
      </c>
    </row>
    <row r="164" spans="1:7" s="7" customFormat="1" ht="18" thickTop="1" thickBot="1" x14ac:dyDescent="0.25">
      <c r="A164" s="79"/>
      <c r="B164" s="140">
        <v>45826</v>
      </c>
      <c r="C164" s="140"/>
      <c r="D164" s="140" t="s">
        <v>39</v>
      </c>
      <c r="E164" s="164">
        <v>35745</v>
      </c>
      <c r="F164" s="164"/>
      <c r="G164" s="123">
        <f t="shared" si="2"/>
        <v>19631535.432599876</v>
      </c>
    </row>
    <row r="165" spans="1:7" s="7" customFormat="1" ht="18" thickTop="1" thickBot="1" x14ac:dyDescent="0.25">
      <c r="A165" s="79"/>
      <c r="B165" s="140">
        <v>45826</v>
      </c>
      <c r="C165" s="140"/>
      <c r="D165" s="140" t="s">
        <v>39</v>
      </c>
      <c r="E165" s="164">
        <v>2650</v>
      </c>
      <c r="F165" s="164"/>
      <c r="G165" s="123">
        <f t="shared" si="2"/>
        <v>19634185.432599876</v>
      </c>
    </row>
    <row r="166" spans="1:7" s="7" customFormat="1" ht="18" thickTop="1" thickBot="1" x14ac:dyDescent="0.25">
      <c r="A166" s="79"/>
      <c r="B166" s="140">
        <v>45826</v>
      </c>
      <c r="C166" s="140"/>
      <c r="D166" s="140" t="s">
        <v>39</v>
      </c>
      <c r="E166" s="164">
        <v>10521</v>
      </c>
      <c r="F166" s="164"/>
      <c r="G166" s="123">
        <f t="shared" si="2"/>
        <v>19644706.432599876</v>
      </c>
    </row>
    <row r="167" spans="1:7" s="7" customFormat="1" ht="18" thickTop="1" thickBot="1" x14ac:dyDescent="0.25">
      <c r="A167" s="79"/>
      <c r="B167" s="140">
        <v>45826</v>
      </c>
      <c r="C167" s="140"/>
      <c r="D167" s="140" t="s">
        <v>39</v>
      </c>
      <c r="E167" s="164">
        <v>7700</v>
      </c>
      <c r="F167" s="164"/>
      <c r="G167" s="123">
        <f t="shared" si="2"/>
        <v>19652406.432599876</v>
      </c>
    </row>
    <row r="168" spans="1:7" s="7" customFormat="1" ht="18" thickTop="1" thickBot="1" x14ac:dyDescent="0.25">
      <c r="A168" s="79"/>
      <c r="B168" s="140">
        <v>45826</v>
      </c>
      <c r="C168" s="140"/>
      <c r="D168" s="140" t="s">
        <v>39</v>
      </c>
      <c r="E168" s="164">
        <v>103650</v>
      </c>
      <c r="F168" s="164"/>
      <c r="G168" s="123">
        <f t="shared" si="2"/>
        <v>19756056.432599876</v>
      </c>
    </row>
    <row r="169" spans="1:7" s="7" customFormat="1" ht="18" thickTop="1" thickBot="1" x14ac:dyDescent="0.25">
      <c r="A169" s="79"/>
      <c r="B169" s="168">
        <v>45826</v>
      </c>
      <c r="C169" s="169"/>
      <c r="D169" s="166" t="s">
        <v>39</v>
      </c>
      <c r="E169" s="167">
        <v>1800</v>
      </c>
      <c r="F169" s="167"/>
      <c r="G169" s="123">
        <f t="shared" si="2"/>
        <v>19757856.432599876</v>
      </c>
    </row>
    <row r="170" spans="1:7" s="7" customFormat="1" ht="18" thickTop="1" thickBot="1" x14ac:dyDescent="0.25">
      <c r="A170" s="79"/>
      <c r="B170" s="140">
        <v>45826</v>
      </c>
      <c r="C170" s="140"/>
      <c r="D170" s="162" t="s">
        <v>29</v>
      </c>
      <c r="E170" s="164">
        <v>86642.8</v>
      </c>
      <c r="F170" s="164">
        <v>2301.64</v>
      </c>
      <c r="G170" s="123">
        <f t="shared" si="2"/>
        <v>19842197.592599876</v>
      </c>
    </row>
    <row r="171" spans="1:7" s="7" customFormat="1" ht="18" thickTop="1" thickBot="1" x14ac:dyDescent="0.25">
      <c r="A171" s="79"/>
      <c r="B171" s="163">
        <v>45826</v>
      </c>
      <c r="C171" s="140"/>
      <c r="D171" s="162" t="s">
        <v>52</v>
      </c>
      <c r="E171" s="164">
        <v>77424.820000000007</v>
      </c>
      <c r="F171" s="164"/>
      <c r="G171" s="123">
        <f t="shared" si="2"/>
        <v>19919622.412599877</v>
      </c>
    </row>
    <row r="172" spans="1:7" s="7" customFormat="1" ht="36" customHeight="1" thickTop="1" thickBot="1" x14ac:dyDescent="0.25">
      <c r="A172" s="79"/>
      <c r="B172" s="163">
        <v>45826</v>
      </c>
      <c r="C172" s="140"/>
      <c r="D172" s="211" t="s">
        <v>111</v>
      </c>
      <c r="E172" s="164">
        <v>1500</v>
      </c>
      <c r="F172" s="164"/>
      <c r="G172" s="123">
        <f t="shared" si="2"/>
        <v>19921122.412599877</v>
      </c>
    </row>
    <row r="173" spans="1:7" s="7" customFormat="1" ht="18" thickTop="1" thickBot="1" x14ac:dyDescent="0.25">
      <c r="A173" s="79"/>
      <c r="B173" s="163">
        <v>45826</v>
      </c>
      <c r="C173" s="140"/>
      <c r="D173" s="162" t="s">
        <v>23</v>
      </c>
      <c r="E173" s="164"/>
      <c r="F173" s="164">
        <v>7454048.4100000001</v>
      </c>
      <c r="G173" s="123">
        <f t="shared" si="2"/>
        <v>12467074.002599876</v>
      </c>
    </row>
    <row r="174" spans="1:7" s="7" customFormat="1" ht="18" thickTop="1" thickBot="1" x14ac:dyDescent="0.25">
      <c r="A174" s="79"/>
      <c r="B174" s="165">
        <v>45827</v>
      </c>
      <c r="C174" s="161"/>
      <c r="D174" s="166" t="s">
        <v>39</v>
      </c>
      <c r="E174" s="161">
        <v>26455</v>
      </c>
      <c r="F174" s="161"/>
      <c r="G174" s="123">
        <f t="shared" si="2"/>
        <v>12493529.002599876</v>
      </c>
    </row>
    <row r="175" spans="1:7" s="7" customFormat="1" ht="17.25" customHeight="1" thickTop="1" thickBot="1" x14ac:dyDescent="0.25">
      <c r="A175" s="79"/>
      <c r="B175" s="124">
        <v>45828</v>
      </c>
      <c r="C175" s="125"/>
      <c r="D175" s="121" t="s">
        <v>39</v>
      </c>
      <c r="E175" s="122">
        <v>60590</v>
      </c>
      <c r="F175" s="170"/>
      <c r="G175" s="123">
        <f t="shared" si="2"/>
        <v>12554119.002599876</v>
      </c>
    </row>
    <row r="176" spans="1:7" s="7" customFormat="1" ht="18" thickTop="1" thickBot="1" x14ac:dyDescent="0.25">
      <c r="A176" s="79"/>
      <c r="B176" s="130">
        <v>45828</v>
      </c>
      <c r="C176" s="131"/>
      <c r="D176" s="121" t="s">
        <v>39</v>
      </c>
      <c r="E176" s="122">
        <v>51790</v>
      </c>
      <c r="F176" s="170"/>
      <c r="G176" s="123">
        <f t="shared" si="2"/>
        <v>12605909.002599876</v>
      </c>
    </row>
    <row r="177" spans="1:9" s="7" customFormat="1" ht="18" thickTop="1" thickBot="1" x14ac:dyDescent="0.25">
      <c r="A177" s="79"/>
      <c r="B177" s="130">
        <v>45828</v>
      </c>
      <c r="C177" s="131"/>
      <c r="D177" s="121" t="s">
        <v>39</v>
      </c>
      <c r="E177" s="122">
        <v>3550</v>
      </c>
      <c r="F177" s="170"/>
      <c r="G177" s="123">
        <f t="shared" si="2"/>
        <v>12609459.002599876</v>
      </c>
    </row>
    <row r="178" spans="1:9" s="7" customFormat="1" ht="18" thickTop="1" thickBot="1" x14ac:dyDescent="0.25">
      <c r="A178" s="79"/>
      <c r="B178" s="130">
        <v>45828</v>
      </c>
      <c r="C178" s="131"/>
      <c r="D178" s="121" t="s">
        <v>39</v>
      </c>
      <c r="E178" s="122">
        <v>9005</v>
      </c>
      <c r="F178" s="170"/>
      <c r="G178" s="123">
        <f t="shared" si="2"/>
        <v>12618464.002599876</v>
      </c>
    </row>
    <row r="179" spans="1:9" s="7" customFormat="1" ht="18" thickTop="1" thickBot="1" x14ac:dyDescent="0.25">
      <c r="A179" s="79"/>
      <c r="B179" s="130">
        <v>45828</v>
      </c>
      <c r="C179" s="131"/>
      <c r="D179" s="121" t="s">
        <v>39</v>
      </c>
      <c r="E179" s="122">
        <v>6000</v>
      </c>
      <c r="F179" s="170"/>
      <c r="G179" s="123">
        <f t="shared" si="2"/>
        <v>12624464.002599876</v>
      </c>
    </row>
    <row r="180" spans="1:9" s="7" customFormat="1" ht="18" thickTop="1" thickBot="1" x14ac:dyDescent="0.25">
      <c r="A180" s="79"/>
      <c r="B180" s="130">
        <v>45828</v>
      </c>
      <c r="C180" s="131"/>
      <c r="D180" s="121" t="s">
        <v>39</v>
      </c>
      <c r="E180" s="122">
        <v>9331</v>
      </c>
      <c r="F180" s="170"/>
      <c r="G180" s="123">
        <f t="shared" si="2"/>
        <v>12633795.002599876</v>
      </c>
    </row>
    <row r="181" spans="1:9" s="7" customFormat="1" ht="18" thickTop="1" thickBot="1" x14ac:dyDescent="0.25">
      <c r="A181" s="79"/>
      <c r="B181" s="130">
        <v>45828</v>
      </c>
      <c r="C181" s="131"/>
      <c r="D181" s="121" t="s">
        <v>29</v>
      </c>
      <c r="E181" s="122">
        <v>65872.66</v>
      </c>
      <c r="F181" s="170">
        <v>1692.15</v>
      </c>
      <c r="G181" s="123">
        <f t="shared" si="2"/>
        <v>12697975.512599876</v>
      </c>
    </row>
    <row r="182" spans="1:9" s="7" customFormat="1" ht="18" thickTop="1" thickBot="1" x14ac:dyDescent="0.25">
      <c r="A182" s="79"/>
      <c r="B182" s="130">
        <v>45828</v>
      </c>
      <c r="C182" s="131"/>
      <c r="D182" s="121" t="s">
        <v>63</v>
      </c>
      <c r="E182" s="122">
        <v>175846</v>
      </c>
      <c r="F182" s="170"/>
      <c r="G182" s="123">
        <f t="shared" si="2"/>
        <v>12873821.512599876</v>
      </c>
    </row>
    <row r="183" spans="1:9" s="7" customFormat="1" ht="18" thickTop="1" thickBot="1" x14ac:dyDescent="0.25">
      <c r="A183" s="79"/>
      <c r="B183" s="130">
        <v>45828</v>
      </c>
      <c r="C183" s="131"/>
      <c r="D183" s="121" t="s">
        <v>63</v>
      </c>
      <c r="E183" s="122">
        <v>65189.599999999999</v>
      </c>
      <c r="F183" s="170"/>
      <c r="G183" s="123">
        <f t="shared" si="2"/>
        <v>12939011.112599876</v>
      </c>
    </row>
    <row r="184" spans="1:9" s="7" customFormat="1" ht="18" thickTop="1" thickBot="1" x14ac:dyDescent="0.25">
      <c r="A184" s="79"/>
      <c r="B184" s="130">
        <v>45828</v>
      </c>
      <c r="C184" s="131"/>
      <c r="D184" s="121" t="s">
        <v>63</v>
      </c>
      <c r="E184" s="122">
        <v>65000</v>
      </c>
      <c r="F184" s="170"/>
      <c r="G184" s="123">
        <f t="shared" si="2"/>
        <v>13004011.112599876</v>
      </c>
    </row>
    <row r="185" spans="1:9" s="7" customFormat="1" ht="18" thickTop="1" thickBot="1" x14ac:dyDescent="0.25">
      <c r="A185" s="79"/>
      <c r="B185" s="130">
        <v>45828</v>
      </c>
      <c r="C185" s="131"/>
      <c r="D185" s="121" t="s">
        <v>63</v>
      </c>
      <c r="E185" s="122">
        <v>128450</v>
      </c>
      <c r="F185" s="170"/>
      <c r="G185" s="123">
        <f t="shared" si="2"/>
        <v>13132461.112599876</v>
      </c>
    </row>
    <row r="186" spans="1:9" s="7" customFormat="1" ht="18" thickTop="1" thickBot="1" x14ac:dyDescent="0.25">
      <c r="A186" s="79"/>
      <c r="B186" s="130">
        <v>45828</v>
      </c>
      <c r="C186" s="131"/>
      <c r="D186" s="121" t="s">
        <v>63</v>
      </c>
      <c r="E186" s="122">
        <v>88972.4</v>
      </c>
      <c r="F186" s="170"/>
      <c r="G186" s="123">
        <f t="shared" si="2"/>
        <v>13221433.512599876</v>
      </c>
    </row>
    <row r="187" spans="1:9" s="7" customFormat="1" ht="18" thickTop="1" thickBot="1" x14ac:dyDescent="0.25">
      <c r="A187" s="79"/>
      <c r="B187" s="130">
        <v>45828</v>
      </c>
      <c r="C187" s="131"/>
      <c r="D187" s="121" t="s">
        <v>63</v>
      </c>
      <c r="E187" s="122">
        <v>229406.5</v>
      </c>
      <c r="F187" s="170"/>
      <c r="G187" s="123">
        <f t="shared" si="2"/>
        <v>13450840.012599876</v>
      </c>
    </row>
    <row r="188" spans="1:9" s="7" customFormat="1" ht="18" thickTop="1" thickBot="1" x14ac:dyDescent="0.25">
      <c r="A188" s="79"/>
      <c r="B188" s="130">
        <v>45828</v>
      </c>
      <c r="C188" s="131"/>
      <c r="D188" s="121" t="s">
        <v>63</v>
      </c>
      <c r="E188" s="122">
        <v>18190.8</v>
      </c>
      <c r="F188" s="170"/>
      <c r="G188" s="123">
        <f t="shared" si="2"/>
        <v>13469030.812599877</v>
      </c>
    </row>
    <row r="189" spans="1:9" s="7" customFormat="1" ht="18" thickTop="1" thickBot="1" x14ac:dyDescent="0.25">
      <c r="A189" s="79"/>
      <c r="B189" s="130">
        <v>45828</v>
      </c>
      <c r="C189" s="131"/>
      <c r="D189" s="121" t="s">
        <v>63</v>
      </c>
      <c r="E189" s="122">
        <v>7179.13</v>
      </c>
      <c r="F189" s="170"/>
      <c r="G189" s="123">
        <f t="shared" si="2"/>
        <v>13476209.942599878</v>
      </c>
    </row>
    <row r="190" spans="1:9" s="7" customFormat="1" ht="18" thickTop="1" thickBot="1" x14ac:dyDescent="0.25">
      <c r="A190" s="79"/>
      <c r="B190" s="130">
        <v>45828</v>
      </c>
      <c r="C190" s="131"/>
      <c r="D190" s="121" t="s">
        <v>63</v>
      </c>
      <c r="E190" s="122">
        <v>167909.48</v>
      </c>
      <c r="F190" s="170"/>
      <c r="G190" s="123">
        <f t="shared" si="2"/>
        <v>13644119.422599878</v>
      </c>
      <c r="H190" s="202">
        <v>63971008.160399824</v>
      </c>
      <c r="I190" s="111">
        <f>+H190-G190</f>
        <v>50326888.737799942</v>
      </c>
    </row>
    <row r="191" spans="1:9" s="7" customFormat="1" ht="18" thickTop="1" thickBot="1" x14ac:dyDescent="0.25">
      <c r="A191" s="79"/>
      <c r="B191" s="130">
        <v>45828</v>
      </c>
      <c r="C191" s="131"/>
      <c r="D191" s="121" t="s">
        <v>63</v>
      </c>
      <c r="E191" s="122">
        <v>55790.400000000001</v>
      </c>
      <c r="F191" s="170"/>
      <c r="G191" s="123">
        <f t="shared" si="2"/>
        <v>13699909.822599879</v>
      </c>
    </row>
    <row r="192" spans="1:9" s="7" customFormat="1" ht="18" thickTop="1" thickBot="1" x14ac:dyDescent="0.25">
      <c r="A192" s="79"/>
      <c r="B192" s="130">
        <v>45828</v>
      </c>
      <c r="C192" s="131"/>
      <c r="D192" s="121" t="s">
        <v>63</v>
      </c>
      <c r="E192" s="122">
        <v>4074.51</v>
      </c>
      <c r="F192" s="170"/>
      <c r="G192" s="123">
        <f t="shared" si="2"/>
        <v>13703984.332599878</v>
      </c>
    </row>
    <row r="193" spans="1:7" s="7" customFormat="1" ht="18" thickTop="1" thickBot="1" x14ac:dyDescent="0.25">
      <c r="A193" s="79"/>
      <c r="B193" s="130">
        <v>45828</v>
      </c>
      <c r="C193" s="131"/>
      <c r="D193" s="121" t="s">
        <v>63</v>
      </c>
      <c r="E193" s="122">
        <v>1500</v>
      </c>
      <c r="F193" s="170"/>
      <c r="G193" s="123">
        <f t="shared" si="2"/>
        <v>13705484.332599878</v>
      </c>
    </row>
    <row r="194" spans="1:7" s="7" customFormat="1" ht="18" thickTop="1" thickBot="1" x14ac:dyDescent="0.25">
      <c r="A194" s="79"/>
      <c r="B194" s="130">
        <v>45828</v>
      </c>
      <c r="C194" s="131"/>
      <c r="D194" s="121" t="s">
        <v>64</v>
      </c>
      <c r="E194" s="122">
        <v>884842.25</v>
      </c>
      <c r="F194" s="170"/>
      <c r="G194" s="123">
        <f t="shared" si="2"/>
        <v>14590326.582599878</v>
      </c>
    </row>
    <row r="195" spans="1:7" s="7" customFormat="1" ht="76.5" thickTop="1" thickBot="1" x14ac:dyDescent="0.25">
      <c r="A195" s="79"/>
      <c r="B195" s="130">
        <v>45828</v>
      </c>
      <c r="C195" s="131"/>
      <c r="D195" s="121" t="s">
        <v>112</v>
      </c>
      <c r="E195" s="122">
        <v>3500</v>
      </c>
      <c r="F195" s="170"/>
      <c r="G195" s="123">
        <f t="shared" si="2"/>
        <v>14593826.582599878</v>
      </c>
    </row>
    <row r="196" spans="1:7" s="7" customFormat="1" ht="76.5" thickTop="1" thickBot="1" x14ac:dyDescent="0.25">
      <c r="A196" s="79"/>
      <c r="B196" s="130">
        <v>45828</v>
      </c>
      <c r="C196" s="131"/>
      <c r="D196" s="121" t="s">
        <v>113</v>
      </c>
      <c r="E196" s="122">
        <v>435</v>
      </c>
      <c r="F196" s="170"/>
      <c r="G196" s="123">
        <f t="shared" si="2"/>
        <v>14594261.582599878</v>
      </c>
    </row>
    <row r="197" spans="1:7" s="7" customFormat="1" ht="61.5" thickTop="1" thickBot="1" x14ac:dyDescent="0.25">
      <c r="A197" s="79"/>
      <c r="B197" s="130">
        <v>45828</v>
      </c>
      <c r="C197" s="131"/>
      <c r="D197" s="121" t="s">
        <v>114</v>
      </c>
      <c r="E197" s="122">
        <v>3500</v>
      </c>
      <c r="F197" s="170"/>
      <c r="G197" s="123">
        <f t="shared" si="2"/>
        <v>14597761.582599878</v>
      </c>
    </row>
    <row r="198" spans="1:7" s="7" customFormat="1" ht="18" thickTop="1" thickBot="1" x14ac:dyDescent="0.25">
      <c r="A198" s="79"/>
      <c r="B198" s="130">
        <v>45829</v>
      </c>
      <c r="C198" s="131"/>
      <c r="D198" s="121" t="s">
        <v>39</v>
      </c>
      <c r="E198" s="122">
        <v>1140</v>
      </c>
      <c r="F198" s="170"/>
      <c r="G198" s="123">
        <f t="shared" si="2"/>
        <v>14598901.582599878</v>
      </c>
    </row>
    <row r="199" spans="1:7" s="7" customFormat="1" ht="18" thickTop="1" thickBot="1" x14ac:dyDescent="0.25">
      <c r="A199" s="79"/>
      <c r="B199" s="130">
        <v>45829</v>
      </c>
      <c r="C199" s="131"/>
      <c r="D199" s="121" t="s">
        <v>29</v>
      </c>
      <c r="E199" s="122">
        <v>6180</v>
      </c>
      <c r="F199" s="170">
        <v>161.94</v>
      </c>
      <c r="G199" s="123">
        <f t="shared" si="2"/>
        <v>14604919.642599879</v>
      </c>
    </row>
    <row r="200" spans="1:7" s="7" customFormat="1" ht="18" thickTop="1" thickBot="1" x14ac:dyDescent="0.25">
      <c r="A200" s="79"/>
      <c r="B200" s="130">
        <v>45830</v>
      </c>
      <c r="C200" s="131"/>
      <c r="D200" s="121" t="s">
        <v>39</v>
      </c>
      <c r="E200" s="122">
        <v>9280</v>
      </c>
      <c r="F200" s="170"/>
      <c r="G200" s="123">
        <f t="shared" si="2"/>
        <v>14614199.642599879</v>
      </c>
    </row>
    <row r="201" spans="1:7" s="7" customFormat="1" ht="18" thickTop="1" thickBot="1" x14ac:dyDescent="0.25">
      <c r="A201" s="79"/>
      <c r="B201" s="130">
        <v>45830</v>
      </c>
      <c r="C201" s="131"/>
      <c r="D201" s="121" t="s">
        <v>29</v>
      </c>
      <c r="E201" s="122">
        <v>41500</v>
      </c>
      <c r="F201" s="170">
        <v>1037.5</v>
      </c>
      <c r="G201" s="123">
        <f t="shared" si="2"/>
        <v>14654662.142599879</v>
      </c>
    </row>
    <row r="202" spans="1:7" s="7" customFormat="1" ht="18" thickTop="1" thickBot="1" x14ac:dyDescent="0.25">
      <c r="A202" s="79"/>
      <c r="B202" s="130">
        <v>45831</v>
      </c>
      <c r="C202" s="131"/>
      <c r="D202" s="121" t="s">
        <v>39</v>
      </c>
      <c r="E202" s="122">
        <v>69150</v>
      </c>
      <c r="F202" s="170"/>
      <c r="G202" s="123">
        <f t="shared" si="2"/>
        <v>14723812.142599879</v>
      </c>
    </row>
    <row r="203" spans="1:7" s="7" customFormat="1" ht="18" thickTop="1" thickBot="1" x14ac:dyDescent="0.25">
      <c r="A203" s="79"/>
      <c r="B203" s="130">
        <v>45831</v>
      </c>
      <c r="C203" s="131"/>
      <c r="D203" s="121" t="s">
        <v>39</v>
      </c>
      <c r="E203" s="122">
        <v>45820</v>
      </c>
      <c r="F203" s="170"/>
      <c r="G203" s="123">
        <f t="shared" si="2"/>
        <v>14769632.142599879</v>
      </c>
    </row>
    <row r="204" spans="1:7" s="7" customFormat="1" ht="18" thickTop="1" thickBot="1" x14ac:dyDescent="0.25">
      <c r="A204" s="79"/>
      <c r="B204" s="130">
        <v>45831</v>
      </c>
      <c r="C204" s="131"/>
      <c r="D204" s="121" t="s">
        <v>39</v>
      </c>
      <c r="E204" s="122">
        <v>20200</v>
      </c>
      <c r="F204" s="170"/>
      <c r="G204" s="123">
        <f t="shared" si="2"/>
        <v>14789832.142599879</v>
      </c>
    </row>
    <row r="205" spans="1:7" s="7" customFormat="1" ht="18" thickTop="1" thickBot="1" x14ac:dyDescent="0.25">
      <c r="A205" s="79"/>
      <c r="B205" s="130">
        <v>45831</v>
      </c>
      <c r="C205" s="131"/>
      <c r="D205" s="121" t="s">
        <v>39</v>
      </c>
      <c r="E205" s="122">
        <v>1100</v>
      </c>
      <c r="F205" s="170"/>
      <c r="G205" s="123">
        <f t="shared" si="2"/>
        <v>14790932.142599879</v>
      </c>
    </row>
    <row r="206" spans="1:7" s="7" customFormat="1" ht="18" thickTop="1" thickBot="1" x14ac:dyDescent="0.25">
      <c r="A206" s="79"/>
      <c r="B206" s="130">
        <v>45831</v>
      </c>
      <c r="C206" s="131"/>
      <c r="D206" s="121" t="s">
        <v>39</v>
      </c>
      <c r="E206" s="122">
        <v>39850</v>
      </c>
      <c r="F206" s="170"/>
      <c r="G206" s="123">
        <f t="shared" si="2"/>
        <v>14830782.142599879</v>
      </c>
    </row>
    <row r="207" spans="1:7" s="7" customFormat="1" ht="18" thickTop="1" thickBot="1" x14ac:dyDescent="0.25">
      <c r="A207" s="79"/>
      <c r="B207" s="130">
        <v>45831</v>
      </c>
      <c r="C207" s="131"/>
      <c r="D207" s="121" t="s">
        <v>39</v>
      </c>
      <c r="E207" s="122">
        <v>1760</v>
      </c>
      <c r="F207" s="170"/>
      <c r="G207" s="123">
        <f t="shared" si="2"/>
        <v>14832542.142599879</v>
      </c>
    </row>
    <row r="208" spans="1:7" s="7" customFormat="1" ht="18" thickTop="1" thickBot="1" x14ac:dyDescent="0.25">
      <c r="A208" s="79"/>
      <c r="B208" s="130">
        <v>45831</v>
      </c>
      <c r="C208" s="131"/>
      <c r="D208" s="121" t="s">
        <v>29</v>
      </c>
      <c r="E208" s="122">
        <v>58429.07</v>
      </c>
      <c r="F208" s="170">
        <v>1496.81</v>
      </c>
      <c r="G208" s="123">
        <f t="shared" si="2"/>
        <v>14889474.402599879</v>
      </c>
    </row>
    <row r="209" spans="1:7" s="7" customFormat="1" ht="46.5" thickTop="1" thickBot="1" x14ac:dyDescent="0.25">
      <c r="A209" s="79"/>
      <c r="B209" s="130">
        <v>45831</v>
      </c>
      <c r="C209" s="131"/>
      <c r="D209" s="121" t="s">
        <v>115</v>
      </c>
      <c r="E209" s="122">
        <v>540322</v>
      </c>
      <c r="F209" s="170"/>
      <c r="G209" s="123">
        <f t="shared" si="2"/>
        <v>15429796.402599879</v>
      </c>
    </row>
    <row r="210" spans="1:7" s="7" customFormat="1" ht="76.5" thickTop="1" thickBot="1" x14ac:dyDescent="0.25">
      <c r="A210" s="79"/>
      <c r="B210" s="130">
        <v>45831</v>
      </c>
      <c r="C210" s="131"/>
      <c r="D210" s="121" t="s">
        <v>116</v>
      </c>
      <c r="E210" s="122">
        <v>3000</v>
      </c>
      <c r="F210" s="170"/>
      <c r="G210" s="123">
        <f t="shared" si="2"/>
        <v>15432796.402599879</v>
      </c>
    </row>
    <row r="211" spans="1:7" s="7" customFormat="1" ht="76.5" thickTop="1" thickBot="1" x14ac:dyDescent="0.25">
      <c r="A211" s="79"/>
      <c r="B211" s="130">
        <v>45831</v>
      </c>
      <c r="C211" s="131"/>
      <c r="D211" s="121" t="s">
        <v>117</v>
      </c>
      <c r="E211" s="122">
        <v>1500</v>
      </c>
      <c r="F211" s="170"/>
      <c r="G211" s="123">
        <f t="shared" si="2"/>
        <v>15434296.402599879</v>
      </c>
    </row>
    <row r="212" spans="1:7" s="7" customFormat="1" ht="31.5" thickTop="1" thickBot="1" x14ac:dyDescent="0.25">
      <c r="A212" s="79"/>
      <c r="B212" s="130">
        <v>45831</v>
      </c>
      <c r="C212" s="131" t="s">
        <v>108</v>
      </c>
      <c r="D212" s="121" t="s">
        <v>118</v>
      </c>
      <c r="E212" s="122">
        <v>48788.55</v>
      </c>
      <c r="F212" s="170"/>
      <c r="G212" s="123">
        <f t="shared" ref="G212:G275" si="3">G211+E212-F212</f>
        <v>15483084.952599879</v>
      </c>
    </row>
    <row r="213" spans="1:7" s="7" customFormat="1" ht="18" thickTop="1" thickBot="1" x14ac:dyDescent="0.25">
      <c r="A213" s="79"/>
      <c r="B213" s="130">
        <v>45831</v>
      </c>
      <c r="C213" s="131"/>
      <c r="D213" s="121" t="s">
        <v>23</v>
      </c>
      <c r="E213" s="122"/>
      <c r="F213" s="170">
        <v>1867055.31</v>
      </c>
      <c r="G213" s="123">
        <f t="shared" si="3"/>
        <v>13616029.642599879</v>
      </c>
    </row>
    <row r="214" spans="1:7" s="7" customFormat="1" ht="18" thickTop="1" thickBot="1" x14ac:dyDescent="0.25">
      <c r="A214" s="79"/>
      <c r="B214" s="130">
        <v>45832</v>
      </c>
      <c r="C214" s="131"/>
      <c r="D214" s="121" t="s">
        <v>39</v>
      </c>
      <c r="E214" s="122">
        <v>23520</v>
      </c>
      <c r="F214" s="170"/>
      <c r="G214" s="123">
        <f t="shared" si="3"/>
        <v>13639549.642599879</v>
      </c>
    </row>
    <row r="215" spans="1:7" s="7" customFormat="1" ht="18" thickTop="1" thickBot="1" x14ac:dyDescent="0.25">
      <c r="A215" s="79"/>
      <c r="B215" s="130">
        <v>45832</v>
      </c>
      <c r="C215" s="131"/>
      <c r="D215" s="121" t="s">
        <v>39</v>
      </c>
      <c r="E215" s="122">
        <v>37410</v>
      </c>
      <c r="F215" s="170"/>
      <c r="G215" s="123">
        <f t="shared" si="3"/>
        <v>13676959.642599879</v>
      </c>
    </row>
    <row r="216" spans="1:7" s="7" customFormat="1" ht="18" thickTop="1" thickBot="1" x14ac:dyDescent="0.25">
      <c r="A216" s="79"/>
      <c r="B216" s="130">
        <v>45832</v>
      </c>
      <c r="C216" s="131"/>
      <c r="D216" s="121" t="s">
        <v>39</v>
      </c>
      <c r="E216" s="122">
        <v>1800</v>
      </c>
      <c r="F216" s="170"/>
      <c r="G216" s="123">
        <f t="shared" si="3"/>
        <v>13678759.642599879</v>
      </c>
    </row>
    <row r="217" spans="1:7" s="7" customFormat="1" ht="18" thickTop="1" thickBot="1" x14ac:dyDescent="0.25">
      <c r="A217" s="79"/>
      <c r="B217" s="130">
        <v>45832</v>
      </c>
      <c r="C217" s="131"/>
      <c r="D217" s="121" t="s">
        <v>39</v>
      </c>
      <c r="E217" s="122">
        <v>14895</v>
      </c>
      <c r="F217" s="170"/>
      <c r="G217" s="123">
        <f t="shared" si="3"/>
        <v>13693654.642599879</v>
      </c>
    </row>
    <row r="218" spans="1:7" s="7" customFormat="1" ht="18" thickTop="1" thickBot="1" x14ac:dyDescent="0.25">
      <c r="A218" s="79"/>
      <c r="B218" s="130">
        <v>45832</v>
      </c>
      <c r="C218" s="131"/>
      <c r="D218" s="121" t="s">
        <v>39</v>
      </c>
      <c r="E218" s="122">
        <v>5615</v>
      </c>
      <c r="F218" s="170"/>
      <c r="G218" s="123">
        <f t="shared" si="3"/>
        <v>13699269.642599879</v>
      </c>
    </row>
    <row r="219" spans="1:7" s="7" customFormat="1" ht="18" thickTop="1" thickBot="1" x14ac:dyDescent="0.25">
      <c r="A219" s="79"/>
      <c r="B219" s="130">
        <v>45832</v>
      </c>
      <c r="C219" s="131"/>
      <c r="D219" s="121" t="s">
        <v>39</v>
      </c>
      <c r="E219" s="122">
        <v>15970</v>
      </c>
      <c r="F219" s="170"/>
      <c r="G219" s="123">
        <f t="shared" si="3"/>
        <v>13715239.642599879</v>
      </c>
    </row>
    <row r="220" spans="1:7" s="7" customFormat="1" ht="18" thickTop="1" thickBot="1" x14ac:dyDescent="0.25">
      <c r="A220" s="79"/>
      <c r="B220" s="130">
        <v>45832</v>
      </c>
      <c r="C220" s="131"/>
      <c r="D220" s="121" t="s">
        <v>39</v>
      </c>
      <c r="E220" s="122">
        <v>5160</v>
      </c>
      <c r="F220" s="170"/>
      <c r="G220" s="123">
        <f t="shared" si="3"/>
        <v>13720399.642599879</v>
      </c>
    </row>
    <row r="221" spans="1:7" s="7" customFormat="1" ht="18" thickTop="1" thickBot="1" x14ac:dyDescent="0.25">
      <c r="A221" s="79"/>
      <c r="B221" s="130">
        <v>45832</v>
      </c>
      <c r="C221" s="131"/>
      <c r="D221" s="121" t="s">
        <v>29</v>
      </c>
      <c r="E221" s="122">
        <v>58629.440000000002</v>
      </c>
      <c r="F221" s="170">
        <v>1495.82</v>
      </c>
      <c r="G221" s="123">
        <f t="shared" si="3"/>
        <v>13777533.262599878</v>
      </c>
    </row>
    <row r="222" spans="1:7" s="7" customFormat="1" ht="18" thickTop="1" thickBot="1" x14ac:dyDescent="0.25">
      <c r="A222" s="79"/>
      <c r="B222" s="130">
        <v>45832</v>
      </c>
      <c r="C222" s="131"/>
      <c r="D222" s="121" t="s">
        <v>23</v>
      </c>
      <c r="E222" s="122"/>
      <c r="F222" s="170">
        <v>529547.19999999995</v>
      </c>
      <c r="G222" s="123">
        <f t="shared" si="3"/>
        <v>13247986.062599879</v>
      </c>
    </row>
    <row r="223" spans="1:7" s="7" customFormat="1" ht="18" thickTop="1" thickBot="1" x14ac:dyDescent="0.25">
      <c r="A223" s="79"/>
      <c r="B223" s="130">
        <v>45833</v>
      </c>
      <c r="C223" s="131"/>
      <c r="D223" s="121" t="s">
        <v>39</v>
      </c>
      <c r="E223" s="122">
        <v>245</v>
      </c>
      <c r="F223" s="170"/>
      <c r="G223" s="123">
        <f t="shared" si="3"/>
        <v>13248231.062599879</v>
      </c>
    </row>
    <row r="224" spans="1:7" s="7" customFormat="1" ht="18" thickTop="1" thickBot="1" x14ac:dyDescent="0.25">
      <c r="A224" s="79"/>
      <c r="B224" s="130">
        <v>45833</v>
      </c>
      <c r="C224" s="131"/>
      <c r="D224" s="121" t="s">
        <v>39</v>
      </c>
      <c r="E224" s="122">
        <v>26650</v>
      </c>
      <c r="F224" s="170"/>
      <c r="G224" s="123">
        <f t="shared" si="3"/>
        <v>13274881.062599879</v>
      </c>
    </row>
    <row r="225" spans="1:7" s="7" customFormat="1" ht="18" thickTop="1" thickBot="1" x14ac:dyDescent="0.25">
      <c r="A225" s="79"/>
      <c r="B225" s="130">
        <v>45833</v>
      </c>
      <c r="C225" s="131"/>
      <c r="D225" s="121" t="s">
        <v>39</v>
      </c>
      <c r="E225" s="122">
        <v>48440</v>
      </c>
      <c r="F225" s="170"/>
      <c r="G225" s="123">
        <f t="shared" si="3"/>
        <v>13323321.062599879</v>
      </c>
    </row>
    <row r="226" spans="1:7" s="7" customFormat="1" ht="18" thickTop="1" thickBot="1" x14ac:dyDescent="0.25">
      <c r="A226" s="79"/>
      <c r="B226" s="130">
        <v>45833</v>
      </c>
      <c r="C226" s="131"/>
      <c r="D226" s="121" t="s">
        <v>39</v>
      </c>
      <c r="E226" s="122">
        <v>3200</v>
      </c>
      <c r="F226" s="170"/>
      <c r="G226" s="123">
        <f t="shared" si="3"/>
        <v>13326521.062599879</v>
      </c>
    </row>
    <row r="227" spans="1:7" s="7" customFormat="1" ht="18" thickTop="1" thickBot="1" x14ac:dyDescent="0.25">
      <c r="A227" s="79"/>
      <c r="B227" s="130">
        <v>45833</v>
      </c>
      <c r="C227" s="131"/>
      <c r="D227" s="121" t="s">
        <v>39</v>
      </c>
      <c r="E227" s="122">
        <v>16250</v>
      </c>
      <c r="F227" s="170"/>
      <c r="G227" s="123">
        <f t="shared" si="3"/>
        <v>13342771.062599879</v>
      </c>
    </row>
    <row r="228" spans="1:7" s="7" customFormat="1" ht="18" thickTop="1" thickBot="1" x14ac:dyDescent="0.25">
      <c r="A228" s="79"/>
      <c r="B228" s="130">
        <v>45833</v>
      </c>
      <c r="C228" s="131"/>
      <c r="D228" s="121" t="s">
        <v>39</v>
      </c>
      <c r="E228" s="122">
        <v>57981</v>
      </c>
      <c r="F228" s="170"/>
      <c r="G228" s="123">
        <f t="shared" si="3"/>
        <v>13400752.062599879</v>
      </c>
    </row>
    <row r="229" spans="1:7" s="7" customFormat="1" ht="18" thickTop="1" thickBot="1" x14ac:dyDescent="0.25">
      <c r="A229" s="79"/>
      <c r="B229" s="130">
        <v>45833</v>
      </c>
      <c r="C229" s="131"/>
      <c r="D229" s="121" t="s">
        <v>39</v>
      </c>
      <c r="E229" s="122">
        <v>3865</v>
      </c>
      <c r="F229" s="170"/>
      <c r="G229" s="123">
        <f t="shared" si="3"/>
        <v>13404617.062599879</v>
      </c>
    </row>
    <row r="230" spans="1:7" s="7" customFormat="1" ht="18" thickTop="1" thickBot="1" x14ac:dyDescent="0.25">
      <c r="A230" s="79"/>
      <c r="B230" s="130">
        <v>45833</v>
      </c>
      <c r="C230" s="131"/>
      <c r="D230" s="121" t="s">
        <v>39</v>
      </c>
      <c r="E230" s="122">
        <v>3685</v>
      </c>
      <c r="F230" s="170"/>
      <c r="G230" s="123">
        <f t="shared" si="3"/>
        <v>13408302.062599879</v>
      </c>
    </row>
    <row r="231" spans="1:7" s="7" customFormat="1" ht="18" thickTop="1" thickBot="1" x14ac:dyDescent="0.25">
      <c r="A231" s="79"/>
      <c r="B231" s="130">
        <v>45833</v>
      </c>
      <c r="C231" s="131"/>
      <c r="D231" s="121" t="s">
        <v>29</v>
      </c>
      <c r="E231" s="122">
        <v>82254.460000000006</v>
      </c>
      <c r="F231" s="170">
        <v>2133.1</v>
      </c>
      <c r="G231" s="123">
        <f t="shared" si="3"/>
        <v>13488423.42259988</v>
      </c>
    </row>
    <row r="232" spans="1:7" s="7" customFormat="1" ht="18" thickTop="1" thickBot="1" x14ac:dyDescent="0.25">
      <c r="A232" s="79"/>
      <c r="B232" s="130">
        <v>45834</v>
      </c>
      <c r="C232" s="131"/>
      <c r="D232" s="121" t="s">
        <v>39</v>
      </c>
      <c r="E232" s="122">
        <v>1500</v>
      </c>
      <c r="F232" s="170"/>
      <c r="G232" s="123">
        <f t="shared" si="3"/>
        <v>13489923.42259988</v>
      </c>
    </row>
    <row r="233" spans="1:7" s="7" customFormat="1" ht="18" thickTop="1" thickBot="1" x14ac:dyDescent="0.25">
      <c r="A233" s="79"/>
      <c r="B233" s="130">
        <v>45834</v>
      </c>
      <c r="C233" s="131"/>
      <c r="D233" s="121" t="s">
        <v>39</v>
      </c>
      <c r="E233" s="122">
        <v>2086</v>
      </c>
      <c r="F233" s="170"/>
      <c r="G233" s="123">
        <f t="shared" si="3"/>
        <v>13492009.42259988</v>
      </c>
    </row>
    <row r="234" spans="1:7" s="7" customFormat="1" ht="18" thickTop="1" thickBot="1" x14ac:dyDescent="0.25">
      <c r="A234" s="79"/>
      <c r="B234" s="130">
        <v>45834</v>
      </c>
      <c r="C234" s="131"/>
      <c r="D234" s="121" t="s">
        <v>39</v>
      </c>
      <c r="E234" s="122">
        <v>16016</v>
      </c>
      <c r="F234" s="170"/>
      <c r="G234" s="123">
        <f t="shared" si="3"/>
        <v>13508025.42259988</v>
      </c>
    </row>
    <row r="235" spans="1:7" s="7" customFormat="1" ht="18" thickTop="1" thickBot="1" x14ac:dyDescent="0.25">
      <c r="A235" s="79"/>
      <c r="B235" s="130">
        <v>45834</v>
      </c>
      <c r="C235" s="131"/>
      <c r="D235" s="121" t="s">
        <v>39</v>
      </c>
      <c r="E235" s="122">
        <v>49495</v>
      </c>
      <c r="F235" s="170"/>
      <c r="G235" s="123">
        <f t="shared" si="3"/>
        <v>13557520.42259988</v>
      </c>
    </row>
    <row r="236" spans="1:7" s="7" customFormat="1" ht="18" thickTop="1" thickBot="1" x14ac:dyDescent="0.25">
      <c r="A236" s="79"/>
      <c r="B236" s="130">
        <v>45834</v>
      </c>
      <c r="C236" s="131"/>
      <c r="D236" s="121" t="s">
        <v>39</v>
      </c>
      <c r="E236" s="122">
        <v>3300</v>
      </c>
      <c r="F236" s="170"/>
      <c r="G236" s="123">
        <f t="shared" si="3"/>
        <v>13560820.42259988</v>
      </c>
    </row>
    <row r="237" spans="1:7" s="7" customFormat="1" ht="18" thickTop="1" thickBot="1" x14ac:dyDescent="0.25">
      <c r="A237" s="79"/>
      <c r="B237" s="130">
        <v>45834</v>
      </c>
      <c r="C237" s="131"/>
      <c r="D237" s="121" t="s">
        <v>39</v>
      </c>
      <c r="E237" s="122">
        <v>10300</v>
      </c>
      <c r="F237" s="170"/>
      <c r="G237" s="123">
        <f t="shared" si="3"/>
        <v>13571120.42259988</v>
      </c>
    </row>
    <row r="238" spans="1:7" s="7" customFormat="1" ht="18" thickTop="1" thickBot="1" x14ac:dyDescent="0.25">
      <c r="A238" s="79"/>
      <c r="B238" s="130">
        <v>45834</v>
      </c>
      <c r="C238" s="131"/>
      <c r="D238" s="121" t="s">
        <v>39</v>
      </c>
      <c r="E238" s="122">
        <v>1600</v>
      </c>
      <c r="F238" s="170"/>
      <c r="G238" s="123">
        <f t="shared" si="3"/>
        <v>13572720.42259988</v>
      </c>
    </row>
    <row r="239" spans="1:7" s="7" customFormat="1" ht="18" thickTop="1" thickBot="1" x14ac:dyDescent="0.25">
      <c r="A239" s="79"/>
      <c r="B239" s="130">
        <v>45834</v>
      </c>
      <c r="C239" s="131"/>
      <c r="D239" s="121" t="s">
        <v>39</v>
      </c>
      <c r="E239" s="122">
        <v>26100</v>
      </c>
      <c r="F239" s="170"/>
      <c r="G239" s="123">
        <f t="shared" si="3"/>
        <v>13598820.42259988</v>
      </c>
    </row>
    <row r="240" spans="1:7" s="7" customFormat="1" ht="18" thickTop="1" thickBot="1" x14ac:dyDescent="0.25">
      <c r="A240" s="79"/>
      <c r="B240" s="130">
        <v>45834</v>
      </c>
      <c r="C240" s="131"/>
      <c r="D240" s="121" t="s">
        <v>29</v>
      </c>
      <c r="E240" s="122">
        <v>49463.33</v>
      </c>
      <c r="F240" s="170">
        <v>1290.6099999999999</v>
      </c>
      <c r="G240" s="123">
        <f t="shared" si="3"/>
        <v>13646993.142599881</v>
      </c>
    </row>
    <row r="241" spans="1:7" s="7" customFormat="1" ht="18" thickTop="1" thickBot="1" x14ac:dyDescent="0.25">
      <c r="A241" s="79"/>
      <c r="B241" s="130">
        <v>45834</v>
      </c>
      <c r="C241" s="131"/>
      <c r="D241" s="121" t="s">
        <v>79</v>
      </c>
      <c r="E241" s="122">
        <v>125924.38</v>
      </c>
      <c r="F241" s="170"/>
      <c r="G241" s="123">
        <f t="shared" si="3"/>
        <v>13772917.522599882</v>
      </c>
    </row>
    <row r="242" spans="1:7" s="7" customFormat="1" ht="18" thickTop="1" thickBot="1" x14ac:dyDescent="0.25">
      <c r="A242" s="79"/>
      <c r="B242" s="130">
        <v>45834</v>
      </c>
      <c r="C242" s="131"/>
      <c r="D242" s="121" t="s">
        <v>44</v>
      </c>
      <c r="E242" s="122">
        <v>213434.2</v>
      </c>
      <c r="F242" s="170"/>
      <c r="G242" s="123">
        <f t="shared" si="3"/>
        <v>13986351.722599881</v>
      </c>
    </row>
    <row r="243" spans="1:7" s="7" customFormat="1" ht="18" thickTop="1" thickBot="1" x14ac:dyDescent="0.25">
      <c r="A243" s="79"/>
      <c r="B243" s="130">
        <v>45834</v>
      </c>
      <c r="C243" s="131"/>
      <c r="D243" s="121" t="s">
        <v>23</v>
      </c>
      <c r="E243" s="122"/>
      <c r="F243" s="170">
        <v>3487629.85</v>
      </c>
      <c r="G243" s="123">
        <f t="shared" si="3"/>
        <v>10498721.872599881</v>
      </c>
    </row>
    <row r="244" spans="1:7" s="7" customFormat="1" ht="18" thickTop="1" thickBot="1" x14ac:dyDescent="0.25">
      <c r="A244" s="79"/>
      <c r="B244" s="130">
        <v>45835</v>
      </c>
      <c r="C244" s="131"/>
      <c r="D244" s="121" t="s">
        <v>39</v>
      </c>
      <c r="E244" s="122">
        <v>42381</v>
      </c>
      <c r="F244" s="170"/>
      <c r="G244" s="123">
        <f t="shared" si="3"/>
        <v>10541102.872599881</v>
      </c>
    </row>
    <row r="245" spans="1:7" s="7" customFormat="1" ht="18" thickTop="1" thickBot="1" x14ac:dyDescent="0.25">
      <c r="A245" s="79"/>
      <c r="B245" s="130">
        <v>45835</v>
      </c>
      <c r="C245" s="131"/>
      <c r="D245" s="121" t="s">
        <v>39</v>
      </c>
      <c r="E245" s="122">
        <v>31320</v>
      </c>
      <c r="F245" s="170"/>
      <c r="G245" s="123">
        <f t="shared" si="3"/>
        <v>10572422.872599881</v>
      </c>
    </row>
    <row r="246" spans="1:7" s="7" customFormat="1" ht="18" thickTop="1" thickBot="1" x14ac:dyDescent="0.25">
      <c r="A246" s="79"/>
      <c r="B246" s="130">
        <v>45835</v>
      </c>
      <c r="C246" s="131"/>
      <c r="D246" s="121" t="s">
        <v>39</v>
      </c>
      <c r="E246" s="122">
        <v>8160</v>
      </c>
      <c r="F246" s="170"/>
      <c r="G246" s="123">
        <f t="shared" si="3"/>
        <v>10580582.872599881</v>
      </c>
    </row>
    <row r="247" spans="1:7" s="7" customFormat="1" ht="18" thickTop="1" thickBot="1" x14ac:dyDescent="0.25">
      <c r="A247" s="79"/>
      <c r="B247" s="130">
        <v>45835</v>
      </c>
      <c r="C247" s="131"/>
      <c r="D247" s="121" t="s">
        <v>39</v>
      </c>
      <c r="E247" s="122">
        <v>4620</v>
      </c>
      <c r="F247" s="170"/>
      <c r="G247" s="123">
        <f t="shared" si="3"/>
        <v>10585202.872599881</v>
      </c>
    </row>
    <row r="248" spans="1:7" s="7" customFormat="1" ht="18" thickTop="1" thickBot="1" x14ac:dyDescent="0.25">
      <c r="A248" s="79"/>
      <c r="B248" s="130">
        <v>45835</v>
      </c>
      <c r="C248" s="131"/>
      <c r="D248" s="121" t="s">
        <v>39</v>
      </c>
      <c r="E248" s="122">
        <v>8570</v>
      </c>
      <c r="F248" s="170"/>
      <c r="G248" s="123">
        <f t="shared" si="3"/>
        <v>10593772.872599881</v>
      </c>
    </row>
    <row r="249" spans="1:7" s="7" customFormat="1" ht="18" thickTop="1" thickBot="1" x14ac:dyDescent="0.25">
      <c r="A249" s="79"/>
      <c r="B249" s="130">
        <v>45835</v>
      </c>
      <c r="C249" s="131"/>
      <c r="D249" s="121" t="s">
        <v>39</v>
      </c>
      <c r="E249" s="122">
        <v>4225</v>
      </c>
      <c r="F249" s="170"/>
      <c r="G249" s="123">
        <f t="shared" si="3"/>
        <v>10597997.872599881</v>
      </c>
    </row>
    <row r="250" spans="1:7" s="7" customFormat="1" ht="18" thickTop="1" thickBot="1" x14ac:dyDescent="0.25">
      <c r="A250" s="79"/>
      <c r="B250" s="130">
        <v>45835</v>
      </c>
      <c r="C250" s="131"/>
      <c r="D250" s="121" t="s">
        <v>39</v>
      </c>
      <c r="E250" s="122">
        <v>2080</v>
      </c>
      <c r="F250" s="170"/>
      <c r="G250" s="123">
        <f t="shared" si="3"/>
        <v>10600077.872599881</v>
      </c>
    </row>
    <row r="251" spans="1:7" s="7" customFormat="1" ht="21" customHeight="1" thickTop="1" thickBot="1" x14ac:dyDescent="0.25">
      <c r="A251" s="79"/>
      <c r="B251" s="130">
        <v>45835</v>
      </c>
      <c r="C251" s="131"/>
      <c r="D251" s="121" t="s">
        <v>29</v>
      </c>
      <c r="E251" s="122">
        <v>60239.97</v>
      </c>
      <c r="F251" s="170">
        <v>1582.37</v>
      </c>
      <c r="G251" s="123">
        <f t="shared" si="3"/>
        <v>10658735.472599883</v>
      </c>
    </row>
    <row r="252" spans="1:7" s="7" customFormat="1" ht="46.5" thickTop="1" thickBot="1" x14ac:dyDescent="0.25">
      <c r="A252" s="79"/>
      <c r="B252" s="130">
        <v>45835</v>
      </c>
      <c r="C252" s="131"/>
      <c r="D252" s="121" t="s">
        <v>119</v>
      </c>
      <c r="E252" s="122">
        <v>1650</v>
      </c>
      <c r="F252" s="170"/>
      <c r="G252" s="123">
        <f t="shared" si="3"/>
        <v>10660385.472599883</v>
      </c>
    </row>
    <row r="253" spans="1:7" s="7" customFormat="1" ht="61.5" thickTop="1" thickBot="1" x14ac:dyDescent="0.25">
      <c r="A253" s="79"/>
      <c r="B253" s="130">
        <v>45835</v>
      </c>
      <c r="C253" s="131"/>
      <c r="D253" s="121" t="s">
        <v>120</v>
      </c>
      <c r="E253" s="122">
        <v>10800</v>
      </c>
      <c r="F253" s="170"/>
      <c r="G253" s="123">
        <f t="shared" si="3"/>
        <v>10671185.472599883</v>
      </c>
    </row>
    <row r="254" spans="1:7" s="7" customFormat="1" ht="18" thickTop="1" thickBot="1" x14ac:dyDescent="0.25">
      <c r="A254" s="79"/>
      <c r="B254" s="130">
        <v>45836</v>
      </c>
      <c r="C254" s="131"/>
      <c r="D254" s="121" t="s">
        <v>39</v>
      </c>
      <c r="E254" s="122">
        <v>1380</v>
      </c>
      <c r="F254" s="170"/>
      <c r="G254" s="123">
        <f t="shared" si="3"/>
        <v>10672565.472599883</v>
      </c>
    </row>
    <row r="255" spans="1:7" s="7" customFormat="1" ht="18" thickTop="1" thickBot="1" x14ac:dyDescent="0.25">
      <c r="A255" s="79"/>
      <c r="B255" s="130">
        <v>45836</v>
      </c>
      <c r="C255" s="131"/>
      <c r="D255" s="121" t="s">
        <v>29</v>
      </c>
      <c r="E255" s="122">
        <v>22000</v>
      </c>
      <c r="F255" s="170">
        <v>550</v>
      </c>
      <c r="G255" s="123">
        <f t="shared" si="3"/>
        <v>10694015.472599883</v>
      </c>
    </row>
    <row r="256" spans="1:7" s="7" customFormat="1" ht="18" thickTop="1" thickBot="1" x14ac:dyDescent="0.25">
      <c r="A256" s="79"/>
      <c r="B256" s="130">
        <v>45837</v>
      </c>
      <c r="C256" s="131"/>
      <c r="D256" s="121" t="s">
        <v>39</v>
      </c>
      <c r="E256" s="122">
        <v>22500</v>
      </c>
      <c r="F256" s="170"/>
      <c r="G256" s="123">
        <f t="shared" si="3"/>
        <v>10716515.472599883</v>
      </c>
    </row>
    <row r="257" spans="1:9" s="7" customFormat="1" ht="18" thickTop="1" thickBot="1" x14ac:dyDescent="0.25">
      <c r="A257" s="79"/>
      <c r="B257" s="130">
        <v>45837</v>
      </c>
      <c r="C257" s="131"/>
      <c r="D257" s="121" t="s">
        <v>29</v>
      </c>
      <c r="E257" s="122">
        <v>57372</v>
      </c>
      <c r="F257" s="170">
        <v>1443.1</v>
      </c>
      <c r="G257" s="123">
        <f t="shared" si="3"/>
        <v>10772444.372599883</v>
      </c>
    </row>
    <row r="258" spans="1:9" s="7" customFormat="1" ht="18" thickTop="1" thickBot="1" x14ac:dyDescent="0.25">
      <c r="A258" s="79"/>
      <c r="B258" s="130">
        <v>45838</v>
      </c>
      <c r="C258" s="131"/>
      <c r="D258" s="121" t="s">
        <v>39</v>
      </c>
      <c r="E258" s="122">
        <v>32555</v>
      </c>
      <c r="F258" s="170"/>
      <c r="G258" s="123">
        <f t="shared" si="3"/>
        <v>10804999.372599883</v>
      </c>
    </row>
    <row r="259" spans="1:9" s="7" customFormat="1" ht="18" thickTop="1" thickBot="1" x14ac:dyDescent="0.25">
      <c r="A259" s="79"/>
      <c r="B259" s="130">
        <v>45838</v>
      </c>
      <c r="C259" s="131"/>
      <c r="D259" s="121" t="s">
        <v>39</v>
      </c>
      <c r="E259" s="122">
        <v>44025</v>
      </c>
      <c r="F259" s="170"/>
      <c r="G259" s="123">
        <f t="shared" si="3"/>
        <v>10849024.372599883</v>
      </c>
    </row>
    <row r="260" spans="1:9" s="7" customFormat="1" ht="18" thickTop="1" thickBot="1" x14ac:dyDescent="0.25">
      <c r="A260" s="79"/>
      <c r="B260" s="130">
        <v>45838</v>
      </c>
      <c r="C260" s="131"/>
      <c r="D260" s="121" t="s">
        <v>39</v>
      </c>
      <c r="E260" s="122">
        <v>2150</v>
      </c>
      <c r="F260" s="170"/>
      <c r="G260" s="123">
        <f t="shared" si="3"/>
        <v>10851174.372599883</v>
      </c>
      <c r="I260" s="111"/>
    </row>
    <row r="261" spans="1:9" s="7" customFormat="1" ht="18" thickTop="1" thickBot="1" x14ac:dyDescent="0.25">
      <c r="A261" s="79"/>
      <c r="B261" s="130">
        <v>45838</v>
      </c>
      <c r="C261" s="131"/>
      <c r="D261" s="121" t="s">
        <v>39</v>
      </c>
      <c r="E261" s="122">
        <v>20085</v>
      </c>
      <c r="F261" s="170"/>
      <c r="G261" s="123">
        <f t="shared" si="3"/>
        <v>10871259.372599883</v>
      </c>
    </row>
    <row r="262" spans="1:9" s="7" customFormat="1" ht="18" thickTop="1" thickBot="1" x14ac:dyDescent="0.25">
      <c r="A262" s="79"/>
      <c r="B262" s="130">
        <v>45838</v>
      </c>
      <c r="C262" s="131"/>
      <c r="D262" s="121" t="s">
        <v>39</v>
      </c>
      <c r="E262" s="122">
        <v>22751</v>
      </c>
      <c r="F262" s="170"/>
      <c r="G262" s="123">
        <f t="shared" si="3"/>
        <v>10894010.372599883</v>
      </c>
    </row>
    <row r="263" spans="1:9" s="7" customFormat="1" ht="18" thickTop="1" thickBot="1" x14ac:dyDescent="0.25">
      <c r="A263" s="79"/>
      <c r="B263" s="130">
        <v>45838</v>
      </c>
      <c r="C263" s="131"/>
      <c r="D263" s="121" t="s">
        <v>39</v>
      </c>
      <c r="E263" s="122">
        <v>1185</v>
      </c>
      <c r="F263" s="170"/>
      <c r="G263" s="123">
        <f t="shared" si="3"/>
        <v>10895195.372599883</v>
      </c>
    </row>
    <row r="264" spans="1:9" s="7" customFormat="1" ht="18" thickTop="1" thickBot="1" x14ac:dyDescent="0.25">
      <c r="A264" s="79"/>
      <c r="B264" s="130">
        <v>45838</v>
      </c>
      <c r="C264" s="131"/>
      <c r="D264" s="121" t="s">
        <v>39</v>
      </c>
      <c r="E264" s="122">
        <v>7850</v>
      </c>
      <c r="F264" s="170"/>
      <c r="G264" s="123">
        <f t="shared" si="3"/>
        <v>10903045.372599883</v>
      </c>
    </row>
    <row r="265" spans="1:9" s="7" customFormat="1" ht="18" thickTop="1" thickBot="1" x14ac:dyDescent="0.25">
      <c r="A265" s="79"/>
      <c r="B265" s="130">
        <v>45838</v>
      </c>
      <c r="C265" s="131"/>
      <c r="D265" s="121" t="s">
        <v>29</v>
      </c>
      <c r="E265" s="122">
        <v>58343.15</v>
      </c>
      <c r="F265" s="170"/>
      <c r="G265" s="123">
        <f t="shared" si="3"/>
        <v>10961388.522599883</v>
      </c>
    </row>
    <row r="266" spans="1:9" s="7" customFormat="1" ht="18" thickTop="1" thickBot="1" x14ac:dyDescent="0.25">
      <c r="A266" s="79"/>
      <c r="B266" s="130">
        <v>45838</v>
      </c>
      <c r="C266" s="131"/>
      <c r="D266" s="121" t="s">
        <v>66</v>
      </c>
      <c r="E266" s="122">
        <v>582548.88</v>
      </c>
      <c r="F266" s="170"/>
      <c r="G266" s="123">
        <f t="shared" si="3"/>
        <v>11543937.402599884</v>
      </c>
    </row>
    <row r="267" spans="1:9" s="7" customFormat="1" ht="18" thickTop="1" thickBot="1" x14ac:dyDescent="0.25">
      <c r="A267" s="79"/>
      <c r="B267" s="130">
        <v>45838</v>
      </c>
      <c r="C267" s="131"/>
      <c r="D267" s="121" t="s">
        <v>77</v>
      </c>
      <c r="E267" s="122">
        <v>241203.18</v>
      </c>
      <c r="F267" s="170"/>
      <c r="G267" s="123">
        <f t="shared" si="3"/>
        <v>11785140.582599884</v>
      </c>
    </row>
    <row r="268" spans="1:9" s="7" customFormat="1" ht="18" thickTop="1" thickBot="1" x14ac:dyDescent="0.25">
      <c r="A268" s="79"/>
      <c r="B268" s="130">
        <v>45838</v>
      </c>
      <c r="C268" s="131"/>
      <c r="D268" s="121" t="s">
        <v>121</v>
      </c>
      <c r="E268" s="122">
        <v>434435.35</v>
      </c>
      <c r="F268" s="170"/>
      <c r="G268" s="123">
        <f t="shared" si="3"/>
        <v>12219575.932599884</v>
      </c>
    </row>
    <row r="269" spans="1:9" s="7" customFormat="1" ht="18" thickTop="1" thickBot="1" x14ac:dyDescent="0.25">
      <c r="A269" s="79"/>
      <c r="B269" s="130">
        <v>45838</v>
      </c>
      <c r="C269" s="131"/>
      <c r="D269" s="121" t="s">
        <v>107</v>
      </c>
      <c r="E269" s="122">
        <v>819896.93</v>
      </c>
      <c r="F269" s="170"/>
      <c r="G269" s="123">
        <f t="shared" si="3"/>
        <v>13039472.862599883</v>
      </c>
    </row>
    <row r="270" spans="1:9" s="7" customFormat="1" ht="18" thickTop="1" thickBot="1" x14ac:dyDescent="0.25">
      <c r="A270" s="79"/>
      <c r="B270" s="130">
        <v>45838</v>
      </c>
      <c r="C270" s="131"/>
      <c r="D270" s="121" t="s">
        <v>67</v>
      </c>
      <c r="E270" s="122">
        <v>23608.880000000001</v>
      </c>
      <c r="F270" s="170"/>
      <c r="G270" s="123">
        <f t="shared" si="3"/>
        <v>13063081.742599884</v>
      </c>
    </row>
    <row r="271" spans="1:9" s="7" customFormat="1" ht="76.5" thickTop="1" thickBot="1" x14ac:dyDescent="0.25">
      <c r="A271" s="79"/>
      <c r="B271" s="130">
        <v>45838</v>
      </c>
      <c r="C271" s="131"/>
      <c r="D271" s="121" t="s">
        <v>122</v>
      </c>
      <c r="E271" s="122">
        <v>1500</v>
      </c>
      <c r="F271" s="170"/>
      <c r="G271" s="123">
        <f t="shared" si="3"/>
        <v>13064581.742599884</v>
      </c>
    </row>
    <row r="272" spans="1:9" s="7" customFormat="1" ht="18" thickTop="1" thickBot="1" x14ac:dyDescent="0.25">
      <c r="A272" s="79"/>
      <c r="B272" s="130">
        <v>45838</v>
      </c>
      <c r="C272" s="131"/>
      <c r="D272" s="121" t="s">
        <v>23</v>
      </c>
      <c r="E272" s="122"/>
      <c r="F272" s="170">
        <v>1182096.06</v>
      </c>
      <c r="G272" s="123">
        <f t="shared" si="3"/>
        <v>11882485.682599884</v>
      </c>
    </row>
    <row r="273" spans="1:7" s="7" customFormat="1" ht="18" hidden="1" thickTop="1" thickBot="1" x14ac:dyDescent="0.25">
      <c r="A273" s="79"/>
      <c r="B273" s="130"/>
      <c r="C273" s="131"/>
      <c r="D273" s="121"/>
      <c r="E273" s="122"/>
      <c r="F273" s="170"/>
      <c r="G273" s="123">
        <f t="shared" si="3"/>
        <v>11882485.682599884</v>
      </c>
    </row>
    <row r="274" spans="1:7" s="7" customFormat="1" ht="18" hidden="1" thickTop="1" thickBot="1" x14ac:dyDescent="0.25">
      <c r="A274" s="79"/>
      <c r="B274" s="130"/>
      <c r="C274" s="131"/>
      <c r="D274" s="121"/>
      <c r="E274" s="122"/>
      <c r="F274" s="170"/>
      <c r="G274" s="123">
        <f t="shared" si="3"/>
        <v>11882485.682599884</v>
      </c>
    </row>
    <row r="275" spans="1:7" s="7" customFormat="1" ht="18" hidden="1" thickTop="1" thickBot="1" x14ac:dyDescent="0.25">
      <c r="A275" s="79"/>
      <c r="B275" s="130"/>
      <c r="C275" s="131"/>
      <c r="D275" s="121"/>
      <c r="E275" s="122"/>
      <c r="F275" s="170"/>
      <c r="G275" s="123">
        <f t="shared" si="3"/>
        <v>11882485.682599884</v>
      </c>
    </row>
    <row r="276" spans="1:7" s="7" customFormat="1" ht="18" hidden="1" thickTop="1" thickBot="1" x14ac:dyDescent="0.25">
      <c r="A276" s="79"/>
      <c r="B276" s="130"/>
      <c r="C276" s="131"/>
      <c r="D276" s="121"/>
      <c r="E276" s="122"/>
      <c r="F276" s="170"/>
      <c r="G276" s="123">
        <f t="shared" ref="G276:G339" si="4">G275+E276-F276</f>
        <v>11882485.682599884</v>
      </c>
    </row>
    <row r="277" spans="1:7" s="7" customFormat="1" ht="18" hidden="1" thickTop="1" thickBot="1" x14ac:dyDescent="0.25">
      <c r="A277" s="79"/>
      <c r="B277" s="130"/>
      <c r="C277" s="131"/>
      <c r="D277" s="121"/>
      <c r="E277" s="122"/>
      <c r="F277" s="170"/>
      <c r="G277" s="123">
        <f t="shared" si="4"/>
        <v>11882485.682599884</v>
      </c>
    </row>
    <row r="278" spans="1:7" s="7" customFormat="1" ht="18" hidden="1" thickTop="1" thickBot="1" x14ac:dyDescent="0.25">
      <c r="A278" s="79"/>
      <c r="B278" s="130"/>
      <c r="C278" s="131"/>
      <c r="D278" s="121"/>
      <c r="E278" s="122"/>
      <c r="F278" s="170"/>
      <c r="G278" s="123">
        <f t="shared" si="4"/>
        <v>11882485.682599884</v>
      </c>
    </row>
    <row r="279" spans="1:7" s="7" customFormat="1" ht="18" hidden="1" thickTop="1" thickBot="1" x14ac:dyDescent="0.25">
      <c r="A279" s="79"/>
      <c r="B279" s="130"/>
      <c r="C279" s="131"/>
      <c r="D279" s="121"/>
      <c r="E279" s="122"/>
      <c r="F279" s="170"/>
      <c r="G279" s="123">
        <f t="shared" si="4"/>
        <v>11882485.682599884</v>
      </c>
    </row>
    <row r="280" spans="1:7" s="7" customFormat="1" ht="18" hidden="1" thickTop="1" thickBot="1" x14ac:dyDescent="0.25">
      <c r="A280" s="79"/>
      <c r="B280" s="130"/>
      <c r="C280" s="131"/>
      <c r="D280" s="121"/>
      <c r="E280" s="122"/>
      <c r="F280" s="170"/>
      <c r="G280" s="123">
        <f t="shared" si="4"/>
        <v>11882485.682599884</v>
      </c>
    </row>
    <row r="281" spans="1:7" s="7" customFormat="1" ht="18" hidden="1" thickTop="1" thickBot="1" x14ac:dyDescent="0.25">
      <c r="A281" s="79"/>
      <c r="B281" s="130"/>
      <c r="C281" s="131"/>
      <c r="D281" s="121"/>
      <c r="E281" s="122"/>
      <c r="F281" s="170"/>
      <c r="G281" s="123">
        <f t="shared" si="4"/>
        <v>11882485.682599884</v>
      </c>
    </row>
    <row r="282" spans="1:7" s="7" customFormat="1" ht="18" hidden="1" thickTop="1" thickBot="1" x14ac:dyDescent="0.25">
      <c r="A282" s="79"/>
      <c r="B282" s="130"/>
      <c r="C282" s="131"/>
      <c r="D282" s="121"/>
      <c r="E282" s="122"/>
      <c r="F282" s="170"/>
      <c r="G282" s="123">
        <f t="shared" si="4"/>
        <v>11882485.682599884</v>
      </c>
    </row>
    <row r="283" spans="1:7" s="7" customFormat="1" ht="18" hidden="1" thickTop="1" thickBot="1" x14ac:dyDescent="0.25">
      <c r="A283" s="79"/>
      <c r="B283" s="130"/>
      <c r="C283" s="131"/>
      <c r="D283" s="121"/>
      <c r="E283" s="122"/>
      <c r="F283" s="170"/>
      <c r="G283" s="123">
        <f t="shared" si="4"/>
        <v>11882485.682599884</v>
      </c>
    </row>
    <row r="284" spans="1:7" s="7" customFormat="1" ht="18" hidden="1" thickTop="1" thickBot="1" x14ac:dyDescent="0.25">
      <c r="A284" s="79"/>
      <c r="B284" s="130"/>
      <c r="C284" s="131"/>
      <c r="D284" s="121"/>
      <c r="E284" s="122"/>
      <c r="F284" s="170"/>
      <c r="G284" s="123">
        <f t="shared" si="4"/>
        <v>11882485.682599884</v>
      </c>
    </row>
    <row r="285" spans="1:7" s="7" customFormat="1" ht="18" hidden="1" thickTop="1" thickBot="1" x14ac:dyDescent="0.25">
      <c r="A285" s="79"/>
      <c r="B285" s="130"/>
      <c r="C285" s="131"/>
      <c r="D285" s="121"/>
      <c r="E285" s="122"/>
      <c r="F285" s="170"/>
      <c r="G285" s="123">
        <f t="shared" si="4"/>
        <v>11882485.682599884</v>
      </c>
    </row>
    <row r="286" spans="1:7" s="7" customFormat="1" ht="18" hidden="1" thickTop="1" thickBot="1" x14ac:dyDescent="0.25">
      <c r="A286" s="79"/>
      <c r="B286" s="130"/>
      <c r="C286" s="131"/>
      <c r="D286" s="121"/>
      <c r="E286" s="122"/>
      <c r="F286" s="170"/>
      <c r="G286" s="123">
        <f t="shared" si="4"/>
        <v>11882485.682599884</v>
      </c>
    </row>
    <row r="287" spans="1:7" s="7" customFormat="1" ht="14.25" hidden="1" customHeight="1" thickTop="1" thickBot="1" x14ac:dyDescent="0.25">
      <c r="A287" s="79"/>
      <c r="B287" s="130"/>
      <c r="C287" s="131"/>
      <c r="D287" s="121"/>
      <c r="E287" s="122"/>
      <c r="F287" s="170"/>
      <c r="G287" s="123">
        <f t="shared" si="4"/>
        <v>11882485.682599884</v>
      </c>
    </row>
    <row r="288" spans="1:7" s="7" customFormat="1" ht="18" hidden="1" thickTop="1" thickBot="1" x14ac:dyDescent="0.25">
      <c r="A288" s="79"/>
      <c r="B288" s="130"/>
      <c r="C288" s="131"/>
      <c r="D288" s="121"/>
      <c r="E288" s="122"/>
      <c r="F288" s="170"/>
      <c r="G288" s="123">
        <f t="shared" si="4"/>
        <v>11882485.682599884</v>
      </c>
    </row>
    <row r="289" spans="1:7" s="7" customFormat="1" ht="18" hidden="1" thickTop="1" thickBot="1" x14ac:dyDescent="0.25">
      <c r="A289" s="79"/>
      <c r="B289" s="130"/>
      <c r="C289" s="131"/>
      <c r="D289" s="121"/>
      <c r="E289" s="122"/>
      <c r="F289" s="170"/>
      <c r="G289" s="123">
        <f t="shared" si="4"/>
        <v>11882485.682599884</v>
      </c>
    </row>
    <row r="290" spans="1:7" s="7" customFormat="1" ht="18" hidden="1" thickTop="1" thickBot="1" x14ac:dyDescent="0.25">
      <c r="A290" s="79"/>
      <c r="B290" s="130"/>
      <c r="C290" s="131"/>
      <c r="D290" s="121"/>
      <c r="E290" s="122"/>
      <c r="F290" s="170"/>
      <c r="G290" s="123">
        <f t="shared" si="4"/>
        <v>11882485.682599884</v>
      </c>
    </row>
    <row r="291" spans="1:7" s="7" customFormat="1" ht="18" hidden="1" thickTop="1" thickBot="1" x14ac:dyDescent="0.25">
      <c r="A291" s="79"/>
      <c r="B291" s="130"/>
      <c r="C291" s="131"/>
      <c r="D291" s="121"/>
      <c r="E291" s="122"/>
      <c r="F291" s="170"/>
      <c r="G291" s="123">
        <f t="shared" si="4"/>
        <v>11882485.682599884</v>
      </c>
    </row>
    <row r="292" spans="1:7" s="7" customFormat="1" ht="18" hidden="1" thickTop="1" thickBot="1" x14ac:dyDescent="0.25">
      <c r="A292" s="79"/>
      <c r="B292" s="130"/>
      <c r="C292" s="131"/>
      <c r="D292" s="121"/>
      <c r="E292" s="122"/>
      <c r="F292" s="170"/>
      <c r="G292" s="123">
        <f t="shared" si="4"/>
        <v>11882485.682599884</v>
      </c>
    </row>
    <row r="293" spans="1:7" s="7" customFormat="1" ht="18" hidden="1" thickTop="1" thickBot="1" x14ac:dyDescent="0.25">
      <c r="A293" s="79"/>
      <c r="B293" s="130"/>
      <c r="C293" s="131"/>
      <c r="D293" s="121"/>
      <c r="E293" s="122"/>
      <c r="F293" s="170"/>
      <c r="G293" s="123">
        <f t="shared" si="4"/>
        <v>11882485.682599884</v>
      </c>
    </row>
    <row r="294" spans="1:7" s="7" customFormat="1" ht="18" hidden="1" thickTop="1" thickBot="1" x14ac:dyDescent="0.25">
      <c r="A294" s="79"/>
      <c r="B294" s="130"/>
      <c r="C294" s="131"/>
      <c r="D294" s="121"/>
      <c r="E294" s="122"/>
      <c r="F294" s="170"/>
      <c r="G294" s="123">
        <f t="shared" si="4"/>
        <v>11882485.682599884</v>
      </c>
    </row>
    <row r="295" spans="1:7" s="7" customFormat="1" ht="18" hidden="1" thickTop="1" thickBot="1" x14ac:dyDescent="0.25">
      <c r="A295" s="79"/>
      <c r="B295" s="130"/>
      <c r="C295" s="131"/>
      <c r="D295" s="121"/>
      <c r="E295" s="122"/>
      <c r="F295" s="170"/>
      <c r="G295" s="123">
        <f t="shared" si="4"/>
        <v>11882485.682599884</v>
      </c>
    </row>
    <row r="296" spans="1:7" s="7" customFormat="1" ht="18" hidden="1" thickTop="1" thickBot="1" x14ac:dyDescent="0.25">
      <c r="A296" s="79"/>
      <c r="B296" s="130"/>
      <c r="C296" s="131"/>
      <c r="D296" s="121"/>
      <c r="E296" s="122"/>
      <c r="F296" s="170"/>
      <c r="G296" s="123">
        <f t="shared" si="4"/>
        <v>11882485.682599884</v>
      </c>
    </row>
    <row r="297" spans="1:7" s="7" customFormat="1" ht="18" hidden="1" thickTop="1" thickBot="1" x14ac:dyDescent="0.25">
      <c r="A297" s="79"/>
      <c r="B297" s="130"/>
      <c r="C297" s="131"/>
      <c r="D297" s="121"/>
      <c r="E297" s="122"/>
      <c r="F297" s="170"/>
      <c r="G297" s="123">
        <f t="shared" si="4"/>
        <v>11882485.682599884</v>
      </c>
    </row>
    <row r="298" spans="1:7" s="7" customFormat="1" ht="18" hidden="1" thickTop="1" thickBot="1" x14ac:dyDescent="0.25">
      <c r="A298" s="79"/>
      <c r="B298" s="130"/>
      <c r="C298" s="131"/>
      <c r="D298" s="121"/>
      <c r="E298" s="122"/>
      <c r="F298" s="170"/>
      <c r="G298" s="123">
        <f t="shared" si="4"/>
        <v>11882485.682599884</v>
      </c>
    </row>
    <row r="299" spans="1:7" s="7" customFormat="1" ht="18" hidden="1" thickTop="1" thickBot="1" x14ac:dyDescent="0.25">
      <c r="A299" s="79"/>
      <c r="B299" s="130"/>
      <c r="C299" s="131"/>
      <c r="D299" s="121"/>
      <c r="E299" s="122"/>
      <c r="F299" s="170"/>
      <c r="G299" s="123">
        <f t="shared" si="4"/>
        <v>11882485.682599884</v>
      </c>
    </row>
    <row r="300" spans="1:7" s="7" customFormat="1" ht="18" hidden="1" thickTop="1" thickBot="1" x14ac:dyDescent="0.25">
      <c r="A300" s="79"/>
      <c r="B300" s="130"/>
      <c r="C300" s="131"/>
      <c r="D300" s="121"/>
      <c r="E300" s="122"/>
      <c r="F300" s="170"/>
      <c r="G300" s="123">
        <f t="shared" si="4"/>
        <v>11882485.682599884</v>
      </c>
    </row>
    <row r="301" spans="1:7" s="7" customFormat="1" ht="18" hidden="1" thickTop="1" thickBot="1" x14ac:dyDescent="0.25">
      <c r="A301" s="79"/>
      <c r="B301" s="130"/>
      <c r="C301" s="131"/>
      <c r="D301" s="207"/>
      <c r="E301" s="208"/>
      <c r="F301" s="209"/>
      <c r="G301" s="123">
        <f t="shared" si="4"/>
        <v>11882485.682599884</v>
      </c>
    </row>
    <row r="302" spans="1:7" s="7" customFormat="1" ht="18" hidden="1" thickTop="1" thickBot="1" x14ac:dyDescent="0.25">
      <c r="A302" s="79"/>
      <c r="B302" s="130"/>
      <c r="C302" s="131"/>
      <c r="D302" s="207"/>
      <c r="E302" s="208"/>
      <c r="F302" s="209"/>
      <c r="G302" s="123">
        <f t="shared" si="4"/>
        <v>11882485.682599884</v>
      </c>
    </row>
    <row r="303" spans="1:7" s="7" customFormat="1" ht="18" hidden="1" thickTop="1" thickBot="1" x14ac:dyDescent="0.25">
      <c r="A303" s="79"/>
      <c r="B303" s="130"/>
      <c r="C303" s="131"/>
      <c r="D303" s="207"/>
      <c r="E303" s="208"/>
      <c r="F303" s="209"/>
      <c r="G303" s="123">
        <f t="shared" si="4"/>
        <v>11882485.682599884</v>
      </c>
    </row>
    <row r="304" spans="1:7" s="7" customFormat="1" ht="18" hidden="1" thickTop="1" thickBot="1" x14ac:dyDescent="0.25">
      <c r="A304" s="79"/>
      <c r="B304" s="130"/>
      <c r="C304" s="131"/>
      <c r="D304" s="207"/>
      <c r="E304" s="208"/>
      <c r="F304" s="209"/>
      <c r="G304" s="123">
        <f t="shared" si="4"/>
        <v>11882485.682599884</v>
      </c>
    </row>
    <row r="305" spans="1:7" s="7" customFormat="1" ht="18" hidden="1" thickTop="1" thickBot="1" x14ac:dyDescent="0.25">
      <c r="A305" s="79"/>
      <c r="B305" s="130"/>
      <c r="C305" s="131"/>
      <c r="D305" s="207"/>
      <c r="E305" s="208"/>
      <c r="F305" s="209"/>
      <c r="G305" s="123">
        <f t="shared" si="4"/>
        <v>11882485.682599884</v>
      </c>
    </row>
    <row r="306" spans="1:7" s="7" customFormat="1" ht="18" hidden="1" thickTop="1" thickBot="1" x14ac:dyDescent="0.25">
      <c r="A306" s="79"/>
      <c r="B306" s="130"/>
      <c r="C306" s="131"/>
      <c r="D306" s="207"/>
      <c r="E306" s="208"/>
      <c r="F306" s="209"/>
      <c r="G306" s="123">
        <f t="shared" si="4"/>
        <v>11882485.682599884</v>
      </c>
    </row>
    <row r="307" spans="1:7" s="7" customFormat="1" ht="18" hidden="1" thickTop="1" thickBot="1" x14ac:dyDescent="0.25">
      <c r="A307" s="79"/>
      <c r="B307" s="130"/>
      <c r="C307" s="131"/>
      <c r="D307" s="207"/>
      <c r="E307" s="208"/>
      <c r="F307" s="209"/>
      <c r="G307" s="123">
        <f t="shared" si="4"/>
        <v>11882485.682599884</v>
      </c>
    </row>
    <row r="308" spans="1:7" s="7" customFormat="1" ht="18" hidden="1" thickTop="1" thickBot="1" x14ac:dyDescent="0.25">
      <c r="A308" s="79"/>
      <c r="B308" s="130"/>
      <c r="C308" s="131"/>
      <c r="D308" s="207"/>
      <c r="E308" s="208"/>
      <c r="F308" s="209"/>
      <c r="G308" s="123">
        <f t="shared" si="4"/>
        <v>11882485.682599884</v>
      </c>
    </row>
    <row r="309" spans="1:7" s="7" customFormat="1" ht="18" hidden="1" thickTop="1" thickBot="1" x14ac:dyDescent="0.25">
      <c r="A309" s="79"/>
      <c r="B309" s="130"/>
      <c r="C309" s="131"/>
      <c r="D309" s="207"/>
      <c r="E309" s="208"/>
      <c r="F309" s="209"/>
      <c r="G309" s="123">
        <f t="shared" si="4"/>
        <v>11882485.682599884</v>
      </c>
    </row>
    <row r="310" spans="1:7" s="7" customFormat="1" ht="18" hidden="1" thickTop="1" thickBot="1" x14ac:dyDescent="0.25">
      <c r="A310" s="79"/>
      <c r="B310" s="130"/>
      <c r="C310" s="131"/>
      <c r="D310" s="207"/>
      <c r="E310" s="208"/>
      <c r="F310" s="209"/>
      <c r="G310" s="123">
        <f t="shared" si="4"/>
        <v>11882485.682599884</v>
      </c>
    </row>
    <row r="311" spans="1:7" s="7" customFormat="1" ht="18" hidden="1" thickTop="1" thickBot="1" x14ac:dyDescent="0.25">
      <c r="A311" s="79"/>
      <c r="B311" s="130"/>
      <c r="C311" s="131"/>
      <c r="D311" s="207"/>
      <c r="E311" s="208"/>
      <c r="F311" s="209"/>
      <c r="G311" s="123">
        <f t="shared" si="4"/>
        <v>11882485.682599884</v>
      </c>
    </row>
    <row r="312" spans="1:7" s="7" customFormat="1" ht="18" hidden="1" thickTop="1" thickBot="1" x14ac:dyDescent="0.25">
      <c r="A312" s="79"/>
      <c r="B312" s="130"/>
      <c r="C312" s="131"/>
      <c r="D312" s="207"/>
      <c r="E312" s="208"/>
      <c r="F312" s="209"/>
      <c r="G312" s="123">
        <f t="shared" si="4"/>
        <v>11882485.682599884</v>
      </c>
    </row>
    <row r="313" spans="1:7" s="7" customFormat="1" ht="18" hidden="1" thickTop="1" thickBot="1" x14ac:dyDescent="0.25">
      <c r="A313" s="79"/>
      <c r="B313" s="130"/>
      <c r="C313" s="131"/>
      <c r="D313" s="207"/>
      <c r="E313" s="208"/>
      <c r="F313" s="209"/>
      <c r="G313" s="123">
        <f t="shared" si="4"/>
        <v>11882485.682599884</v>
      </c>
    </row>
    <row r="314" spans="1:7" s="7" customFormat="1" ht="18" hidden="1" thickTop="1" thickBot="1" x14ac:dyDescent="0.25">
      <c r="A314" s="79"/>
      <c r="B314" s="130"/>
      <c r="C314" s="131"/>
      <c r="D314" s="207"/>
      <c r="E314" s="208"/>
      <c r="F314" s="209"/>
      <c r="G314" s="123">
        <f t="shared" si="4"/>
        <v>11882485.682599884</v>
      </c>
    </row>
    <row r="315" spans="1:7" s="7" customFormat="1" ht="18" hidden="1" thickTop="1" thickBot="1" x14ac:dyDescent="0.25">
      <c r="A315" s="79"/>
      <c r="B315" s="130"/>
      <c r="C315" s="131"/>
      <c r="D315" s="207"/>
      <c r="E315" s="208"/>
      <c r="F315" s="209"/>
      <c r="G315" s="123">
        <f t="shared" si="4"/>
        <v>11882485.682599884</v>
      </c>
    </row>
    <row r="316" spans="1:7" s="7" customFormat="1" ht="18" hidden="1" thickTop="1" thickBot="1" x14ac:dyDescent="0.25">
      <c r="A316" s="79"/>
      <c r="B316" s="130"/>
      <c r="C316" s="131"/>
      <c r="D316" s="207"/>
      <c r="E316" s="208"/>
      <c r="F316" s="209"/>
      <c r="G316" s="123">
        <f t="shared" si="4"/>
        <v>11882485.682599884</v>
      </c>
    </row>
    <row r="317" spans="1:7" s="7" customFormat="1" ht="18" hidden="1" thickTop="1" thickBot="1" x14ac:dyDescent="0.25">
      <c r="A317" s="79"/>
      <c r="B317" s="130"/>
      <c r="C317" s="131"/>
      <c r="D317" s="207"/>
      <c r="E317" s="208"/>
      <c r="F317" s="209"/>
      <c r="G317" s="123">
        <f t="shared" si="4"/>
        <v>11882485.682599884</v>
      </c>
    </row>
    <row r="318" spans="1:7" s="7" customFormat="1" ht="18" hidden="1" thickTop="1" thickBot="1" x14ac:dyDescent="0.25">
      <c r="A318" s="79"/>
      <c r="B318" s="130"/>
      <c r="C318" s="131"/>
      <c r="D318" s="207"/>
      <c r="E318" s="208"/>
      <c r="F318" s="209"/>
      <c r="G318" s="123">
        <f t="shared" si="4"/>
        <v>11882485.682599884</v>
      </c>
    </row>
    <row r="319" spans="1:7" s="7" customFormat="1" ht="18" hidden="1" thickTop="1" thickBot="1" x14ac:dyDescent="0.25">
      <c r="A319" s="79"/>
      <c r="B319" s="130"/>
      <c r="C319" s="131"/>
      <c r="D319" s="207"/>
      <c r="E319" s="208"/>
      <c r="F319" s="209"/>
      <c r="G319" s="123">
        <f t="shared" si="4"/>
        <v>11882485.682599884</v>
      </c>
    </row>
    <row r="320" spans="1:7" s="7" customFormat="1" ht="18" hidden="1" thickTop="1" thickBot="1" x14ac:dyDescent="0.25">
      <c r="A320" s="79"/>
      <c r="B320" s="130"/>
      <c r="C320" s="131"/>
      <c r="D320" s="207"/>
      <c r="E320" s="208"/>
      <c r="F320" s="209"/>
      <c r="G320" s="123">
        <f t="shared" si="4"/>
        <v>11882485.682599884</v>
      </c>
    </row>
    <row r="321" spans="1:7" s="7" customFormat="1" ht="18" hidden="1" thickTop="1" thickBot="1" x14ac:dyDescent="0.25">
      <c r="A321" s="79"/>
      <c r="B321" s="130"/>
      <c r="C321" s="131"/>
      <c r="D321" s="207"/>
      <c r="E321" s="208"/>
      <c r="F321" s="209"/>
      <c r="G321" s="123">
        <f t="shared" si="4"/>
        <v>11882485.682599884</v>
      </c>
    </row>
    <row r="322" spans="1:7" s="7" customFormat="1" ht="18" hidden="1" thickTop="1" thickBot="1" x14ac:dyDescent="0.25">
      <c r="A322" s="79"/>
      <c r="B322" s="130"/>
      <c r="C322" s="131"/>
      <c r="D322" s="207"/>
      <c r="E322" s="208"/>
      <c r="F322" s="209"/>
      <c r="G322" s="123">
        <f t="shared" si="4"/>
        <v>11882485.682599884</v>
      </c>
    </row>
    <row r="323" spans="1:7" s="7" customFormat="1" ht="18" hidden="1" thickTop="1" thickBot="1" x14ac:dyDescent="0.25">
      <c r="A323" s="79"/>
      <c r="B323" s="130"/>
      <c r="C323" s="131"/>
      <c r="D323" s="207"/>
      <c r="E323" s="208"/>
      <c r="F323" s="209"/>
      <c r="G323" s="123">
        <f t="shared" si="4"/>
        <v>11882485.682599884</v>
      </c>
    </row>
    <row r="324" spans="1:7" s="7" customFormat="1" ht="18" hidden="1" thickTop="1" thickBot="1" x14ac:dyDescent="0.25">
      <c r="A324" s="79"/>
      <c r="B324" s="130"/>
      <c r="C324" s="131"/>
      <c r="D324" s="207"/>
      <c r="E324" s="208"/>
      <c r="F324" s="209"/>
      <c r="G324" s="123">
        <f t="shared" si="4"/>
        <v>11882485.682599884</v>
      </c>
    </row>
    <row r="325" spans="1:7" s="7" customFormat="1" ht="18" hidden="1" thickTop="1" thickBot="1" x14ac:dyDescent="0.25">
      <c r="A325" s="79"/>
      <c r="B325" s="130"/>
      <c r="C325" s="131"/>
      <c r="D325" s="207"/>
      <c r="E325" s="208"/>
      <c r="F325" s="209"/>
      <c r="G325" s="123">
        <f t="shared" si="4"/>
        <v>11882485.682599884</v>
      </c>
    </row>
    <row r="326" spans="1:7" s="7" customFormat="1" ht="18" hidden="1" thickTop="1" thickBot="1" x14ac:dyDescent="0.25">
      <c r="A326" s="79"/>
      <c r="B326" s="130"/>
      <c r="C326" s="131"/>
      <c r="D326" s="207"/>
      <c r="E326" s="208"/>
      <c r="F326" s="209"/>
      <c r="G326" s="123">
        <f t="shared" si="4"/>
        <v>11882485.682599884</v>
      </c>
    </row>
    <row r="327" spans="1:7" s="7" customFormat="1" ht="18" hidden="1" thickTop="1" thickBot="1" x14ac:dyDescent="0.25">
      <c r="A327" s="79"/>
      <c r="B327" s="130"/>
      <c r="C327" s="131"/>
      <c r="D327" s="207"/>
      <c r="E327" s="208"/>
      <c r="F327" s="209"/>
      <c r="G327" s="123">
        <f t="shared" si="4"/>
        <v>11882485.682599884</v>
      </c>
    </row>
    <row r="328" spans="1:7" s="7" customFormat="1" ht="18" hidden="1" thickTop="1" thickBot="1" x14ac:dyDescent="0.25">
      <c r="A328" s="79"/>
      <c r="B328" s="130"/>
      <c r="C328" s="131"/>
      <c r="D328" s="207"/>
      <c r="E328" s="208"/>
      <c r="F328" s="209"/>
      <c r="G328" s="123">
        <f t="shared" si="4"/>
        <v>11882485.682599884</v>
      </c>
    </row>
    <row r="329" spans="1:7" s="7" customFormat="1" ht="18" hidden="1" thickTop="1" thickBot="1" x14ac:dyDescent="0.25">
      <c r="A329" s="79"/>
      <c r="B329" s="130"/>
      <c r="C329" s="131"/>
      <c r="D329" s="207"/>
      <c r="E329" s="208"/>
      <c r="F329" s="209"/>
      <c r="G329" s="123">
        <f t="shared" si="4"/>
        <v>11882485.682599884</v>
      </c>
    </row>
    <row r="330" spans="1:7" s="7" customFormat="1" ht="18" hidden="1" thickTop="1" thickBot="1" x14ac:dyDescent="0.25">
      <c r="A330" s="79"/>
      <c r="B330" s="130"/>
      <c r="C330" s="131"/>
      <c r="D330" s="207"/>
      <c r="E330" s="208"/>
      <c r="F330" s="209"/>
      <c r="G330" s="123">
        <f t="shared" si="4"/>
        <v>11882485.682599884</v>
      </c>
    </row>
    <row r="331" spans="1:7" s="7" customFormat="1" ht="18" hidden="1" thickTop="1" thickBot="1" x14ac:dyDescent="0.25">
      <c r="A331" s="79"/>
      <c r="B331" s="130"/>
      <c r="C331" s="131"/>
      <c r="D331" s="207"/>
      <c r="E331" s="208"/>
      <c r="F331" s="209"/>
      <c r="G331" s="123">
        <f t="shared" si="4"/>
        <v>11882485.682599884</v>
      </c>
    </row>
    <row r="332" spans="1:7" s="7" customFormat="1" ht="18" hidden="1" thickTop="1" thickBot="1" x14ac:dyDescent="0.25">
      <c r="A332" s="79"/>
      <c r="B332" s="130"/>
      <c r="C332" s="131"/>
      <c r="D332" s="207"/>
      <c r="E332" s="208"/>
      <c r="F332" s="209"/>
      <c r="G332" s="123">
        <f t="shared" si="4"/>
        <v>11882485.682599884</v>
      </c>
    </row>
    <row r="333" spans="1:7" s="7" customFormat="1" ht="18" hidden="1" thickTop="1" thickBot="1" x14ac:dyDescent="0.25">
      <c r="A333" s="79"/>
      <c r="B333" s="130"/>
      <c r="C333" s="131"/>
      <c r="D333" s="207"/>
      <c r="E333" s="208"/>
      <c r="F333" s="209"/>
      <c r="G333" s="123">
        <f t="shared" si="4"/>
        <v>11882485.682599884</v>
      </c>
    </row>
    <row r="334" spans="1:7" s="7" customFormat="1" ht="18" hidden="1" thickTop="1" thickBot="1" x14ac:dyDescent="0.25">
      <c r="A334" s="79"/>
      <c r="B334" s="130"/>
      <c r="C334" s="131"/>
      <c r="D334" s="207"/>
      <c r="E334" s="208"/>
      <c r="F334" s="209"/>
      <c r="G334" s="123">
        <f t="shared" si="4"/>
        <v>11882485.682599884</v>
      </c>
    </row>
    <row r="335" spans="1:7" s="7" customFormat="1" ht="18" hidden="1" thickTop="1" thickBot="1" x14ac:dyDescent="0.25">
      <c r="A335" s="79"/>
      <c r="B335" s="130"/>
      <c r="C335" s="131"/>
      <c r="D335" s="207"/>
      <c r="E335" s="208"/>
      <c r="F335" s="209"/>
      <c r="G335" s="123">
        <f t="shared" si="4"/>
        <v>11882485.682599884</v>
      </c>
    </row>
    <row r="336" spans="1:7" s="7" customFormat="1" ht="18" hidden="1" thickTop="1" thickBot="1" x14ac:dyDescent="0.25">
      <c r="A336" s="79"/>
      <c r="B336" s="130"/>
      <c r="C336" s="131"/>
      <c r="D336" s="207"/>
      <c r="E336" s="208"/>
      <c r="F336" s="209"/>
      <c r="G336" s="123">
        <f t="shared" si="4"/>
        <v>11882485.682599884</v>
      </c>
    </row>
    <row r="337" spans="1:8" s="7" customFormat="1" ht="18" hidden="1" thickTop="1" thickBot="1" x14ac:dyDescent="0.25">
      <c r="A337" s="79"/>
      <c r="B337" s="130"/>
      <c r="C337" s="131"/>
      <c r="D337" s="207"/>
      <c r="E337" s="208"/>
      <c r="F337" s="209"/>
      <c r="G337" s="123">
        <f t="shared" si="4"/>
        <v>11882485.682599884</v>
      </c>
    </row>
    <row r="338" spans="1:8" s="7" customFormat="1" ht="18" hidden="1" thickTop="1" thickBot="1" x14ac:dyDescent="0.25">
      <c r="A338" s="79"/>
      <c r="B338" s="130"/>
      <c r="C338" s="131"/>
      <c r="D338" s="207"/>
      <c r="E338" s="208"/>
      <c r="F338" s="209"/>
      <c r="G338" s="123">
        <f t="shared" si="4"/>
        <v>11882485.682599884</v>
      </c>
    </row>
    <row r="339" spans="1:8" s="7" customFormat="1" ht="18" hidden="1" thickTop="1" thickBot="1" x14ac:dyDescent="0.25">
      <c r="A339" s="79"/>
      <c r="B339" s="130"/>
      <c r="C339" s="131"/>
      <c r="D339" s="207"/>
      <c r="E339" s="208"/>
      <c r="F339" s="209"/>
      <c r="G339" s="123">
        <f t="shared" si="4"/>
        <v>11882485.682599884</v>
      </c>
    </row>
    <row r="340" spans="1:8" s="7" customFormat="1" ht="18" hidden="1" thickTop="1" thickBot="1" x14ac:dyDescent="0.25">
      <c r="A340" s="79"/>
      <c r="B340" s="130"/>
      <c r="C340" s="131"/>
      <c r="D340" s="207"/>
      <c r="E340" s="208"/>
      <c r="F340" s="209"/>
      <c r="G340" s="123">
        <f t="shared" ref="G340:G348" si="5">G339+E340-F340</f>
        <v>11882485.682599884</v>
      </c>
    </row>
    <row r="341" spans="1:8" s="7" customFormat="1" ht="18" hidden="1" thickTop="1" thickBot="1" x14ac:dyDescent="0.25">
      <c r="A341" s="79"/>
      <c r="B341" s="130"/>
      <c r="C341" s="131"/>
      <c r="D341" s="207"/>
      <c r="E341" s="208"/>
      <c r="F341" s="209"/>
      <c r="G341" s="123">
        <f t="shared" si="5"/>
        <v>11882485.682599884</v>
      </c>
    </row>
    <row r="342" spans="1:8" s="7" customFormat="1" ht="18" hidden="1" thickTop="1" thickBot="1" x14ac:dyDescent="0.25">
      <c r="A342" s="79"/>
      <c r="B342" s="130"/>
      <c r="C342" s="131"/>
      <c r="D342" s="207"/>
      <c r="E342" s="208"/>
      <c r="F342" s="209"/>
      <c r="G342" s="123">
        <f t="shared" si="5"/>
        <v>11882485.682599884</v>
      </c>
    </row>
    <row r="343" spans="1:8" s="7" customFormat="1" ht="18" hidden="1" thickTop="1" thickBot="1" x14ac:dyDescent="0.25">
      <c r="A343" s="79"/>
      <c r="B343" s="130"/>
      <c r="C343" s="131"/>
      <c r="D343" s="207"/>
      <c r="E343" s="208"/>
      <c r="F343" s="209"/>
      <c r="G343" s="123">
        <f t="shared" si="5"/>
        <v>11882485.682599884</v>
      </c>
    </row>
    <row r="344" spans="1:8" s="7" customFormat="1" ht="18" hidden="1" thickTop="1" thickBot="1" x14ac:dyDescent="0.25">
      <c r="A344" s="79"/>
      <c r="B344" s="130"/>
      <c r="C344" s="131"/>
      <c r="D344" s="207"/>
      <c r="E344" s="208"/>
      <c r="F344" s="209"/>
      <c r="G344" s="123">
        <f t="shared" si="5"/>
        <v>11882485.682599884</v>
      </c>
    </row>
    <row r="345" spans="1:8" s="7" customFormat="1" ht="18" hidden="1" thickTop="1" thickBot="1" x14ac:dyDescent="0.25">
      <c r="A345" s="79"/>
      <c r="B345" s="130"/>
      <c r="C345" s="131"/>
      <c r="D345" s="207"/>
      <c r="E345" s="208"/>
      <c r="F345" s="209"/>
      <c r="G345" s="123">
        <f t="shared" si="5"/>
        <v>11882485.682599884</v>
      </c>
    </row>
    <row r="346" spans="1:8" s="7" customFormat="1" ht="18" hidden="1" thickTop="1" thickBot="1" x14ac:dyDescent="0.25">
      <c r="A346" s="79"/>
      <c r="B346" s="130"/>
      <c r="C346" s="131"/>
      <c r="D346" s="207"/>
      <c r="E346" s="208"/>
      <c r="F346" s="209"/>
      <c r="G346" s="123">
        <f t="shared" si="5"/>
        <v>11882485.682599884</v>
      </c>
    </row>
    <row r="347" spans="1:8" s="7" customFormat="1" ht="18" hidden="1" thickTop="1" thickBot="1" x14ac:dyDescent="0.25">
      <c r="A347" s="79"/>
      <c r="B347" s="130"/>
      <c r="C347" s="131"/>
      <c r="D347" s="207"/>
      <c r="E347" s="208"/>
      <c r="F347" s="209"/>
      <c r="G347" s="123">
        <f t="shared" si="5"/>
        <v>11882485.682599884</v>
      </c>
    </row>
    <row r="348" spans="1:8" s="7" customFormat="1" ht="18" hidden="1" thickTop="1" thickBot="1" x14ac:dyDescent="0.25">
      <c r="A348" s="79"/>
      <c r="B348" s="130"/>
      <c r="C348" s="131"/>
      <c r="D348" s="207"/>
      <c r="E348" s="208"/>
      <c r="F348" s="209"/>
      <c r="G348" s="123">
        <f t="shared" si="5"/>
        <v>11882485.682599884</v>
      </c>
    </row>
    <row r="349" spans="1:8" ht="18" thickTop="1" thickBot="1" x14ac:dyDescent="0.25">
      <c r="A349" s="26"/>
      <c r="B349" s="203"/>
      <c r="C349" s="204"/>
      <c r="D349" s="204" t="s">
        <v>8</v>
      </c>
      <c r="E349" s="205">
        <f>SUM(E18:E348)</f>
        <v>23566123.18</v>
      </c>
      <c r="F349" s="206">
        <f>SUM(F18:F348)</f>
        <v>52613273.520000011</v>
      </c>
      <c r="G349" s="123">
        <f>G17+E349-F349</f>
        <v>11882485.682599872</v>
      </c>
      <c r="H349" s="28">
        <f>+G349-'[1]CTA. RECOLECTORA (010) y 3000'!$G$11519</f>
        <v>0</v>
      </c>
    </row>
    <row r="350" spans="1:8" ht="16.5" x14ac:dyDescent="0.2">
      <c r="A350" s="5"/>
      <c r="B350" s="132"/>
      <c r="C350" s="132"/>
      <c r="D350" s="132"/>
      <c r="E350" s="133"/>
      <c r="F350" s="194"/>
      <c r="G350" s="133"/>
    </row>
    <row r="351" spans="1:8" ht="16.5" x14ac:dyDescent="0.2">
      <c r="A351" s="5"/>
      <c r="B351" s="132"/>
      <c r="C351" s="134" t="s">
        <v>31</v>
      </c>
      <c r="D351" s="135"/>
      <c r="E351" s="136"/>
      <c r="F351" s="195"/>
      <c r="G351" s="133"/>
    </row>
    <row r="352" spans="1:8" ht="16.5" x14ac:dyDescent="0.2">
      <c r="A352" s="5"/>
      <c r="B352" s="132"/>
      <c r="C352" s="134" t="s">
        <v>33</v>
      </c>
      <c r="D352" s="135"/>
      <c r="E352" s="136"/>
      <c r="F352" s="195"/>
      <c r="G352" s="133"/>
    </row>
    <row r="353" spans="1:8" ht="16.5" x14ac:dyDescent="0.2">
      <c r="A353" s="5"/>
      <c r="B353" s="132"/>
      <c r="C353" s="134"/>
      <c r="D353" s="83" t="s">
        <v>36</v>
      </c>
      <c r="E353" s="134"/>
      <c r="G353" s="176"/>
    </row>
    <row r="354" spans="1:8" ht="16.5" x14ac:dyDescent="0.2">
      <c r="A354" s="5"/>
      <c r="B354" s="132"/>
      <c r="C354" s="135"/>
      <c r="D354" s="83" t="s">
        <v>31</v>
      </c>
      <c r="E354" s="84" t="s">
        <v>38</v>
      </c>
      <c r="G354" s="83" t="s">
        <v>37</v>
      </c>
    </row>
    <row r="355" spans="1:8" ht="16.5" x14ac:dyDescent="0.2">
      <c r="A355" s="5"/>
      <c r="B355" s="132"/>
      <c r="C355" s="135"/>
      <c r="D355" s="83" t="s">
        <v>33</v>
      </c>
      <c r="E355" s="83" t="s">
        <v>32</v>
      </c>
      <c r="G355" s="83" t="s">
        <v>35</v>
      </c>
    </row>
    <row r="356" spans="1:8" ht="16.5" x14ac:dyDescent="0.2">
      <c r="A356" s="5"/>
      <c r="B356" s="132"/>
      <c r="C356" s="135"/>
      <c r="D356" s="83" t="s">
        <v>34</v>
      </c>
      <c r="E356" s="83" t="s">
        <v>291</v>
      </c>
      <c r="G356" s="83" t="s">
        <v>41</v>
      </c>
    </row>
    <row r="357" spans="1:8" ht="16.5" x14ac:dyDescent="0.2">
      <c r="A357" s="5"/>
      <c r="B357" s="132"/>
      <c r="C357" s="135"/>
      <c r="D357" s="136"/>
      <c r="E357" s="83" t="s">
        <v>53</v>
      </c>
      <c r="F357" s="194"/>
      <c r="G357" s="83" t="s">
        <v>51</v>
      </c>
      <c r="H357" s="25"/>
    </row>
    <row r="358" spans="1:8" ht="16.5" x14ac:dyDescent="0.2">
      <c r="A358" s="5"/>
      <c r="B358" s="132"/>
      <c r="C358" s="135"/>
      <c r="D358" s="136"/>
      <c r="F358" s="194"/>
      <c r="G358" s="133"/>
    </row>
    <row r="359" spans="1:8" ht="16.5" x14ac:dyDescent="0.2">
      <c r="A359" s="5"/>
      <c r="B359" s="132"/>
      <c r="C359" s="135"/>
      <c r="D359" s="136"/>
      <c r="F359" s="194"/>
      <c r="G359" s="133"/>
    </row>
    <row r="360" spans="1:8" ht="16.5" x14ac:dyDescent="0.2">
      <c r="A360" s="5"/>
      <c r="B360" s="132"/>
      <c r="C360" s="135"/>
      <c r="D360" s="136"/>
      <c r="F360" s="194"/>
      <c r="G360" s="133"/>
    </row>
    <row r="361" spans="1:8" ht="16.5" x14ac:dyDescent="0.2">
      <c r="A361" s="5"/>
      <c r="B361" s="132"/>
      <c r="C361" s="132"/>
      <c r="F361" s="194"/>
      <c r="G361" s="133"/>
    </row>
    <row r="362" spans="1:8" ht="16.5" x14ac:dyDescent="0.2">
      <c r="A362" s="5"/>
      <c r="B362" s="132"/>
      <c r="C362" s="132"/>
      <c r="E362" s="136"/>
      <c r="F362" s="194"/>
      <c r="G362" s="133"/>
    </row>
    <row r="363" spans="1:8" ht="16.5" x14ac:dyDescent="0.2">
      <c r="A363" s="5"/>
      <c r="B363" s="5"/>
      <c r="C363" s="5"/>
      <c r="F363" s="197"/>
      <c r="G363" s="8"/>
    </row>
    <row r="364" spans="1:8" ht="16.5" x14ac:dyDescent="0.2">
      <c r="A364" s="5"/>
      <c r="B364" s="5"/>
      <c r="C364" s="5"/>
      <c r="F364" s="197"/>
      <c r="G364" s="8"/>
    </row>
    <row r="365" spans="1:8" ht="16.5" x14ac:dyDescent="0.2">
      <c r="A365" s="5"/>
      <c r="B365" s="5"/>
      <c r="C365" s="5"/>
      <c r="E365" s="8"/>
      <c r="F365" s="197"/>
      <c r="G365" s="8"/>
    </row>
    <row r="366" spans="1:8" x14ac:dyDescent="0.2">
      <c r="A366" s="9"/>
      <c r="B366" s="9"/>
      <c r="C366" s="9"/>
      <c r="D366" s="9"/>
      <c r="E366" s="9"/>
      <c r="F366" s="198"/>
      <c r="G366" s="9"/>
    </row>
    <row r="367" spans="1:8" x14ac:dyDescent="0.2">
      <c r="A367" s="9"/>
      <c r="B367" s="9"/>
      <c r="C367" s="9"/>
      <c r="D367" s="9"/>
      <c r="E367" s="9"/>
      <c r="F367" s="198"/>
      <c r="G367" s="9"/>
    </row>
    <row r="368" spans="1:8" x14ac:dyDescent="0.2">
      <c r="A368" s="9"/>
      <c r="B368" s="9"/>
      <c r="C368" s="9"/>
      <c r="D368" s="9"/>
      <c r="E368" s="9"/>
      <c r="F368" s="198"/>
      <c r="G368" s="9"/>
    </row>
    <row r="387" spans="1:1" ht="13.5" thickBot="1" x14ac:dyDescent="0.25"/>
    <row r="388" spans="1:1" ht="15" x14ac:dyDescent="0.2">
      <c r="A388" s="2"/>
    </row>
  </sheetData>
  <autoFilter ref="B1:H388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4" manualBreakCount="4">
    <brk id="65" max="6" man="1"/>
    <brk id="121" max="6" man="1"/>
    <brk id="172" max="6" man="1"/>
    <brk id="22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78"/>
  <sheetViews>
    <sheetView view="pageBreakPreview" topLeftCell="B88" zoomScale="60" zoomScaleNormal="80" workbookViewId="0">
      <selection activeCell="I124" sqref="I124:I128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83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78"/>
    </row>
    <row r="2" spans="1:13" s="11" customFormat="1" x14ac:dyDescent="0.2">
      <c r="E2" s="178"/>
    </row>
    <row r="3" spans="1:13" s="14" customFormat="1" ht="12" customHeight="1" x14ac:dyDescent="0.2">
      <c r="E3" s="179"/>
    </row>
    <row r="4" spans="1:13" s="15" customFormat="1" ht="18" customHeight="1" x14ac:dyDescent="0.3">
      <c r="B4" s="16"/>
      <c r="C4" s="16"/>
      <c r="D4" s="12"/>
      <c r="E4" s="180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12" t="s">
        <v>10</v>
      </c>
      <c r="D6" s="212"/>
      <c r="E6" s="212"/>
      <c r="F6" s="212"/>
      <c r="G6" s="212"/>
      <c r="H6" s="212"/>
      <c r="I6" s="212"/>
      <c r="J6" s="16"/>
      <c r="K6" s="16"/>
    </row>
    <row r="7" spans="1:13" s="14" customFormat="1" ht="18.75" x14ac:dyDescent="0.2">
      <c r="B7" s="18"/>
      <c r="C7" s="218" t="s">
        <v>19</v>
      </c>
      <c r="D7" s="218"/>
      <c r="E7" s="218"/>
      <c r="F7" s="218"/>
      <c r="G7" s="218"/>
      <c r="H7" s="218"/>
      <c r="I7" s="218"/>
    </row>
    <row r="8" spans="1:13" s="17" customFormat="1" ht="21" customHeight="1" x14ac:dyDescent="0.2">
      <c r="B8" s="18"/>
      <c r="C8" s="218" t="s">
        <v>3</v>
      </c>
      <c r="D8" s="218"/>
      <c r="E8" s="218"/>
      <c r="F8" s="218"/>
      <c r="G8" s="218"/>
      <c r="H8" s="218"/>
      <c r="I8" s="218"/>
    </row>
    <row r="9" spans="1:13" s="14" customFormat="1" ht="18.75" x14ac:dyDescent="0.2">
      <c r="C9" s="219" t="s">
        <v>98</v>
      </c>
      <c r="D9" s="219"/>
      <c r="E9" s="219"/>
      <c r="F9" s="219"/>
      <c r="G9" s="219"/>
      <c r="H9" s="219"/>
      <c r="I9" s="219"/>
    </row>
    <row r="10" spans="1:13" s="11" customFormat="1" ht="19.5" customHeight="1" thickBot="1" x14ac:dyDescent="0.25">
      <c r="E10" s="178"/>
    </row>
    <row r="11" spans="1:13" s="3" customFormat="1" ht="28.5" customHeight="1" thickTop="1" thickBot="1" x14ac:dyDescent="0.25">
      <c r="A11" s="7"/>
      <c r="B11" s="7"/>
      <c r="C11" s="217"/>
      <c r="D11" s="214" t="s">
        <v>17</v>
      </c>
      <c r="E11" s="214"/>
      <c r="F11" s="214"/>
      <c r="G11" s="214"/>
      <c r="H11" s="214"/>
      <c r="I11" s="214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17"/>
      <c r="D12" s="213" t="s">
        <v>7</v>
      </c>
      <c r="E12" s="213"/>
      <c r="F12" s="213"/>
      <c r="G12" s="213"/>
      <c r="H12" s="213"/>
      <c r="I12" s="51">
        <f>+'[1]CTA. RECOLECTORA AUXILIAR 3001'!$J$6452</f>
        <v>-40128663.198899955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17"/>
      <c r="D13" s="62" t="s">
        <v>4</v>
      </c>
      <c r="E13" s="177" t="s">
        <v>5</v>
      </c>
      <c r="F13" s="62" t="s">
        <v>6</v>
      </c>
      <c r="G13" s="62" t="s">
        <v>0</v>
      </c>
      <c r="H13" s="62" t="s">
        <v>1</v>
      </c>
      <c r="I13" s="62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51"/>
      <c r="D14" s="152"/>
      <c r="E14" s="181"/>
      <c r="F14" s="145">
        <f>+'INGRESOS CUENTA COLECT'!D17</f>
        <v>45808</v>
      </c>
      <c r="G14" s="153"/>
      <c r="H14" s="154">
        <v>0</v>
      </c>
      <c r="I14" s="61">
        <f>+I12</f>
        <v>-40128663.198899955</v>
      </c>
    </row>
    <row r="15" spans="1:13" s="27" customFormat="1" ht="31.5" customHeight="1" thickTop="1" thickBot="1" x14ac:dyDescent="0.25">
      <c r="C15" s="63"/>
      <c r="D15" s="65">
        <v>45810</v>
      </c>
      <c r="E15" s="66"/>
      <c r="F15" s="102" t="s">
        <v>23</v>
      </c>
      <c r="G15" s="106">
        <v>779263.03</v>
      </c>
      <c r="H15" s="106"/>
      <c r="I15" s="45">
        <f>I14+G15-H15</f>
        <v>-39349400.168899953</v>
      </c>
    </row>
    <row r="16" spans="1:13" s="27" customFormat="1" ht="31.5" customHeight="1" thickTop="1" thickBot="1" x14ac:dyDescent="0.25">
      <c r="C16" s="141"/>
      <c r="D16" s="65">
        <v>45810</v>
      </c>
      <c r="E16" s="66" t="s">
        <v>123</v>
      </c>
      <c r="F16" s="102" t="s">
        <v>171</v>
      </c>
      <c r="G16" s="106"/>
      <c r="H16" s="106">
        <v>115320</v>
      </c>
      <c r="I16" s="45">
        <f t="shared" ref="I16:I95" si="0">I15+G16-H16</f>
        <v>-39464720.168899953</v>
      </c>
    </row>
    <row r="17" spans="3:9" s="27" customFormat="1" ht="24.75" customHeight="1" thickTop="1" thickBot="1" x14ac:dyDescent="0.25">
      <c r="C17" s="64"/>
      <c r="D17" s="65">
        <v>45810</v>
      </c>
      <c r="E17" s="69" t="s">
        <v>124</v>
      </c>
      <c r="F17" s="102" t="s">
        <v>16</v>
      </c>
      <c r="G17" s="107"/>
      <c r="H17" s="107">
        <v>3897.68</v>
      </c>
      <c r="I17" s="45">
        <f t="shared" si="0"/>
        <v>-39468617.848899953</v>
      </c>
    </row>
    <row r="18" spans="3:9" s="27" customFormat="1" ht="18" thickTop="1" thickBot="1" x14ac:dyDescent="0.25">
      <c r="C18" s="64"/>
      <c r="D18" s="65">
        <v>45810</v>
      </c>
      <c r="E18" s="66" t="s">
        <v>124</v>
      </c>
      <c r="F18" s="102" t="s">
        <v>81</v>
      </c>
      <c r="G18" s="107"/>
      <c r="H18" s="104">
        <v>100932.70000000001</v>
      </c>
      <c r="I18" s="45">
        <f t="shared" si="0"/>
        <v>-39569550.548899956</v>
      </c>
    </row>
    <row r="19" spans="3:9" s="27" customFormat="1" ht="30" thickTop="1" thickBot="1" x14ac:dyDescent="0.25">
      <c r="C19" s="64"/>
      <c r="D19" s="65">
        <v>45810</v>
      </c>
      <c r="E19" s="69" t="s">
        <v>125</v>
      </c>
      <c r="F19" s="102" t="s">
        <v>16</v>
      </c>
      <c r="G19" s="107"/>
      <c r="H19" s="104">
        <v>3955.13</v>
      </c>
      <c r="I19" s="45">
        <f t="shared" si="0"/>
        <v>-39573505.678899959</v>
      </c>
    </row>
    <row r="20" spans="3:9" s="27" customFormat="1" ht="18" thickTop="1" thickBot="1" x14ac:dyDescent="0.25">
      <c r="C20" s="64"/>
      <c r="D20" s="65">
        <v>45810</v>
      </c>
      <c r="E20" s="66" t="s">
        <v>125</v>
      </c>
      <c r="F20" s="102" t="s">
        <v>81</v>
      </c>
      <c r="G20" s="107"/>
      <c r="H20" s="104">
        <v>93507.459999999992</v>
      </c>
      <c r="I20" s="45">
        <f t="shared" si="0"/>
        <v>-39667013.13889996</v>
      </c>
    </row>
    <row r="21" spans="3:9" s="27" customFormat="1" ht="30" thickTop="1" thickBot="1" x14ac:dyDescent="0.25">
      <c r="C21" s="64"/>
      <c r="D21" s="65">
        <v>45810</v>
      </c>
      <c r="E21" s="69" t="s">
        <v>126</v>
      </c>
      <c r="F21" s="102" t="s">
        <v>16</v>
      </c>
      <c r="G21" s="107"/>
      <c r="H21" s="104">
        <v>10593.45</v>
      </c>
      <c r="I21" s="45">
        <f t="shared" si="0"/>
        <v>-39677606.588899963</v>
      </c>
    </row>
    <row r="22" spans="3:9" s="27" customFormat="1" ht="18" thickTop="1" thickBot="1" x14ac:dyDescent="0.25">
      <c r="C22" s="64"/>
      <c r="D22" s="65">
        <v>45810</v>
      </c>
      <c r="E22" s="66" t="s">
        <v>126</v>
      </c>
      <c r="F22" s="102" t="s">
        <v>81</v>
      </c>
      <c r="G22" s="107"/>
      <c r="H22" s="104">
        <v>317366.99</v>
      </c>
      <c r="I22" s="45">
        <f t="shared" si="0"/>
        <v>-39994973.578899965</v>
      </c>
    </row>
    <row r="23" spans="3:9" s="27" customFormat="1" ht="30" thickTop="1" thickBot="1" x14ac:dyDescent="0.25">
      <c r="C23" s="64"/>
      <c r="D23" s="65">
        <v>45812</v>
      </c>
      <c r="E23" s="69"/>
      <c r="F23" s="102" t="s">
        <v>23</v>
      </c>
      <c r="G23" s="107">
        <v>951176.48</v>
      </c>
      <c r="H23" s="104"/>
      <c r="I23" s="45">
        <f t="shared" si="0"/>
        <v>-39043797.098899968</v>
      </c>
    </row>
    <row r="24" spans="3:9" s="27" customFormat="1" ht="30" thickTop="1" thickBot="1" x14ac:dyDescent="0.25">
      <c r="C24" s="64"/>
      <c r="D24" s="65">
        <v>45813</v>
      </c>
      <c r="E24" s="66"/>
      <c r="F24" s="102" t="s">
        <v>23</v>
      </c>
      <c r="G24" s="107">
        <v>3158329.81</v>
      </c>
      <c r="H24" s="104"/>
      <c r="I24" s="45">
        <f t="shared" si="0"/>
        <v>-35885467.288899966</v>
      </c>
    </row>
    <row r="25" spans="3:9" s="27" customFormat="1" ht="30" thickTop="1" thickBot="1" x14ac:dyDescent="0.25">
      <c r="C25" s="64"/>
      <c r="D25" s="65">
        <v>45813</v>
      </c>
      <c r="E25" s="69" t="s">
        <v>127</v>
      </c>
      <c r="F25" s="102" t="s">
        <v>16</v>
      </c>
      <c r="G25" s="107"/>
      <c r="H25" s="103">
        <v>43374.520000000004</v>
      </c>
      <c r="I25" s="45">
        <f t="shared" si="0"/>
        <v>-35928841.808899969</v>
      </c>
    </row>
    <row r="26" spans="3:9" s="27" customFormat="1" ht="30" thickTop="1" thickBot="1" x14ac:dyDescent="0.25">
      <c r="C26" s="64"/>
      <c r="D26" s="65">
        <v>45813</v>
      </c>
      <c r="E26" s="69" t="s">
        <v>127</v>
      </c>
      <c r="F26" s="102" t="s">
        <v>172</v>
      </c>
      <c r="G26" s="107"/>
      <c r="H26" s="103">
        <v>46844.481000000007</v>
      </c>
      <c r="I26" s="45">
        <f t="shared" si="0"/>
        <v>-35975686.289899968</v>
      </c>
    </row>
    <row r="27" spans="3:9" s="27" customFormat="1" ht="30" thickTop="1" thickBot="1" x14ac:dyDescent="0.25">
      <c r="C27" s="64"/>
      <c r="D27" s="65">
        <v>45813</v>
      </c>
      <c r="E27" s="66" t="s">
        <v>127</v>
      </c>
      <c r="F27" s="102" t="s">
        <v>173</v>
      </c>
      <c r="G27" s="107"/>
      <c r="H27" s="104">
        <v>933419.66899999999</v>
      </c>
      <c r="I27" s="45">
        <f t="shared" si="0"/>
        <v>-36909105.958899967</v>
      </c>
    </row>
    <row r="28" spans="3:9" s="27" customFormat="1" ht="30" thickTop="1" thickBot="1" x14ac:dyDescent="0.25">
      <c r="C28" s="64"/>
      <c r="D28" s="65">
        <v>45814</v>
      </c>
      <c r="E28" s="66"/>
      <c r="F28" s="102" t="s">
        <v>23</v>
      </c>
      <c r="G28" s="107">
        <v>255719</v>
      </c>
      <c r="H28" s="104"/>
      <c r="I28" s="45">
        <f t="shared" si="0"/>
        <v>-36653386.958899967</v>
      </c>
    </row>
    <row r="29" spans="3:9" s="27" customFormat="1" ht="30" thickTop="1" thickBot="1" x14ac:dyDescent="0.25">
      <c r="C29" s="64"/>
      <c r="D29" s="65">
        <v>45814</v>
      </c>
      <c r="E29" s="69" t="s">
        <v>128</v>
      </c>
      <c r="F29" s="102" t="s">
        <v>16</v>
      </c>
      <c r="G29" s="107"/>
      <c r="H29" s="104">
        <v>36641.717999999993</v>
      </c>
      <c r="I29" s="45">
        <f t="shared" si="0"/>
        <v>-36690028.67689997</v>
      </c>
    </row>
    <row r="30" spans="3:9" s="27" customFormat="1" ht="18" thickTop="1" thickBot="1" x14ac:dyDescent="0.25">
      <c r="C30" s="64"/>
      <c r="D30" s="65">
        <v>45814</v>
      </c>
      <c r="E30" s="69" t="s">
        <v>128</v>
      </c>
      <c r="F30" s="102" t="s">
        <v>174</v>
      </c>
      <c r="G30" s="107"/>
      <c r="H30" s="104">
        <v>828102.83199999994</v>
      </c>
      <c r="I30" s="45">
        <f t="shared" si="0"/>
        <v>-37518131.508899972</v>
      </c>
    </row>
    <row r="31" spans="3:9" s="27" customFormat="1" ht="30" thickTop="1" thickBot="1" x14ac:dyDescent="0.25">
      <c r="C31" s="64"/>
      <c r="D31" s="65">
        <v>45814</v>
      </c>
      <c r="E31" s="66" t="s">
        <v>129</v>
      </c>
      <c r="F31" s="102" t="s">
        <v>16</v>
      </c>
      <c r="G31" s="108"/>
      <c r="H31" s="104">
        <v>2735</v>
      </c>
      <c r="I31" s="45">
        <f t="shared" si="0"/>
        <v>-37520866.508899972</v>
      </c>
    </row>
    <row r="32" spans="3:9" s="27" customFormat="1" ht="30" thickTop="1" thickBot="1" x14ac:dyDescent="0.25">
      <c r="C32" s="64"/>
      <c r="D32" s="65">
        <v>45814</v>
      </c>
      <c r="E32" s="69" t="s">
        <v>129</v>
      </c>
      <c r="F32" s="67" t="s">
        <v>172</v>
      </c>
      <c r="G32" s="105"/>
      <c r="H32" s="82">
        <v>2953.7999999999997</v>
      </c>
      <c r="I32" s="45">
        <f t="shared" si="0"/>
        <v>-37523820.308899969</v>
      </c>
    </row>
    <row r="33" spans="3:9" s="27" customFormat="1" ht="18" thickTop="1" thickBot="1" x14ac:dyDescent="0.25">
      <c r="C33" s="64"/>
      <c r="D33" s="65">
        <v>45814</v>
      </c>
      <c r="E33" s="66" t="s">
        <v>129</v>
      </c>
      <c r="F33" s="67" t="s">
        <v>175</v>
      </c>
      <c r="G33" s="82"/>
      <c r="H33" s="82">
        <v>58857.2</v>
      </c>
      <c r="I33" s="45">
        <f t="shared" si="0"/>
        <v>-37582677.508899972</v>
      </c>
    </row>
    <row r="34" spans="3:9" s="27" customFormat="1" ht="30" thickTop="1" thickBot="1" x14ac:dyDescent="0.25">
      <c r="C34" s="64"/>
      <c r="D34" s="65">
        <v>45815</v>
      </c>
      <c r="E34" s="69" t="s">
        <v>130</v>
      </c>
      <c r="F34" s="67" t="s">
        <v>16</v>
      </c>
      <c r="G34" s="82"/>
      <c r="H34" s="82">
        <v>164612.5</v>
      </c>
      <c r="I34" s="45">
        <f t="shared" si="0"/>
        <v>-37747290.008899972</v>
      </c>
    </row>
    <row r="35" spans="3:9" s="27" customFormat="1" ht="30" thickTop="1" thickBot="1" x14ac:dyDescent="0.25">
      <c r="C35" s="64"/>
      <c r="D35" s="65">
        <v>45815</v>
      </c>
      <c r="E35" s="66" t="s">
        <v>130</v>
      </c>
      <c r="F35" s="67" t="s">
        <v>172</v>
      </c>
      <c r="G35" s="82"/>
      <c r="H35" s="82">
        <v>177781.5</v>
      </c>
      <c r="I35" s="45">
        <f t="shared" si="0"/>
        <v>-37925071.508899972</v>
      </c>
    </row>
    <row r="36" spans="3:9" s="27" customFormat="1" ht="18" thickTop="1" thickBot="1" x14ac:dyDescent="0.25">
      <c r="C36" s="64"/>
      <c r="D36" s="65">
        <v>45815</v>
      </c>
      <c r="E36" s="69" t="s">
        <v>130</v>
      </c>
      <c r="F36" s="67" t="s">
        <v>176</v>
      </c>
      <c r="G36" s="82"/>
      <c r="H36" s="82">
        <v>3542461</v>
      </c>
      <c r="I36" s="45">
        <f t="shared" si="0"/>
        <v>-41467532.508899972</v>
      </c>
    </row>
    <row r="37" spans="3:9" s="27" customFormat="1" ht="30" thickTop="1" thickBot="1" x14ac:dyDescent="0.25">
      <c r="C37" s="64"/>
      <c r="D37" s="65">
        <v>45815</v>
      </c>
      <c r="E37" s="66" t="s">
        <v>131</v>
      </c>
      <c r="F37" s="67" t="s">
        <v>16</v>
      </c>
      <c r="G37" s="82"/>
      <c r="H37" s="82">
        <v>6745.34</v>
      </c>
      <c r="I37" s="45">
        <f t="shared" si="0"/>
        <v>-41474277.848899975</v>
      </c>
    </row>
    <row r="38" spans="3:9" s="27" customFormat="1" ht="30" thickTop="1" thickBot="1" x14ac:dyDescent="0.25">
      <c r="C38" s="64"/>
      <c r="D38" s="65">
        <v>45815</v>
      </c>
      <c r="E38" s="69" t="s">
        <v>131</v>
      </c>
      <c r="F38" s="67" t="s">
        <v>172</v>
      </c>
      <c r="G38" s="82"/>
      <c r="H38" s="68">
        <v>7284.97</v>
      </c>
      <c r="I38" s="45">
        <f t="shared" si="0"/>
        <v>-41481562.818899974</v>
      </c>
    </row>
    <row r="39" spans="3:9" s="27" customFormat="1" ht="18" thickTop="1" thickBot="1" x14ac:dyDescent="0.25">
      <c r="C39" s="64"/>
      <c r="D39" s="65">
        <v>45815</v>
      </c>
      <c r="E39" s="66" t="s">
        <v>131</v>
      </c>
      <c r="F39" s="67" t="s">
        <v>176</v>
      </c>
      <c r="G39" s="82"/>
      <c r="H39" s="68">
        <v>145159.66</v>
      </c>
      <c r="I39" s="45">
        <f t="shared" si="0"/>
        <v>-41626722.478899971</v>
      </c>
    </row>
    <row r="40" spans="3:9" s="27" customFormat="1" ht="30" thickTop="1" thickBot="1" x14ac:dyDescent="0.25">
      <c r="C40" s="64"/>
      <c r="D40" s="65">
        <v>45815</v>
      </c>
      <c r="E40" s="69" t="s">
        <v>132</v>
      </c>
      <c r="F40" s="67" t="s">
        <v>16</v>
      </c>
      <c r="G40" s="82"/>
      <c r="H40" s="68">
        <v>8903</v>
      </c>
      <c r="I40" s="45">
        <f t="shared" si="0"/>
        <v>-41635625.478899971</v>
      </c>
    </row>
    <row r="41" spans="3:9" s="27" customFormat="1" ht="18" thickTop="1" thickBot="1" x14ac:dyDescent="0.25">
      <c r="C41" s="64"/>
      <c r="D41" s="65">
        <v>45815</v>
      </c>
      <c r="E41" s="66" t="s">
        <v>132</v>
      </c>
      <c r="F41" s="67" t="s">
        <v>177</v>
      </c>
      <c r="G41" s="82"/>
      <c r="H41" s="68">
        <v>169157</v>
      </c>
      <c r="I41" s="45">
        <f t="shared" si="0"/>
        <v>-41804782.478899971</v>
      </c>
    </row>
    <row r="42" spans="3:9" s="27" customFormat="1" ht="30" thickTop="1" thickBot="1" x14ac:dyDescent="0.25">
      <c r="C42" s="64"/>
      <c r="D42" s="65">
        <v>45815</v>
      </c>
      <c r="E42" s="69" t="s">
        <v>133</v>
      </c>
      <c r="F42" s="67" t="s">
        <v>16</v>
      </c>
      <c r="G42" s="82"/>
      <c r="H42" s="68">
        <v>2222.5</v>
      </c>
      <c r="I42" s="45">
        <f t="shared" si="0"/>
        <v>-41807004.978899971</v>
      </c>
    </row>
    <row r="43" spans="3:9" s="27" customFormat="1" ht="35.25" customHeight="1" thickTop="1" thickBot="1" x14ac:dyDescent="0.25">
      <c r="C43" s="64"/>
      <c r="D43" s="65">
        <v>45815</v>
      </c>
      <c r="E43" s="69" t="s">
        <v>133</v>
      </c>
      <c r="F43" s="67" t="s">
        <v>177</v>
      </c>
      <c r="G43" s="82"/>
      <c r="H43" s="68">
        <v>42227.5</v>
      </c>
      <c r="I43" s="45">
        <f t="shared" si="0"/>
        <v>-41849232.478899971</v>
      </c>
    </row>
    <row r="44" spans="3:9" s="27" customFormat="1" ht="30" thickTop="1" thickBot="1" x14ac:dyDescent="0.25">
      <c r="C44" s="64"/>
      <c r="D44" s="65">
        <v>45815</v>
      </c>
      <c r="E44" s="69" t="s">
        <v>134</v>
      </c>
      <c r="F44" s="67" t="s">
        <v>16</v>
      </c>
      <c r="G44" s="82"/>
      <c r="H44" s="68">
        <v>17554.25</v>
      </c>
      <c r="I44" s="45">
        <f t="shared" si="0"/>
        <v>-41866786.728899971</v>
      </c>
    </row>
    <row r="45" spans="3:9" s="27" customFormat="1" ht="18" thickTop="1" thickBot="1" x14ac:dyDescent="0.25">
      <c r="C45" s="64"/>
      <c r="D45" s="65">
        <v>45815</v>
      </c>
      <c r="E45" s="69" t="s">
        <v>134</v>
      </c>
      <c r="F45" s="67" t="s">
        <v>80</v>
      </c>
      <c r="G45" s="82"/>
      <c r="H45" s="68">
        <v>377537.55</v>
      </c>
      <c r="I45" s="45">
        <f t="shared" si="0"/>
        <v>-42244324.278899968</v>
      </c>
    </row>
    <row r="46" spans="3:9" s="27" customFormat="1" ht="30" thickTop="1" thickBot="1" x14ac:dyDescent="0.25">
      <c r="C46" s="64"/>
      <c r="D46" s="65">
        <v>45815</v>
      </c>
      <c r="E46" s="69" t="s">
        <v>135</v>
      </c>
      <c r="F46" s="67" t="s">
        <v>16</v>
      </c>
      <c r="G46" s="82"/>
      <c r="H46" s="68">
        <v>5164.5</v>
      </c>
      <c r="I46" s="45">
        <f t="shared" si="0"/>
        <v>-42249488.778899968</v>
      </c>
    </row>
    <row r="47" spans="3:9" s="27" customFormat="1" ht="18" thickTop="1" thickBot="1" x14ac:dyDescent="0.25">
      <c r="C47" s="64"/>
      <c r="D47" s="65">
        <v>45815</v>
      </c>
      <c r="E47" s="69" t="s">
        <v>135</v>
      </c>
      <c r="F47" s="67" t="s">
        <v>80</v>
      </c>
      <c r="G47" s="82"/>
      <c r="H47" s="68">
        <v>98125.5</v>
      </c>
      <c r="I47" s="45">
        <f t="shared" si="0"/>
        <v>-42347614.278899968</v>
      </c>
    </row>
    <row r="48" spans="3:9" s="27" customFormat="1" ht="30" thickTop="1" thickBot="1" x14ac:dyDescent="0.25">
      <c r="C48" s="64"/>
      <c r="D48" s="65">
        <v>45815</v>
      </c>
      <c r="E48" s="69" t="s">
        <v>136</v>
      </c>
      <c r="F48" s="67" t="s">
        <v>16</v>
      </c>
      <c r="G48" s="82"/>
      <c r="H48" s="68">
        <v>3100</v>
      </c>
      <c r="I48" s="45">
        <f t="shared" si="0"/>
        <v>-42350714.278899968</v>
      </c>
    </row>
    <row r="49" spans="3:9" s="27" customFormat="1" ht="18" thickTop="1" thickBot="1" x14ac:dyDescent="0.25">
      <c r="C49" s="64"/>
      <c r="D49" s="65">
        <v>45815</v>
      </c>
      <c r="E49" s="69" t="s">
        <v>136</v>
      </c>
      <c r="F49" s="67" t="s">
        <v>80</v>
      </c>
      <c r="G49" s="82"/>
      <c r="H49" s="68">
        <v>70060</v>
      </c>
      <c r="I49" s="45">
        <f t="shared" si="0"/>
        <v>-42420774.278899968</v>
      </c>
    </row>
    <row r="50" spans="3:9" s="27" customFormat="1" ht="30" thickTop="1" thickBot="1" x14ac:dyDescent="0.25">
      <c r="C50" s="64"/>
      <c r="D50" s="65">
        <v>45816</v>
      </c>
      <c r="E50" s="69" t="s">
        <v>137</v>
      </c>
      <c r="F50" s="67" t="s">
        <v>16</v>
      </c>
      <c r="G50" s="82"/>
      <c r="H50" s="68">
        <v>2144.5500000000002</v>
      </c>
      <c r="I50" s="45">
        <f t="shared" si="0"/>
        <v>-42422918.828899965</v>
      </c>
    </row>
    <row r="51" spans="3:9" s="27" customFormat="1" ht="18" thickTop="1" thickBot="1" x14ac:dyDescent="0.25">
      <c r="C51" s="64"/>
      <c r="D51" s="65">
        <v>45816</v>
      </c>
      <c r="E51" s="69" t="s">
        <v>137</v>
      </c>
      <c r="F51" s="67" t="s">
        <v>80</v>
      </c>
      <c r="G51" s="82"/>
      <c r="H51" s="68">
        <v>40746.449999999997</v>
      </c>
      <c r="I51" s="45">
        <f t="shared" si="0"/>
        <v>-42463665.278899968</v>
      </c>
    </row>
    <row r="52" spans="3:9" s="27" customFormat="1" ht="30" thickTop="1" thickBot="1" x14ac:dyDescent="0.25">
      <c r="C52" s="64"/>
      <c r="D52" s="65">
        <v>45816</v>
      </c>
      <c r="E52" s="69" t="s">
        <v>138</v>
      </c>
      <c r="F52" s="67" t="s">
        <v>16</v>
      </c>
      <c r="G52" s="82"/>
      <c r="H52" s="68">
        <v>10000</v>
      </c>
      <c r="I52" s="45">
        <f t="shared" si="0"/>
        <v>-42473665.278899968</v>
      </c>
    </row>
    <row r="53" spans="3:9" s="27" customFormat="1" ht="18" thickTop="1" thickBot="1" x14ac:dyDescent="0.25">
      <c r="C53" s="64"/>
      <c r="D53" s="65">
        <v>45816</v>
      </c>
      <c r="E53" s="69" t="s">
        <v>138</v>
      </c>
      <c r="F53" s="67" t="s">
        <v>178</v>
      </c>
      <c r="G53" s="82"/>
      <c r="H53" s="68">
        <v>226000</v>
      </c>
      <c r="I53" s="45">
        <f t="shared" si="0"/>
        <v>-42699665.278899968</v>
      </c>
    </row>
    <row r="54" spans="3:9" s="27" customFormat="1" ht="30" thickTop="1" thickBot="1" x14ac:dyDescent="0.25">
      <c r="C54" s="64"/>
      <c r="D54" s="65">
        <v>45816</v>
      </c>
      <c r="E54" s="69" t="s">
        <v>139</v>
      </c>
      <c r="F54" s="67" t="s">
        <v>16</v>
      </c>
      <c r="G54" s="82"/>
      <c r="H54" s="68">
        <v>6755.3719999999994</v>
      </c>
      <c r="I54" s="45">
        <f t="shared" si="0"/>
        <v>-42706420.650899969</v>
      </c>
    </row>
    <row r="55" spans="3:9" s="27" customFormat="1" ht="18" thickTop="1" thickBot="1" x14ac:dyDescent="0.25">
      <c r="C55" s="64"/>
      <c r="D55" s="65">
        <v>45816</v>
      </c>
      <c r="E55" s="69" t="s">
        <v>139</v>
      </c>
      <c r="F55" s="67" t="s">
        <v>179</v>
      </c>
      <c r="G55" s="82"/>
      <c r="H55" s="68">
        <v>141925.23799999998</v>
      </c>
      <c r="I55" s="45">
        <f t="shared" si="0"/>
        <v>-42848345.888899967</v>
      </c>
    </row>
    <row r="56" spans="3:9" s="27" customFormat="1" ht="30" thickTop="1" thickBot="1" x14ac:dyDescent="0.25">
      <c r="C56" s="64"/>
      <c r="D56" s="65">
        <v>45818</v>
      </c>
      <c r="E56" s="69"/>
      <c r="F56" s="67" t="s">
        <v>23</v>
      </c>
      <c r="G56" s="82">
        <v>22395531.800000001</v>
      </c>
      <c r="H56" s="68"/>
      <c r="I56" s="45">
        <f t="shared" si="0"/>
        <v>-20452814.088899966</v>
      </c>
    </row>
    <row r="57" spans="3:9" s="27" customFormat="1" ht="30" thickTop="1" thickBot="1" x14ac:dyDescent="0.25">
      <c r="C57" s="64"/>
      <c r="D57" s="65">
        <v>45818</v>
      </c>
      <c r="E57" s="69" t="s">
        <v>140</v>
      </c>
      <c r="F57" s="67" t="s">
        <v>16</v>
      </c>
      <c r="G57" s="82"/>
      <c r="H57" s="68">
        <v>23450</v>
      </c>
      <c r="I57" s="45">
        <f t="shared" si="0"/>
        <v>-20476264.088899966</v>
      </c>
    </row>
    <row r="58" spans="3:9" s="27" customFormat="1" ht="18" thickTop="1" thickBot="1" x14ac:dyDescent="0.25">
      <c r="C58" s="64"/>
      <c r="D58" s="65">
        <v>45818</v>
      </c>
      <c r="E58" s="69" t="s">
        <v>140</v>
      </c>
      <c r="F58" s="67" t="s">
        <v>80</v>
      </c>
      <c r="G58" s="82"/>
      <c r="H58" s="68">
        <v>494195</v>
      </c>
      <c r="I58" s="45">
        <f t="shared" si="0"/>
        <v>-20970459.088899966</v>
      </c>
    </row>
    <row r="59" spans="3:9" s="27" customFormat="1" ht="30" thickTop="1" thickBot="1" x14ac:dyDescent="0.25">
      <c r="C59" s="64"/>
      <c r="D59" s="65">
        <v>45818</v>
      </c>
      <c r="E59" s="69" t="s">
        <v>141</v>
      </c>
      <c r="F59" s="67" t="s">
        <v>16</v>
      </c>
      <c r="G59" s="82"/>
      <c r="H59" s="68">
        <v>17073.600000000002</v>
      </c>
      <c r="I59" s="45">
        <f t="shared" si="0"/>
        <v>-20987532.688899968</v>
      </c>
    </row>
    <row r="60" spans="3:9" s="27" customFormat="1" ht="18" thickTop="1" thickBot="1" x14ac:dyDescent="0.25">
      <c r="C60" s="64"/>
      <c r="D60" s="65">
        <v>45818</v>
      </c>
      <c r="E60" s="69" t="s">
        <v>141</v>
      </c>
      <c r="F60" s="67" t="s">
        <v>80</v>
      </c>
      <c r="G60" s="82"/>
      <c r="H60" s="68">
        <v>338233.2</v>
      </c>
      <c r="I60" s="45">
        <f t="shared" si="0"/>
        <v>-21325765.888899967</v>
      </c>
    </row>
    <row r="61" spans="3:9" s="27" customFormat="1" ht="30" thickTop="1" thickBot="1" x14ac:dyDescent="0.25">
      <c r="C61" s="64"/>
      <c r="D61" s="65">
        <v>45819</v>
      </c>
      <c r="E61" s="69"/>
      <c r="F61" s="67" t="s">
        <v>23</v>
      </c>
      <c r="G61" s="82">
        <v>1416712.72</v>
      </c>
      <c r="H61" s="68"/>
      <c r="I61" s="45">
        <f t="shared" si="0"/>
        <v>-19909053.168899968</v>
      </c>
    </row>
    <row r="62" spans="3:9" s="27" customFormat="1" ht="30" thickTop="1" thickBot="1" x14ac:dyDescent="0.25">
      <c r="C62" s="64"/>
      <c r="D62" s="65">
        <v>45819</v>
      </c>
      <c r="E62" s="69" t="s">
        <v>142</v>
      </c>
      <c r="F62" s="67" t="s">
        <v>16</v>
      </c>
      <c r="G62" s="82"/>
      <c r="H62" s="68">
        <v>35775.25</v>
      </c>
      <c r="I62" s="45">
        <f t="shared" si="0"/>
        <v>-19944828.418899968</v>
      </c>
    </row>
    <row r="63" spans="3:9" s="27" customFormat="1" ht="30" thickTop="1" thickBot="1" x14ac:dyDescent="0.25">
      <c r="C63" s="64"/>
      <c r="D63" s="65">
        <v>45819</v>
      </c>
      <c r="E63" s="69" t="s">
        <v>142</v>
      </c>
      <c r="F63" s="67" t="s">
        <v>89</v>
      </c>
      <c r="G63" s="82"/>
      <c r="H63" s="68">
        <v>808520.65</v>
      </c>
      <c r="I63" s="45">
        <f t="shared" si="0"/>
        <v>-20753349.068899967</v>
      </c>
    </row>
    <row r="64" spans="3:9" s="27" customFormat="1" ht="30" thickTop="1" thickBot="1" x14ac:dyDescent="0.25">
      <c r="C64" s="64"/>
      <c r="D64" s="65">
        <v>45819</v>
      </c>
      <c r="E64" s="69" t="s">
        <v>143</v>
      </c>
      <c r="F64" s="67" t="s">
        <v>16</v>
      </c>
      <c r="G64" s="82"/>
      <c r="H64" s="68">
        <v>5287.5</v>
      </c>
      <c r="I64" s="45">
        <f t="shared" si="0"/>
        <v>-20758636.568899967</v>
      </c>
    </row>
    <row r="65" spans="3:9" s="27" customFormat="1" ht="18" thickTop="1" thickBot="1" x14ac:dyDescent="0.25">
      <c r="C65" s="64"/>
      <c r="D65" s="65">
        <v>45819</v>
      </c>
      <c r="E65" s="69" t="s">
        <v>143</v>
      </c>
      <c r="F65" s="67" t="s">
        <v>80</v>
      </c>
      <c r="G65" s="82"/>
      <c r="H65" s="68">
        <v>119497.5</v>
      </c>
      <c r="I65" s="45">
        <f t="shared" si="0"/>
        <v>-20878134.068899967</v>
      </c>
    </row>
    <row r="66" spans="3:9" s="27" customFormat="1" ht="30" thickTop="1" thickBot="1" x14ac:dyDescent="0.25">
      <c r="C66" s="64"/>
      <c r="D66" s="65">
        <v>45820</v>
      </c>
      <c r="E66" s="69" t="s">
        <v>144</v>
      </c>
      <c r="F66" s="67" t="s">
        <v>16</v>
      </c>
      <c r="G66" s="82"/>
      <c r="H66" s="68">
        <v>12394.049999999997</v>
      </c>
      <c r="I66" s="45">
        <f t="shared" si="0"/>
        <v>-20890528.118899968</v>
      </c>
    </row>
    <row r="67" spans="3:9" s="27" customFormat="1" ht="30" thickTop="1" thickBot="1" x14ac:dyDescent="0.25">
      <c r="C67" s="64"/>
      <c r="D67" s="65">
        <v>45820</v>
      </c>
      <c r="E67" s="69" t="s">
        <v>144</v>
      </c>
      <c r="F67" s="67" t="s">
        <v>180</v>
      </c>
      <c r="G67" s="82"/>
      <c r="H67" s="68">
        <v>280105.52999999997</v>
      </c>
      <c r="I67" s="45">
        <f t="shared" si="0"/>
        <v>-21170633.648899969</v>
      </c>
    </row>
    <row r="68" spans="3:9" s="27" customFormat="1" ht="18" thickTop="1" thickBot="1" x14ac:dyDescent="0.25">
      <c r="C68" s="64"/>
      <c r="D68" s="65">
        <v>45820</v>
      </c>
      <c r="E68" s="69" t="s">
        <v>145</v>
      </c>
      <c r="F68" s="67" t="s">
        <v>47</v>
      </c>
      <c r="G68" s="82"/>
      <c r="H68" s="68">
        <v>338296.67000000004</v>
      </c>
      <c r="I68" s="45">
        <f t="shared" si="0"/>
        <v>-21508930.318899971</v>
      </c>
    </row>
    <row r="69" spans="3:9" s="27" customFormat="1" ht="18" thickTop="1" thickBot="1" x14ac:dyDescent="0.25">
      <c r="C69" s="64"/>
      <c r="D69" s="65">
        <v>45820</v>
      </c>
      <c r="E69" s="69" t="s">
        <v>146</v>
      </c>
      <c r="F69" s="67" t="s">
        <v>49</v>
      </c>
      <c r="G69" s="82"/>
      <c r="H69" s="68">
        <v>68505.75</v>
      </c>
      <c r="I69" s="45">
        <f t="shared" si="0"/>
        <v>-21577436.068899971</v>
      </c>
    </row>
    <row r="70" spans="3:9" s="27" customFormat="1" ht="30" thickTop="1" thickBot="1" x14ac:dyDescent="0.25">
      <c r="C70" s="64"/>
      <c r="D70" s="65">
        <v>45820</v>
      </c>
      <c r="E70" s="69"/>
      <c r="F70" s="67" t="s">
        <v>23</v>
      </c>
      <c r="G70" s="82">
        <v>4880912.55</v>
      </c>
      <c r="H70" s="68"/>
      <c r="I70" s="45">
        <f t="shared" si="0"/>
        <v>-16696523.51889997</v>
      </c>
    </row>
    <row r="71" spans="3:9" s="27" customFormat="1" ht="30" thickTop="1" thickBot="1" x14ac:dyDescent="0.25">
      <c r="C71" s="64"/>
      <c r="D71" s="65">
        <v>45821</v>
      </c>
      <c r="E71" s="69"/>
      <c r="F71" s="67" t="s">
        <v>23</v>
      </c>
      <c r="G71" s="82">
        <v>645573.41</v>
      </c>
      <c r="H71" s="68"/>
      <c r="I71" s="45">
        <f t="shared" si="0"/>
        <v>-16050950.10889997</v>
      </c>
    </row>
    <row r="72" spans="3:9" s="27" customFormat="1" ht="18" thickTop="1" thickBot="1" x14ac:dyDescent="0.25">
      <c r="C72" s="64"/>
      <c r="D72" s="65">
        <v>45821</v>
      </c>
      <c r="E72" s="69" t="s">
        <v>147</v>
      </c>
      <c r="F72" s="67" t="s">
        <v>48</v>
      </c>
      <c r="G72" s="82"/>
      <c r="H72" s="68">
        <v>263617.56000000006</v>
      </c>
      <c r="I72" s="45">
        <f t="shared" si="0"/>
        <v>-16314567.66889997</v>
      </c>
    </row>
    <row r="73" spans="3:9" s="27" customFormat="1" ht="18" thickTop="1" thickBot="1" x14ac:dyDescent="0.25">
      <c r="C73" s="64"/>
      <c r="D73" s="65">
        <v>45821</v>
      </c>
      <c r="E73" s="69" t="s">
        <v>148</v>
      </c>
      <c r="F73" s="67" t="s">
        <v>73</v>
      </c>
      <c r="G73" s="82"/>
      <c r="H73" s="68">
        <v>2730048.56</v>
      </c>
      <c r="I73" s="45">
        <f t="shared" si="0"/>
        <v>-19044616.228899971</v>
      </c>
    </row>
    <row r="74" spans="3:9" s="27" customFormat="1" ht="30" thickTop="1" thickBot="1" x14ac:dyDescent="0.25">
      <c r="C74" s="64"/>
      <c r="D74" s="65">
        <v>45822</v>
      </c>
      <c r="E74" s="69" t="s">
        <v>149</v>
      </c>
      <c r="F74" s="67" t="s">
        <v>16</v>
      </c>
      <c r="G74" s="82"/>
      <c r="H74" s="68">
        <v>29382.5</v>
      </c>
      <c r="I74" s="45">
        <f t="shared" si="0"/>
        <v>-19073998.728899971</v>
      </c>
    </row>
    <row r="75" spans="3:9" s="27" customFormat="1" ht="18" thickTop="1" thickBot="1" x14ac:dyDescent="0.25">
      <c r="C75" s="64"/>
      <c r="D75" s="65">
        <v>45822</v>
      </c>
      <c r="E75" s="69" t="s">
        <v>149</v>
      </c>
      <c r="F75" s="67" t="s">
        <v>80</v>
      </c>
      <c r="G75" s="82"/>
      <c r="H75" s="68">
        <v>558267.5</v>
      </c>
      <c r="I75" s="45">
        <f t="shared" si="0"/>
        <v>-19632266.228899971</v>
      </c>
    </row>
    <row r="76" spans="3:9" s="27" customFormat="1" ht="30" thickTop="1" thickBot="1" x14ac:dyDescent="0.25">
      <c r="C76" s="64"/>
      <c r="D76" s="65">
        <v>45822</v>
      </c>
      <c r="E76" s="69" t="s">
        <v>150</v>
      </c>
      <c r="F76" s="67" t="s">
        <v>16</v>
      </c>
      <c r="G76" s="82"/>
      <c r="H76" s="68">
        <v>22441.200000000004</v>
      </c>
      <c r="I76" s="45">
        <f t="shared" si="0"/>
        <v>-19654707.42889997</v>
      </c>
    </row>
    <row r="77" spans="3:9" s="27" customFormat="1" ht="18" thickTop="1" thickBot="1" x14ac:dyDescent="0.25">
      <c r="C77" s="64"/>
      <c r="D77" s="65">
        <v>45822</v>
      </c>
      <c r="E77" s="69" t="s">
        <v>150</v>
      </c>
      <c r="F77" s="67" t="s">
        <v>80</v>
      </c>
      <c r="G77" s="82"/>
      <c r="H77" s="68">
        <v>474099.84</v>
      </c>
      <c r="I77" s="45">
        <f t="shared" si="0"/>
        <v>-20128807.26889997</v>
      </c>
    </row>
    <row r="78" spans="3:9" s="27" customFormat="1" ht="30" thickTop="1" thickBot="1" x14ac:dyDescent="0.25">
      <c r="C78" s="64"/>
      <c r="D78" s="65">
        <v>45822</v>
      </c>
      <c r="E78" s="69" t="s">
        <v>151</v>
      </c>
      <c r="F78" s="67" t="s">
        <v>16</v>
      </c>
      <c r="G78" s="82"/>
      <c r="H78" s="68">
        <v>610</v>
      </c>
      <c r="I78" s="45">
        <f t="shared" si="0"/>
        <v>-20129417.26889997</v>
      </c>
    </row>
    <row r="79" spans="3:9" s="27" customFormat="1" ht="18" thickTop="1" thickBot="1" x14ac:dyDescent="0.25">
      <c r="C79" s="64"/>
      <c r="D79" s="65">
        <v>45822</v>
      </c>
      <c r="E79" s="69" t="s">
        <v>151</v>
      </c>
      <c r="F79" s="67" t="s">
        <v>82</v>
      </c>
      <c r="G79" s="82"/>
      <c r="H79" s="68">
        <v>11590</v>
      </c>
      <c r="I79" s="45">
        <f t="shared" si="0"/>
        <v>-20141007.26889997</v>
      </c>
    </row>
    <row r="80" spans="3:9" s="27" customFormat="1" ht="18" thickTop="1" thickBot="1" x14ac:dyDescent="0.25">
      <c r="C80" s="64"/>
      <c r="D80" s="65">
        <v>45823</v>
      </c>
      <c r="E80" s="69" t="s">
        <v>152</v>
      </c>
      <c r="F80" s="67" t="s">
        <v>46</v>
      </c>
      <c r="G80" s="82"/>
      <c r="H80" s="68">
        <v>134272.69</v>
      </c>
      <c r="I80" s="45">
        <f t="shared" si="0"/>
        <v>-20275279.958899971</v>
      </c>
    </row>
    <row r="81" spans="3:9" s="27" customFormat="1" ht="30" thickTop="1" thickBot="1" x14ac:dyDescent="0.25">
      <c r="C81" s="64"/>
      <c r="D81" s="65">
        <v>45825</v>
      </c>
      <c r="E81" s="69"/>
      <c r="F81" s="67" t="s">
        <v>23</v>
      </c>
      <c r="G81" s="82">
        <v>1023638.67</v>
      </c>
      <c r="H81" s="68"/>
      <c r="I81" s="45">
        <f t="shared" si="0"/>
        <v>-19251641.288899969</v>
      </c>
    </row>
    <row r="82" spans="3:9" s="27" customFormat="1" ht="30" thickTop="1" thickBot="1" x14ac:dyDescent="0.25">
      <c r="C82" s="64"/>
      <c r="D82" s="65">
        <v>45825</v>
      </c>
      <c r="E82" s="69" t="s">
        <v>153</v>
      </c>
      <c r="F82" s="67" t="s">
        <v>16</v>
      </c>
      <c r="G82" s="82"/>
      <c r="H82" s="68">
        <v>57052.160000000003</v>
      </c>
      <c r="I82" s="45">
        <f t="shared" si="0"/>
        <v>-19308693.448899969</v>
      </c>
    </row>
    <row r="83" spans="3:9" s="27" customFormat="1" ht="18" thickTop="1" thickBot="1" x14ac:dyDescent="0.25">
      <c r="C83" s="64"/>
      <c r="D83" s="65">
        <v>45825</v>
      </c>
      <c r="E83" s="69" t="s">
        <v>153</v>
      </c>
      <c r="F83" s="67" t="s">
        <v>86</v>
      </c>
      <c r="G83" s="82"/>
      <c r="H83" s="68">
        <v>1125043.8999999999</v>
      </c>
      <c r="I83" s="45">
        <f t="shared" si="0"/>
        <v>-20433737.348899968</v>
      </c>
    </row>
    <row r="84" spans="3:9" s="27" customFormat="1" ht="30" thickTop="1" thickBot="1" x14ac:dyDescent="0.25">
      <c r="C84" s="64"/>
      <c r="D84" s="65">
        <v>45826</v>
      </c>
      <c r="E84" s="69"/>
      <c r="F84" s="67" t="s">
        <v>23</v>
      </c>
      <c r="G84" s="82">
        <v>7454048.4100000001</v>
      </c>
      <c r="H84" s="68"/>
      <c r="I84" s="45">
        <f t="shared" si="0"/>
        <v>-12979688.938899968</v>
      </c>
    </row>
    <row r="85" spans="3:9" s="27" customFormat="1" ht="30" thickTop="1" thickBot="1" x14ac:dyDescent="0.25">
      <c r="C85" s="64"/>
      <c r="D85" s="65">
        <v>45827</v>
      </c>
      <c r="E85" s="69" t="s">
        <v>154</v>
      </c>
      <c r="F85" s="67" t="s">
        <v>16</v>
      </c>
      <c r="G85" s="82"/>
      <c r="H85" s="68">
        <v>11160</v>
      </c>
      <c r="I85" s="45">
        <f t="shared" si="0"/>
        <v>-12990848.938899968</v>
      </c>
    </row>
    <row r="86" spans="3:9" s="27" customFormat="1" ht="18" thickTop="1" thickBot="1" x14ac:dyDescent="0.25">
      <c r="C86" s="64"/>
      <c r="D86" s="65">
        <v>45827</v>
      </c>
      <c r="E86" s="69" t="s">
        <v>154</v>
      </c>
      <c r="F86" s="67" t="s">
        <v>181</v>
      </c>
      <c r="G86" s="82"/>
      <c r="H86" s="68">
        <v>1609920</v>
      </c>
      <c r="I86" s="45">
        <f t="shared" si="0"/>
        <v>-14600768.938899968</v>
      </c>
    </row>
    <row r="87" spans="3:9" s="27" customFormat="1" ht="30" thickTop="1" thickBot="1" x14ac:dyDescent="0.25">
      <c r="C87" s="64"/>
      <c r="D87" s="65">
        <v>45827</v>
      </c>
      <c r="E87" s="69" t="s">
        <v>155</v>
      </c>
      <c r="F87" s="67" t="s">
        <v>16</v>
      </c>
      <c r="G87" s="82"/>
      <c r="H87" s="68">
        <v>19475</v>
      </c>
      <c r="I87" s="45">
        <f t="shared" si="0"/>
        <v>-14620243.938899968</v>
      </c>
    </row>
    <row r="88" spans="3:9" s="27" customFormat="1" ht="18" thickTop="1" thickBot="1" x14ac:dyDescent="0.25">
      <c r="C88" s="64"/>
      <c r="D88" s="65">
        <v>45827</v>
      </c>
      <c r="E88" s="69" t="s">
        <v>155</v>
      </c>
      <c r="F88" s="67" t="s">
        <v>181</v>
      </c>
      <c r="G88" s="82"/>
      <c r="H88" s="68">
        <v>869725</v>
      </c>
      <c r="I88" s="45">
        <f t="shared" si="0"/>
        <v>-15489968.938899968</v>
      </c>
    </row>
    <row r="89" spans="3:9" s="27" customFormat="1" ht="18" thickTop="1" thickBot="1" x14ac:dyDescent="0.25">
      <c r="C89" s="64"/>
      <c r="D89" s="65">
        <v>45827</v>
      </c>
      <c r="E89" s="69" t="s">
        <v>156</v>
      </c>
      <c r="F89" s="67" t="s">
        <v>181</v>
      </c>
      <c r="G89" s="82"/>
      <c r="H89" s="68">
        <v>185520</v>
      </c>
      <c r="I89" s="45">
        <f t="shared" si="0"/>
        <v>-15675488.938899968</v>
      </c>
    </row>
    <row r="90" spans="3:9" s="27" customFormat="1" ht="18" thickTop="1" thickBot="1" x14ac:dyDescent="0.25">
      <c r="C90" s="64"/>
      <c r="D90" s="65">
        <v>45827</v>
      </c>
      <c r="E90" s="69" t="s">
        <v>157</v>
      </c>
      <c r="F90" s="67" t="s">
        <v>181</v>
      </c>
      <c r="G90" s="82"/>
      <c r="H90" s="68">
        <v>61818</v>
      </c>
      <c r="I90" s="45">
        <f t="shared" si="0"/>
        <v>-15737306.938899968</v>
      </c>
    </row>
    <row r="91" spans="3:9" s="27" customFormat="1" ht="30" thickTop="1" thickBot="1" x14ac:dyDescent="0.25">
      <c r="C91" s="64"/>
      <c r="D91" s="65">
        <v>45827</v>
      </c>
      <c r="E91" s="69" t="s">
        <v>158</v>
      </c>
      <c r="F91" s="67" t="s">
        <v>16</v>
      </c>
      <c r="G91" s="82"/>
      <c r="H91" s="68">
        <v>6537.5</v>
      </c>
      <c r="I91" s="45">
        <f t="shared" si="0"/>
        <v>-15743844.438899968</v>
      </c>
    </row>
    <row r="92" spans="3:9" s="27" customFormat="1" ht="18" thickTop="1" thickBot="1" x14ac:dyDescent="0.25">
      <c r="C92" s="64"/>
      <c r="D92" s="65">
        <v>45827</v>
      </c>
      <c r="E92" s="69" t="s">
        <v>158</v>
      </c>
      <c r="F92" s="67" t="s">
        <v>83</v>
      </c>
      <c r="G92" s="82"/>
      <c r="H92" s="68">
        <v>124212.5</v>
      </c>
      <c r="I92" s="45">
        <f t="shared" si="0"/>
        <v>-15868056.938899968</v>
      </c>
    </row>
    <row r="93" spans="3:9" s="27" customFormat="1" ht="30" thickTop="1" thickBot="1" x14ac:dyDescent="0.25">
      <c r="C93" s="64"/>
      <c r="D93" s="65">
        <v>45827</v>
      </c>
      <c r="E93" s="69" t="s">
        <v>159</v>
      </c>
      <c r="F93" s="67" t="s">
        <v>16</v>
      </c>
      <c r="G93" s="82"/>
      <c r="H93" s="68">
        <v>6300</v>
      </c>
      <c r="I93" s="45">
        <f t="shared" si="0"/>
        <v>-15874356.938899968</v>
      </c>
    </row>
    <row r="94" spans="3:9" s="27" customFormat="1" ht="18" thickTop="1" thickBot="1" x14ac:dyDescent="0.25">
      <c r="C94" s="64"/>
      <c r="D94" s="65">
        <v>45827</v>
      </c>
      <c r="E94" s="69" t="s">
        <v>159</v>
      </c>
      <c r="F94" s="67" t="s">
        <v>182</v>
      </c>
      <c r="G94" s="82"/>
      <c r="H94" s="68">
        <v>142380</v>
      </c>
      <c r="I94" s="45">
        <f t="shared" si="0"/>
        <v>-16016736.938899968</v>
      </c>
    </row>
    <row r="95" spans="3:9" s="27" customFormat="1" ht="30" thickTop="1" thickBot="1" x14ac:dyDescent="0.25">
      <c r="C95" s="64"/>
      <c r="D95" s="65">
        <v>45827</v>
      </c>
      <c r="E95" s="69" t="s">
        <v>160</v>
      </c>
      <c r="F95" s="67" t="s">
        <v>16</v>
      </c>
      <c r="G95" s="82"/>
      <c r="H95" s="68">
        <v>20000</v>
      </c>
      <c r="I95" s="45">
        <f t="shared" si="0"/>
        <v>-16036736.938899968</v>
      </c>
    </row>
    <row r="96" spans="3:9" s="27" customFormat="1" ht="30" thickTop="1" thickBot="1" x14ac:dyDescent="0.25">
      <c r="C96" s="64"/>
      <c r="D96" s="65">
        <v>45827</v>
      </c>
      <c r="E96" s="69" t="s">
        <v>160</v>
      </c>
      <c r="F96" s="67" t="s">
        <v>68</v>
      </c>
      <c r="G96" s="82"/>
      <c r="H96" s="68">
        <v>380000</v>
      </c>
      <c r="I96" s="45">
        <f t="shared" ref="I96:I128" si="1">I95+G96-H96</f>
        <v>-16416736.938899968</v>
      </c>
    </row>
    <row r="97" spans="3:9" s="27" customFormat="1" ht="30" thickTop="1" thickBot="1" x14ac:dyDescent="0.25">
      <c r="C97" s="64"/>
      <c r="D97" s="65">
        <v>45827</v>
      </c>
      <c r="E97" s="69" t="s">
        <v>161</v>
      </c>
      <c r="F97" s="67" t="s">
        <v>16</v>
      </c>
      <c r="G97" s="82"/>
      <c r="H97" s="68">
        <v>7700</v>
      </c>
      <c r="I97" s="45">
        <f t="shared" si="1"/>
        <v>-16424436.938899968</v>
      </c>
    </row>
    <row r="98" spans="3:9" s="27" customFormat="1" ht="30" thickTop="1" thickBot="1" x14ac:dyDescent="0.25">
      <c r="C98" s="64"/>
      <c r="D98" s="65">
        <v>45827</v>
      </c>
      <c r="E98" s="69" t="s">
        <v>161</v>
      </c>
      <c r="F98" s="67" t="s">
        <v>69</v>
      </c>
      <c r="G98" s="82"/>
      <c r="H98" s="68">
        <v>146300</v>
      </c>
      <c r="I98" s="45">
        <f t="shared" si="1"/>
        <v>-16570736.938899968</v>
      </c>
    </row>
    <row r="99" spans="3:9" s="27" customFormat="1" ht="30" thickTop="1" thickBot="1" x14ac:dyDescent="0.25">
      <c r="C99" s="64"/>
      <c r="D99" s="65">
        <v>45829</v>
      </c>
      <c r="E99" s="69" t="s">
        <v>162</v>
      </c>
      <c r="F99" s="67" t="s">
        <v>16</v>
      </c>
      <c r="G99" s="82"/>
      <c r="H99" s="68">
        <v>1580</v>
      </c>
      <c r="I99" s="45">
        <f t="shared" si="1"/>
        <v>-16572316.938899968</v>
      </c>
    </row>
    <row r="100" spans="3:9" s="27" customFormat="1" ht="18" thickTop="1" thickBot="1" x14ac:dyDescent="0.25">
      <c r="C100" s="64"/>
      <c r="D100" s="65">
        <v>45829</v>
      </c>
      <c r="E100" s="69" t="s">
        <v>162</v>
      </c>
      <c r="F100" s="67" t="s">
        <v>85</v>
      </c>
      <c r="G100" s="82"/>
      <c r="H100" s="68">
        <v>35708</v>
      </c>
      <c r="I100" s="45">
        <f t="shared" si="1"/>
        <v>-16608024.938899968</v>
      </c>
    </row>
    <row r="101" spans="3:9" s="27" customFormat="1" ht="30" thickTop="1" thickBot="1" x14ac:dyDescent="0.25">
      <c r="C101" s="64"/>
      <c r="D101" s="65">
        <v>45829</v>
      </c>
      <c r="E101" s="69" t="s">
        <v>163</v>
      </c>
      <c r="F101" s="67" t="s">
        <v>16</v>
      </c>
      <c r="G101" s="82"/>
      <c r="H101" s="68">
        <v>825</v>
      </c>
      <c r="I101" s="45">
        <f t="shared" si="1"/>
        <v>-16608849.938899968</v>
      </c>
    </row>
    <row r="102" spans="3:9" s="27" customFormat="1" ht="18" thickTop="1" thickBot="1" x14ac:dyDescent="0.25">
      <c r="C102" s="64"/>
      <c r="D102" s="65">
        <v>45829</v>
      </c>
      <c r="E102" s="69" t="s">
        <v>163</v>
      </c>
      <c r="F102" s="67" t="s">
        <v>183</v>
      </c>
      <c r="G102" s="82"/>
      <c r="H102" s="68">
        <v>18645</v>
      </c>
      <c r="I102" s="45">
        <f t="shared" si="1"/>
        <v>-16627494.938899968</v>
      </c>
    </row>
    <row r="103" spans="3:9" s="27" customFormat="1" ht="30" thickTop="1" thickBot="1" x14ac:dyDescent="0.25">
      <c r="C103" s="64"/>
      <c r="D103" s="65">
        <v>45830</v>
      </c>
      <c r="E103" s="69" t="s">
        <v>164</v>
      </c>
      <c r="F103" s="67" t="s">
        <v>16</v>
      </c>
      <c r="G103" s="82"/>
      <c r="H103" s="68">
        <v>970.70900000000006</v>
      </c>
      <c r="I103" s="45">
        <f t="shared" si="1"/>
        <v>-16628465.647899969</v>
      </c>
    </row>
    <row r="104" spans="3:9" s="27" customFormat="1" ht="30" thickTop="1" thickBot="1" x14ac:dyDescent="0.25">
      <c r="C104" s="64"/>
      <c r="D104" s="65">
        <v>45830</v>
      </c>
      <c r="E104" s="69" t="s">
        <v>164</v>
      </c>
      <c r="F104" s="67" t="s">
        <v>184</v>
      </c>
      <c r="G104" s="82"/>
      <c r="H104" s="68">
        <v>21938.021000000001</v>
      </c>
      <c r="I104" s="45">
        <f t="shared" si="1"/>
        <v>-16650403.668899968</v>
      </c>
    </row>
    <row r="105" spans="3:9" s="27" customFormat="1" ht="30" thickTop="1" thickBot="1" x14ac:dyDescent="0.25">
      <c r="C105" s="64"/>
      <c r="D105" s="65">
        <v>45830</v>
      </c>
      <c r="E105" s="69" t="s">
        <v>165</v>
      </c>
      <c r="F105" s="67" t="s">
        <v>16</v>
      </c>
      <c r="G105" s="82"/>
      <c r="H105" s="68">
        <v>3808.9285</v>
      </c>
      <c r="I105" s="45">
        <f t="shared" si="1"/>
        <v>-16654212.597399969</v>
      </c>
    </row>
    <row r="106" spans="3:9" s="27" customFormat="1" ht="30" thickTop="1" thickBot="1" x14ac:dyDescent="0.25">
      <c r="C106" s="64"/>
      <c r="D106" s="65">
        <v>45830</v>
      </c>
      <c r="E106" s="69" t="s">
        <v>165</v>
      </c>
      <c r="F106" s="67" t="s">
        <v>184</v>
      </c>
      <c r="G106" s="82"/>
      <c r="H106" s="68">
        <v>72369.641499999998</v>
      </c>
      <c r="I106" s="45">
        <f t="shared" si="1"/>
        <v>-16726582.238899969</v>
      </c>
    </row>
    <row r="107" spans="3:9" s="27" customFormat="1" ht="30" thickTop="1" thickBot="1" x14ac:dyDescent="0.25">
      <c r="C107" s="64"/>
      <c r="D107" s="65">
        <v>45830</v>
      </c>
      <c r="E107" s="69" t="s">
        <v>166</v>
      </c>
      <c r="F107" s="67" t="s">
        <v>16</v>
      </c>
      <c r="G107" s="82"/>
      <c r="H107" s="68">
        <v>3840.4840000000004</v>
      </c>
      <c r="I107" s="45">
        <f t="shared" si="1"/>
        <v>-16730422.722899968</v>
      </c>
    </row>
    <row r="108" spans="3:9" s="27" customFormat="1" ht="30" thickTop="1" thickBot="1" x14ac:dyDescent="0.25">
      <c r="C108" s="64"/>
      <c r="D108" s="65">
        <v>45830</v>
      </c>
      <c r="E108" s="69" t="s">
        <v>166</v>
      </c>
      <c r="F108" s="67" t="s">
        <v>185</v>
      </c>
      <c r="G108" s="82"/>
      <c r="H108" s="68">
        <v>80034.986000000004</v>
      </c>
      <c r="I108" s="45">
        <f t="shared" si="1"/>
        <v>-16810457.708899967</v>
      </c>
    </row>
    <row r="109" spans="3:9" s="27" customFormat="1" ht="30" thickTop="1" thickBot="1" x14ac:dyDescent="0.25">
      <c r="C109" s="64"/>
      <c r="D109" s="65">
        <v>45830</v>
      </c>
      <c r="E109" s="69" t="s">
        <v>167</v>
      </c>
      <c r="F109" s="67" t="s">
        <v>16</v>
      </c>
      <c r="G109" s="82"/>
      <c r="H109" s="68">
        <v>7034.4000000000005</v>
      </c>
      <c r="I109" s="45">
        <f t="shared" si="1"/>
        <v>-16817492.108899966</v>
      </c>
    </row>
    <row r="110" spans="3:9" s="27" customFormat="1" ht="30" thickTop="1" thickBot="1" x14ac:dyDescent="0.25">
      <c r="C110" s="64"/>
      <c r="D110" s="65">
        <v>45830</v>
      </c>
      <c r="E110" s="69" t="s">
        <v>167</v>
      </c>
      <c r="F110" s="67" t="s">
        <v>186</v>
      </c>
      <c r="G110" s="82"/>
      <c r="H110" s="68">
        <v>152963.68</v>
      </c>
      <c r="I110" s="45">
        <f t="shared" si="1"/>
        <v>-16970455.788899966</v>
      </c>
    </row>
    <row r="111" spans="3:9" s="27" customFormat="1" ht="30" thickTop="1" thickBot="1" x14ac:dyDescent="0.25">
      <c r="C111" s="64"/>
      <c r="D111" s="65">
        <v>45830</v>
      </c>
      <c r="E111" s="69" t="s">
        <v>168</v>
      </c>
      <c r="F111" s="67" t="s">
        <v>16</v>
      </c>
      <c r="G111" s="82"/>
      <c r="H111" s="68">
        <v>3245</v>
      </c>
      <c r="I111" s="45">
        <f t="shared" si="1"/>
        <v>-16973700.788899966</v>
      </c>
    </row>
    <row r="112" spans="3:9" s="27" customFormat="1" ht="30" thickTop="1" thickBot="1" x14ac:dyDescent="0.25">
      <c r="C112" s="64"/>
      <c r="D112" s="65">
        <v>45830</v>
      </c>
      <c r="E112" s="69" t="s">
        <v>168</v>
      </c>
      <c r="F112" s="67" t="s">
        <v>82</v>
      </c>
      <c r="G112" s="82"/>
      <c r="H112" s="68">
        <v>61655</v>
      </c>
      <c r="I112" s="45">
        <f t="shared" si="1"/>
        <v>-17035355.788899966</v>
      </c>
    </row>
    <row r="113" spans="3:9" s="27" customFormat="1" ht="30" thickTop="1" thickBot="1" x14ac:dyDescent="0.25">
      <c r="C113" s="64"/>
      <c r="D113" s="65">
        <v>45831</v>
      </c>
      <c r="E113" s="69"/>
      <c r="F113" s="67" t="s">
        <v>23</v>
      </c>
      <c r="G113" s="82">
        <v>1867055.31</v>
      </c>
      <c r="H113" s="68"/>
      <c r="I113" s="45">
        <f t="shared" si="1"/>
        <v>-15168300.478899965</v>
      </c>
    </row>
    <row r="114" spans="3:9" s="27" customFormat="1" ht="30" thickTop="1" thickBot="1" x14ac:dyDescent="0.25">
      <c r="C114" s="64"/>
      <c r="D114" s="65">
        <v>45832</v>
      </c>
      <c r="E114" s="69" t="s">
        <v>169</v>
      </c>
      <c r="F114" s="67" t="s">
        <v>16</v>
      </c>
      <c r="G114" s="82"/>
      <c r="H114" s="68">
        <v>16960</v>
      </c>
      <c r="I114" s="45">
        <f t="shared" si="1"/>
        <v>-15185260.478899965</v>
      </c>
    </row>
    <row r="115" spans="3:9" s="27" customFormat="1" ht="30" thickTop="1" thickBot="1" x14ac:dyDescent="0.25">
      <c r="C115" s="64"/>
      <c r="D115" s="65">
        <v>45832</v>
      </c>
      <c r="E115" s="69" t="s">
        <v>169</v>
      </c>
      <c r="F115" s="67" t="s">
        <v>88</v>
      </c>
      <c r="G115" s="82"/>
      <c r="H115" s="68">
        <v>322240</v>
      </c>
      <c r="I115" s="45">
        <f t="shared" si="1"/>
        <v>-15507500.478899965</v>
      </c>
    </row>
    <row r="116" spans="3:9" s="27" customFormat="1" ht="30" thickTop="1" thickBot="1" x14ac:dyDescent="0.25">
      <c r="C116" s="64"/>
      <c r="D116" s="65">
        <v>45832</v>
      </c>
      <c r="E116" s="69" t="s">
        <v>170</v>
      </c>
      <c r="F116" s="67" t="s">
        <v>16</v>
      </c>
      <c r="G116" s="82"/>
      <c r="H116" s="68">
        <v>3338.63</v>
      </c>
      <c r="I116" s="45">
        <f t="shared" si="1"/>
        <v>-15510839.108899966</v>
      </c>
    </row>
    <row r="117" spans="3:9" s="27" customFormat="1" ht="30" thickTop="1" thickBot="1" x14ac:dyDescent="0.25">
      <c r="C117" s="64"/>
      <c r="D117" s="65">
        <v>45832</v>
      </c>
      <c r="E117" s="69" t="s">
        <v>170</v>
      </c>
      <c r="F117" s="67" t="s">
        <v>187</v>
      </c>
      <c r="G117" s="82"/>
      <c r="H117" s="68">
        <v>75452.92</v>
      </c>
      <c r="I117" s="45">
        <f t="shared" si="1"/>
        <v>-15586292.028899966</v>
      </c>
    </row>
    <row r="118" spans="3:9" s="27" customFormat="1" ht="30" thickTop="1" thickBot="1" x14ac:dyDescent="0.25">
      <c r="C118" s="64"/>
      <c r="D118" s="65">
        <v>45833</v>
      </c>
      <c r="E118" s="69"/>
      <c r="F118" s="67" t="s">
        <v>23</v>
      </c>
      <c r="G118" s="82">
        <v>529547.19999999995</v>
      </c>
      <c r="H118" s="68"/>
      <c r="I118" s="45">
        <f t="shared" si="1"/>
        <v>-15056744.828899967</v>
      </c>
    </row>
    <row r="119" spans="3:9" s="27" customFormat="1" ht="30" thickTop="1" thickBot="1" x14ac:dyDescent="0.25">
      <c r="C119" s="64"/>
      <c r="D119" s="65">
        <v>45834</v>
      </c>
      <c r="E119" s="69"/>
      <c r="F119" s="67" t="s">
        <v>23</v>
      </c>
      <c r="G119" s="82">
        <v>3487629.85</v>
      </c>
      <c r="H119" s="68"/>
      <c r="I119" s="45">
        <f t="shared" si="1"/>
        <v>-11569114.978899967</v>
      </c>
    </row>
    <row r="120" spans="3:9" s="27" customFormat="1" ht="72.75" thickTop="1" thickBot="1" x14ac:dyDescent="0.25">
      <c r="C120" s="64"/>
      <c r="D120" s="65">
        <v>45838</v>
      </c>
      <c r="E120" s="69"/>
      <c r="F120" s="67" t="s">
        <v>188</v>
      </c>
      <c r="G120" s="82">
        <v>736700</v>
      </c>
      <c r="H120" s="68"/>
      <c r="I120" s="45">
        <f t="shared" si="1"/>
        <v>-10832414.978899967</v>
      </c>
    </row>
    <row r="121" spans="3:9" s="27" customFormat="1" ht="87" thickTop="1" thickBot="1" x14ac:dyDescent="0.25">
      <c r="C121" s="64"/>
      <c r="D121" s="65">
        <v>45838</v>
      </c>
      <c r="E121" s="69"/>
      <c r="F121" s="67" t="s">
        <v>189</v>
      </c>
      <c r="G121" s="82">
        <v>123658</v>
      </c>
      <c r="H121" s="68"/>
      <c r="I121" s="45">
        <f t="shared" si="1"/>
        <v>-10708756.978899967</v>
      </c>
    </row>
    <row r="122" spans="3:9" s="27" customFormat="1" ht="72.75" thickTop="1" thickBot="1" x14ac:dyDescent="0.25">
      <c r="C122" s="64"/>
      <c r="D122" s="65">
        <v>45838</v>
      </c>
      <c r="E122" s="69"/>
      <c r="F122" s="67" t="s">
        <v>190</v>
      </c>
      <c r="G122" s="82">
        <v>169754.8</v>
      </c>
      <c r="H122" s="68"/>
      <c r="I122" s="45">
        <f t="shared" si="1"/>
        <v>-10539002.178899966</v>
      </c>
    </row>
    <row r="123" spans="3:9" s="27" customFormat="1" ht="30" thickTop="1" thickBot="1" x14ac:dyDescent="0.25">
      <c r="C123" s="64"/>
      <c r="D123" s="65">
        <v>45838</v>
      </c>
      <c r="E123" s="69"/>
      <c r="F123" s="67" t="s">
        <v>23</v>
      </c>
      <c r="G123" s="82">
        <v>1182096.06</v>
      </c>
      <c r="H123" s="68"/>
      <c r="I123" s="45">
        <f t="shared" si="1"/>
        <v>-9356906.1188999657</v>
      </c>
    </row>
    <row r="124" spans="3:9" s="27" customFormat="1" ht="18" thickTop="1" thickBot="1" x14ac:dyDescent="0.25">
      <c r="C124" s="64"/>
      <c r="D124" s="65"/>
      <c r="E124" s="69"/>
      <c r="F124" s="67"/>
      <c r="G124" s="82"/>
      <c r="H124" s="68"/>
      <c r="I124" s="45">
        <f t="shared" si="1"/>
        <v>-9356906.1188999657</v>
      </c>
    </row>
    <row r="125" spans="3:9" s="27" customFormat="1" ht="18" thickTop="1" thickBot="1" x14ac:dyDescent="0.25">
      <c r="C125" s="64"/>
      <c r="D125" s="65"/>
      <c r="E125" s="69"/>
      <c r="F125" s="67"/>
      <c r="G125" s="82"/>
      <c r="H125" s="68"/>
      <c r="I125" s="45">
        <f t="shared" si="1"/>
        <v>-9356906.1188999657</v>
      </c>
    </row>
    <row r="126" spans="3:9" s="27" customFormat="1" ht="18" thickTop="1" thickBot="1" x14ac:dyDescent="0.25">
      <c r="C126" s="64"/>
      <c r="D126" s="65"/>
      <c r="E126" s="69"/>
      <c r="F126" s="67"/>
      <c r="G126" s="82"/>
      <c r="H126" s="68"/>
      <c r="I126" s="45">
        <f t="shared" si="1"/>
        <v>-9356906.1188999657</v>
      </c>
    </row>
    <row r="127" spans="3:9" s="27" customFormat="1" ht="18" thickTop="1" thickBot="1" x14ac:dyDescent="0.25">
      <c r="C127" s="64"/>
      <c r="D127" s="65"/>
      <c r="E127" s="69"/>
      <c r="F127" s="67"/>
      <c r="G127" s="82"/>
      <c r="H127" s="68"/>
      <c r="I127" s="45">
        <f t="shared" si="1"/>
        <v>-9356906.1188999657</v>
      </c>
    </row>
    <row r="128" spans="3:9" s="27" customFormat="1" ht="18" thickTop="1" thickBot="1" x14ac:dyDescent="0.25">
      <c r="C128" s="114"/>
      <c r="D128" s="65"/>
      <c r="E128" s="69"/>
      <c r="F128" s="67"/>
      <c r="G128" s="82"/>
      <c r="H128" s="68"/>
      <c r="I128" s="45">
        <f t="shared" si="1"/>
        <v>-9356906.1188999657</v>
      </c>
    </row>
    <row r="129" spans="3:95" s="11" customFormat="1" ht="18" thickTop="1" thickBot="1" x14ac:dyDescent="0.25">
      <c r="C129" s="221" t="s">
        <v>8</v>
      </c>
      <c r="D129" s="222"/>
      <c r="E129" s="222"/>
      <c r="F129" s="222"/>
      <c r="G129" s="91">
        <f>SUM(G15:G128)</f>
        <v>51057347.100000001</v>
      </c>
      <c r="H129" s="91">
        <f>SUM(H15:H128)</f>
        <v>20285590.02</v>
      </c>
      <c r="I129" s="92">
        <f>+I14+G129-H129</f>
        <v>-9356906.1188999526</v>
      </c>
      <c r="J129" s="28">
        <f>+I129-'[1]CTA. RECOLECTORA AUXILIAR 3001'!$J$6561</f>
        <v>0</v>
      </c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</row>
    <row r="130" spans="3:95" s="11" customFormat="1" ht="17.25" thickTop="1" x14ac:dyDescent="0.2">
      <c r="C130" s="137"/>
      <c r="D130" s="137"/>
      <c r="E130" s="137"/>
      <c r="F130" s="137"/>
      <c r="G130" s="138"/>
      <c r="H130" s="138"/>
      <c r="I130" s="90"/>
      <c r="J130" s="28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</row>
    <row r="131" spans="3:95" s="11" customFormat="1" ht="16.5" x14ac:dyDescent="0.2">
      <c r="C131" s="137"/>
      <c r="D131" s="137"/>
      <c r="E131" s="137"/>
      <c r="F131" s="137"/>
      <c r="G131" s="138"/>
      <c r="H131" s="138"/>
      <c r="I131" s="90"/>
      <c r="J131" s="28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</row>
    <row r="132" spans="3:95" s="11" customFormat="1" ht="16.5" x14ac:dyDescent="0.2">
      <c r="C132" s="5"/>
      <c r="D132" s="5"/>
      <c r="E132" s="83" t="s">
        <v>36</v>
      </c>
      <c r="F132" s="84"/>
      <c r="G132" s="8" t="s">
        <v>50</v>
      </c>
      <c r="H132" s="84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</row>
    <row r="133" spans="3:95" s="11" customFormat="1" ht="16.5" x14ac:dyDescent="0.2">
      <c r="C133" s="5"/>
      <c r="D133" s="5"/>
      <c r="E133" s="83" t="s">
        <v>31</v>
      </c>
      <c r="F133" s="84"/>
      <c r="G133" s="8"/>
      <c r="H133" s="83" t="s">
        <v>32</v>
      </c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</row>
    <row r="134" spans="3:95" s="11" customFormat="1" ht="16.5" x14ac:dyDescent="0.2">
      <c r="C134" s="5"/>
      <c r="D134" s="5"/>
      <c r="E134" s="83" t="s">
        <v>33</v>
      </c>
      <c r="F134" s="84"/>
      <c r="G134" s="8"/>
      <c r="H134" s="83" t="s">
        <v>291</v>
      </c>
      <c r="J134" s="25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</row>
    <row r="135" spans="3:95" s="11" customFormat="1" ht="16.5" x14ac:dyDescent="0.2">
      <c r="C135" s="5"/>
      <c r="D135" s="5"/>
      <c r="E135" s="83" t="s">
        <v>34</v>
      </c>
      <c r="F135" s="84"/>
      <c r="G135" s="8"/>
      <c r="H135" s="83" t="s">
        <v>53</v>
      </c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</row>
    <row r="136" spans="3:95" s="11" customFormat="1" ht="16.5" x14ac:dyDescent="0.2">
      <c r="C136" s="5"/>
      <c r="D136" s="5"/>
      <c r="E136" s="83"/>
      <c r="F136" s="84"/>
      <c r="G136" s="83"/>
      <c r="H136" s="8"/>
      <c r="I136" s="8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</row>
    <row r="137" spans="3:95" s="11" customFormat="1" ht="16.5" x14ac:dyDescent="0.2">
      <c r="C137" s="5"/>
      <c r="D137" s="5"/>
      <c r="E137" s="85"/>
      <c r="F137" s="110"/>
      <c r="G137" s="84"/>
      <c r="H137" s="8"/>
      <c r="I137" s="8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</row>
    <row r="138" spans="3:95" s="11" customFormat="1" ht="16.5" x14ac:dyDescent="0.2">
      <c r="C138" s="5"/>
      <c r="D138" s="5"/>
      <c r="E138" s="85"/>
      <c r="F138" s="83" t="s">
        <v>35</v>
      </c>
      <c r="G138" s="84"/>
      <c r="H138" s="8"/>
      <c r="I138" s="8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</row>
    <row r="139" spans="3:95" s="11" customFormat="1" ht="18" x14ac:dyDescent="0.25">
      <c r="C139" s="21"/>
      <c r="D139" s="5"/>
      <c r="E139" s="85"/>
      <c r="F139" s="83" t="s">
        <v>41</v>
      </c>
      <c r="G139" s="84"/>
      <c r="H139" s="8"/>
      <c r="I139" s="19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</row>
    <row r="140" spans="3:95" s="11" customFormat="1" ht="18" x14ac:dyDescent="0.2">
      <c r="C140" s="22"/>
      <c r="D140" s="5"/>
      <c r="E140" s="85"/>
      <c r="F140" s="83" t="s">
        <v>51</v>
      </c>
      <c r="G140" s="84"/>
      <c r="H140" s="8"/>
      <c r="I140" s="23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</row>
    <row r="141" spans="3:95" s="11" customFormat="1" ht="18" x14ac:dyDescent="0.2">
      <c r="C141" s="22"/>
      <c r="D141" s="5"/>
      <c r="E141" s="85"/>
      <c r="G141" s="84"/>
      <c r="H141" s="8"/>
      <c r="I141" s="23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</row>
    <row r="142" spans="3:95" s="11" customFormat="1" ht="16.5" x14ac:dyDescent="0.2">
      <c r="C142" s="5"/>
      <c r="D142" s="5"/>
      <c r="E142" s="85"/>
      <c r="F142" s="84"/>
      <c r="G142" s="84"/>
      <c r="H142" s="8"/>
      <c r="I142" s="4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</row>
    <row r="143" spans="3:95" s="11" customFormat="1" ht="20.25" x14ac:dyDescent="0.2">
      <c r="C143" s="220"/>
      <c r="D143" s="220"/>
      <c r="E143" s="220"/>
      <c r="F143" s="220"/>
      <c r="G143" s="220"/>
      <c r="H143" s="220"/>
      <c r="I143" s="220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</row>
    <row r="144" spans="3:95" s="11" customFormat="1" ht="20.25" x14ac:dyDescent="0.2">
      <c r="C144" s="220"/>
      <c r="D144" s="220"/>
      <c r="E144" s="220"/>
      <c r="F144" s="220"/>
      <c r="G144" s="220"/>
      <c r="H144" s="220"/>
      <c r="I144" s="220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</row>
    <row r="145" spans="3:95" s="11" customFormat="1" ht="20.25" x14ac:dyDescent="0.2">
      <c r="C145" s="220"/>
      <c r="D145" s="220"/>
      <c r="E145" s="220"/>
      <c r="F145" s="220"/>
      <c r="G145" s="220"/>
      <c r="H145" s="220"/>
      <c r="I145" s="220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</row>
    <row r="146" spans="3:95" s="11" customFormat="1" ht="20.25" x14ac:dyDescent="0.2">
      <c r="C146" s="220"/>
      <c r="D146" s="220"/>
      <c r="E146" s="220"/>
      <c r="F146" s="220"/>
      <c r="G146" s="220"/>
      <c r="H146" s="220"/>
      <c r="I146" s="220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</row>
    <row r="147" spans="3:95" s="11" customFormat="1" x14ac:dyDescent="0.2">
      <c r="C147" s="9"/>
      <c r="D147" s="9"/>
      <c r="E147" s="182"/>
      <c r="F147" s="9"/>
      <c r="G147" s="9"/>
      <c r="H147" s="9"/>
      <c r="I147" s="9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</row>
    <row r="148" spans="3:95" s="11" customFormat="1" x14ac:dyDescent="0.2">
      <c r="C148" s="9"/>
      <c r="D148" s="9"/>
      <c r="E148" s="182"/>
      <c r="F148" s="9"/>
      <c r="G148" s="9"/>
      <c r="H148" s="9"/>
      <c r="I148" s="9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</row>
    <row r="149" spans="3:95" s="11" customFormat="1" x14ac:dyDescent="0.2">
      <c r="C149" s="9"/>
      <c r="D149" s="9"/>
      <c r="E149" s="182"/>
      <c r="F149" s="9"/>
      <c r="G149" s="9"/>
      <c r="H149" s="9"/>
      <c r="I149" s="9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</row>
    <row r="150" spans="3:95" s="11" customFormat="1" x14ac:dyDescent="0.2">
      <c r="C150" s="9"/>
      <c r="D150" s="9"/>
      <c r="E150" s="182"/>
      <c r="F150" s="9"/>
      <c r="G150" s="9"/>
      <c r="H150" s="9"/>
      <c r="I150" s="9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</row>
    <row r="151" spans="3:95" s="11" customFormat="1" x14ac:dyDescent="0.2">
      <c r="C151" s="9"/>
      <c r="D151" s="9"/>
      <c r="E151" s="182"/>
      <c r="F151" s="9"/>
      <c r="G151" s="9"/>
      <c r="H151" s="9"/>
      <c r="I151" s="9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</row>
    <row r="152" spans="3:95" s="11" customFormat="1" x14ac:dyDescent="0.2">
      <c r="C152" s="9"/>
      <c r="D152" s="9"/>
      <c r="E152" s="182"/>
      <c r="F152" s="9"/>
      <c r="G152" s="9"/>
      <c r="H152" s="9"/>
      <c r="I152" s="9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</row>
    <row r="153" spans="3:95" s="11" customFormat="1" x14ac:dyDescent="0.2">
      <c r="C153" s="9"/>
      <c r="D153" s="9"/>
      <c r="E153" s="182"/>
      <c r="F153" s="9"/>
      <c r="G153" s="9"/>
      <c r="H153" s="9"/>
      <c r="I153" s="9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</row>
    <row r="154" spans="3:95" s="11" customFormat="1" x14ac:dyDescent="0.2">
      <c r="C154" s="9"/>
      <c r="D154" s="9"/>
      <c r="E154" s="182"/>
      <c r="F154" s="9"/>
      <c r="G154" s="9"/>
      <c r="H154" s="9"/>
      <c r="I154" s="9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</row>
    <row r="155" spans="3:95" s="11" customFormat="1" ht="3" customHeight="1" x14ac:dyDescent="0.2">
      <c r="C155" s="9"/>
      <c r="D155" s="9"/>
      <c r="E155" s="182"/>
      <c r="F155" s="9"/>
      <c r="G155" s="9"/>
      <c r="H155" s="9"/>
      <c r="I155" s="9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</row>
    <row r="156" spans="3:95" s="11" customFormat="1" x14ac:dyDescent="0.2">
      <c r="C156" s="9"/>
      <c r="D156" s="9"/>
      <c r="E156" s="182"/>
      <c r="F156" s="9"/>
      <c r="G156" s="9"/>
      <c r="H156" s="9"/>
      <c r="I156" s="9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</row>
    <row r="157" spans="3:95" s="11" customFormat="1" x14ac:dyDescent="0.2">
      <c r="C157" s="9"/>
      <c r="D157" s="9"/>
      <c r="E157" s="182"/>
      <c r="F157" s="9"/>
      <c r="G157" s="9"/>
      <c r="H157" s="9"/>
      <c r="I157" s="9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</row>
    <row r="158" spans="3:95" s="11" customFormat="1" x14ac:dyDescent="0.2">
      <c r="C158" s="9"/>
      <c r="D158" s="9"/>
      <c r="E158" s="182"/>
      <c r="F158" s="9"/>
      <c r="G158" s="9"/>
      <c r="H158" s="9"/>
      <c r="I158" s="9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</row>
    <row r="177" spans="3:3" ht="13.5" thickBot="1" x14ac:dyDescent="0.25"/>
    <row r="178" spans="3:3" ht="15" x14ac:dyDescent="0.2">
      <c r="C178" s="2"/>
    </row>
  </sheetData>
  <mergeCells count="12">
    <mergeCell ref="C144:I144"/>
    <mergeCell ref="C145:I145"/>
    <mergeCell ref="C146:I146"/>
    <mergeCell ref="D11:I11"/>
    <mergeCell ref="C11:C13"/>
    <mergeCell ref="D12:H12"/>
    <mergeCell ref="C129:F129"/>
    <mergeCell ref="C6:I6"/>
    <mergeCell ref="C7:I7"/>
    <mergeCell ref="C143:I143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4" manualBreakCount="4">
    <brk id="48" min="1" max="8" man="1"/>
    <brk id="79" min="1" max="8" man="1"/>
    <brk id="111" min="1" max="8" man="1"/>
    <brk id="142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83"/>
  <sheetViews>
    <sheetView view="pageBreakPreview" topLeftCell="B22" zoomScale="55" zoomScaleNormal="80" zoomScaleSheetLayoutView="55" workbookViewId="0">
      <selection activeCell="F18" sqref="F18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8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2"/>
    </row>
    <row r="2" spans="1:12" s="11" customFormat="1" x14ac:dyDescent="0.2">
      <c r="F2" s="32"/>
    </row>
    <row r="3" spans="1:12" s="14" customFormat="1" ht="12" customHeight="1" x14ac:dyDescent="0.2">
      <c r="F3" s="33"/>
    </row>
    <row r="4" spans="1:12" s="15" customFormat="1" ht="18" customHeight="1" x14ac:dyDescent="0.3">
      <c r="B4" s="16"/>
      <c r="C4" s="16"/>
      <c r="D4" s="12"/>
      <c r="E4" s="16"/>
      <c r="F4" s="34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5"/>
    </row>
    <row r="6" spans="1:12" s="15" customFormat="1" ht="20.25" customHeight="1" x14ac:dyDescent="0.25">
      <c r="B6" s="13"/>
      <c r="C6" s="212" t="s">
        <v>10</v>
      </c>
      <c r="D6" s="212"/>
      <c r="E6" s="212"/>
      <c r="F6" s="212"/>
      <c r="G6" s="212"/>
      <c r="H6" s="212"/>
      <c r="I6" s="212"/>
      <c r="J6" s="39"/>
    </row>
    <row r="7" spans="1:12" s="14" customFormat="1" ht="18" customHeight="1" x14ac:dyDescent="0.2">
      <c r="B7" s="18"/>
      <c r="C7" s="218" t="s">
        <v>11</v>
      </c>
      <c r="D7" s="218"/>
      <c r="E7" s="218"/>
      <c r="F7" s="218"/>
      <c r="G7" s="218"/>
      <c r="H7" s="218"/>
      <c r="I7" s="218"/>
      <c r="J7" s="40"/>
    </row>
    <row r="8" spans="1:12" s="17" customFormat="1" ht="15.75" customHeight="1" x14ac:dyDescent="0.2">
      <c r="B8" s="18"/>
      <c r="C8" s="218" t="s">
        <v>21</v>
      </c>
      <c r="D8" s="218"/>
      <c r="E8" s="218"/>
      <c r="F8" s="218"/>
      <c r="G8" s="218"/>
      <c r="H8" s="218"/>
      <c r="I8" s="218"/>
      <c r="J8" s="41"/>
    </row>
    <row r="9" spans="1:12" s="14" customFormat="1" ht="18.75" x14ac:dyDescent="0.2">
      <c r="B9" s="15"/>
      <c r="C9" s="219" t="s">
        <v>98</v>
      </c>
      <c r="D9" s="219"/>
      <c r="E9" s="219"/>
      <c r="F9" s="219"/>
      <c r="G9" s="219"/>
      <c r="H9" s="219"/>
      <c r="I9" s="219"/>
      <c r="J9" s="40"/>
    </row>
    <row r="10" spans="1:12" s="11" customFormat="1" ht="19.5" customHeight="1" thickBot="1" x14ac:dyDescent="0.25">
      <c r="F10" s="32"/>
    </row>
    <row r="11" spans="1:12" s="3" customFormat="1" ht="36.75" customHeight="1" thickTop="1" thickBot="1" x14ac:dyDescent="0.25">
      <c r="A11" s="7"/>
      <c r="B11" s="7"/>
      <c r="C11" s="225"/>
      <c r="D11" s="214" t="s">
        <v>13</v>
      </c>
      <c r="E11" s="214"/>
      <c r="F11" s="214"/>
      <c r="G11" s="214"/>
      <c r="H11" s="214"/>
      <c r="I11" s="214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26"/>
      <c r="D12" s="213" t="s">
        <v>7</v>
      </c>
      <c r="E12" s="213"/>
      <c r="F12" s="213"/>
      <c r="G12" s="213"/>
      <c r="H12" s="213"/>
      <c r="I12" s="51">
        <f>+'[1]CTA. OPERATIVA.(160)'!$J$1389</f>
        <v>1045468.2434000095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26"/>
      <c r="D13" s="50" t="s">
        <v>4</v>
      </c>
      <c r="E13" s="50" t="s">
        <v>5</v>
      </c>
      <c r="F13" s="50" t="s">
        <v>6</v>
      </c>
      <c r="G13" s="50" t="s">
        <v>0</v>
      </c>
      <c r="H13" s="50" t="s">
        <v>1</v>
      </c>
      <c r="I13" s="50" t="s">
        <v>2</v>
      </c>
      <c r="J13" s="7"/>
      <c r="K13" s="7"/>
      <c r="L13" s="7"/>
    </row>
    <row r="14" spans="1:12" s="10" customFormat="1" ht="27" customHeight="1" thickTop="1" thickBot="1" x14ac:dyDescent="0.25">
      <c r="C14" s="142"/>
      <c r="D14" s="143"/>
      <c r="E14" s="144"/>
      <c r="F14" s="145">
        <f>+'INGRESOS CUENTA COLECT'!D17</f>
        <v>45808</v>
      </c>
      <c r="G14" s="146"/>
      <c r="H14" s="147">
        <v>0</v>
      </c>
      <c r="I14" s="146">
        <f>+I12</f>
        <v>1045468.2434000095</v>
      </c>
    </row>
    <row r="15" spans="1:12" s="10" customFormat="1" ht="17.25" thickTop="1" x14ac:dyDescent="0.2">
      <c r="C15" s="52"/>
      <c r="D15" s="53">
        <v>45812</v>
      </c>
      <c r="E15" s="77" t="s">
        <v>90</v>
      </c>
      <c r="F15" s="44" t="s">
        <v>92</v>
      </c>
      <c r="G15" s="54"/>
      <c r="H15" s="54">
        <v>25000</v>
      </c>
      <c r="I15" s="46">
        <f>I14+G15-H15</f>
        <v>1020468.2434000095</v>
      </c>
    </row>
    <row r="16" spans="1:12" s="10" customFormat="1" ht="16.5" x14ac:dyDescent="0.2">
      <c r="C16" s="55"/>
      <c r="D16" s="56">
        <v>45812</v>
      </c>
      <c r="E16" s="78">
        <v>2446</v>
      </c>
      <c r="F16" s="47" t="s">
        <v>91</v>
      </c>
      <c r="G16" s="57"/>
      <c r="H16" s="48">
        <v>0</v>
      </c>
      <c r="I16" s="49">
        <f t="shared" ref="I16:I52" si="0">I15+G16-H16</f>
        <v>1020468.2434000095</v>
      </c>
    </row>
    <row r="17" spans="3:9" s="7" customFormat="1" ht="16.5" x14ac:dyDescent="0.2">
      <c r="C17" s="55"/>
      <c r="D17" s="56">
        <v>45812</v>
      </c>
      <c r="E17" s="160">
        <v>2447</v>
      </c>
      <c r="F17" s="47" t="s">
        <v>191</v>
      </c>
      <c r="G17" s="57"/>
      <c r="H17" s="48">
        <v>26600</v>
      </c>
      <c r="I17" s="49">
        <f t="shared" si="0"/>
        <v>993868.24340000947</v>
      </c>
    </row>
    <row r="18" spans="3:9" s="7" customFormat="1" ht="16.5" x14ac:dyDescent="0.2">
      <c r="C18" s="55"/>
      <c r="D18" s="56">
        <v>45812</v>
      </c>
      <c r="E18" s="78">
        <v>2448</v>
      </c>
      <c r="F18" s="47" t="s">
        <v>192</v>
      </c>
      <c r="G18" s="57"/>
      <c r="H18" s="48">
        <v>12418.5</v>
      </c>
      <c r="I18" s="49">
        <f t="shared" si="0"/>
        <v>981449.74340000947</v>
      </c>
    </row>
    <row r="19" spans="3:9" s="7" customFormat="1" ht="16.5" x14ac:dyDescent="0.2">
      <c r="C19" s="55"/>
      <c r="D19" s="56">
        <v>45812</v>
      </c>
      <c r="E19" s="78">
        <v>2449</v>
      </c>
      <c r="F19" s="47" t="s">
        <v>193</v>
      </c>
      <c r="G19" s="57"/>
      <c r="H19" s="48">
        <v>12994.14</v>
      </c>
      <c r="I19" s="49">
        <f t="shared" si="0"/>
        <v>968455.60340000945</v>
      </c>
    </row>
    <row r="20" spans="3:9" s="7" customFormat="1" ht="16.5" x14ac:dyDescent="0.2">
      <c r="C20" s="55"/>
      <c r="D20" s="56">
        <v>45812</v>
      </c>
      <c r="E20" s="78">
        <v>2450</v>
      </c>
      <c r="F20" s="47" t="s">
        <v>194</v>
      </c>
      <c r="G20" s="57"/>
      <c r="H20" s="48">
        <v>30500</v>
      </c>
      <c r="I20" s="49">
        <f t="shared" si="0"/>
        <v>937955.60340000945</v>
      </c>
    </row>
    <row r="21" spans="3:9" s="7" customFormat="1" ht="16.5" x14ac:dyDescent="0.2">
      <c r="C21" s="55"/>
      <c r="D21" s="56">
        <v>45812</v>
      </c>
      <c r="E21" s="78">
        <v>2451</v>
      </c>
      <c r="F21" s="47" t="s">
        <v>91</v>
      </c>
      <c r="G21" s="57"/>
      <c r="H21" s="48">
        <v>0</v>
      </c>
      <c r="I21" s="49">
        <f t="shared" si="0"/>
        <v>937955.60340000945</v>
      </c>
    </row>
    <row r="22" spans="3:9" s="7" customFormat="1" ht="16.5" x14ac:dyDescent="0.2">
      <c r="C22" s="55"/>
      <c r="D22" s="56">
        <v>45812</v>
      </c>
      <c r="E22" s="78">
        <v>2452</v>
      </c>
      <c r="F22" s="47" t="s">
        <v>195</v>
      </c>
      <c r="G22" s="57"/>
      <c r="H22" s="48">
        <v>16158.66</v>
      </c>
      <c r="I22" s="49">
        <f t="shared" si="0"/>
        <v>921796.94340000942</v>
      </c>
    </row>
    <row r="23" spans="3:9" s="7" customFormat="1" ht="16.5" x14ac:dyDescent="0.2">
      <c r="C23" s="55"/>
      <c r="D23" s="58">
        <v>45812</v>
      </c>
      <c r="E23" s="59">
        <v>2453</v>
      </c>
      <c r="F23" s="47" t="s">
        <v>196</v>
      </c>
      <c r="G23" s="57"/>
      <c r="H23" s="60">
        <v>36600</v>
      </c>
      <c r="I23" s="49">
        <f t="shared" si="0"/>
        <v>885196.94340000942</v>
      </c>
    </row>
    <row r="24" spans="3:9" s="7" customFormat="1" ht="16.5" x14ac:dyDescent="0.2">
      <c r="C24" s="55"/>
      <c r="D24" s="58">
        <v>45812</v>
      </c>
      <c r="E24" s="78">
        <v>2454</v>
      </c>
      <c r="F24" s="47" t="s">
        <v>197</v>
      </c>
      <c r="G24" s="57"/>
      <c r="H24" s="48">
        <v>16158.66</v>
      </c>
      <c r="I24" s="49">
        <f t="shared" si="0"/>
        <v>869038.28340000939</v>
      </c>
    </row>
    <row r="25" spans="3:9" s="7" customFormat="1" ht="16.5" x14ac:dyDescent="0.2">
      <c r="C25" s="55"/>
      <c r="D25" s="56">
        <v>45812</v>
      </c>
      <c r="E25" s="78">
        <v>2455</v>
      </c>
      <c r="F25" s="47" t="s">
        <v>198</v>
      </c>
      <c r="G25" s="57"/>
      <c r="H25" s="48">
        <v>16190</v>
      </c>
      <c r="I25" s="49">
        <f t="shared" si="0"/>
        <v>852848.28340000939</v>
      </c>
    </row>
    <row r="26" spans="3:9" s="7" customFormat="1" ht="16.5" x14ac:dyDescent="0.2">
      <c r="C26" s="55"/>
      <c r="D26" s="56">
        <v>45819</v>
      </c>
      <c r="E26" s="78"/>
      <c r="F26" s="47" t="s">
        <v>199</v>
      </c>
      <c r="G26" s="57">
        <v>216</v>
      </c>
      <c r="H26" s="48"/>
      <c r="I26" s="49">
        <f t="shared" si="0"/>
        <v>853064.28340000939</v>
      </c>
    </row>
    <row r="27" spans="3:9" s="7" customFormat="1" ht="16.5" x14ac:dyDescent="0.2">
      <c r="C27" s="55"/>
      <c r="D27" s="56">
        <v>45820</v>
      </c>
      <c r="E27" s="160"/>
      <c r="F27" s="47" t="s">
        <v>12</v>
      </c>
      <c r="G27" s="57"/>
      <c r="H27" s="48">
        <v>16.2</v>
      </c>
      <c r="I27" s="49">
        <f t="shared" si="0"/>
        <v>853048.08340000943</v>
      </c>
    </row>
    <row r="28" spans="3:9" s="7" customFormat="1" ht="16.5" x14ac:dyDescent="0.2">
      <c r="C28" s="55"/>
      <c r="D28" s="56">
        <v>45825</v>
      </c>
      <c r="E28" s="78">
        <v>2456</v>
      </c>
      <c r="F28" s="47" t="s">
        <v>200</v>
      </c>
      <c r="G28" s="57"/>
      <c r="H28" s="48">
        <v>28500</v>
      </c>
      <c r="I28" s="49">
        <f t="shared" si="0"/>
        <v>824548.08340000943</v>
      </c>
    </row>
    <row r="29" spans="3:9" s="7" customFormat="1" ht="16.5" x14ac:dyDescent="0.2">
      <c r="C29" s="55"/>
      <c r="D29" s="56">
        <v>45825</v>
      </c>
      <c r="E29" s="78"/>
      <c r="F29" s="47" t="s">
        <v>12</v>
      </c>
      <c r="G29" s="57"/>
      <c r="H29" s="48">
        <v>54.9</v>
      </c>
      <c r="I29" s="49">
        <f t="shared" si="0"/>
        <v>824493.18340000941</v>
      </c>
    </row>
    <row r="30" spans="3:9" s="7" customFormat="1" ht="16.5" x14ac:dyDescent="0.2">
      <c r="C30" s="98"/>
      <c r="D30" s="96">
        <v>45826</v>
      </c>
      <c r="E30" s="109"/>
      <c r="F30" s="99" t="s">
        <v>12</v>
      </c>
      <c r="G30" s="97"/>
      <c r="H30" s="93">
        <v>39.9</v>
      </c>
      <c r="I30" s="49">
        <f t="shared" si="0"/>
        <v>824453.28340000939</v>
      </c>
    </row>
    <row r="31" spans="3:9" s="7" customFormat="1" ht="16.5" x14ac:dyDescent="0.2">
      <c r="C31" s="98"/>
      <c r="D31" s="96">
        <v>45828</v>
      </c>
      <c r="E31" s="109"/>
      <c r="F31" s="99" t="s">
        <v>12</v>
      </c>
      <c r="G31" s="97"/>
      <c r="H31" s="93">
        <v>45.75</v>
      </c>
      <c r="I31" s="49">
        <f t="shared" si="0"/>
        <v>824407.53340000939</v>
      </c>
    </row>
    <row r="32" spans="3:9" s="7" customFormat="1" ht="16.5" x14ac:dyDescent="0.2">
      <c r="C32" s="98"/>
      <c r="D32" s="96">
        <v>45831</v>
      </c>
      <c r="E32" s="109"/>
      <c r="F32" s="99" t="s">
        <v>12</v>
      </c>
      <c r="G32" s="97"/>
      <c r="H32" s="93">
        <v>67.039999999999992</v>
      </c>
      <c r="I32" s="49">
        <f t="shared" si="0"/>
        <v>824340.49340000935</v>
      </c>
    </row>
    <row r="33" spans="3:9" s="7" customFormat="1" ht="16.5" x14ac:dyDescent="0.2">
      <c r="C33" s="98"/>
      <c r="D33" s="96">
        <v>45832</v>
      </c>
      <c r="E33" s="109"/>
      <c r="F33" s="99" t="s">
        <v>12</v>
      </c>
      <c r="G33" s="97"/>
      <c r="H33" s="93">
        <v>18.63</v>
      </c>
      <c r="I33" s="49">
        <f t="shared" si="0"/>
        <v>824321.86340000934</v>
      </c>
    </row>
    <row r="34" spans="3:9" s="7" customFormat="1" ht="16.5" x14ac:dyDescent="0.2">
      <c r="C34" s="98"/>
      <c r="D34" s="96">
        <v>45833</v>
      </c>
      <c r="E34" s="109"/>
      <c r="F34" s="99" t="s">
        <v>12</v>
      </c>
      <c r="G34" s="97"/>
      <c r="H34" s="93">
        <v>43.73</v>
      </c>
      <c r="I34" s="49">
        <f t="shared" si="0"/>
        <v>824278.13340000936</v>
      </c>
    </row>
    <row r="35" spans="3:9" s="7" customFormat="1" ht="16.5" x14ac:dyDescent="0.2">
      <c r="C35" s="98"/>
      <c r="D35" s="96">
        <v>45838</v>
      </c>
      <c r="E35" s="109" t="s">
        <v>201</v>
      </c>
      <c r="F35" s="99" t="s">
        <v>202</v>
      </c>
      <c r="G35" s="97"/>
      <c r="H35" s="93">
        <v>16590</v>
      </c>
      <c r="I35" s="49">
        <f t="shared" si="0"/>
        <v>807688.13340000936</v>
      </c>
    </row>
    <row r="36" spans="3:9" s="7" customFormat="1" ht="16.5" x14ac:dyDescent="0.2">
      <c r="C36" s="98"/>
      <c r="D36" s="96">
        <v>45838</v>
      </c>
      <c r="E36" s="109" t="s">
        <v>203</v>
      </c>
      <c r="F36" s="99" t="s">
        <v>204</v>
      </c>
      <c r="G36" s="97"/>
      <c r="H36" s="93">
        <v>11253.6</v>
      </c>
      <c r="I36" s="49">
        <f t="shared" si="0"/>
        <v>796434.53340000939</v>
      </c>
    </row>
    <row r="37" spans="3:9" s="7" customFormat="1" ht="16.5" x14ac:dyDescent="0.2">
      <c r="C37" s="98"/>
      <c r="D37" s="96">
        <v>45838</v>
      </c>
      <c r="E37" s="109" t="s">
        <v>205</v>
      </c>
      <c r="F37" s="99" t="s">
        <v>206</v>
      </c>
      <c r="G37" s="97"/>
      <c r="H37" s="93">
        <v>16071</v>
      </c>
      <c r="I37" s="49">
        <f t="shared" si="0"/>
        <v>780363.53340000939</v>
      </c>
    </row>
    <row r="38" spans="3:9" s="7" customFormat="1" ht="16.5" x14ac:dyDescent="0.2">
      <c r="C38" s="98"/>
      <c r="D38" s="96">
        <v>45838</v>
      </c>
      <c r="E38" s="109" t="s">
        <v>207</v>
      </c>
      <c r="F38" s="99" t="s">
        <v>208</v>
      </c>
      <c r="G38" s="97"/>
      <c r="H38" s="93">
        <v>11091.15</v>
      </c>
      <c r="I38" s="49">
        <f t="shared" si="0"/>
        <v>769272.38340000936</v>
      </c>
    </row>
    <row r="39" spans="3:9" s="7" customFormat="1" ht="16.5" x14ac:dyDescent="0.2">
      <c r="C39" s="98"/>
      <c r="D39" s="96">
        <v>45838</v>
      </c>
      <c r="E39" s="109" t="s">
        <v>209</v>
      </c>
      <c r="F39" s="99" t="s">
        <v>210</v>
      </c>
      <c r="G39" s="97"/>
      <c r="H39" s="93">
        <v>14700</v>
      </c>
      <c r="I39" s="49">
        <f t="shared" si="0"/>
        <v>754572.38340000936</v>
      </c>
    </row>
    <row r="40" spans="3:9" s="7" customFormat="1" ht="16.5" x14ac:dyDescent="0.2">
      <c r="C40" s="98"/>
      <c r="D40" s="96">
        <v>45838</v>
      </c>
      <c r="E40" s="109" t="s">
        <v>211</v>
      </c>
      <c r="F40" s="99" t="s">
        <v>212</v>
      </c>
      <c r="G40" s="97"/>
      <c r="H40" s="93">
        <v>15092.13</v>
      </c>
      <c r="I40" s="49">
        <f t="shared" si="0"/>
        <v>739480.25340000936</v>
      </c>
    </row>
    <row r="41" spans="3:9" s="7" customFormat="1" ht="16.5" x14ac:dyDescent="0.2">
      <c r="C41" s="98"/>
      <c r="D41" s="96">
        <v>45838</v>
      </c>
      <c r="E41" s="109" t="s">
        <v>213</v>
      </c>
      <c r="F41" s="99" t="s">
        <v>214</v>
      </c>
      <c r="G41" s="97"/>
      <c r="H41" s="93">
        <v>16158.66</v>
      </c>
      <c r="I41" s="49">
        <f t="shared" si="0"/>
        <v>723321.59340000933</v>
      </c>
    </row>
    <row r="42" spans="3:9" s="7" customFormat="1" ht="16.5" x14ac:dyDescent="0.2">
      <c r="C42" s="98"/>
      <c r="D42" s="96">
        <v>45838</v>
      </c>
      <c r="E42" s="109" t="s">
        <v>215</v>
      </c>
      <c r="F42" s="99" t="s">
        <v>216</v>
      </c>
      <c r="G42" s="97"/>
      <c r="H42" s="93">
        <v>16590</v>
      </c>
      <c r="I42" s="49">
        <f t="shared" si="0"/>
        <v>706731.59340000933</v>
      </c>
    </row>
    <row r="43" spans="3:9" s="7" customFormat="1" ht="16.5" x14ac:dyDescent="0.2">
      <c r="C43" s="98"/>
      <c r="D43" s="200">
        <v>45838</v>
      </c>
      <c r="E43" s="109" t="s">
        <v>217</v>
      </c>
      <c r="F43" s="99" t="s">
        <v>218</v>
      </c>
      <c r="G43" s="97"/>
      <c r="H43" s="93">
        <v>15200</v>
      </c>
      <c r="I43" s="49">
        <f t="shared" si="0"/>
        <v>691531.59340000933</v>
      </c>
    </row>
    <row r="44" spans="3:9" s="7" customFormat="1" ht="16.5" x14ac:dyDescent="0.2">
      <c r="C44" s="98"/>
      <c r="D44" s="200">
        <v>45838</v>
      </c>
      <c r="E44" s="109" t="s">
        <v>219</v>
      </c>
      <c r="F44" s="99" t="s">
        <v>220</v>
      </c>
      <c r="G44" s="97"/>
      <c r="H44" s="93">
        <v>28000</v>
      </c>
      <c r="I44" s="49">
        <f t="shared" si="0"/>
        <v>663531.59340000933</v>
      </c>
    </row>
    <row r="45" spans="3:9" s="7" customFormat="1" ht="16.5" x14ac:dyDescent="0.2">
      <c r="C45" s="98"/>
      <c r="D45" s="200">
        <v>45838</v>
      </c>
      <c r="E45" s="109" t="s">
        <v>221</v>
      </c>
      <c r="F45" s="99" t="s">
        <v>222</v>
      </c>
      <c r="G45" s="97"/>
      <c r="H45" s="93">
        <v>17500</v>
      </c>
      <c r="I45" s="49">
        <f t="shared" si="0"/>
        <v>646031.59340000933</v>
      </c>
    </row>
    <row r="46" spans="3:9" s="7" customFormat="1" ht="16.5" x14ac:dyDescent="0.2">
      <c r="C46" s="98"/>
      <c r="D46" s="200">
        <v>45838</v>
      </c>
      <c r="E46" s="109" t="s">
        <v>223</v>
      </c>
      <c r="F46" s="99" t="s">
        <v>224</v>
      </c>
      <c r="G46" s="97"/>
      <c r="H46" s="93">
        <v>7305</v>
      </c>
      <c r="I46" s="49">
        <f t="shared" si="0"/>
        <v>638726.59340000933</v>
      </c>
    </row>
    <row r="47" spans="3:9" s="7" customFormat="1" ht="16.5" x14ac:dyDescent="0.2">
      <c r="C47" s="98"/>
      <c r="D47" s="200">
        <v>45838</v>
      </c>
      <c r="E47" s="109" t="s">
        <v>225</v>
      </c>
      <c r="F47" s="99" t="s">
        <v>226</v>
      </c>
      <c r="G47" s="97"/>
      <c r="H47" s="93">
        <v>5000</v>
      </c>
      <c r="I47" s="49">
        <f t="shared" si="0"/>
        <v>633726.59340000933</v>
      </c>
    </row>
    <row r="48" spans="3:9" s="7" customFormat="1" ht="16.5" x14ac:dyDescent="0.2">
      <c r="C48" s="98"/>
      <c r="D48" s="200">
        <v>45838</v>
      </c>
      <c r="E48" s="109" t="s">
        <v>227</v>
      </c>
      <c r="F48" s="99" t="s">
        <v>228</v>
      </c>
      <c r="G48" s="97"/>
      <c r="H48" s="93">
        <v>30000</v>
      </c>
      <c r="I48" s="49">
        <f t="shared" si="0"/>
        <v>603726.59340000933</v>
      </c>
    </row>
    <row r="49" spans="3:94" s="7" customFormat="1" ht="28.5" x14ac:dyDescent="0.2">
      <c r="C49" s="98"/>
      <c r="D49" s="200">
        <v>45838</v>
      </c>
      <c r="E49" s="109" t="s">
        <v>229</v>
      </c>
      <c r="F49" s="99" t="s">
        <v>230</v>
      </c>
      <c r="G49" s="97"/>
      <c r="H49" s="93">
        <v>4140.3599999999997</v>
      </c>
      <c r="I49" s="49">
        <f t="shared" si="0"/>
        <v>599586.23340000934</v>
      </c>
    </row>
    <row r="50" spans="3:94" s="7" customFormat="1" ht="16.5" x14ac:dyDescent="0.2">
      <c r="C50" s="98"/>
      <c r="D50" s="200">
        <v>45838</v>
      </c>
      <c r="E50" s="109" t="s">
        <v>231</v>
      </c>
      <c r="F50" s="99" t="s">
        <v>232</v>
      </c>
      <c r="G50" s="97"/>
      <c r="H50" s="93">
        <v>7500</v>
      </c>
      <c r="I50" s="49">
        <f t="shared" si="0"/>
        <v>592086.23340000934</v>
      </c>
    </row>
    <row r="51" spans="3:94" s="7" customFormat="1" ht="16.5" x14ac:dyDescent="0.2">
      <c r="C51" s="98"/>
      <c r="D51" s="200">
        <v>45838</v>
      </c>
      <c r="E51" s="109" t="s">
        <v>233</v>
      </c>
      <c r="F51" s="99" t="s">
        <v>234</v>
      </c>
      <c r="G51" s="97"/>
      <c r="H51" s="93">
        <v>485871.75</v>
      </c>
      <c r="I51" s="49">
        <f t="shared" si="0"/>
        <v>106214.48340000934</v>
      </c>
    </row>
    <row r="52" spans="3:94" s="7" customFormat="1" ht="29.25" thickBot="1" x14ac:dyDescent="0.25">
      <c r="C52" s="98"/>
      <c r="D52" s="200">
        <v>45838</v>
      </c>
      <c r="E52" s="109"/>
      <c r="F52" s="99" t="s">
        <v>30</v>
      </c>
      <c r="G52" s="97"/>
      <c r="H52" s="93">
        <v>175</v>
      </c>
      <c r="I52" s="49">
        <f t="shared" si="0"/>
        <v>106039.48340000934</v>
      </c>
    </row>
    <row r="53" spans="3:94" s="11" customFormat="1" ht="17.25" thickBot="1" x14ac:dyDescent="0.25">
      <c r="C53" s="223" t="s">
        <v>8</v>
      </c>
      <c r="D53" s="224"/>
      <c r="E53" s="224"/>
      <c r="F53" s="224"/>
      <c r="G53" s="100">
        <f>SUM(G15:G52)</f>
        <v>216</v>
      </c>
      <c r="H53" s="100">
        <f>SUM(H15:H52)</f>
        <v>939644.76</v>
      </c>
      <c r="I53" s="101">
        <f>+I14+G53-H53</f>
        <v>106039.48340000946</v>
      </c>
      <c r="J53" s="25">
        <f>+I53-'[1]CTA. OPERATIVA.(160)'!$J$1427</f>
        <v>1.1641532182693481E-10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5" x14ac:dyDescent="0.2">
      <c r="C54" s="137"/>
      <c r="D54" s="137"/>
      <c r="E54" s="137"/>
      <c r="F54" s="137"/>
      <c r="G54" s="138"/>
      <c r="H54" s="138"/>
      <c r="I54" s="90"/>
      <c r="J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5" x14ac:dyDescent="0.2">
      <c r="C55" s="137"/>
      <c r="D55" s="137"/>
      <c r="E55" s="137"/>
      <c r="F55" s="137"/>
      <c r="G55" s="138"/>
      <c r="H55" s="138"/>
      <c r="I55" s="90"/>
      <c r="J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5"/>
      <c r="E56" s="5"/>
      <c r="F56" s="36"/>
      <c r="G56" s="8"/>
      <c r="H56" s="8"/>
      <c r="I56" s="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83" t="s">
        <v>36</v>
      </c>
      <c r="E57" s="9"/>
      <c r="F57" s="83" t="s">
        <v>37</v>
      </c>
      <c r="G57" s="9"/>
      <c r="H57" s="1" t="s">
        <v>45</v>
      </c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83" t="s">
        <v>31</v>
      </c>
      <c r="E58" s="5"/>
      <c r="F58" s="83" t="s">
        <v>32</v>
      </c>
      <c r="G58" s="9"/>
      <c r="H58" s="83" t="s">
        <v>35</v>
      </c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83" t="s">
        <v>33</v>
      </c>
      <c r="E59" s="1"/>
      <c r="F59" s="83" t="s">
        <v>291</v>
      </c>
      <c r="G59" s="9"/>
      <c r="H59" s="83" t="s">
        <v>41</v>
      </c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6.5" x14ac:dyDescent="0.2">
      <c r="C60" s="5"/>
      <c r="D60" s="83" t="s">
        <v>34</v>
      </c>
      <c r="E60" s="1"/>
      <c r="F60" s="83" t="s">
        <v>53</v>
      </c>
      <c r="G60" s="9"/>
      <c r="H60" s="83" t="s">
        <v>51</v>
      </c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6.5" x14ac:dyDescent="0.2">
      <c r="C61" s="5"/>
      <c r="D61" s="9"/>
      <c r="E61" s="1"/>
      <c r="G61" s="9"/>
      <c r="H61" s="1"/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s="11" customFormat="1" ht="16.5" x14ac:dyDescent="0.2">
      <c r="C62" s="5"/>
      <c r="D62" s="9"/>
      <c r="E62" s="9"/>
      <c r="G62" s="9"/>
      <c r="H62" s="9"/>
      <c r="I62" s="9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8" x14ac:dyDescent="0.2">
      <c r="C63" s="22"/>
      <c r="D63" s="9"/>
      <c r="E63" s="9"/>
      <c r="F63" s="84"/>
      <c r="G63" s="9"/>
      <c r="H63" s="9"/>
      <c r="I63" s="9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8" x14ac:dyDescent="0.2">
      <c r="C64" s="22"/>
      <c r="D64" s="9"/>
      <c r="E64" s="9"/>
      <c r="F64" s="38"/>
      <c r="G64" s="9"/>
      <c r="H64" s="1"/>
      <c r="I64" s="9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5:5" x14ac:dyDescent="0.2">
      <c r="E65" s="9"/>
    </row>
    <row r="83" spans="3:3" ht="15" x14ac:dyDescent="0.2">
      <c r="C83" s="86"/>
    </row>
  </sheetData>
  <mergeCells count="8">
    <mergeCell ref="C53:F53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16"/>
  <sheetViews>
    <sheetView topLeftCell="C47" zoomScale="85" zoomScaleNormal="85" zoomScaleSheetLayoutView="70" workbookViewId="0">
      <selection activeCell="G80" sqref="G8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2" t="s">
        <v>10</v>
      </c>
      <c r="E8" s="212"/>
      <c r="F8" s="212"/>
      <c r="G8" s="212"/>
      <c r="H8" s="212"/>
      <c r="I8" s="212"/>
      <c r="J8" s="212"/>
      <c r="K8" s="16"/>
      <c r="L8" s="16"/>
    </row>
    <row r="9" spans="1:14" s="14" customFormat="1" ht="18.75" x14ac:dyDescent="0.2">
      <c r="C9" s="18"/>
      <c r="D9" s="218" t="s">
        <v>18</v>
      </c>
      <c r="E9" s="218"/>
      <c r="F9" s="218"/>
      <c r="G9" s="218"/>
      <c r="H9" s="218"/>
      <c r="I9" s="218"/>
      <c r="J9" s="218"/>
    </row>
    <row r="10" spans="1:14" s="17" customFormat="1" ht="18" customHeight="1" x14ac:dyDescent="0.2">
      <c r="B10" s="18"/>
      <c r="C10" s="18"/>
      <c r="D10" s="218" t="s">
        <v>20</v>
      </c>
      <c r="E10" s="218"/>
      <c r="F10" s="218"/>
      <c r="G10" s="218"/>
      <c r="H10" s="218"/>
      <c r="I10" s="218"/>
      <c r="J10" s="218"/>
    </row>
    <row r="11" spans="1:14" s="14" customFormat="1" ht="18.75" customHeight="1" x14ac:dyDescent="0.2">
      <c r="D11" s="219" t="s">
        <v>98</v>
      </c>
      <c r="E11" s="219"/>
      <c r="F11" s="219"/>
      <c r="G11" s="219"/>
      <c r="H11" s="219"/>
      <c r="I11" s="219"/>
      <c r="J11" s="219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17"/>
      <c r="E13" s="214" t="s">
        <v>18</v>
      </c>
      <c r="F13" s="214"/>
      <c r="G13" s="214"/>
      <c r="H13" s="214"/>
      <c r="I13" s="214"/>
      <c r="J13" s="21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7"/>
      <c r="E14" s="213" t="s">
        <v>7</v>
      </c>
      <c r="F14" s="213"/>
      <c r="G14" s="213"/>
      <c r="H14" s="213"/>
      <c r="I14" s="213"/>
      <c r="J14" s="51">
        <f>+'[1]CTA. NOMINA 2000'!$G$1673</f>
        <v>107084643.36643201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7"/>
      <c r="E15" s="62" t="s">
        <v>4</v>
      </c>
      <c r="F15" s="62" t="s">
        <v>5</v>
      </c>
      <c r="G15" s="62" t="s">
        <v>6</v>
      </c>
      <c r="H15" s="62" t="s">
        <v>0</v>
      </c>
      <c r="I15" s="62" t="s">
        <v>1</v>
      </c>
      <c r="J15" s="62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48"/>
      <c r="E16" s="145"/>
      <c r="F16" s="148"/>
      <c r="G16" s="145">
        <f>+'INGRESOS CUENTA COLECT'!D17</f>
        <v>45808</v>
      </c>
      <c r="H16" s="149"/>
      <c r="I16" s="150">
        <v>0</v>
      </c>
      <c r="J16" s="149">
        <f>+J14</f>
        <v>107084643.36643201</v>
      </c>
    </row>
    <row r="17" spans="4:11" s="10" customFormat="1" ht="28.5" x14ac:dyDescent="0.2">
      <c r="D17" s="70"/>
      <c r="E17" s="71">
        <v>45810</v>
      </c>
      <c r="F17" s="72"/>
      <c r="G17" s="87" t="s">
        <v>24</v>
      </c>
      <c r="H17" s="74">
        <v>3515641.73</v>
      </c>
      <c r="I17" s="74"/>
      <c r="J17" s="74">
        <f>J16+H17-I17</f>
        <v>110600285.09643202</v>
      </c>
    </row>
    <row r="18" spans="4:11" s="10" customFormat="1" ht="28.5" x14ac:dyDescent="0.2">
      <c r="D18" s="70"/>
      <c r="E18" s="71">
        <v>45810</v>
      </c>
      <c r="F18" s="72"/>
      <c r="G18" s="73" t="s">
        <v>24</v>
      </c>
      <c r="H18" s="74"/>
      <c r="I18" s="74">
        <v>3515641.73</v>
      </c>
      <c r="J18" s="74">
        <f>J17+H18-I18</f>
        <v>107084643.36643201</v>
      </c>
    </row>
    <row r="19" spans="4:11" s="10" customFormat="1" ht="28.5" x14ac:dyDescent="0.2">
      <c r="D19" s="70"/>
      <c r="E19" s="71">
        <v>45813</v>
      </c>
      <c r="F19" s="72"/>
      <c r="G19" s="73" t="s">
        <v>24</v>
      </c>
      <c r="H19" s="74">
        <v>471598.39</v>
      </c>
      <c r="I19" s="74"/>
      <c r="J19" s="74">
        <f>J18+H19-I19</f>
        <v>107556241.75643201</v>
      </c>
    </row>
    <row r="20" spans="4:11" s="10" customFormat="1" ht="28.5" x14ac:dyDescent="0.2">
      <c r="D20" s="70"/>
      <c r="E20" s="71">
        <v>45813</v>
      </c>
      <c r="F20" s="72"/>
      <c r="G20" s="73" t="s">
        <v>24</v>
      </c>
      <c r="H20" s="74"/>
      <c r="I20" s="74">
        <v>471598.39</v>
      </c>
      <c r="J20" s="74">
        <f>J19+H20-I20</f>
        <v>107084643.36643201</v>
      </c>
    </row>
    <row r="21" spans="4:11" s="10" customFormat="1" ht="42.75" x14ac:dyDescent="0.2">
      <c r="D21" s="70"/>
      <c r="E21" s="71">
        <v>45813</v>
      </c>
      <c r="F21" s="72" t="s">
        <v>235</v>
      </c>
      <c r="G21" s="73" t="s">
        <v>236</v>
      </c>
      <c r="H21" s="74"/>
      <c r="I21" s="74">
        <v>149600</v>
      </c>
      <c r="J21" s="74">
        <f>J20+H21-I21</f>
        <v>106935043.36643201</v>
      </c>
    </row>
    <row r="22" spans="4:11" s="10" customFormat="1" ht="42.75" x14ac:dyDescent="0.2">
      <c r="D22" s="70"/>
      <c r="E22" s="71">
        <v>45813</v>
      </c>
      <c r="F22" s="72" t="s">
        <v>237</v>
      </c>
      <c r="G22" s="73" t="s">
        <v>238</v>
      </c>
      <c r="H22" s="74"/>
      <c r="I22" s="74">
        <v>294077.07</v>
      </c>
      <c r="J22" s="74">
        <f t="shared" ref="J22:J69" si="0">J21+H22-I22</f>
        <v>106640966.29643202</v>
      </c>
    </row>
    <row r="23" spans="4:11" s="10" customFormat="1" ht="42.75" x14ac:dyDescent="0.2">
      <c r="D23" s="70"/>
      <c r="E23" s="71">
        <v>45813</v>
      </c>
      <c r="F23" s="72" t="s">
        <v>239</v>
      </c>
      <c r="G23" s="73" t="s">
        <v>240</v>
      </c>
      <c r="H23" s="74"/>
      <c r="I23" s="74">
        <v>11421.32</v>
      </c>
      <c r="J23" s="74">
        <f t="shared" si="0"/>
        <v>106629544.97643203</v>
      </c>
    </row>
    <row r="24" spans="4:11" s="10" customFormat="1" ht="42.75" x14ac:dyDescent="0.2">
      <c r="D24" s="70"/>
      <c r="E24" s="71">
        <v>45813</v>
      </c>
      <c r="F24" s="72" t="s">
        <v>241</v>
      </c>
      <c r="G24" s="73" t="s">
        <v>242</v>
      </c>
      <c r="H24" s="74"/>
      <c r="I24" s="74">
        <v>16500</v>
      </c>
      <c r="J24" s="74">
        <f t="shared" si="0"/>
        <v>106613044.97643203</v>
      </c>
    </row>
    <row r="25" spans="4:11" s="10" customFormat="1" ht="16.5" x14ac:dyDescent="0.2">
      <c r="D25" s="70"/>
      <c r="E25" s="71">
        <v>45820</v>
      </c>
      <c r="F25" s="72"/>
      <c r="G25" s="73" t="s">
        <v>72</v>
      </c>
      <c r="H25" s="74">
        <v>1010358.75</v>
      </c>
      <c r="I25" s="74"/>
      <c r="J25" s="74">
        <f t="shared" si="0"/>
        <v>107623403.72643203</v>
      </c>
    </row>
    <row r="26" spans="4:11" s="10" customFormat="1" ht="28.5" x14ac:dyDescent="0.2">
      <c r="D26" s="70"/>
      <c r="E26" s="71">
        <v>45821</v>
      </c>
      <c r="F26" s="72"/>
      <c r="G26" s="73" t="s">
        <v>28</v>
      </c>
      <c r="H26" s="74">
        <v>57989800.159999996</v>
      </c>
      <c r="I26" s="74"/>
      <c r="J26" s="74">
        <f t="shared" si="0"/>
        <v>165613203.88643202</v>
      </c>
      <c r="K26" s="81"/>
    </row>
    <row r="27" spans="4:11" s="10" customFormat="1" ht="16.5" x14ac:dyDescent="0.2">
      <c r="D27" s="70"/>
      <c r="E27" s="71">
        <v>45823</v>
      </c>
      <c r="F27" s="72" t="s">
        <v>243</v>
      </c>
      <c r="G27" s="73" t="s">
        <v>54</v>
      </c>
      <c r="H27" s="74"/>
      <c r="I27" s="74">
        <v>17999.71</v>
      </c>
      <c r="J27" s="74">
        <f t="shared" si="0"/>
        <v>165595204.17643201</v>
      </c>
    </row>
    <row r="28" spans="4:11" s="10" customFormat="1" ht="31.5" customHeight="1" x14ac:dyDescent="0.2">
      <c r="D28" s="70"/>
      <c r="E28" s="71">
        <v>45823</v>
      </c>
      <c r="F28" s="72" t="s">
        <v>244</v>
      </c>
      <c r="G28" s="73" t="s">
        <v>56</v>
      </c>
      <c r="H28" s="74"/>
      <c r="I28" s="74">
        <v>188352</v>
      </c>
      <c r="J28" s="74">
        <f t="shared" si="0"/>
        <v>165406852.17643201</v>
      </c>
    </row>
    <row r="29" spans="4:11" s="10" customFormat="1" ht="16.5" x14ac:dyDescent="0.2">
      <c r="D29" s="70"/>
      <c r="E29" s="71">
        <v>45823</v>
      </c>
      <c r="F29" s="72" t="s">
        <v>245</v>
      </c>
      <c r="G29" s="73" t="s">
        <v>55</v>
      </c>
      <c r="H29" s="74"/>
      <c r="I29" s="74">
        <v>378918.94000000006</v>
      </c>
      <c r="J29" s="74">
        <f t="shared" si="0"/>
        <v>165027933.23643202</v>
      </c>
    </row>
    <row r="30" spans="4:11" s="10" customFormat="1" ht="28.5" x14ac:dyDescent="0.2">
      <c r="D30" s="70"/>
      <c r="E30" s="71">
        <v>45823</v>
      </c>
      <c r="F30" s="72" t="s">
        <v>246</v>
      </c>
      <c r="G30" s="73" t="s">
        <v>57</v>
      </c>
      <c r="H30" s="74"/>
      <c r="I30" s="74">
        <v>322800</v>
      </c>
      <c r="J30" s="74">
        <f t="shared" si="0"/>
        <v>164705133.23643202</v>
      </c>
    </row>
    <row r="31" spans="4:11" s="10" customFormat="1" ht="16.5" x14ac:dyDescent="0.2">
      <c r="D31" s="70"/>
      <c r="E31" s="71">
        <v>45823</v>
      </c>
      <c r="F31" s="72" t="s">
        <v>247</v>
      </c>
      <c r="G31" s="73" t="s">
        <v>71</v>
      </c>
      <c r="H31" s="74"/>
      <c r="I31" s="74">
        <v>16000</v>
      </c>
      <c r="J31" s="74">
        <f t="shared" si="0"/>
        <v>164689133.23643202</v>
      </c>
    </row>
    <row r="32" spans="4:11" s="10" customFormat="1" ht="28.5" x14ac:dyDescent="0.2">
      <c r="D32" s="70"/>
      <c r="E32" s="71">
        <v>45825</v>
      </c>
      <c r="F32" s="72"/>
      <c r="G32" s="73" t="s">
        <v>248</v>
      </c>
      <c r="H32" s="74">
        <v>3502478.86</v>
      </c>
      <c r="I32" s="74"/>
      <c r="J32" s="74">
        <f t="shared" si="0"/>
        <v>168191612.09643203</v>
      </c>
    </row>
    <row r="33" spans="4:11" s="10" customFormat="1" ht="28.5" x14ac:dyDescent="0.2">
      <c r="D33" s="70"/>
      <c r="E33" s="71">
        <v>45825</v>
      </c>
      <c r="F33" s="72"/>
      <c r="G33" s="87" t="s">
        <v>24</v>
      </c>
      <c r="H33" s="74">
        <v>40756315.200000003</v>
      </c>
      <c r="I33" s="74"/>
      <c r="J33" s="74">
        <f t="shared" si="0"/>
        <v>208947927.29643202</v>
      </c>
    </row>
    <row r="34" spans="4:11" s="10" customFormat="1" ht="28.5" x14ac:dyDescent="0.2">
      <c r="D34" s="70"/>
      <c r="E34" s="71">
        <v>45825</v>
      </c>
      <c r="F34" s="72"/>
      <c r="G34" s="87" t="s">
        <v>24</v>
      </c>
      <c r="H34" s="74"/>
      <c r="I34" s="74">
        <v>40756315.200000003</v>
      </c>
      <c r="J34" s="74">
        <f t="shared" si="0"/>
        <v>168191612.09643203</v>
      </c>
      <c r="K34" s="81"/>
    </row>
    <row r="35" spans="4:11" s="10" customFormat="1" ht="31.5" customHeight="1" x14ac:dyDescent="0.2">
      <c r="D35" s="70"/>
      <c r="E35" s="71">
        <v>45826</v>
      </c>
      <c r="F35" s="72"/>
      <c r="G35" s="73" t="s">
        <v>24</v>
      </c>
      <c r="H35" s="74">
        <v>17235153.960000001</v>
      </c>
      <c r="I35" s="74"/>
      <c r="J35" s="74">
        <f t="shared" si="0"/>
        <v>185426766.05643204</v>
      </c>
      <c r="K35" s="81"/>
    </row>
    <row r="36" spans="4:11" s="10" customFormat="1" ht="26.25" customHeight="1" x14ac:dyDescent="0.2">
      <c r="D36" s="70"/>
      <c r="E36" s="71">
        <v>45826</v>
      </c>
      <c r="F36" s="72"/>
      <c r="G36" s="73" t="s">
        <v>24</v>
      </c>
      <c r="H36" s="74"/>
      <c r="I36" s="74">
        <v>17235153.960000001</v>
      </c>
      <c r="J36" s="74">
        <f t="shared" si="0"/>
        <v>168191612.09643203</v>
      </c>
      <c r="K36" s="81"/>
    </row>
    <row r="37" spans="4:11" s="10" customFormat="1" ht="25.5" customHeight="1" x14ac:dyDescent="0.2">
      <c r="D37" s="70"/>
      <c r="E37" s="71">
        <v>45826</v>
      </c>
      <c r="F37" s="72"/>
      <c r="G37" s="73" t="s">
        <v>24</v>
      </c>
      <c r="H37" s="74">
        <v>51463.97</v>
      </c>
      <c r="I37" s="74"/>
      <c r="J37" s="74">
        <f t="shared" si="0"/>
        <v>168243076.06643203</v>
      </c>
      <c r="K37" s="81"/>
    </row>
    <row r="38" spans="4:11" s="10" customFormat="1" ht="25.5" customHeight="1" x14ac:dyDescent="0.2">
      <c r="D38" s="70"/>
      <c r="E38" s="71">
        <v>45826</v>
      </c>
      <c r="F38" s="72"/>
      <c r="G38" s="73" t="s">
        <v>24</v>
      </c>
      <c r="H38" s="74"/>
      <c r="I38" s="74">
        <v>51463.97</v>
      </c>
      <c r="J38" s="74">
        <f t="shared" si="0"/>
        <v>168191612.09643203</v>
      </c>
      <c r="K38" s="81"/>
    </row>
    <row r="39" spans="4:11" s="10" customFormat="1" ht="85.5" customHeight="1" x14ac:dyDescent="0.2">
      <c r="D39" s="70"/>
      <c r="E39" s="71">
        <v>45831</v>
      </c>
      <c r="F39" s="72" t="s">
        <v>249</v>
      </c>
      <c r="G39" s="73" t="s">
        <v>43</v>
      </c>
      <c r="H39" s="74"/>
      <c r="I39" s="74">
        <v>2297.25</v>
      </c>
      <c r="J39" s="74">
        <f t="shared" si="0"/>
        <v>168189314.84643203</v>
      </c>
      <c r="K39" s="81"/>
    </row>
    <row r="40" spans="4:11" s="10" customFormat="1" ht="27.75" customHeight="1" x14ac:dyDescent="0.2">
      <c r="D40" s="70"/>
      <c r="E40" s="71">
        <v>45831</v>
      </c>
      <c r="F40" s="72" t="s">
        <v>249</v>
      </c>
      <c r="G40" s="73" t="s">
        <v>250</v>
      </c>
      <c r="H40" s="74"/>
      <c r="I40" s="74">
        <v>97702.75</v>
      </c>
      <c r="J40" s="74">
        <f t="shared" si="0"/>
        <v>168091612.09643203</v>
      </c>
      <c r="K40" s="81"/>
    </row>
    <row r="41" spans="4:11" s="10" customFormat="1" ht="27.75" customHeight="1" x14ac:dyDescent="0.2">
      <c r="D41" s="70"/>
      <c r="E41" s="71">
        <v>45831</v>
      </c>
      <c r="F41" s="72" t="s">
        <v>251</v>
      </c>
      <c r="G41" s="73" t="s">
        <v>43</v>
      </c>
      <c r="H41" s="74"/>
      <c r="I41" s="74">
        <v>40262.910000000003</v>
      </c>
      <c r="J41" s="74">
        <f t="shared" si="0"/>
        <v>168051349.18643203</v>
      </c>
      <c r="K41" s="81"/>
    </row>
    <row r="42" spans="4:11" s="10" customFormat="1" ht="27.75" customHeight="1" x14ac:dyDescent="0.2">
      <c r="D42" s="70"/>
      <c r="E42" s="71">
        <v>45831</v>
      </c>
      <c r="F42" s="72" t="s">
        <v>251</v>
      </c>
      <c r="G42" s="73" t="s">
        <v>252</v>
      </c>
      <c r="H42" s="74"/>
      <c r="I42" s="74">
        <v>310376.98</v>
      </c>
      <c r="J42" s="74">
        <f t="shared" si="0"/>
        <v>167740972.20643204</v>
      </c>
      <c r="K42" s="81"/>
    </row>
    <row r="43" spans="4:11" s="10" customFormat="1" ht="27.75" customHeight="1" x14ac:dyDescent="0.2">
      <c r="D43" s="70"/>
      <c r="E43" s="71">
        <v>45831</v>
      </c>
      <c r="F43" s="72" t="s">
        <v>253</v>
      </c>
      <c r="G43" s="73" t="s">
        <v>43</v>
      </c>
      <c r="H43" s="74"/>
      <c r="I43" s="74">
        <v>48362.44</v>
      </c>
      <c r="J43" s="74">
        <f t="shared" si="0"/>
        <v>167692609.76643205</v>
      </c>
      <c r="K43" s="81"/>
    </row>
    <row r="44" spans="4:11" s="10" customFormat="1" ht="27.75" customHeight="1" x14ac:dyDescent="0.2">
      <c r="D44" s="70"/>
      <c r="E44" s="71">
        <v>45831</v>
      </c>
      <c r="F44" s="72" t="s">
        <v>253</v>
      </c>
      <c r="G44" s="73" t="s">
        <v>254</v>
      </c>
      <c r="H44" s="74"/>
      <c r="I44" s="74">
        <v>435261.94</v>
      </c>
      <c r="J44" s="74">
        <f t="shared" si="0"/>
        <v>167257347.82643205</v>
      </c>
      <c r="K44" s="81"/>
    </row>
    <row r="45" spans="4:11" s="10" customFormat="1" ht="27.75" customHeight="1" x14ac:dyDescent="0.2">
      <c r="D45" s="70"/>
      <c r="E45" s="71">
        <v>45831</v>
      </c>
      <c r="F45" s="72" t="s">
        <v>255</v>
      </c>
      <c r="G45" s="73" t="s">
        <v>43</v>
      </c>
      <c r="H45" s="74"/>
      <c r="I45" s="74">
        <v>117651.65</v>
      </c>
      <c r="J45" s="74">
        <f t="shared" si="0"/>
        <v>167139696.17643204</v>
      </c>
      <c r="K45" s="81"/>
    </row>
    <row r="46" spans="4:11" s="10" customFormat="1" ht="27.75" customHeight="1" x14ac:dyDescent="0.2">
      <c r="D46" s="70"/>
      <c r="E46" s="71">
        <v>45831</v>
      </c>
      <c r="F46" s="72" t="s">
        <v>255</v>
      </c>
      <c r="G46" s="73" t="s">
        <v>256</v>
      </c>
      <c r="H46" s="74"/>
      <c r="I46" s="74">
        <v>3164980.04</v>
      </c>
      <c r="J46" s="74">
        <f t="shared" si="0"/>
        <v>163974716.13643205</v>
      </c>
      <c r="K46" s="81"/>
    </row>
    <row r="47" spans="4:11" s="10" customFormat="1" ht="27.75" customHeight="1" x14ac:dyDescent="0.2">
      <c r="D47" s="70"/>
      <c r="E47" s="71">
        <v>45831</v>
      </c>
      <c r="F47" s="72" t="s">
        <v>257</v>
      </c>
      <c r="G47" s="73" t="s">
        <v>43</v>
      </c>
      <c r="H47" s="74"/>
      <c r="I47" s="74">
        <v>1796192.14</v>
      </c>
      <c r="J47" s="74">
        <f t="shared" si="0"/>
        <v>162178523.99643207</v>
      </c>
      <c r="K47" s="81"/>
    </row>
    <row r="48" spans="4:11" s="10" customFormat="1" ht="27.75" customHeight="1" x14ac:dyDescent="0.2">
      <c r="D48" s="70"/>
      <c r="E48" s="71">
        <v>45831</v>
      </c>
      <c r="F48" s="72" t="s">
        <v>257</v>
      </c>
      <c r="G48" s="73" t="s">
        <v>258</v>
      </c>
      <c r="H48" s="74"/>
      <c r="I48" s="74">
        <v>34489369.100000001</v>
      </c>
      <c r="J48" s="74">
        <f t="shared" si="0"/>
        <v>127689154.89643207</v>
      </c>
      <c r="K48" s="81"/>
    </row>
    <row r="49" spans="4:11" s="10" customFormat="1" ht="27.75" customHeight="1" x14ac:dyDescent="0.2">
      <c r="D49" s="70"/>
      <c r="E49" s="71">
        <v>45831</v>
      </c>
      <c r="F49" s="72" t="s">
        <v>259</v>
      </c>
      <c r="G49" s="73" t="s">
        <v>43</v>
      </c>
      <c r="H49" s="74"/>
      <c r="I49" s="74">
        <v>17794.75</v>
      </c>
      <c r="J49" s="74">
        <f t="shared" si="0"/>
        <v>127671360.14643207</v>
      </c>
      <c r="K49" s="81"/>
    </row>
    <row r="50" spans="4:11" s="10" customFormat="1" ht="27.75" customHeight="1" x14ac:dyDescent="0.2">
      <c r="D50" s="70"/>
      <c r="E50" s="71">
        <v>45831</v>
      </c>
      <c r="F50" s="72" t="s">
        <v>259</v>
      </c>
      <c r="G50" s="73" t="s">
        <v>94</v>
      </c>
      <c r="H50" s="74"/>
      <c r="I50" s="74">
        <v>236063.25</v>
      </c>
      <c r="J50" s="74">
        <f t="shared" si="0"/>
        <v>127435296.89643207</v>
      </c>
      <c r="K50" s="81"/>
    </row>
    <row r="51" spans="4:11" s="10" customFormat="1" ht="27.75" customHeight="1" x14ac:dyDescent="0.2">
      <c r="D51" s="70"/>
      <c r="E51" s="71">
        <v>45831</v>
      </c>
      <c r="F51" s="72" t="s">
        <v>260</v>
      </c>
      <c r="G51" s="73" t="s">
        <v>43</v>
      </c>
      <c r="H51" s="74"/>
      <c r="I51" s="74">
        <v>628666.31999999995</v>
      </c>
      <c r="J51" s="74">
        <f t="shared" si="0"/>
        <v>126806630.57643208</v>
      </c>
      <c r="K51" s="81"/>
    </row>
    <row r="52" spans="4:11" s="10" customFormat="1" ht="27.75" customHeight="1" x14ac:dyDescent="0.2">
      <c r="D52" s="70"/>
      <c r="E52" s="71">
        <v>45831</v>
      </c>
      <c r="F52" s="72" t="s">
        <v>260</v>
      </c>
      <c r="G52" s="73" t="s">
        <v>95</v>
      </c>
      <c r="H52" s="74"/>
      <c r="I52" s="74">
        <v>16606487.640000001</v>
      </c>
      <c r="J52" s="74">
        <f t="shared" si="0"/>
        <v>110200142.93643208</v>
      </c>
      <c r="K52" s="81"/>
    </row>
    <row r="53" spans="4:11" s="10" customFormat="1" ht="27.75" customHeight="1" x14ac:dyDescent="0.2">
      <c r="D53" s="70"/>
      <c r="E53" s="71">
        <v>45831</v>
      </c>
      <c r="F53" s="72" t="s">
        <v>261</v>
      </c>
      <c r="G53" s="73" t="s">
        <v>43</v>
      </c>
      <c r="H53" s="74"/>
      <c r="I53" s="74">
        <v>5146.3999999999996</v>
      </c>
      <c r="J53" s="74">
        <f t="shared" si="0"/>
        <v>110194996.53643207</v>
      </c>
      <c r="K53" s="81"/>
    </row>
    <row r="54" spans="4:11" s="10" customFormat="1" ht="27.75" customHeight="1" x14ac:dyDescent="0.2">
      <c r="D54" s="70"/>
      <c r="E54" s="71">
        <v>45831</v>
      </c>
      <c r="F54" s="72" t="s">
        <v>261</v>
      </c>
      <c r="G54" s="73" t="s">
        <v>93</v>
      </c>
      <c r="H54" s="74"/>
      <c r="I54" s="74">
        <v>46317.57</v>
      </c>
      <c r="J54" s="74">
        <f t="shared" si="0"/>
        <v>110148678.96643208</v>
      </c>
      <c r="K54" s="81"/>
    </row>
    <row r="55" spans="4:11" s="10" customFormat="1" ht="27.75" customHeight="1" thickBot="1" x14ac:dyDescent="0.25">
      <c r="D55" s="70"/>
      <c r="E55" s="71">
        <v>45833</v>
      </c>
      <c r="F55" s="72"/>
      <c r="G55" s="73" t="s">
        <v>262</v>
      </c>
      <c r="H55" s="74">
        <v>36600</v>
      </c>
      <c r="I55" s="74"/>
      <c r="J55" s="74">
        <f t="shared" si="0"/>
        <v>110185278.96643208</v>
      </c>
      <c r="K55" s="81"/>
    </row>
    <row r="56" spans="4:11" s="10" customFormat="1" ht="33" hidden="1" customHeight="1" x14ac:dyDescent="0.2">
      <c r="D56" s="70"/>
      <c r="E56" s="71"/>
      <c r="F56" s="72"/>
      <c r="G56" s="73"/>
      <c r="H56" s="74"/>
      <c r="I56" s="74"/>
      <c r="J56" s="74">
        <f t="shared" si="0"/>
        <v>110185278.96643208</v>
      </c>
      <c r="K56" s="81"/>
    </row>
    <row r="57" spans="4:11" s="10" customFormat="1" ht="21" hidden="1" customHeight="1" x14ac:dyDescent="0.2">
      <c r="D57" s="70"/>
      <c r="E57" s="71"/>
      <c r="F57" s="72"/>
      <c r="G57" s="73"/>
      <c r="H57" s="74"/>
      <c r="I57" s="74"/>
      <c r="J57" s="74">
        <f t="shared" si="0"/>
        <v>110185278.96643208</v>
      </c>
      <c r="K57" s="81"/>
    </row>
    <row r="58" spans="4:11" s="10" customFormat="1" ht="27.75" hidden="1" customHeight="1" x14ac:dyDescent="0.2">
      <c r="D58" s="70"/>
      <c r="E58" s="71"/>
      <c r="F58" s="72"/>
      <c r="G58" s="73"/>
      <c r="H58" s="74"/>
      <c r="I58" s="74"/>
      <c r="J58" s="74">
        <f t="shared" si="0"/>
        <v>110185278.96643208</v>
      </c>
      <c r="K58" s="81"/>
    </row>
    <row r="59" spans="4:11" s="10" customFormat="1" ht="27.75" hidden="1" customHeight="1" x14ac:dyDescent="0.2">
      <c r="D59" s="70"/>
      <c r="E59" s="71"/>
      <c r="F59" s="72"/>
      <c r="G59" s="73"/>
      <c r="H59" s="74"/>
      <c r="I59" s="74"/>
      <c r="J59" s="74">
        <f t="shared" si="0"/>
        <v>110185278.96643208</v>
      </c>
      <c r="K59" s="81"/>
    </row>
    <row r="60" spans="4:11" s="10" customFormat="1" ht="27.75" hidden="1" customHeight="1" x14ac:dyDescent="0.2">
      <c r="D60" s="70"/>
      <c r="E60" s="71"/>
      <c r="F60" s="72"/>
      <c r="G60" s="73"/>
      <c r="H60" s="74"/>
      <c r="I60" s="74"/>
      <c r="J60" s="74">
        <f t="shared" si="0"/>
        <v>110185278.96643208</v>
      </c>
      <c r="K60" s="81"/>
    </row>
    <row r="61" spans="4:11" s="10" customFormat="1" ht="27.75" hidden="1" customHeight="1" x14ac:dyDescent="0.2">
      <c r="D61" s="70"/>
      <c r="E61" s="71"/>
      <c r="F61" s="72"/>
      <c r="G61" s="73"/>
      <c r="H61" s="74"/>
      <c r="I61" s="74"/>
      <c r="J61" s="74">
        <f t="shared" si="0"/>
        <v>110185278.96643208</v>
      </c>
      <c r="K61" s="81"/>
    </row>
    <row r="62" spans="4:11" s="10" customFormat="1" ht="27.75" hidden="1" customHeight="1" x14ac:dyDescent="0.2">
      <c r="D62" s="70"/>
      <c r="E62" s="71"/>
      <c r="F62" s="72"/>
      <c r="G62" s="73"/>
      <c r="H62" s="74"/>
      <c r="I62" s="74"/>
      <c r="J62" s="74">
        <f t="shared" si="0"/>
        <v>110185278.96643208</v>
      </c>
      <c r="K62" s="81"/>
    </row>
    <row r="63" spans="4:11" s="10" customFormat="1" ht="27.75" hidden="1" customHeight="1" x14ac:dyDescent="0.2">
      <c r="D63" s="70"/>
      <c r="E63" s="71"/>
      <c r="F63" s="72"/>
      <c r="G63" s="73"/>
      <c r="H63" s="74"/>
      <c r="I63" s="74"/>
      <c r="J63" s="74">
        <f t="shared" si="0"/>
        <v>110185278.96643208</v>
      </c>
      <c r="K63" s="81"/>
    </row>
    <row r="64" spans="4:11" s="10" customFormat="1" ht="27.75" hidden="1" customHeight="1" x14ac:dyDescent="0.2">
      <c r="D64" s="70"/>
      <c r="E64" s="71"/>
      <c r="F64" s="72"/>
      <c r="G64" s="73"/>
      <c r="H64" s="74"/>
      <c r="I64" s="74"/>
      <c r="J64" s="74">
        <f t="shared" si="0"/>
        <v>110185278.96643208</v>
      </c>
      <c r="K64" s="81"/>
    </row>
    <row r="65" spans="4:96" s="10" customFormat="1" ht="27.75" hidden="1" customHeight="1" x14ac:dyDescent="0.2">
      <c r="D65" s="70"/>
      <c r="E65" s="71"/>
      <c r="F65" s="72"/>
      <c r="G65" s="73"/>
      <c r="H65" s="74"/>
      <c r="I65" s="74"/>
      <c r="J65" s="74">
        <f t="shared" si="0"/>
        <v>110185278.96643208</v>
      </c>
      <c r="K65" s="81"/>
    </row>
    <row r="66" spans="4:96" s="10" customFormat="1" ht="27.75" hidden="1" customHeight="1" x14ac:dyDescent="0.2">
      <c r="D66" s="70"/>
      <c r="E66" s="71"/>
      <c r="F66" s="72"/>
      <c r="G66" s="73"/>
      <c r="H66" s="74"/>
      <c r="I66" s="74"/>
      <c r="J66" s="74">
        <f t="shared" si="0"/>
        <v>110185278.96643208</v>
      </c>
      <c r="K66" s="81"/>
    </row>
    <row r="67" spans="4:96" s="10" customFormat="1" ht="27.75" hidden="1" customHeight="1" x14ac:dyDescent="0.2">
      <c r="D67" s="70"/>
      <c r="E67" s="71"/>
      <c r="F67" s="72"/>
      <c r="G67" s="73"/>
      <c r="H67" s="74"/>
      <c r="I67" s="74"/>
      <c r="J67" s="74">
        <f t="shared" si="0"/>
        <v>110185278.96643208</v>
      </c>
      <c r="K67" s="81"/>
    </row>
    <row r="68" spans="4:96" s="10" customFormat="1" ht="27.75" hidden="1" customHeight="1" x14ac:dyDescent="0.2">
      <c r="D68" s="70"/>
      <c r="E68" s="71"/>
      <c r="F68" s="72"/>
      <c r="G68" s="73"/>
      <c r="H68" s="74"/>
      <c r="I68" s="74"/>
      <c r="J68" s="74">
        <f t="shared" si="0"/>
        <v>110185278.96643208</v>
      </c>
      <c r="K68" s="81"/>
    </row>
    <row r="69" spans="4:96" s="10" customFormat="1" ht="27.75" hidden="1" customHeight="1" thickBot="1" x14ac:dyDescent="0.25">
      <c r="D69" s="70"/>
      <c r="E69" s="71"/>
      <c r="F69" s="72"/>
      <c r="G69" s="73"/>
      <c r="H69" s="74"/>
      <c r="I69" s="74"/>
      <c r="J69" s="74">
        <f t="shared" si="0"/>
        <v>110185278.96643208</v>
      </c>
      <c r="K69" s="81"/>
    </row>
    <row r="70" spans="4:96" s="11" customFormat="1" ht="18.75" thickBot="1" x14ac:dyDescent="0.25">
      <c r="D70" s="227" t="s">
        <v>8</v>
      </c>
      <c r="E70" s="228"/>
      <c r="F70" s="228"/>
      <c r="G70" s="228"/>
      <c r="H70" s="94">
        <f>SUM(H17:H69)</f>
        <v>124569411.02000001</v>
      </c>
      <c r="I70" s="94">
        <f>SUM(I17:I69)</f>
        <v>121468775.42</v>
      </c>
      <c r="J70" s="95">
        <f>+J16+H70-I70</f>
        <v>110185278.96643202</v>
      </c>
      <c r="K70" s="29">
        <f>+J70-'[1]CTA. NOMINA 2000'!$G$1712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8"/>
      <c r="E71" s="88"/>
      <c r="F71" s="88"/>
      <c r="G71" s="88"/>
      <c r="H71" s="89"/>
      <c r="I71" s="89"/>
      <c r="J71" s="90"/>
      <c r="K71" s="2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8"/>
      <c r="E72" s="88"/>
      <c r="F72" s="88"/>
      <c r="G72" s="37"/>
      <c r="H72" s="9"/>
      <c r="I72" s="84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8"/>
      <c r="E73" s="88"/>
      <c r="F73" s="88"/>
      <c r="G73" s="37"/>
      <c r="H73" s="9"/>
      <c r="I73" s="84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8"/>
      <c r="E74" s="88"/>
      <c r="F74" s="88"/>
      <c r="G74" s="37"/>
      <c r="H74" s="9"/>
      <c r="I74" s="84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88"/>
      <c r="E75" s="88"/>
      <c r="F75" s="88"/>
      <c r="G75" s="37"/>
      <c r="H75" s="9"/>
      <c r="I75" s="84"/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88"/>
      <c r="E76" s="88"/>
      <c r="F76" s="88"/>
      <c r="G76" s="37"/>
      <c r="H76" s="9"/>
      <c r="I76" s="84"/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88"/>
      <c r="E77" s="88"/>
      <c r="F77" s="88"/>
      <c r="G77" s="37"/>
      <c r="H77" s="9"/>
      <c r="I77" s="84"/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83" t="s">
        <v>36</v>
      </c>
      <c r="F78" s="9"/>
      <c r="G78" s="37" t="s">
        <v>40</v>
      </c>
      <c r="H78" s="9"/>
      <c r="I78" s="83" t="s">
        <v>37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ht="14.25" x14ac:dyDescent="0.2">
      <c r="D79" s="9"/>
      <c r="E79" s="83" t="s">
        <v>31</v>
      </c>
      <c r="F79" s="9"/>
      <c r="G79" s="83" t="s">
        <v>32</v>
      </c>
      <c r="H79" s="9"/>
      <c r="I79" s="83" t="s">
        <v>35</v>
      </c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ht="14.25" x14ac:dyDescent="0.2">
      <c r="D80" s="9"/>
      <c r="E80" s="83" t="s">
        <v>33</v>
      </c>
      <c r="F80" s="9"/>
      <c r="G80" s="83" t="s">
        <v>291</v>
      </c>
      <c r="H80" s="9"/>
      <c r="I80" s="83" t="s">
        <v>41</v>
      </c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ht="14.25" x14ac:dyDescent="0.2">
      <c r="D81" s="9"/>
      <c r="E81" s="83" t="s">
        <v>34</v>
      </c>
      <c r="F81" s="9"/>
      <c r="G81" s="83" t="s">
        <v>53</v>
      </c>
      <c r="H81" s="9"/>
      <c r="I81" s="83" t="s">
        <v>51</v>
      </c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H83" s="9"/>
      <c r="I83" s="9"/>
      <c r="J83" s="9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9"/>
      <c r="E84" s="9"/>
      <c r="F84" s="9"/>
      <c r="H84" s="9"/>
      <c r="I84" s="9"/>
      <c r="J84" s="9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9"/>
      <c r="E85" s="9"/>
      <c r="F85" s="9"/>
      <c r="H85" s="9"/>
      <c r="I85" s="9"/>
      <c r="J85" s="9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9"/>
      <c r="E86" s="9"/>
      <c r="F86" s="9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1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s="11" customFormat="1" x14ac:dyDescent="0.2">
      <c r="D92" s="1"/>
      <c r="E92" s="1"/>
      <c r="F92" s="1"/>
      <c r="G92" s="1"/>
      <c r="H92" s="1"/>
      <c r="I92" s="1"/>
      <c r="J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</row>
    <row r="93" spans="4:96" s="11" customFormat="1" x14ac:dyDescent="0.2">
      <c r="D93" s="1"/>
      <c r="E93" s="1"/>
      <c r="F93" s="1"/>
      <c r="G93" s="1"/>
      <c r="H93" s="1"/>
      <c r="I93" s="1"/>
      <c r="J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</row>
    <row r="94" spans="4:96" s="11" customFormat="1" x14ac:dyDescent="0.2">
      <c r="D94" s="1"/>
      <c r="E94" s="1"/>
      <c r="F94" s="1"/>
      <c r="G94" s="9"/>
      <c r="H94" s="1"/>
      <c r="I94" s="1"/>
      <c r="J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</row>
    <row r="95" spans="4:96" x14ac:dyDescent="0.2">
      <c r="H95" s="9"/>
      <c r="I95" s="9"/>
      <c r="J95" s="9"/>
    </row>
    <row r="96" spans="4:96" x14ac:dyDescent="0.2">
      <c r="D96" s="9"/>
      <c r="E96" s="9"/>
      <c r="F96" s="9"/>
    </row>
    <row r="116" spans="4:4" ht="15" x14ac:dyDescent="0.2">
      <c r="D116" s="86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rowBreaks count="1" manualBreakCount="1">
    <brk id="42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4"/>
  <sheetViews>
    <sheetView topLeftCell="C7" zoomScale="85" zoomScaleNormal="85" zoomScaleSheetLayoutView="70" workbookViewId="0">
      <selection activeCell="G27" sqref="G27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2" t="s">
        <v>10</v>
      </c>
      <c r="E8" s="212"/>
      <c r="F8" s="212"/>
      <c r="G8" s="212"/>
      <c r="H8" s="212"/>
      <c r="I8" s="212"/>
      <c r="J8" s="212"/>
      <c r="K8" s="16"/>
      <c r="L8" s="16"/>
    </row>
    <row r="9" spans="1:14" s="14" customFormat="1" ht="18.75" x14ac:dyDescent="0.2">
      <c r="C9" s="18"/>
      <c r="D9" s="218" t="s">
        <v>25</v>
      </c>
      <c r="E9" s="218"/>
      <c r="F9" s="218"/>
      <c r="G9" s="218"/>
      <c r="H9" s="218"/>
      <c r="I9" s="218"/>
      <c r="J9" s="218"/>
    </row>
    <row r="10" spans="1:14" s="17" customFormat="1" ht="18" customHeight="1" x14ac:dyDescent="0.2">
      <c r="B10" s="18"/>
      <c r="C10" s="18"/>
      <c r="D10" s="218" t="s">
        <v>20</v>
      </c>
      <c r="E10" s="218"/>
      <c r="F10" s="218"/>
      <c r="G10" s="218"/>
      <c r="H10" s="218"/>
      <c r="I10" s="218"/>
      <c r="J10" s="218"/>
    </row>
    <row r="11" spans="1:14" s="14" customFormat="1" ht="18.75" customHeight="1" x14ac:dyDescent="0.2">
      <c r="D11" s="219" t="s">
        <v>98</v>
      </c>
      <c r="E11" s="219"/>
      <c r="F11" s="219"/>
      <c r="G11" s="219"/>
      <c r="H11" s="219"/>
      <c r="I11" s="219"/>
      <c r="J11" s="219"/>
    </row>
    <row r="12" spans="1:14" s="14" customFormat="1" ht="18.75" x14ac:dyDescent="0.2">
      <c r="D12" s="80"/>
      <c r="E12" s="80"/>
      <c r="F12" s="80"/>
      <c r="G12" s="80"/>
      <c r="H12" s="80"/>
      <c r="I12" s="80"/>
      <c r="J12" s="80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17"/>
      <c r="E14" s="214" t="s">
        <v>25</v>
      </c>
      <c r="F14" s="214"/>
      <c r="G14" s="214"/>
      <c r="H14" s="214"/>
      <c r="I14" s="214"/>
      <c r="J14" s="214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17"/>
      <c r="E15" s="213" t="s">
        <v>26</v>
      </c>
      <c r="F15" s="213"/>
      <c r="G15" s="213"/>
      <c r="H15" s="213"/>
      <c r="I15" s="213"/>
      <c r="J15" s="51">
        <f>+'[1]CTA. FONDOCYT 960'!$J$95</f>
        <v>1194495.3199999998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17"/>
      <c r="E16" s="62" t="s">
        <v>4</v>
      </c>
      <c r="F16" s="62" t="s">
        <v>5</v>
      </c>
      <c r="G16" s="62" t="s">
        <v>6</v>
      </c>
      <c r="H16" s="62" t="s">
        <v>0</v>
      </c>
      <c r="I16" s="62" t="s">
        <v>1</v>
      </c>
      <c r="J16" s="62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15"/>
      <c r="E17" s="116"/>
      <c r="F17" s="115"/>
      <c r="G17" s="116">
        <f>+'INGRESOS CUENTA COLECT'!D17</f>
        <v>45808</v>
      </c>
      <c r="H17" s="117"/>
      <c r="I17" s="118">
        <v>0</v>
      </c>
      <c r="J17" s="117">
        <f>+J15</f>
        <v>1194495.3199999998</v>
      </c>
    </row>
    <row r="18" spans="4:96" s="10" customFormat="1" ht="26.25" hidden="1" customHeight="1" x14ac:dyDescent="0.2">
      <c r="D18" s="171"/>
      <c r="E18" s="172"/>
      <c r="F18" s="173"/>
      <c r="G18" s="199"/>
      <c r="H18" s="174"/>
      <c r="I18" s="175"/>
      <c r="J18" s="74">
        <f>J17+H18-I18</f>
        <v>1194495.3199999998</v>
      </c>
    </row>
    <row r="19" spans="4:96" s="10" customFormat="1" ht="26.25" customHeight="1" thickBot="1" x14ac:dyDescent="0.25">
      <c r="D19" s="171"/>
      <c r="E19" s="172">
        <v>45838</v>
      </c>
      <c r="F19" s="173"/>
      <c r="G19" s="199" t="s">
        <v>30</v>
      </c>
      <c r="H19" s="174"/>
      <c r="I19" s="175">
        <v>175</v>
      </c>
      <c r="J19" s="74">
        <f>J18+H19-I19</f>
        <v>1194320.3199999998</v>
      </c>
    </row>
    <row r="20" spans="4:96" s="11" customFormat="1" ht="19.5" thickTop="1" thickBot="1" x14ac:dyDescent="0.25">
      <c r="D20" s="229" t="s">
        <v>8</v>
      </c>
      <c r="E20" s="229"/>
      <c r="F20" s="229"/>
      <c r="G20" s="229"/>
      <c r="H20" s="75">
        <v>0</v>
      </c>
      <c r="I20" s="75">
        <f>SUM(I18:I19)</f>
        <v>175</v>
      </c>
      <c r="J20" s="75">
        <f>+J15+H20-I20</f>
        <v>1194320.3199999998</v>
      </c>
      <c r="K20" s="29">
        <f>+J20-'[1]CTA. FONDOCYT 960'!$J$96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27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5"/>
      <c r="F24" s="5"/>
      <c r="G24" s="5"/>
      <c r="H24" s="8"/>
      <c r="I24" s="8"/>
      <c r="J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83" t="s">
        <v>36</v>
      </c>
      <c r="F25" s="9"/>
      <c r="G25" s="84" t="s">
        <v>38</v>
      </c>
      <c r="H25" s="9"/>
      <c r="I25" s="83" t="s">
        <v>37</v>
      </c>
      <c r="J25" s="9"/>
      <c r="K25" s="2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83" t="s">
        <v>31</v>
      </c>
      <c r="F26" s="9"/>
      <c r="G26" s="83" t="s">
        <v>32</v>
      </c>
      <c r="H26" s="9"/>
      <c r="I26" s="83" t="s">
        <v>35</v>
      </c>
      <c r="J26" s="9"/>
      <c r="K26" s="25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83" t="s">
        <v>33</v>
      </c>
      <c r="F27" s="9"/>
      <c r="G27" s="83" t="s">
        <v>291</v>
      </c>
      <c r="H27" s="9"/>
      <c r="I27" s="83" t="s">
        <v>41</v>
      </c>
      <c r="J27" s="9"/>
      <c r="K27" s="2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83" t="s">
        <v>34</v>
      </c>
      <c r="F28" s="9"/>
      <c r="G28" s="83" t="s">
        <v>53</v>
      </c>
      <c r="H28" s="9"/>
      <c r="I28" s="83" t="s">
        <v>51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84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8" x14ac:dyDescent="0.2">
      <c r="D35" s="22"/>
      <c r="E35" s="21"/>
      <c r="F35" s="20"/>
      <c r="G35" s="20"/>
      <c r="H35" s="23"/>
      <c r="I35" s="23"/>
      <c r="J35" s="23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6"/>
      <c r="F36" s="3"/>
      <c r="G36" s="3"/>
      <c r="H36" s="4"/>
      <c r="I36" s="4"/>
      <c r="J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30"/>
      <c r="E37" s="230"/>
      <c r="F37" s="230"/>
      <c r="G37" s="230"/>
      <c r="H37" s="230"/>
      <c r="I37" s="230"/>
      <c r="J37" s="230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31"/>
      <c r="E38" s="231"/>
      <c r="F38" s="231"/>
      <c r="G38" s="231"/>
      <c r="H38" s="231"/>
      <c r="I38" s="231"/>
      <c r="J38" s="23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20"/>
      <c r="E39" s="220"/>
      <c r="F39" s="220"/>
      <c r="G39" s="220"/>
      <c r="H39" s="220"/>
      <c r="I39" s="220"/>
      <c r="J39" s="220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20"/>
      <c r="E40" s="220"/>
      <c r="F40" s="220"/>
      <c r="G40" s="220"/>
      <c r="H40" s="220"/>
      <c r="I40" s="220"/>
      <c r="J40" s="220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20"/>
      <c r="E41" s="220"/>
      <c r="F41" s="220"/>
      <c r="G41" s="220"/>
      <c r="H41" s="220"/>
      <c r="I41" s="220"/>
      <c r="J41" s="220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20"/>
      <c r="E42" s="220"/>
      <c r="F42" s="220"/>
      <c r="G42" s="220"/>
      <c r="H42" s="220"/>
      <c r="I42" s="220"/>
      <c r="J42" s="220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73" spans="4:4" ht="13.5" thickBot="1" x14ac:dyDescent="0.25"/>
    <row r="74" spans="4:4" ht="15" x14ac:dyDescent="0.2">
      <c r="D74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2:J42"/>
    <mergeCell ref="D20:G20"/>
    <mergeCell ref="D37:J37"/>
    <mergeCell ref="D38:J38"/>
    <mergeCell ref="D39:J39"/>
    <mergeCell ref="D40:J40"/>
    <mergeCell ref="D41:J41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69"/>
  <sheetViews>
    <sheetView topLeftCell="C7" zoomScale="85" zoomScaleNormal="85" zoomScaleSheetLayoutView="70" workbookViewId="0">
      <selection activeCell="G33" sqref="G33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2" t="s">
        <v>10</v>
      </c>
      <c r="E8" s="212"/>
      <c r="F8" s="212"/>
      <c r="G8" s="212"/>
      <c r="H8" s="212"/>
      <c r="I8" s="212"/>
      <c r="J8" s="212"/>
      <c r="K8" s="16"/>
      <c r="L8" s="16"/>
    </row>
    <row r="9" spans="1:14" s="14" customFormat="1" ht="18.75" x14ac:dyDescent="0.2">
      <c r="C9" s="18"/>
      <c r="D9" s="218" t="s">
        <v>59</v>
      </c>
      <c r="E9" s="218"/>
      <c r="F9" s="218"/>
      <c r="G9" s="218"/>
      <c r="H9" s="218"/>
      <c r="I9" s="218"/>
      <c r="J9" s="218"/>
    </row>
    <row r="10" spans="1:14" s="17" customFormat="1" ht="18" customHeight="1" x14ac:dyDescent="0.2">
      <c r="B10" s="18"/>
      <c r="C10" s="18"/>
      <c r="D10" s="218" t="s">
        <v>20</v>
      </c>
      <c r="E10" s="218"/>
      <c r="F10" s="218"/>
      <c r="G10" s="218"/>
      <c r="H10" s="218"/>
      <c r="I10" s="218"/>
      <c r="J10" s="218"/>
    </row>
    <row r="11" spans="1:14" s="14" customFormat="1" ht="18.75" customHeight="1" x14ac:dyDescent="0.2">
      <c r="D11" s="219" t="s">
        <v>98</v>
      </c>
      <c r="E11" s="219"/>
      <c r="F11" s="219"/>
      <c r="G11" s="219"/>
      <c r="H11" s="219"/>
      <c r="I11" s="219"/>
      <c r="J11" s="219"/>
    </row>
    <row r="12" spans="1:14" s="11" customFormat="1" ht="19.5" customHeight="1" thickBot="1" x14ac:dyDescent="0.25">
      <c r="C12" s="232" t="s">
        <v>60</v>
      </c>
      <c r="D12" s="232"/>
      <c r="E12" s="232"/>
      <c r="F12" s="232"/>
      <c r="G12" s="232"/>
      <c r="H12" s="232"/>
      <c r="I12" s="232"/>
      <c r="J12" s="232"/>
    </row>
    <row r="13" spans="1:14" s="3" customFormat="1" ht="26.25" customHeight="1" thickTop="1" thickBot="1" x14ac:dyDescent="0.25">
      <c r="A13" s="7"/>
      <c r="B13" s="7"/>
      <c r="C13" s="7"/>
      <c r="D13" s="217"/>
      <c r="E13" s="214" t="s">
        <v>59</v>
      </c>
      <c r="F13" s="214"/>
      <c r="G13" s="214"/>
      <c r="H13" s="214"/>
      <c r="I13" s="214"/>
      <c r="J13" s="21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7"/>
      <c r="E14" s="213" t="s">
        <v>7</v>
      </c>
      <c r="F14" s="213"/>
      <c r="G14" s="213"/>
      <c r="H14" s="213"/>
      <c r="I14" s="213"/>
      <c r="J14" s="51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7"/>
      <c r="E15" s="201" t="s">
        <v>4</v>
      </c>
      <c r="F15" s="201" t="s">
        <v>5</v>
      </c>
      <c r="G15" s="201" t="s">
        <v>6</v>
      </c>
      <c r="H15" s="201" t="s">
        <v>0</v>
      </c>
      <c r="I15" s="201" t="s">
        <v>1</v>
      </c>
      <c r="J15" s="201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48"/>
      <c r="E16" s="145"/>
      <c r="F16" s="148"/>
      <c r="G16" s="145">
        <f>+'INGRESOS CUENTA COLECT'!D17</f>
        <v>45808</v>
      </c>
      <c r="H16" s="149"/>
      <c r="I16" s="150">
        <v>0</v>
      </c>
      <c r="J16" s="149">
        <f>+J14</f>
        <v>980606.4</v>
      </c>
    </row>
    <row r="17" spans="4:96" s="10" customFormat="1" ht="16.5" hidden="1" x14ac:dyDescent="0.2">
      <c r="D17" s="70"/>
      <c r="E17" s="71"/>
      <c r="F17" s="72"/>
      <c r="G17" s="87"/>
      <c r="H17" s="74"/>
      <c r="I17" s="74"/>
      <c r="J17" s="74">
        <f t="shared" ref="J17:J22" si="0">J16+H17-I17</f>
        <v>980606.4</v>
      </c>
    </row>
    <row r="18" spans="4:96" s="10" customFormat="1" ht="16.5" hidden="1" x14ac:dyDescent="0.2">
      <c r="D18" s="70"/>
      <c r="E18" s="71"/>
      <c r="F18" s="72"/>
      <c r="G18" s="73"/>
      <c r="H18" s="74"/>
      <c r="I18" s="74"/>
      <c r="J18" s="74">
        <f t="shared" si="0"/>
        <v>980606.4</v>
      </c>
    </row>
    <row r="19" spans="4:96" s="10" customFormat="1" ht="16.5" hidden="1" x14ac:dyDescent="0.2">
      <c r="D19" s="70"/>
      <c r="E19" s="71"/>
      <c r="F19" s="72"/>
      <c r="G19" s="73"/>
      <c r="H19" s="74"/>
      <c r="I19" s="74"/>
      <c r="J19" s="74">
        <f t="shared" si="0"/>
        <v>980606.4</v>
      </c>
    </row>
    <row r="20" spans="4:96" s="10" customFormat="1" ht="17.25" thickBot="1" x14ac:dyDescent="0.25">
      <c r="D20" s="70"/>
      <c r="E20" s="71">
        <v>45838</v>
      </c>
      <c r="F20" s="72"/>
      <c r="G20" s="73"/>
      <c r="H20" s="74"/>
      <c r="I20" s="74"/>
      <c r="J20" s="74">
        <f t="shared" si="0"/>
        <v>980606.4</v>
      </c>
    </row>
    <row r="21" spans="4:96" s="10" customFormat="1" ht="16.5" hidden="1" x14ac:dyDescent="0.2">
      <c r="D21" s="70"/>
      <c r="E21" s="71"/>
      <c r="F21" s="72"/>
      <c r="G21" s="73"/>
      <c r="H21" s="74"/>
      <c r="I21" s="74"/>
      <c r="J21" s="74">
        <f t="shared" si="0"/>
        <v>980606.4</v>
      </c>
    </row>
    <row r="22" spans="4:96" s="10" customFormat="1" ht="27.75" hidden="1" customHeight="1" thickBot="1" x14ac:dyDescent="0.25">
      <c r="D22" s="70"/>
      <c r="E22" s="71"/>
      <c r="F22" s="72"/>
      <c r="G22" s="73"/>
      <c r="H22" s="74"/>
      <c r="I22" s="74"/>
      <c r="J22" s="74">
        <f t="shared" si="0"/>
        <v>980606.4</v>
      </c>
      <c r="K22" s="81"/>
    </row>
    <row r="23" spans="4:96" s="11" customFormat="1" ht="18.75" thickBot="1" x14ac:dyDescent="0.25">
      <c r="D23" s="227" t="s">
        <v>8</v>
      </c>
      <c r="E23" s="228"/>
      <c r="F23" s="228"/>
      <c r="G23" s="228"/>
      <c r="H23" s="94">
        <f>SUM(H17:H22)</f>
        <v>0</v>
      </c>
      <c r="I23" s="94">
        <f>SUM(I17:I22)</f>
        <v>0</v>
      </c>
      <c r="J23" s="95">
        <f>+J16+H23-I23</f>
        <v>980606.4</v>
      </c>
      <c r="K23" s="29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8"/>
      <c r="E24" s="88"/>
      <c r="F24" s="88"/>
      <c r="G24" s="88"/>
      <c r="H24" s="89"/>
      <c r="I24" s="89"/>
      <c r="J24" s="90"/>
      <c r="K24" s="29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8"/>
      <c r="E25" s="88"/>
      <c r="F25" s="88"/>
      <c r="G25" s="37"/>
      <c r="H25" s="9"/>
      <c r="I25" s="84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8"/>
      <c r="E26" s="88"/>
      <c r="F26" s="88"/>
      <c r="G26" s="37"/>
      <c r="H26" s="9"/>
      <c r="I26" s="84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8"/>
      <c r="E27" s="88"/>
      <c r="F27" s="88"/>
      <c r="G27" s="37"/>
      <c r="H27" s="9"/>
      <c r="I27" s="84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8"/>
      <c r="E28" s="88"/>
      <c r="F28" s="88"/>
      <c r="G28" s="37"/>
      <c r="H28" s="9"/>
      <c r="I28" s="84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8"/>
      <c r="E29" s="88"/>
      <c r="F29" s="88"/>
      <c r="G29" s="37"/>
      <c r="H29" s="9"/>
      <c r="I29" s="84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8"/>
      <c r="E30" s="88"/>
      <c r="F30" s="88"/>
      <c r="G30" s="37"/>
      <c r="H30" s="9"/>
      <c r="I30" s="84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83" t="s">
        <v>36</v>
      </c>
      <c r="F31" s="9"/>
      <c r="G31" s="37" t="s">
        <v>40</v>
      </c>
      <c r="H31" s="9"/>
      <c r="I31" s="83" t="s">
        <v>37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83" t="s">
        <v>31</v>
      </c>
      <c r="F32" s="9"/>
      <c r="G32" s="83" t="s">
        <v>32</v>
      </c>
      <c r="H32" s="9"/>
      <c r="I32" s="83" t="s">
        <v>35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83" t="s">
        <v>33</v>
      </c>
      <c r="F33" s="9"/>
      <c r="G33" s="83" t="s">
        <v>291</v>
      </c>
      <c r="H33" s="9"/>
      <c r="I33" s="83" t="s">
        <v>41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83" t="s">
        <v>34</v>
      </c>
      <c r="F34" s="9"/>
      <c r="G34" s="83" t="s">
        <v>53</v>
      </c>
      <c r="H34" s="9"/>
      <c r="I34" s="83" t="s">
        <v>51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6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104"/>
  <sheetViews>
    <sheetView tabSelected="1" view="pageBreakPreview" topLeftCell="C13" zoomScale="70" zoomScaleNormal="85" zoomScaleSheetLayoutView="70" workbookViewId="0">
      <selection activeCell="J64" sqref="J64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12" t="s">
        <v>10</v>
      </c>
      <c r="E8" s="212"/>
      <c r="F8" s="212"/>
      <c r="G8" s="212"/>
      <c r="H8" s="212"/>
      <c r="I8" s="212"/>
      <c r="J8" s="212"/>
      <c r="K8" s="16"/>
      <c r="L8" s="16"/>
    </row>
    <row r="9" spans="1:14" s="14" customFormat="1" ht="18.75" x14ac:dyDescent="0.2">
      <c r="C9" s="18"/>
      <c r="D9" s="218" t="s">
        <v>97</v>
      </c>
      <c r="E9" s="218"/>
      <c r="F9" s="218"/>
      <c r="G9" s="218"/>
      <c r="H9" s="218"/>
      <c r="I9" s="218"/>
      <c r="J9" s="218"/>
    </row>
    <row r="10" spans="1:14" s="17" customFormat="1" ht="18" customHeight="1" x14ac:dyDescent="0.2">
      <c r="B10" s="18"/>
      <c r="C10" s="18"/>
      <c r="D10" s="218" t="s">
        <v>20</v>
      </c>
      <c r="E10" s="218"/>
      <c r="F10" s="218"/>
      <c r="G10" s="218"/>
      <c r="H10" s="218"/>
      <c r="I10" s="218"/>
      <c r="J10" s="218"/>
    </row>
    <row r="11" spans="1:14" s="14" customFormat="1" ht="18.75" customHeight="1" x14ac:dyDescent="0.2">
      <c r="D11" s="219" t="s">
        <v>98</v>
      </c>
      <c r="E11" s="219"/>
      <c r="F11" s="219"/>
      <c r="G11" s="219"/>
      <c r="H11" s="219"/>
      <c r="I11" s="219"/>
      <c r="J11" s="219"/>
    </row>
    <row r="12" spans="1:14" s="11" customFormat="1" ht="19.5" customHeight="1" thickBot="1" x14ac:dyDescent="0.25">
      <c r="C12" s="233"/>
      <c r="D12" s="233"/>
      <c r="E12" s="233"/>
      <c r="F12" s="233"/>
      <c r="G12" s="234" t="s">
        <v>96</v>
      </c>
      <c r="H12" s="234"/>
      <c r="I12" s="234"/>
      <c r="J12" s="234"/>
    </row>
    <row r="13" spans="1:14" s="3" customFormat="1" ht="26.25" customHeight="1" thickTop="1" thickBot="1" x14ac:dyDescent="0.25">
      <c r="A13" s="7"/>
      <c r="B13" s="7"/>
      <c r="C13" s="7"/>
      <c r="D13" s="217"/>
      <c r="E13" s="214" t="s">
        <v>59</v>
      </c>
      <c r="F13" s="214"/>
      <c r="G13" s="214"/>
      <c r="H13" s="214"/>
      <c r="I13" s="214"/>
      <c r="J13" s="21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17"/>
      <c r="E14" s="213" t="s">
        <v>7</v>
      </c>
      <c r="F14" s="213"/>
      <c r="G14" s="213"/>
      <c r="H14" s="213"/>
      <c r="I14" s="213"/>
      <c r="J14" s="51">
        <f>+'[1]CTA.  3103 F. REPONIBLE'!$J$11</f>
        <v>1198623.44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17"/>
      <c r="E15" s="210" t="s">
        <v>4</v>
      </c>
      <c r="F15" s="210" t="s">
        <v>5</v>
      </c>
      <c r="G15" s="210" t="s">
        <v>6</v>
      </c>
      <c r="H15" s="210" t="s">
        <v>0</v>
      </c>
      <c r="I15" s="210" t="s">
        <v>1</v>
      </c>
      <c r="J15" s="210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48"/>
      <c r="E16" s="145"/>
      <c r="F16" s="148"/>
      <c r="G16" s="145">
        <f>+'INGRESOS CUENTA COLECT'!D17</f>
        <v>45808</v>
      </c>
      <c r="H16" s="149"/>
      <c r="I16" s="150">
        <v>0</v>
      </c>
      <c r="J16" s="149">
        <f>+J14</f>
        <v>1198623.44</v>
      </c>
    </row>
    <row r="17" spans="4:96" s="10" customFormat="1" ht="16.5" x14ac:dyDescent="0.2">
      <c r="D17" s="70"/>
      <c r="E17" s="71">
        <v>45811</v>
      </c>
      <c r="F17" s="72"/>
      <c r="G17" s="87" t="s">
        <v>282</v>
      </c>
      <c r="H17" s="74"/>
      <c r="I17" s="74">
        <v>150</v>
      </c>
      <c r="J17" s="74">
        <f t="shared" ref="J17:J57" si="0">J16+H17-I17</f>
        <v>1198473.44</v>
      </c>
    </row>
    <row r="18" spans="4:96" s="10" customFormat="1" ht="28.5" x14ac:dyDescent="0.2">
      <c r="D18" s="70"/>
      <c r="E18" s="71">
        <v>45811</v>
      </c>
      <c r="F18" s="72"/>
      <c r="G18" s="73" t="s">
        <v>30</v>
      </c>
      <c r="H18" s="74"/>
      <c r="I18" s="74">
        <v>175</v>
      </c>
      <c r="J18" s="74">
        <f t="shared" si="0"/>
        <v>1198298.44</v>
      </c>
    </row>
    <row r="19" spans="4:96" s="10" customFormat="1" ht="16.5" x14ac:dyDescent="0.2">
      <c r="D19" s="70"/>
      <c r="E19" s="71">
        <v>45811</v>
      </c>
      <c r="F19" s="72" t="s">
        <v>263</v>
      </c>
      <c r="G19" s="73" t="s">
        <v>283</v>
      </c>
      <c r="H19" s="74"/>
      <c r="I19" s="74">
        <v>5400</v>
      </c>
      <c r="J19" s="74">
        <f t="shared" si="0"/>
        <v>1192898.44</v>
      </c>
    </row>
    <row r="20" spans="4:96" s="10" customFormat="1" ht="16.5" x14ac:dyDescent="0.2">
      <c r="D20" s="70"/>
      <c r="E20" s="71">
        <v>45811</v>
      </c>
      <c r="F20" s="72" t="s">
        <v>264</v>
      </c>
      <c r="G20" s="73" t="s">
        <v>284</v>
      </c>
      <c r="H20" s="74"/>
      <c r="I20" s="74">
        <v>9000</v>
      </c>
      <c r="J20" s="74">
        <f t="shared" si="0"/>
        <v>1183898.44</v>
      </c>
    </row>
    <row r="21" spans="4:96" s="10" customFormat="1" ht="16.5" x14ac:dyDescent="0.2">
      <c r="D21" s="70"/>
      <c r="E21" s="71">
        <v>45828</v>
      </c>
      <c r="F21" s="72" t="s">
        <v>265</v>
      </c>
      <c r="G21" s="73" t="s">
        <v>200</v>
      </c>
      <c r="H21" s="74"/>
      <c r="I21" s="74">
        <v>13233.12</v>
      </c>
      <c r="J21" s="74">
        <f t="shared" si="0"/>
        <v>1170665.3199999998</v>
      </c>
    </row>
    <row r="22" spans="4:96" s="10" customFormat="1" ht="27.75" customHeight="1" x14ac:dyDescent="0.2">
      <c r="D22" s="70"/>
      <c r="E22" s="71">
        <v>45831</v>
      </c>
      <c r="F22" s="72"/>
      <c r="G22" s="73" t="s">
        <v>12</v>
      </c>
      <c r="H22" s="74"/>
      <c r="I22" s="74">
        <v>21.6</v>
      </c>
      <c r="J22" s="74">
        <f t="shared" si="0"/>
        <v>1170643.7199999997</v>
      </c>
      <c r="K22" s="81"/>
    </row>
    <row r="23" spans="4:96" s="11" customFormat="1" ht="18" x14ac:dyDescent="0.2">
      <c r="D23" s="70"/>
      <c r="E23" s="71">
        <v>45832</v>
      </c>
      <c r="F23" s="72" t="s">
        <v>266</v>
      </c>
      <c r="G23" s="73" t="s">
        <v>285</v>
      </c>
      <c r="H23" s="74"/>
      <c r="I23" s="74">
        <v>100000</v>
      </c>
      <c r="J23" s="74">
        <f t="shared" si="0"/>
        <v>1070643.7199999997</v>
      </c>
      <c r="K23" s="29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x14ac:dyDescent="0.2">
      <c r="D24" s="70"/>
      <c r="E24" s="71">
        <v>45835</v>
      </c>
      <c r="F24" s="72" t="s">
        <v>267</v>
      </c>
      <c r="G24" s="73" t="s">
        <v>74</v>
      </c>
      <c r="H24" s="74"/>
      <c r="I24" s="74">
        <v>23067.9</v>
      </c>
      <c r="J24" s="74">
        <f t="shared" si="0"/>
        <v>1047575.8199999997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70"/>
      <c r="E25" s="71">
        <v>45835</v>
      </c>
      <c r="F25" s="72" t="s">
        <v>268</v>
      </c>
      <c r="G25" s="73" t="s">
        <v>70</v>
      </c>
      <c r="H25" s="74"/>
      <c r="I25" s="74">
        <v>45600</v>
      </c>
      <c r="J25" s="74">
        <f t="shared" si="0"/>
        <v>1001975.8199999997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70"/>
      <c r="E26" s="71">
        <v>45835</v>
      </c>
      <c r="F26" s="72" t="s">
        <v>269</v>
      </c>
      <c r="G26" s="73" t="s">
        <v>76</v>
      </c>
      <c r="H26" s="74"/>
      <c r="I26" s="74">
        <v>42500</v>
      </c>
      <c r="J26" s="74">
        <f t="shared" si="0"/>
        <v>959475.81999999972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70"/>
      <c r="E27" s="71">
        <v>45835</v>
      </c>
      <c r="F27" s="72" t="s">
        <v>270</v>
      </c>
      <c r="G27" s="73" t="s">
        <v>75</v>
      </c>
      <c r="H27" s="74"/>
      <c r="I27" s="74">
        <v>38000</v>
      </c>
      <c r="J27" s="74">
        <f t="shared" si="0"/>
        <v>921475.81999999972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70"/>
      <c r="E28" s="71">
        <v>45835</v>
      </c>
      <c r="F28" s="72" t="s">
        <v>271</v>
      </c>
      <c r="G28" s="73" t="s">
        <v>88</v>
      </c>
      <c r="H28" s="74"/>
      <c r="I28" s="74">
        <v>40280</v>
      </c>
      <c r="J28" s="74">
        <f t="shared" si="0"/>
        <v>881195.81999999972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70"/>
      <c r="E29" s="71">
        <v>45835</v>
      </c>
      <c r="F29" s="72" t="s">
        <v>272</v>
      </c>
      <c r="G29" s="73" t="s">
        <v>88</v>
      </c>
      <c r="H29" s="74"/>
      <c r="I29" s="74">
        <v>19760</v>
      </c>
      <c r="J29" s="74">
        <f t="shared" si="0"/>
        <v>861435.81999999972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70"/>
      <c r="E30" s="71">
        <v>45835</v>
      </c>
      <c r="F30" s="72" t="s">
        <v>273</v>
      </c>
      <c r="G30" s="73" t="s">
        <v>88</v>
      </c>
      <c r="H30" s="74"/>
      <c r="I30" s="74">
        <v>848.16</v>
      </c>
      <c r="J30" s="74">
        <f t="shared" si="0"/>
        <v>860587.65999999968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70"/>
      <c r="E31" s="71">
        <v>45835</v>
      </c>
      <c r="F31" s="72" t="s">
        <v>274</v>
      </c>
      <c r="G31" s="73" t="s">
        <v>87</v>
      </c>
      <c r="H31" s="74"/>
      <c r="I31" s="74">
        <v>47025</v>
      </c>
      <c r="J31" s="74">
        <f t="shared" si="0"/>
        <v>813562.65999999968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70"/>
      <c r="E32" s="71">
        <v>45835</v>
      </c>
      <c r="F32" s="72" t="s">
        <v>275</v>
      </c>
      <c r="G32" s="73" t="s">
        <v>84</v>
      </c>
      <c r="H32" s="74"/>
      <c r="I32" s="74">
        <v>4750</v>
      </c>
      <c r="J32" s="74">
        <f t="shared" si="0"/>
        <v>808812.65999999968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70"/>
      <c r="E33" s="71">
        <v>45835</v>
      </c>
      <c r="F33" s="72" t="s">
        <v>276</v>
      </c>
      <c r="G33" s="73" t="s">
        <v>86</v>
      </c>
      <c r="H33" s="74"/>
      <c r="I33" s="74">
        <v>11637.5</v>
      </c>
      <c r="J33" s="74">
        <f t="shared" si="0"/>
        <v>797175.15999999968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70"/>
      <c r="E34" s="71">
        <v>45835</v>
      </c>
      <c r="F34" s="72" t="s">
        <v>277</v>
      </c>
      <c r="G34" s="73" t="s">
        <v>286</v>
      </c>
      <c r="H34" s="74"/>
      <c r="I34" s="74">
        <v>555.12</v>
      </c>
      <c r="J34" s="74">
        <f t="shared" si="0"/>
        <v>796620.03999999969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x14ac:dyDescent="0.2">
      <c r="D35" s="70"/>
      <c r="E35" s="71">
        <v>45835</v>
      </c>
      <c r="F35" s="72" t="s">
        <v>278</v>
      </c>
      <c r="G35" s="73" t="s">
        <v>287</v>
      </c>
      <c r="H35" s="74"/>
      <c r="I35" s="74">
        <v>51300</v>
      </c>
      <c r="J35" s="74">
        <f t="shared" si="0"/>
        <v>745320.03999999969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x14ac:dyDescent="0.2">
      <c r="D36" s="70"/>
      <c r="E36" s="71">
        <v>45835</v>
      </c>
      <c r="F36" s="72" t="s">
        <v>279</v>
      </c>
      <c r="G36" s="73" t="s">
        <v>288</v>
      </c>
      <c r="H36" s="74"/>
      <c r="I36" s="74">
        <v>46204.2</v>
      </c>
      <c r="J36" s="74">
        <f t="shared" si="0"/>
        <v>699115.83999999973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x14ac:dyDescent="0.2">
      <c r="D37" s="70"/>
      <c r="E37" s="71">
        <v>45835</v>
      </c>
      <c r="F37" s="72" t="s">
        <v>280</v>
      </c>
      <c r="G37" s="73" t="s">
        <v>289</v>
      </c>
      <c r="H37" s="74"/>
      <c r="I37" s="74">
        <v>38047.5</v>
      </c>
      <c r="J37" s="74">
        <f t="shared" si="0"/>
        <v>661068.33999999973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x14ac:dyDescent="0.2">
      <c r="D38" s="70"/>
      <c r="E38" s="71">
        <v>45835</v>
      </c>
      <c r="F38" s="72" t="s">
        <v>281</v>
      </c>
      <c r="G38" s="73" t="s">
        <v>290</v>
      </c>
      <c r="H38" s="74"/>
      <c r="I38" s="74">
        <v>56982.7</v>
      </c>
      <c r="J38" s="74">
        <f t="shared" si="0"/>
        <v>604085.63999999978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9.25" thickBot="1" x14ac:dyDescent="0.25">
      <c r="D39" s="70"/>
      <c r="E39" s="71">
        <v>45838</v>
      </c>
      <c r="F39" s="72"/>
      <c r="G39" s="73" t="s">
        <v>30</v>
      </c>
      <c r="H39" s="74"/>
      <c r="I39" s="74">
        <v>175</v>
      </c>
      <c r="J39" s="74">
        <f t="shared" si="0"/>
        <v>603910.63999999978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4.25" hidden="1" x14ac:dyDescent="0.2">
      <c r="D40" s="70"/>
      <c r="E40" s="71"/>
      <c r="F40" s="72"/>
      <c r="G40" s="73"/>
      <c r="H40" s="74"/>
      <c r="I40" s="74"/>
      <c r="J40" s="74">
        <f t="shared" si="0"/>
        <v>603910.63999999978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4.25" hidden="1" x14ac:dyDescent="0.2">
      <c r="D41" s="70"/>
      <c r="E41" s="71"/>
      <c r="F41" s="72"/>
      <c r="G41" s="73"/>
      <c r="H41" s="74"/>
      <c r="I41" s="74"/>
      <c r="J41" s="74">
        <f t="shared" si="0"/>
        <v>603910.63999999978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4.25" hidden="1" x14ac:dyDescent="0.2">
      <c r="D42" s="70"/>
      <c r="E42" s="71"/>
      <c r="F42" s="72"/>
      <c r="G42" s="73"/>
      <c r="H42" s="74"/>
      <c r="I42" s="74"/>
      <c r="J42" s="74">
        <f t="shared" si="0"/>
        <v>603910.63999999978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4.25" hidden="1" x14ac:dyDescent="0.2">
      <c r="D43" s="70"/>
      <c r="E43" s="71"/>
      <c r="F43" s="72"/>
      <c r="G43" s="73"/>
      <c r="H43" s="74"/>
      <c r="I43" s="74"/>
      <c r="J43" s="74">
        <f t="shared" si="0"/>
        <v>603910.63999999978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4.25" hidden="1" x14ac:dyDescent="0.2">
      <c r="D44" s="70"/>
      <c r="E44" s="71"/>
      <c r="F44" s="72"/>
      <c r="G44" s="73"/>
      <c r="H44" s="74"/>
      <c r="I44" s="74"/>
      <c r="J44" s="74">
        <f t="shared" si="0"/>
        <v>603910.63999999978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4.25" hidden="1" x14ac:dyDescent="0.2">
      <c r="D45" s="70"/>
      <c r="E45" s="71"/>
      <c r="F45" s="72"/>
      <c r="G45" s="73"/>
      <c r="H45" s="74"/>
      <c r="I45" s="74"/>
      <c r="J45" s="74">
        <f t="shared" si="0"/>
        <v>603910.63999999978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4.25" hidden="1" x14ac:dyDescent="0.2">
      <c r="D46" s="70"/>
      <c r="E46" s="71"/>
      <c r="F46" s="72"/>
      <c r="G46" s="73"/>
      <c r="H46" s="74"/>
      <c r="I46" s="74"/>
      <c r="J46" s="74">
        <f t="shared" si="0"/>
        <v>603910.63999999978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ht="14.25" hidden="1" x14ac:dyDescent="0.2">
      <c r="D47" s="70"/>
      <c r="E47" s="71"/>
      <c r="F47" s="72"/>
      <c r="G47" s="73"/>
      <c r="H47" s="74"/>
      <c r="I47" s="74"/>
      <c r="J47" s="74">
        <f t="shared" si="0"/>
        <v>603910.63999999978</v>
      </c>
    </row>
    <row r="48" spans="4:96" ht="14.25" hidden="1" x14ac:dyDescent="0.2">
      <c r="D48" s="70"/>
      <c r="E48" s="71"/>
      <c r="F48" s="72"/>
      <c r="G48" s="73"/>
      <c r="H48" s="74"/>
      <c r="I48" s="74"/>
      <c r="J48" s="74">
        <f t="shared" si="0"/>
        <v>603910.63999999978</v>
      </c>
    </row>
    <row r="49" spans="4:11" ht="14.25" hidden="1" x14ac:dyDescent="0.2">
      <c r="D49" s="70"/>
      <c r="E49" s="71"/>
      <c r="F49" s="72"/>
      <c r="G49" s="73"/>
      <c r="H49" s="74"/>
      <c r="I49" s="74"/>
      <c r="J49" s="74">
        <f t="shared" si="0"/>
        <v>603910.63999999978</v>
      </c>
    </row>
    <row r="50" spans="4:11" ht="14.25" hidden="1" x14ac:dyDescent="0.2">
      <c r="D50" s="70"/>
      <c r="E50" s="71"/>
      <c r="F50" s="72"/>
      <c r="G50" s="73"/>
      <c r="H50" s="74"/>
      <c r="I50" s="74"/>
      <c r="J50" s="74">
        <f t="shared" si="0"/>
        <v>603910.63999999978</v>
      </c>
    </row>
    <row r="51" spans="4:11" ht="14.25" hidden="1" x14ac:dyDescent="0.2">
      <c r="D51" s="70"/>
      <c r="E51" s="71"/>
      <c r="F51" s="72"/>
      <c r="G51" s="73"/>
      <c r="H51" s="74"/>
      <c r="I51" s="74"/>
      <c r="J51" s="74">
        <f t="shared" si="0"/>
        <v>603910.63999999978</v>
      </c>
    </row>
    <row r="52" spans="4:11" ht="14.25" hidden="1" x14ac:dyDescent="0.2">
      <c r="D52" s="70"/>
      <c r="E52" s="71"/>
      <c r="F52" s="72"/>
      <c r="G52" s="73"/>
      <c r="H52" s="74"/>
      <c r="I52" s="74"/>
      <c r="J52" s="74">
        <f t="shared" si="0"/>
        <v>603910.63999999978</v>
      </c>
    </row>
    <row r="53" spans="4:11" ht="14.25" hidden="1" x14ac:dyDescent="0.2">
      <c r="D53" s="70"/>
      <c r="E53" s="71"/>
      <c r="F53" s="72"/>
      <c r="G53" s="73"/>
      <c r="H53" s="74"/>
      <c r="I53" s="74"/>
      <c r="J53" s="74">
        <f t="shared" si="0"/>
        <v>603910.63999999978</v>
      </c>
    </row>
    <row r="54" spans="4:11" ht="14.25" hidden="1" x14ac:dyDescent="0.2">
      <c r="D54" s="70"/>
      <c r="E54" s="71"/>
      <c r="F54" s="72"/>
      <c r="G54" s="73"/>
      <c r="H54" s="74"/>
      <c r="I54" s="74"/>
      <c r="J54" s="74">
        <f t="shared" si="0"/>
        <v>603910.63999999978</v>
      </c>
    </row>
    <row r="55" spans="4:11" ht="14.25" hidden="1" x14ac:dyDescent="0.2">
      <c r="D55" s="70"/>
      <c r="E55" s="71"/>
      <c r="F55" s="72"/>
      <c r="G55" s="73"/>
      <c r="H55" s="74"/>
      <c r="I55" s="74"/>
      <c r="J55" s="74">
        <f t="shared" si="0"/>
        <v>603910.63999999978</v>
      </c>
    </row>
    <row r="56" spans="4:11" ht="14.25" hidden="1" x14ac:dyDescent="0.2">
      <c r="D56" s="70"/>
      <c r="E56" s="71"/>
      <c r="F56" s="72"/>
      <c r="G56" s="73"/>
      <c r="H56" s="74"/>
      <c r="I56" s="74"/>
      <c r="J56" s="74">
        <f t="shared" si="0"/>
        <v>603910.63999999978</v>
      </c>
    </row>
    <row r="57" spans="4:11" ht="15" hidden="1" thickBot="1" x14ac:dyDescent="0.25">
      <c r="D57" s="70"/>
      <c r="E57" s="71"/>
      <c r="F57" s="72"/>
      <c r="G57" s="73"/>
      <c r="H57" s="74"/>
      <c r="I57" s="74"/>
      <c r="J57" s="74">
        <f t="shared" si="0"/>
        <v>603910.63999999978</v>
      </c>
    </row>
    <row r="58" spans="4:11" ht="15" thickBot="1" x14ac:dyDescent="0.25">
      <c r="D58" s="227" t="s">
        <v>8</v>
      </c>
      <c r="E58" s="228"/>
      <c r="F58" s="228"/>
      <c r="G58" s="228"/>
      <c r="H58" s="94">
        <f>SUM(H17:H57)</f>
        <v>0</v>
      </c>
      <c r="I58" s="94">
        <f>SUM(I17:I57)</f>
        <v>594712.79999999993</v>
      </c>
      <c r="J58" s="95">
        <f>+J16+H58-I58</f>
        <v>603910.64</v>
      </c>
      <c r="K58" s="25">
        <f>+J58-'[1]CTA.  3103 F. REPONIBLE'!$J$35</f>
        <v>0</v>
      </c>
    </row>
    <row r="59" spans="4:11" ht="14.25" x14ac:dyDescent="0.2">
      <c r="D59" s="88"/>
      <c r="E59" s="88"/>
      <c r="F59" s="88"/>
      <c r="G59" s="88"/>
      <c r="H59" s="89"/>
      <c r="I59" s="89"/>
      <c r="J59" s="90"/>
    </row>
    <row r="60" spans="4:11" ht="14.25" x14ac:dyDescent="0.2">
      <c r="D60" s="88"/>
      <c r="E60" s="88"/>
      <c r="F60" s="88"/>
      <c r="G60" s="37"/>
      <c r="H60" s="9"/>
      <c r="I60" s="84"/>
      <c r="J60" s="9"/>
    </row>
    <row r="61" spans="4:11" ht="14.25" x14ac:dyDescent="0.2">
      <c r="D61" s="88"/>
      <c r="E61" s="88"/>
      <c r="F61" s="88"/>
      <c r="G61" s="37"/>
      <c r="H61" s="9"/>
      <c r="I61" s="84"/>
      <c r="J61" s="9"/>
    </row>
    <row r="62" spans="4:11" ht="14.25" x14ac:dyDescent="0.2">
      <c r="D62" s="88"/>
      <c r="E62" s="88"/>
      <c r="F62" s="88"/>
      <c r="G62" s="37"/>
      <c r="H62" s="9"/>
      <c r="I62" s="84"/>
      <c r="J62" s="9"/>
    </row>
    <row r="63" spans="4:11" ht="14.25" x14ac:dyDescent="0.2">
      <c r="D63" s="88"/>
      <c r="E63" s="88"/>
      <c r="F63" s="88"/>
      <c r="G63" s="37"/>
      <c r="H63" s="9"/>
      <c r="I63" s="84"/>
      <c r="J63" s="9"/>
    </row>
    <row r="64" spans="4:11" ht="14.25" x14ac:dyDescent="0.2">
      <c r="D64" s="88"/>
      <c r="E64" s="88"/>
      <c r="F64" s="88"/>
      <c r="G64" s="37"/>
      <c r="H64" s="9"/>
      <c r="I64" s="84"/>
      <c r="J64" s="9"/>
    </row>
    <row r="65" spans="4:10" ht="14.25" x14ac:dyDescent="0.2">
      <c r="D65" s="88"/>
      <c r="E65" s="88"/>
      <c r="F65" s="88"/>
      <c r="G65" s="37"/>
      <c r="H65" s="9"/>
      <c r="I65" s="84"/>
      <c r="J65" s="9"/>
    </row>
    <row r="66" spans="4:10" ht="14.25" x14ac:dyDescent="0.2">
      <c r="D66" s="9"/>
      <c r="E66" s="83" t="s">
        <v>36</v>
      </c>
      <c r="F66" s="9"/>
      <c r="G66" s="37" t="s">
        <v>40</v>
      </c>
      <c r="H66" s="9"/>
      <c r="I66" s="83" t="s">
        <v>37</v>
      </c>
      <c r="J66" s="9"/>
    </row>
    <row r="67" spans="4:10" ht="14.25" x14ac:dyDescent="0.2">
      <c r="D67" s="9"/>
      <c r="E67" s="83" t="s">
        <v>31</v>
      </c>
      <c r="F67" s="9"/>
      <c r="G67" s="83" t="s">
        <v>32</v>
      </c>
      <c r="H67" s="9"/>
      <c r="I67" s="83" t="s">
        <v>35</v>
      </c>
      <c r="J67" s="9"/>
    </row>
    <row r="68" spans="4:10" ht="14.25" x14ac:dyDescent="0.2">
      <c r="D68" s="9"/>
      <c r="E68" s="83" t="s">
        <v>33</v>
      </c>
      <c r="F68" s="9"/>
      <c r="G68" s="83" t="s">
        <v>291</v>
      </c>
      <c r="H68" s="9"/>
      <c r="I68" s="83" t="s">
        <v>41</v>
      </c>
      <c r="J68" s="9"/>
    </row>
    <row r="69" spans="4:10" ht="14.25" x14ac:dyDescent="0.2">
      <c r="D69" s="9"/>
      <c r="E69" s="83" t="s">
        <v>34</v>
      </c>
      <c r="F69" s="9"/>
      <c r="G69" s="83" t="s">
        <v>53</v>
      </c>
      <c r="H69" s="9"/>
      <c r="I69" s="83" t="s">
        <v>51</v>
      </c>
      <c r="J69" s="9"/>
    </row>
    <row r="70" spans="4:10" x14ac:dyDescent="0.2">
      <c r="D70" s="9"/>
      <c r="E70" s="9"/>
      <c r="F70" s="9"/>
      <c r="G70" s="11"/>
      <c r="H70" s="9"/>
      <c r="I70" s="9"/>
      <c r="J70" s="9"/>
    </row>
    <row r="71" spans="4:10" x14ac:dyDescent="0.2">
      <c r="D71" s="9"/>
      <c r="E71" s="9"/>
      <c r="F71" s="9"/>
      <c r="G71" s="11"/>
      <c r="H71" s="9"/>
      <c r="I71" s="9"/>
      <c r="J71" s="9"/>
    </row>
    <row r="72" spans="4:10" x14ac:dyDescent="0.2">
      <c r="D72" s="9"/>
      <c r="E72" s="9"/>
      <c r="F72" s="9"/>
      <c r="G72" s="11"/>
      <c r="H72" s="9"/>
      <c r="I72" s="9"/>
      <c r="J72" s="9"/>
    </row>
    <row r="73" spans="4:10" x14ac:dyDescent="0.2">
      <c r="D73" s="9"/>
      <c r="E73" s="9"/>
      <c r="F73" s="9"/>
      <c r="G73" s="11"/>
      <c r="H73" s="9"/>
      <c r="I73" s="9"/>
      <c r="J73" s="9"/>
    </row>
    <row r="74" spans="4:10" x14ac:dyDescent="0.2">
      <c r="D74" s="9"/>
      <c r="E74" s="9"/>
      <c r="F74" s="9"/>
    </row>
    <row r="82" spans="4:10" x14ac:dyDescent="0.2">
      <c r="G82" s="9"/>
    </row>
    <row r="83" spans="4:10" x14ac:dyDescent="0.2">
      <c r="H83" s="9"/>
      <c r="I83" s="9"/>
      <c r="J83" s="9"/>
    </row>
    <row r="84" spans="4:10" x14ac:dyDescent="0.2">
      <c r="D84" s="9"/>
      <c r="E84" s="9"/>
      <c r="F84" s="9"/>
    </row>
    <row r="104" spans="4:4" ht="15" x14ac:dyDescent="0.2">
      <c r="D104" s="86"/>
    </row>
  </sheetData>
  <mergeCells count="10">
    <mergeCell ref="D58:G58"/>
    <mergeCell ref="C12:F12"/>
    <mergeCell ref="G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>
    <row r="1" spans="1:1" x14ac:dyDescent="0.2">
      <c r="A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2025-07-14T13:04:43Z</cp:lastPrinted>
  <dcterms:created xsi:type="dcterms:W3CDTF">2006-07-11T17:39:34Z</dcterms:created>
  <dcterms:modified xsi:type="dcterms:W3CDTF">2025-07-14T13:06:39Z</dcterms:modified>
</cp:coreProperties>
</file>