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5\JULIO\"/>
    </mc:Choice>
  </mc:AlternateContent>
  <bookViews>
    <workbookView xWindow="0" yWindow="0" windowWidth="20490" windowHeight="7155" tabRatio="601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EGRESOS CTA. 3103 F REPONIBLE" sheetId="10" r:id="rId7"/>
    <sheet name="Hoja2" sheetId="9" r:id="rId8"/>
  </sheets>
  <externalReferences>
    <externalReference r:id="rId9"/>
    <externalReference r:id="rId10"/>
  </externalReferences>
  <definedNames>
    <definedName name="_xlnm._FilterDatabase" localSheetId="0" hidden="1">'INGRESOS CUENTA COLECT'!$B$1:$H$388</definedName>
    <definedName name="_xlnm.Print_Area" localSheetId="2">'EGRESOS CTA.  OPERT. 160'!$B$1:$I$60</definedName>
    <definedName name="_xlnm.Print_Area" localSheetId="5">'EGRESOS CTA. 2000 ONCO'!$A$1:$J$35</definedName>
    <definedName name="_xlnm.Print_Area" localSheetId="6">'EGRESOS CTA. 3103 F REPONIBLE'!$A$1:$J$77</definedName>
    <definedName name="_xlnm.Print_Area" localSheetId="1">'EGRESOS CTA. AUXILIAR 3001'!$B$1:$I$108</definedName>
    <definedName name="_xlnm.Print_Area" localSheetId="4">'EGRESOS CTA. FONDOCYT'!$A$1:$J$38</definedName>
    <definedName name="_xlnm.Print_Area" localSheetId="3">'EGRESOS CTA. NOMINA'!$A$1:$J$82</definedName>
    <definedName name="_xlnm.Print_Area" localSheetId="0">'INGRESOS CUENTA COLECT'!$A$1:$G$358</definedName>
    <definedName name="_xlnm.Print_Titles" localSheetId="2">'EGRESOS CTA.  OPERT. 160'!$1:$13</definedName>
    <definedName name="_xlnm.Print_Titles" localSheetId="5">'EGRESOS CTA. 2000 ONCO'!$1:$11</definedName>
    <definedName name="_xlnm.Print_Titles" localSheetId="6">'EGRESOS CTA. 3103 F REPONIBLE'!$1:$11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K58" i="10" l="1"/>
  <c r="J14" i="10"/>
  <c r="K20" i="7"/>
  <c r="J15" i="7"/>
  <c r="K70" i="6"/>
  <c r="J14" i="6"/>
  <c r="J53" i="5"/>
  <c r="I12" i="5"/>
  <c r="I12" i="4"/>
  <c r="H349" i="1"/>
  <c r="G14" i="1"/>
  <c r="I58" i="10" l="1"/>
  <c r="J16" i="10" l="1"/>
  <c r="H58" i="10"/>
  <c r="G16" i="10"/>
  <c r="J58" i="10" l="1"/>
  <c r="J17" i="10"/>
  <c r="J18" i="10" s="1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J50" i="10" s="1"/>
  <c r="J51" i="10" s="1"/>
  <c r="J52" i="10" s="1"/>
  <c r="J53" i="10" s="1"/>
  <c r="J54" i="10" s="1"/>
  <c r="J55" i="10" s="1"/>
  <c r="J56" i="10" s="1"/>
  <c r="J57" i="10" s="1"/>
  <c r="F349" i="1" l="1"/>
  <c r="J14" i="8" l="1"/>
  <c r="G53" i="5"/>
  <c r="G16" i="8"/>
  <c r="G17" i="7"/>
  <c r="G16" i="6"/>
  <c r="F14" i="5"/>
  <c r="F14" i="4"/>
  <c r="G97" i="4"/>
  <c r="H97" i="4"/>
  <c r="E349" i="1"/>
  <c r="I14" i="4" l="1"/>
  <c r="G17" i="1"/>
  <c r="G349" i="1" s="1"/>
  <c r="J16" i="6"/>
  <c r="I14" i="5"/>
  <c r="J16" i="8" l="1"/>
  <c r="I23" i="8" l="1"/>
  <c r="H23" i="8"/>
  <c r="J23" i="8" l="1"/>
  <c r="K23" i="8" s="1"/>
  <c r="J17" i="8"/>
  <c r="J18" i="8" s="1"/>
  <c r="J19" i="8" s="1"/>
  <c r="J20" i="8" s="1"/>
  <c r="J21" i="8" s="1"/>
  <c r="J22" i="8" s="1"/>
  <c r="J17" i="7" l="1"/>
  <c r="J18" i="7" s="1"/>
  <c r="J19" i="7" s="1"/>
  <c r="I20" i="7" l="1"/>
  <c r="J20" i="7" s="1"/>
  <c r="H53" i="5" l="1"/>
  <c r="I53" i="5" s="1"/>
  <c r="H70" i="6" l="1"/>
  <c r="I97" i="4" l="1"/>
  <c r="J97" i="4" s="1"/>
  <c r="I70" i="6" l="1"/>
  <c r="J70" i="6" l="1"/>
  <c r="E17" i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I15" i="4" l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l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I190" i="1" l="1"/>
  <c r="I15" i="5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</calcChain>
</file>

<file path=xl/sharedStrings.xml><?xml version="1.0" encoding="utf-8"?>
<sst xmlns="http://schemas.openxmlformats.org/spreadsheetml/2006/main" count="754" uniqueCount="220">
  <si>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</si>
  <si>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</si>
  <si>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</si>
  <si>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</si>
  <si>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</si>
  <si>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</si>
  <si>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</si>
  <si>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</si>
  <si>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</si>
  <si>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</si>
  <si>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</si>
  <si>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</si>
  <si>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</si>
  <si>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</si>
  <si>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</si>
  <si>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</si>
  <si>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</si>
  <si>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</si>
  <si>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</si>
  <si>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</si>
  <si>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</si>
  <si>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</si>
  <si>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</si>
  <si>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</si>
  <si>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</si>
  <si>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</si>
  <si>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</si>
  <si>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</si>
  <si>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</si>
  <si>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</si>
  <si>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</si>
  <si>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</si>
  <si>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</si>
  <si>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</si>
  <si>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</si>
  <si>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</si>
  <si>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</si>
  <si>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</si>
  <si>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</si>
  <si>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</si>
  <si>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</si>
  <si>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 xml:space="preserve">Lcda. Sandra Ciprian </t>
  </si>
  <si>
    <t>DEPOSITO VIA TRANSF. ARS RENACER</t>
  </si>
  <si>
    <t>RETENCION ISR SALARIAL POR TRASF. VIA LIBRAMIENTOS NOMINA</t>
  </si>
  <si>
    <t>______________________________</t>
  </si>
  <si>
    <t>SEGUROS SURA, S.A.</t>
  </si>
  <si>
    <t>HUMANO SEGUROS, S.A.</t>
  </si>
  <si>
    <t>SEGURO NACIONAL DE SALUD (SENASA)</t>
  </si>
  <si>
    <t>MAPFRE SALUD ARS, S.A.</t>
  </si>
  <si>
    <t>____________________________________</t>
  </si>
  <si>
    <t>Encargada Dpto. Financiera</t>
  </si>
  <si>
    <t>DEPOSITO VIA TRANSF. ARS METASALUD</t>
  </si>
  <si>
    <t>Encargado Dpto. Contabilidad</t>
  </si>
  <si>
    <t>ALTICE DOMINICANA, S.A.</t>
  </si>
  <si>
    <t>COMPAÑÍA DOMINICANA DE TELEFONOS</t>
  </si>
  <si>
    <t>CORPORACION DEL ACUEDUCTO Y ALCANTARILLADO DE SANTO DOMINGO, CAASD</t>
  </si>
  <si>
    <t>DISTRIBUIDORES INTERNACIONALES DE PETROLEO, S.A.</t>
  </si>
  <si>
    <t>CENTRO ONCOPEDIATRIA NO. 04002002000</t>
  </si>
  <si>
    <t>Cuenta Bancaria No: 04002002000</t>
  </si>
  <si>
    <t xml:space="preserve">CENTRO ONCOPEDIATRIA 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</si>
  <si>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</si>
  <si>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</si>
  <si>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</si>
  <si>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</si>
  <si>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>DEPOSITO VIA TRANSF. ARS FUTURO</t>
  </si>
  <si>
    <t>AYUNTAMIENTO DISTRITO NACIONAL (ADN)</t>
  </si>
  <si>
    <t>ASIGNACION PRESUPUESTARIA PARA GASTOS</t>
  </si>
  <si>
    <t>SEGUROS BANRESERVAS, S.A.</t>
  </si>
  <si>
    <t>DEPOSITO VIA TRANSF. ARS YUNEN</t>
  </si>
  <si>
    <t>DEPOSITO VIA TRANSF. ARS CMD</t>
  </si>
  <si>
    <t>GRUPO FARMACEUTICO CAR-M,  S. R. L.</t>
  </si>
  <si>
    <t xml:space="preserve">FONDO REPONIBLE DE ASISTENCIA SOCIAL </t>
  </si>
  <si>
    <t>Cuenta Bancaria NO. 960-810310-3</t>
  </si>
  <si>
    <t>DEPOSITO VIA TRANSF. ARS RESERVAS</t>
  </si>
  <si>
    <t>DEPOSITO VIA TRANSF. ARS UASD</t>
  </si>
  <si>
    <t>RETENCION 0.30% POR TRASF. VIA LIBRAMIENTOS A PROVEERDORES</t>
  </si>
  <si>
    <t>AMIPHARMA DOMINICANA, S. R. L.</t>
  </si>
  <si>
    <t>0014-2025</t>
  </si>
  <si>
    <t>GREGORIA TAMARES</t>
  </si>
  <si>
    <t>NOMINA PERSONAL CARÁCTER EVENTUAL  EXTRANJEROS JUNIO  2025 FG</t>
  </si>
  <si>
    <t>NOMINA  PERSONAL CARÁCTER FIJO ONCOPEDIATRICO JUNIO   2025 FONDO GENERAL</t>
  </si>
  <si>
    <t>NOMINA  PERSONAL CARÁCTER TEMPORAL  JUNIO  2025 FONDO GENERAL</t>
  </si>
  <si>
    <t>Lic. Lisa Marie Perez Cruz</t>
  </si>
  <si>
    <t>Del 01 Al 31 De Julio  2025</t>
  </si>
  <si>
    <t>NOTA DEBITO POR COBRO TARJETA CREDITO JUNIO 2025</t>
  </si>
  <si>
    <t>pago de alquiler de espacio máquinas expendedoras snacks y café  por RD$$20,000.00 de parte de VS Solution, SRL  mes Junio   2025</t>
  </si>
  <si>
    <t xml:space="preserve">Dp via transferencia  Rafael Guillermo Valdez  Récord # 2023/14480  para Saldo Aplicación de Quimioterapias (Factura #393054-25  por el monto de RD$1,455.00
</t>
  </si>
  <si>
    <t xml:space="preserve">ARS SENASA ODONTOLOGIA </t>
  </si>
  <si>
    <t>Dp via cheque #015499 Consorcio  Azucarero De Empresas Industriales CAEI, S.A. Donacion a la paciente (Rosa Natera Rosario  Récord # 2022/17540, para cirugia de mama  por un monto de RD$ 114,970.20</t>
  </si>
  <si>
    <t>DEPOSITO VIA CHEQUE ARS MONUMENTAL</t>
  </si>
  <si>
    <t xml:space="preserve">ARS META SALUD </t>
  </si>
  <si>
    <t>Deposito Cheque  #002690  Asoc. Mujeres Solidarias (AMSI) Donacion a la Sra. Altagracia Marisol Martinez,  para por procesos medicos por el monto de RD$2,298.00</t>
  </si>
  <si>
    <t xml:space="preserve">Dp via transferencia ingrid crisostomo para procesos medicos   por el monto de RD$23,390.00 
</t>
  </si>
  <si>
    <t xml:space="preserve">Dp via transferencia Sandra Tolentino Martínez Récord # 2023/270  para co pago estudio pet pxFactura #109939-25   por el monto de RD$10,000.00
</t>
  </si>
  <si>
    <t xml:space="preserve">Dp via transferencia Sandra Tolentino Martínez Récord # 2025/7233  para Saldo Medicamento Rituximab 500 mg (Factura #397956-25   por el monto de RD$128,800.00
</t>
  </si>
  <si>
    <t>DEPOSITO VIA CHEQUE ARS GMA</t>
  </si>
  <si>
    <t>Deposito Cheque  #002695  Asoc. Mujeres Solidarias (AMSI) Donacion a la Sra. Luz Maria Ruiz,  para por procesos medicos por el monto de RD$26,600.00</t>
  </si>
  <si>
    <t>Deposito Cheque  #002694  Asoc. Mujeres Solidarias (AMSI) Donacion a la Sra. Luz Maria Ruiz,  para por procesos medicos por el monto de RD$3,500.00</t>
  </si>
  <si>
    <t>Deposito Cheque  #000148  Rodi La Fundacion Donacion a la Sra. Anny Mercedes Diaz Rodriguez,  para compra de medicamentos  Factura #397932-25  por el monto de RD$13,130.00</t>
  </si>
  <si>
    <t>Dp via transferenciaOnice Fernando Lantigua  para procesos medicos   por el monto de RD$14,365.43</t>
  </si>
  <si>
    <t>Deposito Cheque  #000149  Rodi La Fundacion Donacion a la Sra. Anny Mercedes Diaz Rodriguez,  para pago diferencia ingreso de la paciente  por el monto de RD$3,886.32</t>
  </si>
  <si>
    <t xml:space="preserve">Dp via transferencia Leonidas Encarnación De Feliz  Récord # 2025/6810  para Saldo Co-pago Biopsia Sonodirigida de Mamas con Trucut (Factura #110452-25   por el monto de RD$1,500.00
</t>
  </si>
  <si>
    <t>NOTA DEBITO POR COBRO TARJETA CREDITO AMERICAN EXPRESS</t>
  </si>
  <si>
    <t>DEPOSITO CK.  SOLEO FOOD SERVICES SRL PAGO  RENTA CAFETERIA  CORRESPONDIENTE AL MES DE MAYO</t>
  </si>
  <si>
    <t xml:space="preserve">Dp via transferencia por la Sra. Santa Geannis Medrano de León ,  ayuda Anabella Lima Colas       Récord # 2024/13654 para Saldo Medicamentos Paclitaxel y Granisetrón Factura #397366-25 por RD$4,963.00
</t>
  </si>
  <si>
    <t>DEPOSITO CK.  SOLEO FOOD SERVICES SRL PAGO  RENTA CAFETERIA  CORRESPONDIENTE AL MES DE JUNIO</t>
  </si>
  <si>
    <t>TRANSFERENCIA RECIBIDA EN LA CUENTA  3000 DEVOLUCION FONDOS POR SUBSIDIOS DE MATERNIDAD CORRESPONDIENTE AL MES DE MAYO 2025 RD$8,912.54</t>
  </si>
  <si>
    <t>Dp via transferencia Centro de Imágenes Medicas Especializadas Nuclear (CIMEN) por el monto de RD$1,212,246.74</t>
  </si>
  <si>
    <t xml:space="preserve">Dp via transferencia Waldo Frías        Récord # 2025/3391  para Abono Hospitalización (Factura #404967-25   por el monto de RD$30,000.00
</t>
  </si>
  <si>
    <t>pago de alquiler de espacio máquinas expendedoras snacks y café  por RD$$20,000.00 de parte de VS Solution, SRL  mes Julio   2025</t>
  </si>
  <si>
    <t>3662-1</t>
  </si>
  <si>
    <t>3664-1</t>
  </si>
  <si>
    <t>3666-1</t>
  </si>
  <si>
    <t>3693-1</t>
  </si>
  <si>
    <t>3695-1</t>
  </si>
  <si>
    <t>3697-1</t>
  </si>
  <si>
    <t>3699-1</t>
  </si>
  <si>
    <t>3703-1</t>
  </si>
  <si>
    <t>3705-1</t>
  </si>
  <si>
    <t>3707-1</t>
  </si>
  <si>
    <t>3711-1</t>
  </si>
  <si>
    <t>3715-1</t>
  </si>
  <si>
    <t>3724-1</t>
  </si>
  <si>
    <t>3737-1</t>
  </si>
  <si>
    <t>3739-1</t>
  </si>
  <si>
    <t>3744-1</t>
  </si>
  <si>
    <t>3746-1</t>
  </si>
  <si>
    <t>3753-1</t>
  </si>
  <si>
    <t>3755-1</t>
  </si>
  <si>
    <t>3786-1</t>
  </si>
  <si>
    <t>3789-1</t>
  </si>
  <si>
    <t>3793-1</t>
  </si>
  <si>
    <t>3795-1</t>
  </si>
  <si>
    <t>3860-1</t>
  </si>
  <si>
    <t>3896-1</t>
  </si>
  <si>
    <t>3868-1</t>
  </si>
  <si>
    <t>3870-1</t>
  </si>
  <si>
    <t>3872-1</t>
  </si>
  <si>
    <t>3874-1</t>
  </si>
  <si>
    <t>3886-1</t>
  </si>
  <si>
    <t>3894-1</t>
  </si>
  <si>
    <t>3972-1</t>
  </si>
  <si>
    <t>3982-1</t>
  </si>
  <si>
    <t>4006-1</t>
  </si>
  <si>
    <t>4035-1</t>
  </si>
  <si>
    <t>4037-1</t>
  </si>
  <si>
    <t>4073-1</t>
  </si>
  <si>
    <t>4080-1</t>
  </si>
  <si>
    <t>4085-1</t>
  </si>
  <si>
    <t>4087-1</t>
  </si>
  <si>
    <t>4089-1</t>
  </si>
  <si>
    <t>4104-1</t>
  </si>
  <si>
    <t>4112-1</t>
  </si>
  <si>
    <t>INCLISE, S.R.L.</t>
  </si>
  <si>
    <t>QUIROFANOS L.Q, S.R.L.</t>
  </si>
  <si>
    <t>FULL STOCK RD, E.I.R.L.</t>
  </si>
  <si>
    <t>QUALIPLIERS, E.I.R.L.</t>
  </si>
  <si>
    <t>WEST, S.A.</t>
  </si>
  <si>
    <t>ULTRALAB, S. R. L.</t>
  </si>
  <si>
    <t>PANIAGUA FARMA, S.R.L.</t>
  </si>
  <si>
    <t>PROPANO Y DERIVADOS, S.A.</t>
  </si>
  <si>
    <t>MACROTECH FARMACEUTICA, S. R. L.</t>
  </si>
  <si>
    <t>GRUPO CHEMPIONY, S.R.L.</t>
  </si>
  <si>
    <t>J GASSO GASSO, S.A.S.</t>
  </si>
  <si>
    <t>DOCTORES MALLEN GUERRA, S. A.</t>
  </si>
  <si>
    <t>LABORATORIOS ANTILLANOSS EDMAR, S.A.</t>
  </si>
  <si>
    <t>SUIPHAR DOMINICANA, S.R.L.</t>
  </si>
  <si>
    <t>PHARMACEUTICAL TECHNOLOGY, S. A.</t>
  </si>
  <si>
    <t>KETTLE, SANCHEZ Y CO. S.A.</t>
  </si>
  <si>
    <t>OSCAR A. RENTA NEGRON, S. A.</t>
  </si>
  <si>
    <t>TRACE INTERNATIONAL, SRL</t>
  </si>
  <si>
    <t>MAREL MEDICAL, S.R.L.</t>
  </si>
  <si>
    <t>OFFITEK, S.R.L.</t>
  </si>
  <si>
    <t>DHL DOMINICANA, S.A.</t>
  </si>
  <si>
    <t>ALIANZA INNOVADORA DE SERVICIOS AMBIENTALES,  S. R. L.</t>
  </si>
  <si>
    <t>QUIMICOS ESPECIALIZADOS (QUIES)</t>
  </si>
  <si>
    <t>FARMACO QUIMICA NACIONAL, S.A.</t>
  </si>
  <si>
    <t>SERVICIOS E INSTALACIONES TECNICAS,  S.R.L.</t>
  </si>
  <si>
    <t>BENEFRUTA, E.I.R.L.</t>
  </si>
  <si>
    <t>PROFARES, S.R.L.</t>
  </si>
  <si>
    <t>BIO-NUCLEAR, S. A.</t>
  </si>
  <si>
    <t>RETENCION 0.10% POR TRASF. VIA LIBRAMIENTOS A PROVEERDORES</t>
  </si>
  <si>
    <t>RETENCION 0.100% POR TRASF. VIA LIBRAMIENTOS A PROVEERDORES</t>
  </si>
  <si>
    <t>DRA. LUISA MARILYN RAMIREZ</t>
  </si>
  <si>
    <t>OTRAS RETENCIONES 0.% POR TRASF. VIA LIBRAMIENTOS A PROVEERDORES</t>
  </si>
  <si>
    <t>ALTA REAL STATE SHECIA, S.R.L.</t>
  </si>
  <si>
    <t>Deposito Cierre de cuenta relacion de caja chica</t>
  </si>
  <si>
    <t>REINTEGRO TRANSF..0014-2025,  BENEFICIARIO GREGORIA TAMARES  POR ERROR EN REGISTRO</t>
  </si>
  <si>
    <t>3630-1</t>
  </si>
  <si>
    <t>NOMINA VACACIONES NO DISFRUTADAS EX COLABORADOR JUNIO  2025, FONDO GENERAL</t>
  </si>
  <si>
    <t>DEPOSITO VIA TRANSF. PAGO SEGUNDA ETAPA DEL ONCOPEDIATRICO Y EL PERSONAL TRASLADO DESDE EL SERVICIO NACIONAL DE SALUD MES DE JULIO 2025 RD$8,726,403.71</t>
  </si>
  <si>
    <t>DEPOSITO VIA TRANSF.  INDEMNIZACION A EX COLABORADORES  RD$303,591.93</t>
  </si>
  <si>
    <t>3764-1</t>
  </si>
  <si>
    <t>3767-1</t>
  </si>
  <si>
    <t>3771-1</t>
  </si>
  <si>
    <t>3773-1</t>
  </si>
  <si>
    <t>3861-1</t>
  </si>
  <si>
    <t>TRANSFERENCIA RECIBIDA EN LA CUENTA  2000 corresponde a reintegro fondos cheques vencido #2913362 personal inactivosl sr. Wellintong Reguillo Baez, cedula402-2793545-5 por el monto de RD$13,200.00</t>
  </si>
  <si>
    <t>TRANSFERENCIA RECIBIDA EN LA CUENTA  2000 corresponde a reintegro fondos cheques vencido #2913840 personal inactivosl sr. Wellintong Reguillo Baez, cedula402-2793545-5 por el monto de RD$9,137.06</t>
  </si>
  <si>
    <t>TRANSFERENCIA  PARA CUBRIR  AUMENTO 10% DE LOS MEDICOS JULIO-25</t>
  </si>
  <si>
    <t>3902-1</t>
  </si>
  <si>
    <t>NOMINA COMPENSACION ESPECIAL JULIO  2025 FONDO GENERAL</t>
  </si>
  <si>
    <t>3904-1</t>
  </si>
  <si>
    <t>NOMINA  PERSONAL CARÁCTER TEMPORAL (CICLOTRON) JULIO  2025 FONDO GENERAL</t>
  </si>
  <si>
    <t>3906-1</t>
  </si>
  <si>
    <t>NOMINA COMPENSACION MIILITAR JULIO  2025, FONDO GENERAL</t>
  </si>
  <si>
    <t>3908-1</t>
  </si>
  <si>
    <t>4026-1</t>
  </si>
  <si>
    <t>4028-1</t>
  </si>
  <si>
    <t>NOMINA  PERSONAL CARÁCTER FIJO   JULIO   2025 FONDO GENERAL</t>
  </si>
  <si>
    <t>4030-1</t>
  </si>
  <si>
    <t>3954-1</t>
  </si>
  <si>
    <t>NOMINA PERSONAL CARÁCTER SUPLENCIA  JULIO  2025 FG</t>
  </si>
  <si>
    <t>4124-1</t>
  </si>
  <si>
    <t>NOMINA ADICIONAL  PERSONAL CARÁCTER FIJO   JULIO   2025 FONDO GENERAL</t>
  </si>
  <si>
    <t>4127-1</t>
  </si>
  <si>
    <t>NOMINA HORAS EXTRAS ABRIL  2025, FONDO GENERAL</t>
  </si>
  <si>
    <t>0043-2025</t>
  </si>
  <si>
    <t>MILDRED VIRGINIA CASTILLO RIERA</t>
  </si>
  <si>
    <t>COMISION COMPRA DE CHEQUE CERTIFICADO MILDRED VIRGINIA 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</si>
</sst>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4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3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Fill="1" applyBorder="1" applyAlignment="1">
      <alignment horizontal="center" vertical="center" wrapText="1"/>
    </xf>
    <xf numFmtId="165" fontId="12" fillId="0" borderId="18" xfId="0" applyNumberFormat="1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4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3" fontId="24" fillId="4" borderId="36" xfId="1" applyFont="1" applyFill="1" applyBorder="1" applyAlignment="1">
      <alignment vertical="center"/>
    </xf>
    <xf numFmtId="0" fontId="23" fillId="0" borderId="11" xfId="0" applyFont="1" applyFill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0" fontId="5" fillId="2" borderId="10" xfId="0" applyFont="1" applyFill="1" applyBorder="1" applyAlignment="1">
      <alignment horizontal="center" vertical="center" wrapText="1"/>
    </xf>
    <xf numFmtId="14" fontId="12" fillId="0" borderId="11" xfId="0" applyNumberFormat="1" applyFont="1" applyFill="1" applyBorder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/>
    </xf>
    <xf numFmtId="0" fontId="27" fillId="3" borderId="0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vertical="top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160</xdr:row>
      <xdr:rowOff>28575</xdr:rowOff>
    </xdr:from>
    <xdr:to>
      <xdr:col>7</xdr:col>
      <xdr:colOff>625475</xdr:colOff>
      <xdr:row>170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132</xdr:row>
      <xdr:rowOff>47625</xdr:rowOff>
    </xdr:from>
    <xdr:to>
      <xdr:col>8</xdr:col>
      <xdr:colOff>833799</xdr:colOff>
      <xdr:row>143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133</xdr:row>
      <xdr:rowOff>38100</xdr:rowOff>
    </xdr:from>
    <xdr:to>
      <xdr:col>8</xdr:col>
      <xdr:colOff>948099</xdr:colOff>
      <xdr:row>144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134</xdr:row>
      <xdr:rowOff>38100</xdr:rowOff>
    </xdr:from>
    <xdr:to>
      <xdr:col>8</xdr:col>
      <xdr:colOff>948099</xdr:colOff>
      <xdr:row>145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135</xdr:row>
      <xdr:rowOff>28575</xdr:rowOff>
    </xdr:from>
    <xdr:to>
      <xdr:col>8</xdr:col>
      <xdr:colOff>948099</xdr:colOff>
      <xdr:row>146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85</xdr:row>
      <xdr:rowOff>47625</xdr:rowOff>
    </xdr:from>
    <xdr:to>
      <xdr:col>8</xdr:col>
      <xdr:colOff>833799</xdr:colOff>
      <xdr:row>96</xdr:row>
      <xdr:rowOff>47625</xdr:rowOff>
    </xdr:to>
    <xdr:pic>
      <xdr:nvPicPr>
        <xdr:cNvPr id="3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86</xdr:row>
      <xdr:rowOff>38100</xdr:rowOff>
    </xdr:from>
    <xdr:to>
      <xdr:col>8</xdr:col>
      <xdr:colOff>948099</xdr:colOff>
      <xdr:row>97</xdr:row>
      <xdr:rowOff>47624</xdr:rowOff>
    </xdr:to>
    <xdr:pic>
      <xdr:nvPicPr>
        <xdr:cNvPr id="4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87</xdr:row>
      <xdr:rowOff>38100</xdr:rowOff>
    </xdr:from>
    <xdr:to>
      <xdr:col>8</xdr:col>
      <xdr:colOff>948099</xdr:colOff>
      <xdr:row>98</xdr:row>
      <xdr:rowOff>38102</xdr:rowOff>
    </xdr:to>
    <xdr:pic>
      <xdr:nvPicPr>
        <xdr:cNvPr id="5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88</xdr:row>
      <xdr:rowOff>28575</xdr:rowOff>
    </xdr:from>
    <xdr:to>
      <xdr:col>8</xdr:col>
      <xdr:colOff>948099</xdr:colOff>
      <xdr:row>99</xdr:row>
      <xdr:rowOff>38102</xdr:rowOff>
    </xdr:to>
    <xdr:pic>
      <xdr:nvPicPr>
        <xdr:cNvPr id="6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120</xdr:row>
      <xdr:rowOff>47625</xdr:rowOff>
    </xdr:from>
    <xdr:to>
      <xdr:col>8</xdr:col>
      <xdr:colOff>833799</xdr:colOff>
      <xdr:row>131</xdr:row>
      <xdr:rowOff>47626</xdr:rowOff>
    </xdr:to>
    <xdr:pic>
      <xdr:nvPicPr>
        <xdr:cNvPr id="3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830425"/>
          <a:ext cx="6929799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121</xdr:row>
      <xdr:rowOff>38100</xdr:rowOff>
    </xdr:from>
    <xdr:to>
      <xdr:col>8</xdr:col>
      <xdr:colOff>948099</xdr:colOff>
      <xdr:row>132</xdr:row>
      <xdr:rowOff>47623</xdr:rowOff>
    </xdr:to>
    <xdr:pic>
      <xdr:nvPicPr>
        <xdr:cNvPr id="4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49828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122</xdr:row>
      <xdr:rowOff>38100</xdr:rowOff>
    </xdr:from>
    <xdr:to>
      <xdr:col>8</xdr:col>
      <xdr:colOff>948099</xdr:colOff>
      <xdr:row>133</xdr:row>
      <xdr:rowOff>38103</xdr:rowOff>
    </xdr:to>
    <xdr:pic>
      <xdr:nvPicPr>
        <xdr:cNvPr id="5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144750"/>
          <a:ext cx="6929799" cy="1781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123</xdr:row>
      <xdr:rowOff>28575</xdr:rowOff>
    </xdr:from>
    <xdr:to>
      <xdr:col>8</xdr:col>
      <xdr:colOff>948099</xdr:colOff>
      <xdr:row>134</xdr:row>
      <xdr:rowOff>38102</xdr:rowOff>
    </xdr:to>
    <xdr:pic>
      <xdr:nvPicPr>
        <xdr:cNvPr id="6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297150"/>
          <a:ext cx="6929799" cy="179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5/LIBRO%20BANCO%2031%20DIC%2024%20-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formato para DDPI"/>
      <sheetName val="CTA. RECOLECTORA AUXILIAR 3001"/>
      <sheetName val="CTA. OPERATIVA.(160)"/>
      <sheetName val="CTA. NOMINA 2000"/>
      <sheetName val="CTA. FONDOCYT 960"/>
      <sheetName val="CTA.  2000 ONCO"/>
      <sheetName val="CTA.  3103 F. REPONIBLE"/>
      <sheetName val="CTA. FONDOCYT 960 (2)"/>
      <sheetName val="CTA. DOLARES 1500"/>
      <sheetName val="CTA. EUROS 8000 "/>
      <sheetName val="CTA. EUROS 8001"/>
    </sheetNames>
    <sheetDataSet>
      <sheetData sheetId="0">
        <row r="11519">
          <cell r="G11519">
            <v>11882485.682599884</v>
          </cell>
        </row>
        <row r="11867">
          <cell r="G11867">
            <v>44224383.504599907</v>
          </cell>
        </row>
      </sheetData>
      <sheetData sheetId="1"/>
      <sheetData sheetId="2">
        <row r="6561">
          <cell r="J6561">
            <v>-9356906.1188999657</v>
          </cell>
        </row>
        <row r="6643">
          <cell r="J6643">
            <v>-13511570.488899954</v>
          </cell>
        </row>
      </sheetData>
      <sheetData sheetId="3">
        <row r="1427">
          <cell r="J1427">
            <v>106039.48340000934</v>
          </cell>
        </row>
        <row r="1435">
          <cell r="J1435">
            <v>121157.67340000933</v>
          </cell>
        </row>
      </sheetData>
      <sheetData sheetId="4">
        <row r="1712">
          <cell r="G1712">
            <v>110185278.96643208</v>
          </cell>
        </row>
        <row r="1759">
          <cell r="G1759">
            <v>132682997.57643214</v>
          </cell>
        </row>
      </sheetData>
      <sheetData sheetId="5">
        <row r="96">
          <cell r="J96">
            <v>1194320.3199999998</v>
          </cell>
        </row>
        <row r="97">
          <cell r="J97">
            <v>1194145.3199999998</v>
          </cell>
        </row>
      </sheetData>
      <sheetData sheetId="6">
        <row r="11">
          <cell r="G11">
            <v>980606.4</v>
          </cell>
        </row>
      </sheetData>
      <sheetData sheetId="7">
        <row r="35">
          <cell r="J35">
            <v>603910.63999999978</v>
          </cell>
        </row>
        <row r="46">
          <cell r="J46">
            <v>507724.7199999998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88"/>
  <sheetViews>
    <sheetView tabSelected="1" view="pageBreakPreview" topLeftCell="B311" zoomScale="50" zoomScaleNormal="80" zoomScaleSheetLayoutView="50" workbookViewId="0">
      <selection activeCell="H350" sqref="H350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95" customWidth="1"/>
    <col min="7" max="7" width="33.28515625" style="1" customWidth="1"/>
    <col min="8" max="8" width="19.28515625" style="11" bestFit="1" customWidth="1"/>
    <col min="9" max="9" width="19.140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83"/>
    </row>
    <row r="2" spans="1:14" s="11" customFormat="1" x14ac:dyDescent="0.2">
      <c r="F2" s="183"/>
    </row>
    <row r="3" spans="1:14" s="14" customFormat="1" ht="12" customHeight="1" x14ac:dyDescent="0.2">
      <c r="F3" s="184"/>
    </row>
    <row r="4" spans="1:14" s="15" customFormat="1" ht="18" customHeight="1" x14ac:dyDescent="0.3">
      <c r="A4" s="16"/>
      <c r="B4" s="12"/>
      <c r="C4" s="16"/>
      <c r="D4" s="16"/>
      <c r="E4" s="16"/>
      <c r="F4" s="185"/>
      <c r="G4" s="16"/>
      <c r="H4" s="16"/>
      <c r="I4" s="16"/>
    </row>
    <row r="5" spans="1:14" s="13" customFormat="1" ht="18.75" x14ac:dyDescent="0.2">
      <c r="A5" s="211"/>
      <c r="B5" s="211"/>
      <c r="C5" s="211"/>
      <c r="D5" s="211"/>
      <c r="E5" s="211"/>
      <c r="F5" s="211"/>
      <c r="G5" s="211"/>
    </row>
    <row r="6" spans="1:14" s="15" customFormat="1" ht="18.75" x14ac:dyDescent="0.3">
      <c r="A6" s="211" t="s">
        <v>10</v>
      </c>
      <c r="B6" s="211"/>
      <c r="C6" s="211"/>
      <c r="D6" s="211"/>
      <c r="E6" s="211"/>
      <c r="F6" s="211"/>
      <c r="G6" s="211"/>
      <c r="H6" s="16"/>
      <c r="I6" s="16"/>
    </row>
    <row r="7" spans="1:14" s="14" customFormat="1" ht="18.75" x14ac:dyDescent="0.2">
      <c r="A7" s="211" t="s">
        <v>15</v>
      </c>
      <c r="B7" s="211"/>
      <c r="C7" s="211"/>
      <c r="D7" s="211"/>
      <c r="E7" s="211"/>
      <c r="F7" s="211"/>
      <c r="G7" s="211"/>
    </row>
    <row r="8" spans="1:14" s="17" customFormat="1" ht="21" customHeight="1" x14ac:dyDescent="0.2">
      <c r="A8" s="217" t="s">
        <v>3</v>
      </c>
      <c r="B8" s="217"/>
      <c r="C8" s="217"/>
      <c r="D8" s="217"/>
      <c r="E8" s="217"/>
      <c r="F8" s="217"/>
      <c r="G8" s="217"/>
    </row>
    <row r="9" spans="1:14" s="14" customFormat="1" ht="18.75" x14ac:dyDescent="0.2">
      <c r="A9" s="218" t="s">
        <v>83</v>
      </c>
      <c r="B9" s="218"/>
      <c r="C9" s="218"/>
      <c r="D9" s="218"/>
      <c r="E9" s="218"/>
      <c r="F9" s="218"/>
      <c r="G9" s="218"/>
    </row>
    <row r="10" spans="1:14" s="14" customFormat="1" ht="18.75" x14ac:dyDescent="0.2">
      <c r="A10" s="15"/>
      <c r="B10" s="31"/>
      <c r="C10" s="31"/>
      <c r="D10" s="31"/>
      <c r="E10" s="31"/>
      <c r="F10" s="186"/>
      <c r="G10" s="15"/>
    </row>
    <row r="11" spans="1:14" s="14" customFormat="1" ht="18.75" x14ac:dyDescent="0.2">
      <c r="A11" s="15"/>
      <c r="B11" s="31"/>
      <c r="C11" s="31"/>
      <c r="D11" s="31"/>
      <c r="E11" s="31"/>
      <c r="F11" s="186"/>
      <c r="G11" s="15"/>
    </row>
    <row r="12" spans="1:14" s="11" customFormat="1" ht="19.5" customHeight="1" thickBot="1" x14ac:dyDescent="0.25">
      <c r="F12" s="183"/>
      <c r="N12" s="30"/>
    </row>
    <row r="13" spans="1:14" s="3" customFormat="1" ht="27.75" customHeight="1" thickTop="1" thickBot="1" x14ac:dyDescent="0.25">
      <c r="A13" s="214"/>
      <c r="B13" s="213" t="s">
        <v>14</v>
      </c>
      <c r="C13" s="213"/>
      <c r="D13" s="213"/>
      <c r="E13" s="213"/>
      <c r="F13" s="213"/>
      <c r="G13" s="213"/>
      <c r="H13" s="7"/>
      <c r="I13" s="7"/>
      <c r="J13" s="7"/>
      <c r="K13" s="7"/>
    </row>
    <row r="14" spans="1:14" s="3" customFormat="1" ht="27.75" customHeight="1" thickTop="1" thickBot="1" x14ac:dyDescent="0.25">
      <c r="A14" s="214"/>
      <c r="B14" s="212" t="s">
        <v>15</v>
      </c>
      <c r="C14" s="212"/>
      <c r="D14" s="212"/>
      <c r="E14" s="212"/>
      <c r="F14" s="212"/>
      <c r="G14" s="76">
        <f>+'[1]CTA. RECOLECTORA (010) y 3000'!$G$11519</f>
        <v>11882485.682599884</v>
      </c>
      <c r="H14" s="7"/>
      <c r="I14" s="7"/>
      <c r="J14" s="7"/>
      <c r="K14" s="7"/>
    </row>
    <row r="15" spans="1:14" s="3" customFormat="1" ht="26.25" customHeight="1" thickTop="1" thickBot="1" x14ac:dyDescent="0.25">
      <c r="A15" s="214"/>
      <c r="B15" s="216"/>
      <c r="C15" s="216"/>
      <c r="D15" s="216"/>
      <c r="E15" s="216"/>
      <c r="F15" s="216"/>
      <c r="G15" s="76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15"/>
      <c r="B16" s="62" t="s">
        <v>4</v>
      </c>
      <c r="C16" s="62" t="s">
        <v>5</v>
      </c>
      <c r="D16" s="62" t="s">
        <v>6</v>
      </c>
      <c r="E16" s="62" t="s">
        <v>0</v>
      </c>
      <c r="F16" s="76" t="s">
        <v>1</v>
      </c>
      <c r="G16" s="62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42"/>
      <c r="B17" s="154"/>
      <c r="C17" s="155"/>
      <c r="D17" s="154">
        <v>45838</v>
      </c>
      <c r="E17" s="156">
        <f>'[2]CTA. RECOLECTORA (010)'!E6</f>
        <v>0</v>
      </c>
      <c r="F17" s="157">
        <v>0</v>
      </c>
      <c r="G17" s="158">
        <f>+G14</f>
        <v>11882485.682599884</v>
      </c>
      <c r="H17" s="81"/>
    </row>
    <row r="18" spans="1:8" s="10" customFormat="1" ht="27" customHeight="1" thickTop="1" thickBot="1" x14ac:dyDescent="0.25">
      <c r="A18" s="43"/>
      <c r="B18" s="118">
        <v>45839</v>
      </c>
      <c r="C18" s="119"/>
      <c r="D18" s="120" t="s">
        <v>84</v>
      </c>
      <c r="E18" s="121"/>
      <c r="F18" s="187">
        <v>1520.12</v>
      </c>
      <c r="G18" s="122">
        <f>G17+E18-F18</f>
        <v>11880965.562599884</v>
      </c>
    </row>
    <row r="19" spans="1:8" s="10" customFormat="1" ht="18" thickTop="1" thickBot="1" x14ac:dyDescent="0.25">
      <c r="A19" s="24"/>
      <c r="B19" s="123">
        <v>45839</v>
      </c>
      <c r="C19" s="124"/>
      <c r="D19" s="120" t="s">
        <v>39</v>
      </c>
      <c r="E19" s="121">
        <v>37217</v>
      </c>
      <c r="F19" s="188"/>
      <c r="G19" s="122">
        <f t="shared" ref="G19:G82" si="0">G18+E19-F19</f>
        <v>11918182.562599884</v>
      </c>
    </row>
    <row r="20" spans="1:8" s="7" customFormat="1" ht="18" thickTop="1" thickBot="1" x14ac:dyDescent="0.25">
      <c r="A20" s="24"/>
      <c r="B20" s="123">
        <v>45839</v>
      </c>
      <c r="C20" s="124"/>
      <c r="D20" s="120" t="s">
        <v>39</v>
      </c>
      <c r="E20" s="121">
        <v>35890</v>
      </c>
      <c r="F20" s="188"/>
      <c r="G20" s="122">
        <f t="shared" si="0"/>
        <v>11954072.562599884</v>
      </c>
    </row>
    <row r="21" spans="1:8" s="7" customFormat="1" ht="18" thickTop="1" thickBot="1" x14ac:dyDescent="0.25">
      <c r="A21" s="24"/>
      <c r="B21" s="123">
        <v>45839</v>
      </c>
      <c r="C21" s="124"/>
      <c r="D21" s="120" t="s">
        <v>39</v>
      </c>
      <c r="E21" s="121">
        <v>17215</v>
      </c>
      <c r="F21" s="188"/>
      <c r="G21" s="122">
        <f t="shared" si="0"/>
        <v>11971287.562599884</v>
      </c>
    </row>
    <row r="22" spans="1:8" s="7" customFormat="1" ht="18" thickTop="1" thickBot="1" x14ac:dyDescent="0.25">
      <c r="A22" s="24"/>
      <c r="B22" s="123">
        <v>45839</v>
      </c>
      <c r="C22" s="124"/>
      <c r="D22" s="120" t="s">
        <v>39</v>
      </c>
      <c r="E22" s="121">
        <v>2050</v>
      </c>
      <c r="F22" s="188"/>
      <c r="G22" s="122">
        <f t="shared" si="0"/>
        <v>11973337.562599884</v>
      </c>
    </row>
    <row r="23" spans="1:8" s="7" customFormat="1" ht="18" thickTop="1" thickBot="1" x14ac:dyDescent="0.25">
      <c r="A23" s="24"/>
      <c r="B23" s="123">
        <v>45839</v>
      </c>
      <c r="C23" s="124"/>
      <c r="D23" s="120" t="s">
        <v>39</v>
      </c>
      <c r="E23" s="121">
        <v>32260</v>
      </c>
      <c r="F23" s="188"/>
      <c r="G23" s="122">
        <f t="shared" si="0"/>
        <v>12005597.562599884</v>
      </c>
    </row>
    <row r="24" spans="1:8" s="7" customFormat="1" ht="18" thickTop="1" thickBot="1" x14ac:dyDescent="0.25">
      <c r="A24" s="24"/>
      <c r="B24" s="123">
        <v>45839</v>
      </c>
      <c r="C24" s="124"/>
      <c r="D24" s="120" t="s">
        <v>39</v>
      </c>
      <c r="E24" s="121">
        <v>80</v>
      </c>
      <c r="F24" s="188"/>
      <c r="G24" s="122">
        <f t="shared" si="0"/>
        <v>12005677.562599884</v>
      </c>
    </row>
    <row r="25" spans="1:8" s="7" customFormat="1" ht="18" thickTop="1" thickBot="1" x14ac:dyDescent="0.25">
      <c r="A25" s="24"/>
      <c r="B25" s="123">
        <v>45839</v>
      </c>
      <c r="C25" s="124"/>
      <c r="D25" s="120" t="s">
        <v>29</v>
      </c>
      <c r="E25" s="121">
        <v>51613.58</v>
      </c>
      <c r="F25" s="188">
        <v>1341.02</v>
      </c>
      <c r="G25" s="122">
        <f t="shared" si="0"/>
        <v>12055950.122599885</v>
      </c>
    </row>
    <row r="26" spans="1:8" s="7" customFormat="1" ht="42.75" customHeight="1" thickTop="1" thickBot="1" x14ac:dyDescent="0.25">
      <c r="A26" s="24"/>
      <c r="B26" s="123">
        <v>45839</v>
      </c>
      <c r="C26" s="124"/>
      <c r="D26" s="120" t="s">
        <v>85</v>
      </c>
      <c r="E26" s="121">
        <v>20000</v>
      </c>
      <c r="F26" s="188"/>
      <c r="G26" s="122">
        <f t="shared" si="0"/>
        <v>12075950.122599885</v>
      </c>
    </row>
    <row r="27" spans="1:8" s="7" customFormat="1" ht="18" thickTop="1" thickBot="1" x14ac:dyDescent="0.25">
      <c r="A27" s="24"/>
      <c r="B27" s="123">
        <v>45839</v>
      </c>
      <c r="C27" s="124"/>
      <c r="D27" s="120" t="s">
        <v>69</v>
      </c>
      <c r="E27" s="121">
        <v>2000</v>
      </c>
      <c r="F27" s="188"/>
      <c r="G27" s="122">
        <f t="shared" si="0"/>
        <v>12077950.122599885</v>
      </c>
    </row>
    <row r="28" spans="1:8" s="7" customFormat="1" ht="20.25" customHeight="1" thickTop="1" thickBot="1" x14ac:dyDescent="0.25">
      <c r="A28" s="24"/>
      <c r="B28" s="123">
        <v>45839</v>
      </c>
      <c r="C28" s="124"/>
      <c r="D28" s="120" t="s">
        <v>22</v>
      </c>
      <c r="E28" s="121">
        <v>514916.35</v>
      </c>
      <c r="F28" s="188"/>
      <c r="G28" s="122">
        <f t="shared" si="0"/>
        <v>12592866.472599884</v>
      </c>
    </row>
    <row r="29" spans="1:8" s="7" customFormat="1" ht="24.75" customHeight="1" thickTop="1" thickBot="1" x14ac:dyDescent="0.25">
      <c r="A29" s="24"/>
      <c r="B29" s="123">
        <v>45839</v>
      </c>
      <c r="C29" s="124"/>
      <c r="D29" s="120" t="s">
        <v>22</v>
      </c>
      <c r="E29" s="121">
        <v>3252246.03</v>
      </c>
      <c r="F29" s="188"/>
      <c r="G29" s="122">
        <f t="shared" si="0"/>
        <v>15845112.502599884</v>
      </c>
    </row>
    <row r="30" spans="1:8" s="7" customFormat="1" ht="18" thickTop="1" thickBot="1" x14ac:dyDescent="0.25">
      <c r="A30" s="24"/>
      <c r="B30" s="123">
        <v>45839</v>
      </c>
      <c r="C30" s="124"/>
      <c r="D30" s="120" t="s">
        <v>22</v>
      </c>
      <c r="E30" s="121">
        <v>12402</v>
      </c>
      <c r="F30" s="188"/>
      <c r="G30" s="122">
        <f t="shared" si="0"/>
        <v>15857514.502599884</v>
      </c>
    </row>
    <row r="31" spans="1:8" s="7" customFormat="1" ht="18" thickTop="1" thickBot="1" x14ac:dyDescent="0.25">
      <c r="A31" s="24"/>
      <c r="B31" s="123">
        <v>45839</v>
      </c>
      <c r="C31" s="124"/>
      <c r="D31" s="120" t="s">
        <v>22</v>
      </c>
      <c r="E31" s="121">
        <v>2373360.85</v>
      </c>
      <c r="F31" s="188"/>
      <c r="G31" s="122">
        <f t="shared" si="0"/>
        <v>18230875.352599885</v>
      </c>
    </row>
    <row r="32" spans="1:8" s="7" customFormat="1" ht="18" thickTop="1" thickBot="1" x14ac:dyDescent="0.25">
      <c r="A32" s="24"/>
      <c r="B32" s="123">
        <v>45839</v>
      </c>
      <c r="C32" s="124"/>
      <c r="D32" s="120" t="s">
        <v>22</v>
      </c>
      <c r="E32" s="121">
        <v>328496.3</v>
      </c>
      <c r="F32" s="188"/>
      <c r="G32" s="122">
        <f t="shared" si="0"/>
        <v>18559371.652599886</v>
      </c>
    </row>
    <row r="33" spans="1:7" s="7" customFormat="1" ht="23.25" customHeight="1" thickTop="1" thickBot="1" x14ac:dyDescent="0.25">
      <c r="A33" s="24"/>
      <c r="B33" s="123">
        <v>45839</v>
      </c>
      <c r="C33" s="124"/>
      <c r="D33" s="120" t="s">
        <v>22</v>
      </c>
      <c r="E33" s="121">
        <v>4549</v>
      </c>
      <c r="F33" s="188"/>
      <c r="G33" s="122">
        <f t="shared" si="0"/>
        <v>18563920.652599886</v>
      </c>
    </row>
    <row r="34" spans="1:7" s="7" customFormat="1" ht="18" thickTop="1" thickBot="1" x14ac:dyDescent="0.25">
      <c r="A34" s="24"/>
      <c r="B34" s="123">
        <v>45839</v>
      </c>
      <c r="C34" s="124"/>
      <c r="D34" s="120" t="s">
        <v>22</v>
      </c>
      <c r="E34" s="121">
        <v>5187965.78</v>
      </c>
      <c r="F34" s="188"/>
      <c r="G34" s="122">
        <f t="shared" si="0"/>
        <v>23751886.432599887</v>
      </c>
    </row>
    <row r="35" spans="1:7" s="7" customFormat="1" ht="18" thickTop="1" thickBot="1" x14ac:dyDescent="0.25">
      <c r="A35" s="24"/>
      <c r="B35" s="123">
        <v>45839</v>
      </c>
      <c r="C35" s="124"/>
      <c r="D35" s="120" t="s">
        <v>22</v>
      </c>
      <c r="E35" s="121">
        <v>397294.3</v>
      </c>
      <c r="F35" s="188"/>
      <c r="G35" s="122">
        <f t="shared" si="0"/>
        <v>24149180.732599888</v>
      </c>
    </row>
    <row r="36" spans="1:7" s="7" customFormat="1" ht="18" thickTop="1" thickBot="1" x14ac:dyDescent="0.25">
      <c r="A36" s="24"/>
      <c r="B36" s="123">
        <v>45839</v>
      </c>
      <c r="C36" s="124"/>
      <c r="D36" s="120" t="s">
        <v>22</v>
      </c>
      <c r="E36" s="121">
        <v>1353947.66</v>
      </c>
      <c r="F36" s="188"/>
      <c r="G36" s="122">
        <f t="shared" si="0"/>
        <v>25503128.392599888</v>
      </c>
    </row>
    <row r="37" spans="1:7" s="7" customFormat="1" ht="18" thickTop="1" thickBot="1" x14ac:dyDescent="0.25">
      <c r="A37" s="24"/>
      <c r="B37" s="123">
        <v>45839</v>
      </c>
      <c r="C37" s="124"/>
      <c r="D37" s="120" t="s">
        <v>22</v>
      </c>
      <c r="E37" s="121">
        <v>9459131.4399999995</v>
      </c>
      <c r="F37" s="188"/>
      <c r="G37" s="122">
        <f t="shared" si="0"/>
        <v>34962259.832599886</v>
      </c>
    </row>
    <row r="38" spans="1:7" s="7" customFormat="1" ht="15" customHeight="1" thickTop="1" thickBot="1" x14ac:dyDescent="0.25">
      <c r="A38" s="24"/>
      <c r="B38" s="123">
        <v>45839</v>
      </c>
      <c r="C38" s="124"/>
      <c r="D38" s="120" t="s">
        <v>22</v>
      </c>
      <c r="E38" s="121">
        <v>36573.5</v>
      </c>
      <c r="F38" s="188"/>
      <c r="G38" s="122">
        <f t="shared" si="0"/>
        <v>34998833.332599886</v>
      </c>
    </row>
    <row r="39" spans="1:7" s="7" customFormat="1" ht="18" thickTop="1" thickBot="1" x14ac:dyDescent="0.25">
      <c r="A39" s="24"/>
      <c r="B39" s="123">
        <v>45839</v>
      </c>
      <c r="C39" s="124"/>
      <c r="D39" s="120" t="s">
        <v>22</v>
      </c>
      <c r="E39" s="121">
        <v>577831.9</v>
      </c>
      <c r="F39" s="188"/>
      <c r="G39" s="122">
        <f t="shared" si="0"/>
        <v>35576665.232599884</v>
      </c>
    </row>
    <row r="40" spans="1:7" s="7" customFormat="1" ht="26.25" customHeight="1" thickTop="1" thickBot="1" x14ac:dyDescent="0.25">
      <c r="A40" s="24"/>
      <c r="B40" s="123">
        <v>45839</v>
      </c>
      <c r="C40" s="124"/>
      <c r="D40" s="120" t="s">
        <v>22</v>
      </c>
      <c r="E40" s="121">
        <v>9425021.5999999996</v>
      </c>
      <c r="F40" s="188"/>
      <c r="G40" s="122">
        <f t="shared" si="0"/>
        <v>45001686.832599886</v>
      </c>
    </row>
    <row r="41" spans="1:7" s="7" customFormat="1" ht="19.5" customHeight="1" thickTop="1" thickBot="1" x14ac:dyDescent="0.25">
      <c r="A41" s="24"/>
      <c r="B41" s="123">
        <v>45839</v>
      </c>
      <c r="C41" s="124"/>
      <c r="D41" s="120" t="s">
        <v>22</v>
      </c>
      <c r="E41" s="121">
        <v>4379165.21</v>
      </c>
      <c r="F41" s="188"/>
      <c r="G41" s="122">
        <f t="shared" si="0"/>
        <v>49380852.042599887</v>
      </c>
    </row>
    <row r="42" spans="1:7" s="7" customFormat="1" ht="18" customHeight="1" thickTop="1" thickBot="1" x14ac:dyDescent="0.25">
      <c r="A42" s="24"/>
      <c r="B42" s="123">
        <v>45839</v>
      </c>
      <c r="C42" s="124"/>
      <c r="D42" s="120" t="s">
        <v>22</v>
      </c>
      <c r="E42" s="121">
        <v>2329164.02</v>
      </c>
      <c r="F42" s="189"/>
      <c r="G42" s="122">
        <f t="shared" si="0"/>
        <v>51710016.06259989</v>
      </c>
    </row>
    <row r="43" spans="1:7" s="7" customFormat="1" ht="18" thickTop="1" thickBot="1" x14ac:dyDescent="0.25">
      <c r="A43" s="24"/>
      <c r="B43" s="123">
        <v>45839</v>
      </c>
      <c r="C43" s="124"/>
      <c r="D43" s="120" t="s">
        <v>22</v>
      </c>
      <c r="E43" s="121">
        <v>137525</v>
      </c>
      <c r="F43" s="188"/>
      <c r="G43" s="122">
        <f t="shared" si="0"/>
        <v>51847541.06259989</v>
      </c>
    </row>
    <row r="44" spans="1:7" s="7" customFormat="1" ht="18" thickTop="1" thickBot="1" x14ac:dyDescent="0.25">
      <c r="A44" s="24"/>
      <c r="B44" s="123">
        <v>45839</v>
      </c>
      <c r="C44" s="124"/>
      <c r="D44" s="120" t="s">
        <v>22</v>
      </c>
      <c r="E44" s="121">
        <v>107509.88</v>
      </c>
      <c r="F44" s="188"/>
      <c r="G44" s="122">
        <f t="shared" si="0"/>
        <v>51955050.942599893</v>
      </c>
    </row>
    <row r="45" spans="1:7" s="7" customFormat="1" ht="27" customHeight="1" thickTop="1" thickBot="1" x14ac:dyDescent="0.25">
      <c r="A45" s="24"/>
      <c r="B45" s="123">
        <v>45839</v>
      </c>
      <c r="C45" s="124"/>
      <c r="D45" s="120" t="s">
        <v>22</v>
      </c>
      <c r="E45" s="121">
        <v>207338.54</v>
      </c>
      <c r="F45" s="188"/>
      <c r="G45" s="122">
        <f t="shared" si="0"/>
        <v>52162389.482599892</v>
      </c>
    </row>
    <row r="46" spans="1:7" s="7" customFormat="1" ht="21" customHeight="1" thickTop="1" thickBot="1" x14ac:dyDescent="0.25">
      <c r="A46" s="24"/>
      <c r="B46" s="123">
        <v>45839</v>
      </c>
      <c r="C46" s="124"/>
      <c r="D46" s="138" t="s">
        <v>22</v>
      </c>
      <c r="E46" s="121">
        <v>6625114.9299999997</v>
      </c>
      <c r="F46" s="189"/>
      <c r="G46" s="122">
        <f t="shared" si="0"/>
        <v>58787504.412599891</v>
      </c>
    </row>
    <row r="47" spans="1:7" s="7" customFormat="1" ht="25.5" customHeight="1" thickTop="1" thickBot="1" x14ac:dyDescent="0.25">
      <c r="A47" s="24"/>
      <c r="B47" s="123">
        <v>45839</v>
      </c>
      <c r="C47" s="124"/>
      <c r="D47" s="120" t="s">
        <v>22</v>
      </c>
      <c r="E47" s="121">
        <v>9512553.4600000009</v>
      </c>
      <c r="F47" s="189"/>
      <c r="G47" s="122">
        <f t="shared" si="0"/>
        <v>68300057.8725999</v>
      </c>
    </row>
    <row r="48" spans="1:7" s="7" customFormat="1" ht="51.75" customHeight="1" thickTop="1" thickBot="1" x14ac:dyDescent="0.25">
      <c r="A48" s="24"/>
      <c r="B48" s="123">
        <v>45839</v>
      </c>
      <c r="C48" s="124"/>
      <c r="D48" s="120" t="s">
        <v>86</v>
      </c>
      <c r="E48" s="121">
        <v>1455</v>
      </c>
      <c r="F48" s="188"/>
      <c r="G48" s="122">
        <f t="shared" si="0"/>
        <v>68301512.8725999</v>
      </c>
    </row>
    <row r="49" spans="1:7" s="7" customFormat="1" ht="18" thickTop="1" thickBot="1" x14ac:dyDescent="0.25">
      <c r="A49" s="24"/>
      <c r="B49" s="123">
        <v>45840</v>
      </c>
      <c r="C49" s="124"/>
      <c r="D49" s="120" t="s">
        <v>39</v>
      </c>
      <c r="E49" s="121">
        <v>38000</v>
      </c>
      <c r="F49" s="188"/>
      <c r="G49" s="122">
        <f t="shared" si="0"/>
        <v>68339512.8725999</v>
      </c>
    </row>
    <row r="50" spans="1:7" s="7" customFormat="1" ht="18" thickTop="1" thickBot="1" x14ac:dyDescent="0.25">
      <c r="A50" s="24"/>
      <c r="B50" s="123">
        <v>45840</v>
      </c>
      <c r="C50" s="124"/>
      <c r="D50" s="120" t="s">
        <v>39</v>
      </c>
      <c r="E50" s="121">
        <v>26950</v>
      </c>
      <c r="F50" s="188"/>
      <c r="G50" s="122">
        <f t="shared" si="0"/>
        <v>68366462.8725999</v>
      </c>
    </row>
    <row r="51" spans="1:7" s="7" customFormat="1" ht="18" thickTop="1" thickBot="1" x14ac:dyDescent="0.25">
      <c r="A51" s="24"/>
      <c r="B51" s="123">
        <v>45840</v>
      </c>
      <c r="C51" s="124"/>
      <c r="D51" s="120" t="s">
        <v>39</v>
      </c>
      <c r="E51" s="121">
        <v>38660</v>
      </c>
      <c r="F51" s="188"/>
      <c r="G51" s="122">
        <f t="shared" si="0"/>
        <v>68405122.8725999</v>
      </c>
    </row>
    <row r="52" spans="1:7" s="7" customFormat="1" ht="21.75" customHeight="1" thickTop="1" thickBot="1" x14ac:dyDescent="0.25">
      <c r="A52" s="24"/>
      <c r="B52" s="123">
        <v>45840</v>
      </c>
      <c r="C52" s="124"/>
      <c r="D52" s="120" t="s">
        <v>39</v>
      </c>
      <c r="E52" s="121">
        <v>600</v>
      </c>
      <c r="F52" s="188"/>
      <c r="G52" s="122">
        <f t="shared" si="0"/>
        <v>68405722.8725999</v>
      </c>
    </row>
    <row r="53" spans="1:7" s="7" customFormat="1" ht="18" thickTop="1" thickBot="1" x14ac:dyDescent="0.25">
      <c r="A53" s="24"/>
      <c r="B53" s="123">
        <v>45840</v>
      </c>
      <c r="C53" s="124"/>
      <c r="D53" s="120" t="s">
        <v>39</v>
      </c>
      <c r="E53" s="121">
        <v>18475</v>
      </c>
      <c r="F53" s="188"/>
      <c r="G53" s="122">
        <f t="shared" si="0"/>
        <v>68424197.8725999</v>
      </c>
    </row>
    <row r="54" spans="1:7" s="7" customFormat="1" ht="22.5" customHeight="1" thickTop="1" thickBot="1" x14ac:dyDescent="0.25">
      <c r="A54" s="24"/>
      <c r="B54" s="123">
        <v>45840</v>
      </c>
      <c r="C54" s="124"/>
      <c r="D54" s="125" t="s">
        <v>39</v>
      </c>
      <c r="E54" s="121">
        <v>23125</v>
      </c>
      <c r="F54" s="190"/>
      <c r="G54" s="122">
        <f t="shared" si="0"/>
        <v>68447322.8725999</v>
      </c>
    </row>
    <row r="55" spans="1:7" s="7" customFormat="1" ht="19.5" customHeight="1" thickTop="1" thickBot="1" x14ac:dyDescent="0.25">
      <c r="A55" s="24"/>
      <c r="B55" s="123">
        <v>45840</v>
      </c>
      <c r="C55" s="124"/>
      <c r="D55" s="120" t="s">
        <v>39</v>
      </c>
      <c r="E55" s="121">
        <v>96912</v>
      </c>
      <c r="F55" s="188"/>
      <c r="G55" s="122">
        <f t="shared" si="0"/>
        <v>68544234.8725999</v>
      </c>
    </row>
    <row r="56" spans="1:7" s="7" customFormat="1" ht="18" thickTop="1" thickBot="1" x14ac:dyDescent="0.25">
      <c r="A56" s="24"/>
      <c r="B56" s="123">
        <v>45840</v>
      </c>
      <c r="C56" s="124"/>
      <c r="D56" s="120" t="s">
        <v>39</v>
      </c>
      <c r="E56" s="121">
        <v>4400</v>
      </c>
      <c r="F56" s="188"/>
      <c r="G56" s="122">
        <f t="shared" si="0"/>
        <v>68548634.8725999</v>
      </c>
    </row>
    <row r="57" spans="1:7" s="7" customFormat="1" ht="18" thickTop="1" thickBot="1" x14ac:dyDescent="0.25">
      <c r="A57" s="24"/>
      <c r="B57" s="123">
        <v>45840</v>
      </c>
      <c r="C57" s="124"/>
      <c r="D57" s="120" t="s">
        <v>29</v>
      </c>
      <c r="E57" s="121">
        <v>86334.84</v>
      </c>
      <c r="F57" s="189">
        <v>2194.77</v>
      </c>
      <c r="G57" s="122">
        <f t="shared" si="0"/>
        <v>68632774.942599908</v>
      </c>
    </row>
    <row r="58" spans="1:7" s="7" customFormat="1" ht="18" thickTop="1" thickBot="1" x14ac:dyDescent="0.25">
      <c r="A58" s="24"/>
      <c r="B58" s="123">
        <v>45840</v>
      </c>
      <c r="C58" s="124"/>
      <c r="D58" s="120" t="s">
        <v>22</v>
      </c>
      <c r="E58" s="121">
        <v>238003.39</v>
      </c>
      <c r="F58" s="188"/>
      <c r="G58" s="122">
        <f t="shared" si="0"/>
        <v>68870778.332599908</v>
      </c>
    </row>
    <row r="59" spans="1:7" s="7" customFormat="1" ht="25.5" customHeight="1" thickTop="1" thickBot="1" x14ac:dyDescent="0.25">
      <c r="A59" s="24"/>
      <c r="B59" s="123">
        <v>45840</v>
      </c>
      <c r="C59" s="124"/>
      <c r="D59" s="120" t="s">
        <v>22</v>
      </c>
      <c r="E59" s="121">
        <v>2524253.7000000002</v>
      </c>
      <c r="F59" s="188"/>
      <c r="G59" s="122">
        <f t="shared" si="0"/>
        <v>71395032.032599911</v>
      </c>
    </row>
    <row r="60" spans="1:7" s="7" customFormat="1" ht="18" thickTop="1" thickBot="1" x14ac:dyDescent="0.25">
      <c r="A60" s="24"/>
      <c r="B60" s="123">
        <v>45840</v>
      </c>
      <c r="C60" s="124"/>
      <c r="D60" s="120" t="s">
        <v>22</v>
      </c>
      <c r="E60" s="121">
        <v>1909436.02</v>
      </c>
      <c r="F60" s="188"/>
      <c r="G60" s="122">
        <f t="shared" si="0"/>
        <v>73304468.052599907</v>
      </c>
    </row>
    <row r="61" spans="1:7" s="7" customFormat="1" ht="18" thickTop="1" thickBot="1" x14ac:dyDescent="0.25">
      <c r="A61" s="24"/>
      <c r="B61" s="123">
        <v>45840</v>
      </c>
      <c r="C61" s="124"/>
      <c r="D61" s="120" t="s">
        <v>22</v>
      </c>
      <c r="E61" s="121">
        <v>4562177.1100000003</v>
      </c>
      <c r="F61" s="188"/>
      <c r="G61" s="122">
        <f t="shared" si="0"/>
        <v>77866645.162599906</v>
      </c>
    </row>
    <row r="62" spans="1:7" s="7" customFormat="1" ht="18" thickTop="1" thickBot="1" x14ac:dyDescent="0.25">
      <c r="A62" s="24"/>
      <c r="B62" s="123">
        <v>45840</v>
      </c>
      <c r="C62" s="124"/>
      <c r="D62" s="120" t="s">
        <v>22</v>
      </c>
      <c r="E62" s="121">
        <v>737795.18</v>
      </c>
      <c r="F62" s="188"/>
      <c r="G62" s="122">
        <f t="shared" si="0"/>
        <v>78604440.342599913</v>
      </c>
    </row>
    <row r="63" spans="1:7" s="7" customFormat="1" ht="18.75" customHeight="1" thickTop="1" thickBot="1" x14ac:dyDescent="0.25">
      <c r="A63" s="24"/>
      <c r="B63" s="123">
        <v>45840</v>
      </c>
      <c r="C63" s="124"/>
      <c r="D63" s="120" t="s">
        <v>87</v>
      </c>
      <c r="E63" s="121">
        <v>50000</v>
      </c>
      <c r="F63" s="188"/>
      <c r="G63" s="122">
        <f t="shared" si="0"/>
        <v>78654440.342599913</v>
      </c>
    </row>
    <row r="64" spans="1:7" s="7" customFormat="1" ht="61.5" thickTop="1" thickBot="1" x14ac:dyDescent="0.25">
      <c r="A64" s="24"/>
      <c r="B64" s="123">
        <v>45840</v>
      </c>
      <c r="C64" s="124"/>
      <c r="D64" s="125" t="s">
        <v>88</v>
      </c>
      <c r="E64" s="121">
        <v>114970.2</v>
      </c>
      <c r="F64" s="190"/>
      <c r="G64" s="122">
        <f t="shared" si="0"/>
        <v>78769410.542599916</v>
      </c>
    </row>
    <row r="65" spans="1:7" s="7" customFormat="1" ht="18" thickTop="1" thickBot="1" x14ac:dyDescent="0.25">
      <c r="A65" s="24"/>
      <c r="B65" s="123">
        <v>45840</v>
      </c>
      <c r="C65" s="124"/>
      <c r="D65" s="120" t="s">
        <v>23</v>
      </c>
      <c r="E65" s="121"/>
      <c r="F65" s="188">
        <v>2183277.91</v>
      </c>
      <c r="G65" s="122">
        <f t="shared" si="0"/>
        <v>76586132.63259992</v>
      </c>
    </row>
    <row r="66" spans="1:7" s="7" customFormat="1" ht="18" thickTop="1" thickBot="1" x14ac:dyDescent="0.25">
      <c r="A66" s="24"/>
      <c r="B66" s="123">
        <v>45841</v>
      </c>
      <c r="C66" s="124"/>
      <c r="D66" s="120" t="s">
        <v>39</v>
      </c>
      <c r="E66" s="121">
        <v>380</v>
      </c>
      <c r="F66" s="188"/>
      <c r="G66" s="122">
        <f>G65+E66-F66</f>
        <v>76586512.63259992</v>
      </c>
    </row>
    <row r="67" spans="1:7" s="7" customFormat="1" ht="18" thickTop="1" thickBot="1" x14ac:dyDescent="0.25">
      <c r="A67" s="24"/>
      <c r="B67" s="123">
        <v>45841</v>
      </c>
      <c r="C67" s="124"/>
      <c r="D67" s="120" t="s">
        <v>39</v>
      </c>
      <c r="E67" s="121">
        <v>52947</v>
      </c>
      <c r="F67" s="188"/>
      <c r="G67" s="122">
        <f t="shared" si="0"/>
        <v>76639459.63259992</v>
      </c>
    </row>
    <row r="68" spans="1:7" s="7" customFormat="1" ht="18" thickTop="1" thickBot="1" x14ac:dyDescent="0.25">
      <c r="A68" s="24"/>
      <c r="B68" s="123">
        <v>45841</v>
      </c>
      <c r="C68" s="124"/>
      <c r="D68" s="120" t="s">
        <v>39</v>
      </c>
      <c r="E68" s="121">
        <v>32199</v>
      </c>
      <c r="F68" s="188"/>
      <c r="G68" s="122">
        <f t="shared" si="0"/>
        <v>76671658.63259992</v>
      </c>
    </row>
    <row r="69" spans="1:7" s="7" customFormat="1" ht="18" thickTop="1" thickBot="1" x14ac:dyDescent="0.25">
      <c r="A69" s="24"/>
      <c r="B69" s="123">
        <v>45841</v>
      </c>
      <c r="C69" s="124"/>
      <c r="D69" s="120" t="s">
        <v>39</v>
      </c>
      <c r="E69" s="121">
        <v>1100</v>
      </c>
      <c r="F69" s="188"/>
      <c r="G69" s="122">
        <f t="shared" si="0"/>
        <v>76672758.63259992</v>
      </c>
    </row>
    <row r="70" spans="1:7" s="7" customFormat="1" ht="18" thickTop="1" thickBot="1" x14ac:dyDescent="0.25">
      <c r="A70" s="24"/>
      <c r="B70" s="123">
        <v>45841</v>
      </c>
      <c r="C70" s="124"/>
      <c r="D70" s="120" t="s">
        <v>39</v>
      </c>
      <c r="E70" s="121">
        <v>8150</v>
      </c>
      <c r="F70" s="188"/>
      <c r="G70" s="122">
        <f t="shared" si="0"/>
        <v>76680908.63259992</v>
      </c>
    </row>
    <row r="71" spans="1:7" s="7" customFormat="1" ht="18" thickTop="1" thickBot="1" x14ac:dyDescent="0.25">
      <c r="A71" s="24"/>
      <c r="B71" s="123">
        <v>45841</v>
      </c>
      <c r="C71" s="124"/>
      <c r="D71" s="120" t="s">
        <v>39</v>
      </c>
      <c r="E71" s="121">
        <v>9865</v>
      </c>
      <c r="F71" s="188"/>
      <c r="G71" s="122">
        <f t="shared" si="0"/>
        <v>76690773.63259992</v>
      </c>
    </row>
    <row r="72" spans="1:7" s="7" customFormat="1" ht="18" thickTop="1" thickBot="1" x14ac:dyDescent="0.25">
      <c r="A72" s="24"/>
      <c r="B72" s="123">
        <v>45841</v>
      </c>
      <c r="C72" s="124"/>
      <c r="D72" s="120" t="s">
        <v>39</v>
      </c>
      <c r="E72" s="126">
        <v>58850</v>
      </c>
      <c r="F72" s="188"/>
      <c r="G72" s="122">
        <f t="shared" si="0"/>
        <v>76749623.63259992</v>
      </c>
    </row>
    <row r="73" spans="1:7" s="7" customFormat="1" ht="18" thickTop="1" thickBot="1" x14ac:dyDescent="0.25">
      <c r="A73" s="24"/>
      <c r="B73" s="123">
        <v>45841</v>
      </c>
      <c r="C73" s="124"/>
      <c r="D73" s="120" t="s">
        <v>39</v>
      </c>
      <c r="E73" s="126">
        <v>5957</v>
      </c>
      <c r="F73" s="188"/>
      <c r="G73" s="122">
        <f t="shared" si="0"/>
        <v>76755580.63259992</v>
      </c>
    </row>
    <row r="74" spans="1:7" s="7" customFormat="1" ht="18" thickTop="1" thickBot="1" x14ac:dyDescent="0.25">
      <c r="A74" s="24"/>
      <c r="B74" s="123">
        <v>45841</v>
      </c>
      <c r="C74" s="124"/>
      <c r="D74" s="120" t="s">
        <v>29</v>
      </c>
      <c r="E74" s="126">
        <v>55486.57</v>
      </c>
      <c r="F74" s="191">
        <v>1463.85</v>
      </c>
      <c r="G74" s="122">
        <f t="shared" si="0"/>
        <v>76809603.352599919</v>
      </c>
    </row>
    <row r="75" spans="1:7" s="7" customFormat="1" ht="18" thickTop="1" thickBot="1" x14ac:dyDescent="0.25">
      <c r="A75" s="24"/>
      <c r="B75" s="123">
        <v>45841</v>
      </c>
      <c r="C75" s="124"/>
      <c r="D75" s="120" t="s">
        <v>22</v>
      </c>
      <c r="E75" s="126">
        <v>119826.1</v>
      </c>
      <c r="F75" s="191"/>
      <c r="G75" s="122">
        <f t="shared" si="0"/>
        <v>76929429.452599913</v>
      </c>
    </row>
    <row r="76" spans="1:7" s="7" customFormat="1" ht="18" thickTop="1" thickBot="1" x14ac:dyDescent="0.25">
      <c r="A76" s="24"/>
      <c r="B76" s="123">
        <v>45841</v>
      </c>
      <c r="C76" s="124"/>
      <c r="D76" s="125" t="s">
        <v>22</v>
      </c>
      <c r="E76" s="121">
        <v>177730.65</v>
      </c>
      <c r="F76" s="188"/>
      <c r="G76" s="122">
        <f t="shared" si="0"/>
        <v>77107160.102599919</v>
      </c>
    </row>
    <row r="77" spans="1:7" s="7" customFormat="1" ht="18" customHeight="1" thickTop="1" thickBot="1" x14ac:dyDescent="0.25">
      <c r="A77" s="24"/>
      <c r="B77" s="123">
        <v>45841</v>
      </c>
      <c r="C77" s="124"/>
      <c r="D77" s="120" t="s">
        <v>22</v>
      </c>
      <c r="E77" s="121">
        <v>4239146</v>
      </c>
      <c r="F77" s="188"/>
      <c r="G77" s="122">
        <f t="shared" si="0"/>
        <v>81346306.102599919</v>
      </c>
    </row>
    <row r="78" spans="1:7" s="7" customFormat="1" ht="20.25" customHeight="1" thickTop="1" thickBot="1" x14ac:dyDescent="0.25">
      <c r="A78" s="24"/>
      <c r="B78" s="123">
        <v>45841</v>
      </c>
      <c r="C78" s="124"/>
      <c r="D78" s="120" t="s">
        <v>89</v>
      </c>
      <c r="E78" s="121">
        <v>33058.959999999999</v>
      </c>
      <c r="F78" s="188"/>
      <c r="G78" s="122">
        <f t="shared" si="0"/>
        <v>81379365.062599912</v>
      </c>
    </row>
    <row r="79" spans="1:7" s="113" customFormat="1" ht="18" thickTop="1" thickBot="1" x14ac:dyDescent="0.25">
      <c r="A79" s="112"/>
      <c r="B79" s="123">
        <v>45841</v>
      </c>
      <c r="C79" s="124"/>
      <c r="D79" s="120" t="s">
        <v>89</v>
      </c>
      <c r="E79" s="121">
        <v>804</v>
      </c>
      <c r="F79" s="188"/>
      <c r="G79" s="122">
        <f t="shared" si="0"/>
        <v>81380169.062599912</v>
      </c>
    </row>
    <row r="80" spans="1:7" s="7" customFormat="1" ht="18" thickTop="1" thickBot="1" x14ac:dyDescent="0.25">
      <c r="A80" s="24"/>
      <c r="B80" s="123">
        <v>45841</v>
      </c>
      <c r="C80" s="124"/>
      <c r="D80" s="120" t="s">
        <v>89</v>
      </c>
      <c r="E80" s="121">
        <v>246935.32</v>
      </c>
      <c r="F80" s="188"/>
      <c r="G80" s="122">
        <f t="shared" si="0"/>
        <v>81627104.382599905</v>
      </c>
    </row>
    <row r="81" spans="1:8" s="7" customFormat="1" ht="18" thickTop="1" thickBot="1" x14ac:dyDescent="0.25">
      <c r="A81" s="24"/>
      <c r="B81" s="123">
        <v>45841</v>
      </c>
      <c r="C81" s="124"/>
      <c r="D81" s="120" t="s">
        <v>23</v>
      </c>
      <c r="E81" s="121"/>
      <c r="F81" s="188">
        <v>464618.85</v>
      </c>
      <c r="G81" s="122">
        <f t="shared" si="0"/>
        <v>81162485.532599911</v>
      </c>
    </row>
    <row r="82" spans="1:8" s="7" customFormat="1" ht="18" thickTop="1" thickBot="1" x14ac:dyDescent="0.25">
      <c r="A82" s="24"/>
      <c r="B82" s="123">
        <v>45842</v>
      </c>
      <c r="C82" s="124"/>
      <c r="D82" s="120" t="s">
        <v>39</v>
      </c>
      <c r="E82" s="121">
        <v>29781</v>
      </c>
      <c r="F82" s="188"/>
      <c r="G82" s="122">
        <f t="shared" si="0"/>
        <v>81192266.532599911</v>
      </c>
    </row>
    <row r="83" spans="1:8" s="7" customFormat="1" ht="21" customHeight="1" thickTop="1" thickBot="1" x14ac:dyDescent="0.25">
      <c r="A83" s="24"/>
      <c r="B83" s="123">
        <v>45842</v>
      </c>
      <c r="C83" s="124"/>
      <c r="D83" s="120" t="s">
        <v>39</v>
      </c>
      <c r="E83" s="121">
        <v>40222</v>
      </c>
      <c r="F83" s="188"/>
      <c r="G83" s="122">
        <f t="shared" ref="G83:G147" si="1">G82+E83-F83</f>
        <v>81232488.532599911</v>
      </c>
    </row>
    <row r="84" spans="1:8" s="7" customFormat="1" ht="24.75" customHeight="1" thickTop="1" thickBot="1" x14ac:dyDescent="0.25">
      <c r="A84" s="24"/>
      <c r="B84" s="123">
        <v>45842</v>
      </c>
      <c r="C84" s="124"/>
      <c r="D84" s="139" t="s">
        <v>39</v>
      </c>
      <c r="E84" s="121">
        <v>15650</v>
      </c>
      <c r="F84" s="188"/>
      <c r="G84" s="122">
        <f t="shared" si="1"/>
        <v>81248138.532599911</v>
      </c>
    </row>
    <row r="85" spans="1:8" s="7" customFormat="1" ht="21.75" customHeight="1" thickTop="1" thickBot="1" x14ac:dyDescent="0.25">
      <c r="A85" s="24"/>
      <c r="B85" s="123">
        <v>45842</v>
      </c>
      <c r="C85" s="124"/>
      <c r="D85" s="120" t="s">
        <v>39</v>
      </c>
      <c r="E85" s="121">
        <v>11930</v>
      </c>
      <c r="F85" s="188"/>
      <c r="G85" s="122">
        <f t="shared" si="1"/>
        <v>81260068.532599911</v>
      </c>
    </row>
    <row r="86" spans="1:8" s="7" customFormat="1" ht="18" thickTop="1" thickBot="1" x14ac:dyDescent="0.25">
      <c r="A86" s="24"/>
      <c r="B86" s="123">
        <v>45842</v>
      </c>
      <c r="C86" s="124"/>
      <c r="D86" s="120" t="s">
        <v>39</v>
      </c>
      <c r="E86" s="121">
        <v>6225</v>
      </c>
      <c r="F86" s="188"/>
      <c r="G86" s="122">
        <f t="shared" si="1"/>
        <v>81266293.532599911</v>
      </c>
    </row>
    <row r="87" spans="1:8" s="7" customFormat="1" ht="18" thickTop="1" thickBot="1" x14ac:dyDescent="0.25">
      <c r="A87" s="24"/>
      <c r="B87" s="123">
        <v>45842</v>
      </c>
      <c r="C87" s="124"/>
      <c r="D87" s="120" t="s">
        <v>29</v>
      </c>
      <c r="E87" s="121">
        <v>48791.68</v>
      </c>
      <c r="F87" s="188">
        <v>1263.03</v>
      </c>
      <c r="G87" s="122">
        <f t="shared" si="1"/>
        <v>81313822.182599917</v>
      </c>
    </row>
    <row r="88" spans="1:8" s="7" customFormat="1" ht="18" thickTop="1" thickBot="1" x14ac:dyDescent="0.25">
      <c r="A88" s="24"/>
      <c r="B88" s="123">
        <v>45842</v>
      </c>
      <c r="C88" s="124"/>
      <c r="D88" s="120" t="s">
        <v>90</v>
      </c>
      <c r="E88" s="121">
        <v>13317.76</v>
      </c>
      <c r="F88" s="188"/>
      <c r="G88" s="122">
        <f t="shared" si="1"/>
        <v>81327139.942599922</v>
      </c>
    </row>
    <row r="89" spans="1:8" s="7" customFormat="1" ht="46.5" thickTop="1" thickBot="1" x14ac:dyDescent="0.25">
      <c r="A89" s="24"/>
      <c r="B89" s="123">
        <v>45842</v>
      </c>
      <c r="C89" s="124"/>
      <c r="D89" s="125" t="s">
        <v>91</v>
      </c>
      <c r="E89" s="121">
        <v>2298</v>
      </c>
      <c r="F89" s="188"/>
      <c r="G89" s="122">
        <f t="shared" si="1"/>
        <v>81329437.942599922</v>
      </c>
    </row>
    <row r="90" spans="1:8" s="7" customFormat="1" ht="18" thickTop="1" thickBot="1" x14ac:dyDescent="0.25">
      <c r="A90" s="24"/>
      <c r="B90" s="123">
        <v>45842</v>
      </c>
      <c r="C90" s="124"/>
      <c r="D90" s="120" t="s">
        <v>23</v>
      </c>
      <c r="E90" s="121"/>
      <c r="F90" s="188">
        <v>417991.55</v>
      </c>
      <c r="G90" s="122">
        <f t="shared" si="1"/>
        <v>80911446.392599925</v>
      </c>
    </row>
    <row r="91" spans="1:8" s="7" customFormat="1" ht="18" thickTop="1" thickBot="1" x14ac:dyDescent="0.25">
      <c r="A91" s="24"/>
      <c r="B91" s="123">
        <v>45843</v>
      </c>
      <c r="C91" s="124"/>
      <c r="D91" s="120" t="s">
        <v>39</v>
      </c>
      <c r="E91" s="121">
        <v>12140</v>
      </c>
      <c r="F91" s="188"/>
      <c r="G91" s="122">
        <f t="shared" si="1"/>
        <v>80923586.392599925</v>
      </c>
    </row>
    <row r="92" spans="1:8" s="7" customFormat="1" ht="18" thickTop="1" thickBot="1" x14ac:dyDescent="0.25">
      <c r="A92" s="24"/>
      <c r="B92" s="123">
        <v>45843</v>
      </c>
      <c r="C92" s="124"/>
      <c r="D92" s="120" t="s">
        <v>29</v>
      </c>
      <c r="E92" s="121">
        <v>48500</v>
      </c>
      <c r="F92" s="188">
        <v>1319.2</v>
      </c>
      <c r="G92" s="122">
        <f t="shared" si="1"/>
        <v>80970767.192599922</v>
      </c>
    </row>
    <row r="93" spans="1:8" s="7" customFormat="1" ht="18" thickTop="1" thickBot="1" x14ac:dyDescent="0.25">
      <c r="A93" s="24"/>
      <c r="B93" s="123">
        <v>45844</v>
      </c>
      <c r="C93" s="124"/>
      <c r="D93" s="120" t="s">
        <v>39</v>
      </c>
      <c r="E93" s="121">
        <v>8825</v>
      </c>
      <c r="F93" s="188"/>
      <c r="G93" s="122">
        <f t="shared" si="1"/>
        <v>80979592.192599922</v>
      </c>
    </row>
    <row r="94" spans="1:8" s="7" customFormat="1" ht="18" thickTop="1" thickBot="1" x14ac:dyDescent="0.25">
      <c r="A94" s="24"/>
      <c r="B94" s="123">
        <v>45845</v>
      </c>
      <c r="C94" s="124"/>
      <c r="D94" s="120" t="s">
        <v>39</v>
      </c>
      <c r="E94" s="121">
        <v>1700</v>
      </c>
      <c r="F94" s="188"/>
      <c r="G94" s="122">
        <f t="shared" si="1"/>
        <v>80981292.192599922</v>
      </c>
      <c r="H94" s="111"/>
    </row>
    <row r="95" spans="1:8" s="7" customFormat="1" ht="18" thickTop="1" thickBot="1" x14ac:dyDescent="0.25">
      <c r="A95" s="24"/>
      <c r="B95" s="123">
        <v>45845</v>
      </c>
      <c r="C95" s="124"/>
      <c r="D95" s="120" t="s">
        <v>39</v>
      </c>
      <c r="E95" s="121">
        <v>17765</v>
      </c>
      <c r="F95" s="188"/>
      <c r="G95" s="122">
        <f t="shared" si="1"/>
        <v>80999057.192599922</v>
      </c>
    </row>
    <row r="96" spans="1:8" s="7" customFormat="1" ht="18" thickTop="1" thickBot="1" x14ac:dyDescent="0.25">
      <c r="A96" s="24"/>
      <c r="B96" s="123">
        <v>45845</v>
      </c>
      <c r="C96" s="124"/>
      <c r="D96" s="120" t="s">
        <v>39</v>
      </c>
      <c r="E96" s="121">
        <v>88430</v>
      </c>
      <c r="F96" s="188"/>
      <c r="G96" s="122">
        <f t="shared" si="1"/>
        <v>81087487.192599922</v>
      </c>
    </row>
    <row r="97" spans="1:7" s="7" customFormat="1" ht="18" thickTop="1" thickBot="1" x14ac:dyDescent="0.25">
      <c r="A97" s="24"/>
      <c r="B97" s="123">
        <v>45845</v>
      </c>
      <c r="C97" s="124"/>
      <c r="D97" s="120" t="s">
        <v>39</v>
      </c>
      <c r="E97" s="121">
        <v>2450</v>
      </c>
      <c r="F97" s="188"/>
      <c r="G97" s="122">
        <f t="shared" si="1"/>
        <v>81089937.192599922</v>
      </c>
    </row>
    <row r="98" spans="1:7" s="7" customFormat="1" ht="18" thickTop="1" thickBot="1" x14ac:dyDescent="0.25">
      <c r="A98" s="24"/>
      <c r="B98" s="123">
        <v>45845</v>
      </c>
      <c r="C98" s="124"/>
      <c r="D98" s="120" t="s">
        <v>39</v>
      </c>
      <c r="E98" s="121">
        <v>22396</v>
      </c>
      <c r="F98" s="188"/>
      <c r="G98" s="122">
        <f t="shared" si="1"/>
        <v>81112333.192599922</v>
      </c>
    </row>
    <row r="99" spans="1:7" s="7" customFormat="1" ht="18" thickTop="1" thickBot="1" x14ac:dyDescent="0.25">
      <c r="A99" s="24"/>
      <c r="B99" s="123">
        <v>45845</v>
      </c>
      <c r="C99" s="124"/>
      <c r="D99" s="120" t="s">
        <v>39</v>
      </c>
      <c r="E99" s="121">
        <v>2950</v>
      </c>
      <c r="F99" s="188"/>
      <c r="G99" s="122">
        <f t="shared" si="1"/>
        <v>81115283.192599922</v>
      </c>
    </row>
    <row r="100" spans="1:7" s="7" customFormat="1" ht="18" thickTop="1" thickBot="1" x14ac:dyDescent="0.25">
      <c r="A100" s="24"/>
      <c r="B100" s="123">
        <v>45845</v>
      </c>
      <c r="C100" s="124"/>
      <c r="D100" s="120" t="s">
        <v>39</v>
      </c>
      <c r="E100" s="121">
        <v>56181</v>
      </c>
      <c r="F100" s="188"/>
      <c r="G100" s="122">
        <f t="shared" si="1"/>
        <v>81171464.192599922</v>
      </c>
    </row>
    <row r="101" spans="1:7" s="7" customFormat="1" ht="18" thickTop="1" thickBot="1" x14ac:dyDescent="0.25">
      <c r="A101" s="24"/>
      <c r="B101" s="123">
        <v>45845</v>
      </c>
      <c r="C101" s="124"/>
      <c r="D101" s="120" t="s">
        <v>39</v>
      </c>
      <c r="E101" s="121">
        <v>2075</v>
      </c>
      <c r="F101" s="189"/>
      <c r="G101" s="122">
        <f t="shared" si="1"/>
        <v>81173539.192599922</v>
      </c>
    </row>
    <row r="102" spans="1:7" s="7" customFormat="1" ht="18" thickTop="1" thickBot="1" x14ac:dyDescent="0.25">
      <c r="A102" s="24"/>
      <c r="B102" s="123">
        <v>45845</v>
      </c>
      <c r="C102" s="124"/>
      <c r="D102" s="125" t="s">
        <v>29</v>
      </c>
      <c r="E102" s="121">
        <v>139643.25</v>
      </c>
      <c r="F102" s="188">
        <v>3680.3</v>
      </c>
      <c r="G102" s="122">
        <f t="shared" si="1"/>
        <v>81309502.142599925</v>
      </c>
    </row>
    <row r="103" spans="1:7" s="7" customFormat="1" ht="18" thickTop="1" thickBot="1" x14ac:dyDescent="0.25">
      <c r="A103" s="24"/>
      <c r="B103" s="123">
        <v>45846</v>
      </c>
      <c r="C103" s="124"/>
      <c r="D103" s="120" t="s">
        <v>39</v>
      </c>
      <c r="E103" s="121">
        <v>72710</v>
      </c>
      <c r="F103" s="188"/>
      <c r="G103" s="122">
        <f t="shared" si="1"/>
        <v>81382212.142599925</v>
      </c>
    </row>
    <row r="104" spans="1:7" s="7" customFormat="1" ht="18" thickTop="1" thickBot="1" x14ac:dyDescent="0.25">
      <c r="A104" s="24"/>
      <c r="B104" s="123">
        <v>45846</v>
      </c>
      <c r="C104" s="124"/>
      <c r="D104" s="120" t="s">
        <v>39</v>
      </c>
      <c r="E104" s="121">
        <v>49250</v>
      </c>
      <c r="F104" s="188"/>
      <c r="G104" s="122">
        <f t="shared" si="1"/>
        <v>81431462.142599925</v>
      </c>
    </row>
    <row r="105" spans="1:7" s="7" customFormat="1" ht="18.75" customHeight="1" thickTop="1" thickBot="1" x14ac:dyDescent="0.25">
      <c r="A105" s="24"/>
      <c r="B105" s="123">
        <v>45846</v>
      </c>
      <c r="C105" s="124"/>
      <c r="D105" s="120" t="s">
        <v>39</v>
      </c>
      <c r="E105" s="121">
        <v>24285</v>
      </c>
      <c r="F105" s="188"/>
      <c r="G105" s="122">
        <f t="shared" si="1"/>
        <v>81455747.142599925</v>
      </c>
    </row>
    <row r="106" spans="1:7" s="7" customFormat="1" ht="18" thickTop="1" thickBot="1" x14ac:dyDescent="0.25">
      <c r="A106" s="24"/>
      <c r="B106" s="123">
        <v>45846</v>
      </c>
      <c r="C106" s="124"/>
      <c r="D106" s="120" t="s">
        <v>39</v>
      </c>
      <c r="E106" s="121">
        <v>5960</v>
      </c>
      <c r="F106" s="188"/>
      <c r="G106" s="122">
        <f t="shared" si="1"/>
        <v>81461707.142599925</v>
      </c>
    </row>
    <row r="107" spans="1:7" s="7" customFormat="1" ht="18" thickTop="1" thickBot="1" x14ac:dyDescent="0.25">
      <c r="A107" s="24"/>
      <c r="B107" s="123">
        <v>45846</v>
      </c>
      <c r="C107" s="124"/>
      <c r="D107" s="120" t="s">
        <v>39</v>
      </c>
      <c r="E107" s="121">
        <v>86905</v>
      </c>
      <c r="F107" s="188"/>
      <c r="G107" s="122">
        <f t="shared" si="1"/>
        <v>81548612.142599925</v>
      </c>
    </row>
    <row r="108" spans="1:7" s="7" customFormat="1" ht="18" thickTop="1" thickBot="1" x14ac:dyDescent="0.25">
      <c r="A108" s="24"/>
      <c r="B108" s="123">
        <v>45846</v>
      </c>
      <c r="C108" s="124"/>
      <c r="D108" s="120" t="s">
        <v>39</v>
      </c>
      <c r="E108" s="121">
        <v>1615</v>
      </c>
      <c r="F108" s="188"/>
      <c r="G108" s="122">
        <f t="shared" si="1"/>
        <v>81550227.142599925</v>
      </c>
    </row>
    <row r="109" spans="1:7" s="7" customFormat="1" ht="20.25" customHeight="1" thickTop="1" thickBot="1" x14ac:dyDescent="0.25">
      <c r="A109" s="24"/>
      <c r="B109" s="127">
        <v>45846</v>
      </c>
      <c r="C109" s="128"/>
      <c r="D109" s="120" t="s">
        <v>29</v>
      </c>
      <c r="E109" s="121">
        <v>76056.210000000006</v>
      </c>
      <c r="F109" s="188">
        <v>1927.04</v>
      </c>
      <c r="G109" s="122">
        <f t="shared" si="1"/>
        <v>81624356.312599912</v>
      </c>
    </row>
    <row r="110" spans="1:7" s="7" customFormat="1" ht="18" thickTop="1" thickBot="1" x14ac:dyDescent="0.25">
      <c r="A110" s="24"/>
      <c r="B110" s="123">
        <v>45847</v>
      </c>
      <c r="C110" s="124"/>
      <c r="D110" s="120" t="s">
        <v>39</v>
      </c>
      <c r="E110" s="121">
        <v>21130</v>
      </c>
      <c r="F110" s="188"/>
      <c r="G110" s="122">
        <f t="shared" si="1"/>
        <v>81645486.312599912</v>
      </c>
    </row>
    <row r="111" spans="1:7" s="7" customFormat="1" ht="18" thickTop="1" thickBot="1" x14ac:dyDescent="0.25">
      <c r="A111" s="24"/>
      <c r="B111" s="123">
        <v>45847</v>
      </c>
      <c r="C111" s="124"/>
      <c r="D111" s="120" t="s">
        <v>39</v>
      </c>
      <c r="E111" s="121">
        <v>52550</v>
      </c>
      <c r="F111" s="188"/>
      <c r="G111" s="122">
        <f t="shared" si="1"/>
        <v>81698036.312599912</v>
      </c>
    </row>
    <row r="112" spans="1:7" s="7" customFormat="1" ht="18" thickTop="1" thickBot="1" x14ac:dyDescent="0.25">
      <c r="A112" s="24"/>
      <c r="B112" s="123">
        <v>45847</v>
      </c>
      <c r="C112" s="124"/>
      <c r="D112" s="120" t="s">
        <v>39</v>
      </c>
      <c r="E112" s="121">
        <v>13140</v>
      </c>
      <c r="F112" s="188"/>
      <c r="G112" s="122">
        <f t="shared" si="1"/>
        <v>81711176.312599912</v>
      </c>
    </row>
    <row r="113" spans="1:7" s="7" customFormat="1" ht="18" thickTop="1" thickBot="1" x14ac:dyDescent="0.25">
      <c r="A113" s="24"/>
      <c r="B113" s="123">
        <v>45847</v>
      </c>
      <c r="C113" s="124"/>
      <c r="D113" s="120" t="s">
        <v>39</v>
      </c>
      <c r="E113" s="121">
        <v>6165</v>
      </c>
      <c r="F113" s="188"/>
      <c r="G113" s="122">
        <f t="shared" si="1"/>
        <v>81717341.312599912</v>
      </c>
    </row>
    <row r="114" spans="1:7" s="7" customFormat="1" ht="24" customHeight="1" thickTop="1" thickBot="1" x14ac:dyDescent="0.25">
      <c r="A114" s="24"/>
      <c r="B114" s="123">
        <v>45847</v>
      </c>
      <c r="C114" s="124"/>
      <c r="D114" s="120" t="s">
        <v>39</v>
      </c>
      <c r="E114" s="121">
        <v>26400</v>
      </c>
      <c r="F114" s="188"/>
      <c r="G114" s="122">
        <f t="shared" si="1"/>
        <v>81743741.312599912</v>
      </c>
    </row>
    <row r="115" spans="1:7" s="7" customFormat="1" ht="20.25" customHeight="1" thickTop="1" thickBot="1" x14ac:dyDescent="0.25">
      <c r="A115" s="24"/>
      <c r="B115" s="127">
        <v>45847</v>
      </c>
      <c r="C115" s="128"/>
      <c r="D115" s="120" t="s">
        <v>39</v>
      </c>
      <c r="E115" s="121">
        <v>2215</v>
      </c>
      <c r="F115" s="188"/>
      <c r="G115" s="122">
        <f t="shared" si="1"/>
        <v>81745956.312599912</v>
      </c>
    </row>
    <row r="116" spans="1:7" s="7" customFormat="1" ht="18" thickTop="1" thickBot="1" x14ac:dyDescent="0.25">
      <c r="A116" s="24"/>
      <c r="B116" s="123">
        <v>45847</v>
      </c>
      <c r="C116" s="124"/>
      <c r="D116" s="120" t="s">
        <v>29</v>
      </c>
      <c r="E116" s="121">
        <v>44803.839999999997</v>
      </c>
      <c r="F116" s="188">
        <v>1149.51</v>
      </c>
      <c r="G116" s="122">
        <f t="shared" si="1"/>
        <v>81789610.64259991</v>
      </c>
    </row>
    <row r="117" spans="1:7" s="7" customFormat="1" ht="46.5" thickTop="1" thickBot="1" x14ac:dyDescent="0.25">
      <c r="A117" s="24"/>
      <c r="B117" s="123">
        <v>45847</v>
      </c>
      <c r="C117" s="124"/>
      <c r="D117" s="120" t="s">
        <v>92</v>
      </c>
      <c r="E117" s="121">
        <v>23390</v>
      </c>
      <c r="F117" s="160"/>
      <c r="G117" s="122">
        <f t="shared" si="1"/>
        <v>81813000.64259991</v>
      </c>
    </row>
    <row r="118" spans="1:7" s="7" customFormat="1" ht="18" thickTop="1" thickBot="1" x14ac:dyDescent="0.25">
      <c r="A118" s="24"/>
      <c r="B118" s="123">
        <v>45848</v>
      </c>
      <c r="C118" s="124"/>
      <c r="D118" s="120" t="s">
        <v>39</v>
      </c>
      <c r="E118" s="121">
        <v>64217</v>
      </c>
      <c r="F118" s="188"/>
      <c r="G118" s="122">
        <f t="shared" si="1"/>
        <v>81877217.64259991</v>
      </c>
    </row>
    <row r="119" spans="1:7" s="7" customFormat="1" ht="18" thickTop="1" thickBot="1" x14ac:dyDescent="0.25">
      <c r="A119" s="24"/>
      <c r="B119" s="123">
        <v>45848</v>
      </c>
      <c r="C119" s="124"/>
      <c r="D119" s="120" t="s">
        <v>39</v>
      </c>
      <c r="E119" s="121">
        <v>56105</v>
      </c>
      <c r="F119" s="188"/>
      <c r="G119" s="122">
        <f t="shared" si="1"/>
        <v>81933322.64259991</v>
      </c>
    </row>
    <row r="120" spans="1:7" s="7" customFormat="1" ht="18" thickTop="1" thickBot="1" x14ac:dyDescent="0.25">
      <c r="A120" s="24"/>
      <c r="B120" s="123">
        <v>45848</v>
      </c>
      <c r="C120" s="124"/>
      <c r="D120" s="125" t="s">
        <v>39</v>
      </c>
      <c r="E120" s="121">
        <v>5445</v>
      </c>
      <c r="F120" s="188"/>
      <c r="G120" s="122">
        <f t="shared" si="1"/>
        <v>81938767.64259991</v>
      </c>
    </row>
    <row r="121" spans="1:7" s="7" customFormat="1" ht="18" thickTop="1" thickBot="1" x14ac:dyDescent="0.25">
      <c r="A121" s="24"/>
      <c r="B121" s="123">
        <v>45848</v>
      </c>
      <c r="C121" s="124"/>
      <c r="D121" s="120" t="s">
        <v>39</v>
      </c>
      <c r="E121" s="121">
        <v>7265</v>
      </c>
      <c r="F121" s="188"/>
      <c r="G121" s="122">
        <f t="shared" si="1"/>
        <v>81946032.64259991</v>
      </c>
    </row>
    <row r="122" spans="1:7" s="7" customFormat="1" ht="18" thickTop="1" thickBot="1" x14ac:dyDescent="0.25">
      <c r="A122" s="24"/>
      <c r="B122" s="123">
        <v>45848</v>
      </c>
      <c r="C122" s="124"/>
      <c r="D122" s="120" t="s">
        <v>39</v>
      </c>
      <c r="E122" s="121">
        <v>53500</v>
      </c>
      <c r="F122" s="188"/>
      <c r="G122" s="122">
        <f t="shared" si="1"/>
        <v>81999532.64259991</v>
      </c>
    </row>
    <row r="123" spans="1:7" s="7" customFormat="1" ht="18" thickTop="1" thickBot="1" x14ac:dyDescent="0.25">
      <c r="A123" s="24"/>
      <c r="B123" s="123">
        <v>45848</v>
      </c>
      <c r="C123" s="124"/>
      <c r="D123" s="120" t="s">
        <v>39</v>
      </c>
      <c r="E123" s="121">
        <v>3120</v>
      </c>
      <c r="F123" s="188"/>
      <c r="G123" s="122">
        <f t="shared" si="1"/>
        <v>82002652.64259991</v>
      </c>
    </row>
    <row r="124" spans="1:7" s="7" customFormat="1" ht="18" thickTop="1" thickBot="1" x14ac:dyDescent="0.25">
      <c r="A124" s="24"/>
      <c r="B124" s="123">
        <v>45848</v>
      </c>
      <c r="C124" s="124"/>
      <c r="D124" s="120" t="s">
        <v>29</v>
      </c>
      <c r="E124" s="121">
        <v>100676.71</v>
      </c>
      <c r="F124" s="188">
        <v>2609.39</v>
      </c>
      <c r="G124" s="122">
        <f t="shared" si="1"/>
        <v>82100719.962599903</v>
      </c>
    </row>
    <row r="125" spans="1:7" s="7" customFormat="1" ht="61.5" thickTop="1" thickBot="1" x14ac:dyDescent="0.25">
      <c r="A125" s="24"/>
      <c r="B125" s="123">
        <v>45848</v>
      </c>
      <c r="C125" s="124"/>
      <c r="D125" s="120" t="s">
        <v>93</v>
      </c>
      <c r="E125" s="121">
        <v>10000</v>
      </c>
      <c r="F125" s="188"/>
      <c r="G125" s="122">
        <f t="shared" si="1"/>
        <v>82110719.962599903</v>
      </c>
    </row>
    <row r="126" spans="1:7" s="7" customFormat="1" ht="18" thickTop="1" thickBot="1" x14ac:dyDescent="0.25">
      <c r="A126" s="24"/>
      <c r="B126" s="123">
        <v>45848</v>
      </c>
      <c r="C126" s="124"/>
      <c r="D126" s="120" t="s">
        <v>22</v>
      </c>
      <c r="E126" s="121">
        <v>22473.14</v>
      </c>
      <c r="F126" s="189"/>
      <c r="G126" s="122">
        <f t="shared" si="1"/>
        <v>82133193.102599904</v>
      </c>
    </row>
    <row r="127" spans="1:7" s="7" customFormat="1" ht="18" thickTop="1" thickBot="1" x14ac:dyDescent="0.25">
      <c r="A127" s="24"/>
      <c r="B127" s="123">
        <v>45849</v>
      </c>
      <c r="C127" s="124"/>
      <c r="D127" s="120" t="s">
        <v>39</v>
      </c>
      <c r="E127" s="121">
        <v>8000</v>
      </c>
      <c r="F127" s="188"/>
      <c r="G127" s="122">
        <f t="shared" si="1"/>
        <v>82141193.102599904</v>
      </c>
    </row>
    <row r="128" spans="1:7" s="7" customFormat="1" ht="18" thickTop="1" thickBot="1" x14ac:dyDescent="0.25">
      <c r="A128" s="24"/>
      <c r="B128" s="123">
        <v>45849</v>
      </c>
      <c r="C128" s="124"/>
      <c r="D128" s="120" t="s">
        <v>39</v>
      </c>
      <c r="E128" s="121">
        <v>36469</v>
      </c>
      <c r="F128" s="188"/>
      <c r="G128" s="122">
        <f t="shared" si="1"/>
        <v>82177662.102599904</v>
      </c>
    </row>
    <row r="129" spans="1:7" s="7" customFormat="1" ht="18" thickTop="1" thickBot="1" x14ac:dyDescent="0.25">
      <c r="A129" s="79"/>
      <c r="B129" s="123">
        <v>45849</v>
      </c>
      <c r="C129" s="124"/>
      <c r="D129" s="125" t="s">
        <v>39</v>
      </c>
      <c r="E129" s="121">
        <v>21907</v>
      </c>
      <c r="F129" s="190"/>
      <c r="G129" s="122">
        <f t="shared" si="1"/>
        <v>82199569.102599904</v>
      </c>
    </row>
    <row r="130" spans="1:7" s="7" customFormat="1" ht="18" thickTop="1" thickBot="1" x14ac:dyDescent="0.25">
      <c r="A130" s="79"/>
      <c r="B130" s="123">
        <v>45849</v>
      </c>
      <c r="C130" s="124"/>
      <c r="D130" s="125" t="s">
        <v>39</v>
      </c>
      <c r="E130" s="121">
        <v>21845</v>
      </c>
      <c r="F130" s="192"/>
      <c r="G130" s="122">
        <f t="shared" si="1"/>
        <v>82221414.102599904</v>
      </c>
    </row>
    <row r="131" spans="1:7" s="7" customFormat="1" ht="18" thickTop="1" thickBot="1" x14ac:dyDescent="0.25">
      <c r="A131" s="79"/>
      <c r="B131" s="123">
        <v>45849</v>
      </c>
      <c r="C131" s="124"/>
      <c r="D131" s="120" t="s">
        <v>39</v>
      </c>
      <c r="E131" s="121">
        <v>21790</v>
      </c>
      <c r="F131" s="188"/>
      <c r="G131" s="122">
        <f t="shared" si="1"/>
        <v>82243204.102599904</v>
      </c>
    </row>
    <row r="132" spans="1:7" s="7" customFormat="1" ht="18" thickTop="1" thickBot="1" x14ac:dyDescent="0.25">
      <c r="A132" s="79"/>
      <c r="B132" s="123">
        <v>45849</v>
      </c>
      <c r="C132" s="124"/>
      <c r="D132" s="120" t="s">
        <v>39</v>
      </c>
      <c r="E132" s="121">
        <v>6705</v>
      </c>
      <c r="F132" s="188"/>
      <c r="G132" s="122">
        <f t="shared" si="1"/>
        <v>82249909.102599904</v>
      </c>
    </row>
    <row r="133" spans="1:7" s="7" customFormat="1" ht="18" thickTop="1" thickBot="1" x14ac:dyDescent="0.25">
      <c r="A133" s="79"/>
      <c r="B133" s="123">
        <v>45849</v>
      </c>
      <c r="C133" s="124"/>
      <c r="D133" s="120" t="s">
        <v>39</v>
      </c>
      <c r="E133" s="121">
        <v>2247</v>
      </c>
      <c r="F133" s="188"/>
      <c r="G133" s="122">
        <f t="shared" si="1"/>
        <v>82252156.102599904</v>
      </c>
    </row>
    <row r="134" spans="1:7" s="7" customFormat="1" ht="20.25" customHeight="1" thickTop="1" thickBot="1" x14ac:dyDescent="0.25">
      <c r="A134" s="79"/>
      <c r="B134" s="123">
        <v>45849</v>
      </c>
      <c r="C134" s="124"/>
      <c r="D134" s="120" t="s">
        <v>29</v>
      </c>
      <c r="E134" s="121">
        <v>68003.179999999993</v>
      </c>
      <c r="F134" s="188">
        <v>1725.78</v>
      </c>
      <c r="G134" s="122">
        <f t="shared" si="1"/>
        <v>82318433.50259991</v>
      </c>
    </row>
    <row r="135" spans="1:7" s="7" customFormat="1" ht="61.5" thickTop="1" thickBot="1" x14ac:dyDescent="0.25">
      <c r="A135" s="79"/>
      <c r="B135" s="123">
        <v>45849</v>
      </c>
      <c r="C135" s="124"/>
      <c r="D135" s="120" t="s">
        <v>94</v>
      </c>
      <c r="E135" s="121">
        <v>128800</v>
      </c>
      <c r="F135" s="188"/>
      <c r="G135" s="122">
        <f t="shared" si="1"/>
        <v>82447233.50259991</v>
      </c>
    </row>
    <row r="136" spans="1:7" s="7" customFormat="1" ht="18" thickTop="1" thickBot="1" x14ac:dyDescent="0.25">
      <c r="A136" s="79"/>
      <c r="B136" s="123">
        <v>45849</v>
      </c>
      <c r="C136" s="124"/>
      <c r="D136" s="120" t="s">
        <v>95</v>
      </c>
      <c r="E136" s="121">
        <v>187278.6</v>
      </c>
      <c r="F136" s="188"/>
      <c r="G136" s="122">
        <f t="shared" si="1"/>
        <v>82634512.102599904</v>
      </c>
    </row>
    <row r="137" spans="1:7" s="7" customFormat="1" ht="46.5" thickTop="1" thickBot="1" x14ac:dyDescent="0.25">
      <c r="A137" s="79"/>
      <c r="B137" s="123">
        <v>45849</v>
      </c>
      <c r="C137" s="124"/>
      <c r="D137" s="120" t="s">
        <v>96</v>
      </c>
      <c r="E137" s="121">
        <v>26600</v>
      </c>
      <c r="F137" s="188"/>
      <c r="G137" s="122">
        <f t="shared" si="1"/>
        <v>82661112.102599904</v>
      </c>
    </row>
    <row r="138" spans="1:7" s="7" customFormat="1" ht="46.5" thickTop="1" thickBot="1" x14ac:dyDescent="0.25">
      <c r="A138" s="79"/>
      <c r="B138" s="123">
        <v>45849</v>
      </c>
      <c r="C138" s="124"/>
      <c r="D138" s="120" t="s">
        <v>97</v>
      </c>
      <c r="E138" s="121">
        <v>3500</v>
      </c>
      <c r="F138" s="188"/>
      <c r="G138" s="122">
        <f t="shared" si="1"/>
        <v>82664612.102599904</v>
      </c>
    </row>
    <row r="139" spans="1:7" s="7" customFormat="1" ht="61.5" thickTop="1" thickBot="1" x14ac:dyDescent="0.25">
      <c r="A139" s="79"/>
      <c r="B139" s="123">
        <v>45849</v>
      </c>
      <c r="C139" s="124"/>
      <c r="D139" s="120" t="s">
        <v>98</v>
      </c>
      <c r="E139" s="121">
        <v>13130</v>
      </c>
      <c r="F139" s="188"/>
      <c r="G139" s="122">
        <f t="shared" si="1"/>
        <v>82677742.102599904</v>
      </c>
    </row>
    <row r="140" spans="1:7" s="7" customFormat="1" ht="31.5" thickTop="1" thickBot="1" x14ac:dyDescent="0.25">
      <c r="A140" s="79"/>
      <c r="B140" s="123">
        <v>45849</v>
      </c>
      <c r="C140" s="124"/>
      <c r="D140" s="120" t="s">
        <v>99</v>
      </c>
      <c r="E140" s="121">
        <v>14365.43</v>
      </c>
      <c r="F140" s="188"/>
      <c r="G140" s="122">
        <f t="shared" si="1"/>
        <v>82692107.532599911</v>
      </c>
    </row>
    <row r="141" spans="1:7" s="7" customFormat="1" ht="18" thickTop="1" thickBot="1" x14ac:dyDescent="0.25">
      <c r="A141" s="79"/>
      <c r="B141" s="123">
        <v>45850</v>
      </c>
      <c r="C141" s="124"/>
      <c r="D141" s="120" t="s">
        <v>39</v>
      </c>
      <c r="E141" s="121">
        <v>8320</v>
      </c>
      <c r="F141" s="188"/>
      <c r="G141" s="122">
        <f t="shared" si="1"/>
        <v>82700427.532599911</v>
      </c>
    </row>
    <row r="142" spans="1:7" s="7" customFormat="1" ht="18" thickTop="1" thickBot="1" x14ac:dyDescent="0.25">
      <c r="A142" s="79"/>
      <c r="B142" s="123">
        <v>45851</v>
      </c>
      <c r="C142" s="124"/>
      <c r="D142" s="120" t="s">
        <v>39</v>
      </c>
      <c r="E142" s="126">
        <v>31830</v>
      </c>
      <c r="F142" s="191"/>
      <c r="G142" s="122">
        <f t="shared" si="1"/>
        <v>82732257.532599911</v>
      </c>
    </row>
    <row r="143" spans="1:7" s="7" customFormat="1" ht="18" thickTop="1" thickBot="1" x14ac:dyDescent="0.25">
      <c r="A143" s="79"/>
      <c r="B143" s="123">
        <v>45851</v>
      </c>
      <c r="C143" s="124"/>
      <c r="D143" s="120" t="s">
        <v>29</v>
      </c>
      <c r="E143" s="126">
        <v>13741</v>
      </c>
      <c r="F143" s="191">
        <v>343.53</v>
      </c>
      <c r="G143" s="122">
        <f t="shared" si="1"/>
        <v>82745655.00259991</v>
      </c>
    </row>
    <row r="144" spans="1:7" s="7" customFormat="1" ht="18" thickTop="1" thickBot="1" x14ac:dyDescent="0.25">
      <c r="A144" s="79"/>
      <c r="B144" s="123">
        <v>45852</v>
      </c>
      <c r="C144" s="124"/>
      <c r="D144" s="120" t="s">
        <v>39</v>
      </c>
      <c r="E144" s="126">
        <v>12295</v>
      </c>
      <c r="F144" s="188"/>
      <c r="G144" s="122">
        <f t="shared" si="1"/>
        <v>82757950.00259991</v>
      </c>
    </row>
    <row r="145" spans="1:7" s="7" customFormat="1" ht="18" thickTop="1" thickBot="1" x14ac:dyDescent="0.25">
      <c r="A145" s="79"/>
      <c r="B145" s="123">
        <v>45852</v>
      </c>
      <c r="C145" s="124"/>
      <c r="D145" s="120" t="s">
        <v>39</v>
      </c>
      <c r="E145" s="126">
        <v>42360</v>
      </c>
      <c r="F145" s="188"/>
      <c r="G145" s="122">
        <f t="shared" si="1"/>
        <v>82800310.00259991</v>
      </c>
    </row>
    <row r="146" spans="1:7" s="7" customFormat="1" ht="18" thickTop="1" thickBot="1" x14ac:dyDescent="0.25">
      <c r="A146" s="79"/>
      <c r="B146" s="123">
        <v>45852</v>
      </c>
      <c r="C146" s="124"/>
      <c r="D146" s="120" t="s">
        <v>39</v>
      </c>
      <c r="E146" s="126">
        <v>3520</v>
      </c>
      <c r="F146" s="188"/>
      <c r="G146" s="122">
        <f t="shared" si="1"/>
        <v>82803830.00259991</v>
      </c>
    </row>
    <row r="147" spans="1:7" s="7" customFormat="1" ht="18" thickTop="1" thickBot="1" x14ac:dyDescent="0.25">
      <c r="A147" s="79"/>
      <c r="B147" s="123">
        <v>45852</v>
      </c>
      <c r="C147" s="124"/>
      <c r="D147" s="120" t="s">
        <v>39</v>
      </c>
      <c r="E147" s="121">
        <v>23520</v>
      </c>
      <c r="F147" s="188"/>
      <c r="G147" s="122">
        <f t="shared" si="1"/>
        <v>82827350.00259991</v>
      </c>
    </row>
    <row r="148" spans="1:7" s="7" customFormat="1" ht="18" thickTop="1" thickBot="1" x14ac:dyDescent="0.25">
      <c r="A148" s="79"/>
      <c r="B148" s="123">
        <v>45852</v>
      </c>
      <c r="C148" s="124"/>
      <c r="D148" s="120" t="s">
        <v>39</v>
      </c>
      <c r="E148" s="121">
        <v>3600</v>
      </c>
      <c r="F148" s="188"/>
      <c r="G148" s="122">
        <f t="shared" ref="G148:G211" si="2">G147+E148-F148</f>
        <v>82830950.00259991</v>
      </c>
    </row>
    <row r="149" spans="1:7" s="7" customFormat="1" ht="18" customHeight="1" thickTop="1" thickBot="1" x14ac:dyDescent="0.25">
      <c r="A149" s="79"/>
      <c r="B149" s="123">
        <v>45852</v>
      </c>
      <c r="C149" s="124"/>
      <c r="D149" s="120" t="s">
        <v>39</v>
      </c>
      <c r="E149" s="121">
        <v>38200</v>
      </c>
      <c r="F149" s="188"/>
      <c r="G149" s="122">
        <f t="shared" si="2"/>
        <v>82869150.00259991</v>
      </c>
    </row>
    <row r="150" spans="1:7" s="7" customFormat="1" ht="18" thickTop="1" thickBot="1" x14ac:dyDescent="0.25">
      <c r="A150" s="79"/>
      <c r="B150" s="123">
        <v>45852</v>
      </c>
      <c r="C150" s="124"/>
      <c r="D150" s="120" t="s">
        <v>39</v>
      </c>
      <c r="E150" s="121">
        <v>600</v>
      </c>
      <c r="F150" s="188"/>
      <c r="G150" s="122">
        <f t="shared" si="2"/>
        <v>82869750.00259991</v>
      </c>
    </row>
    <row r="151" spans="1:7" s="7" customFormat="1" ht="18" thickTop="1" thickBot="1" x14ac:dyDescent="0.25">
      <c r="A151" s="79"/>
      <c r="B151" s="123">
        <v>45852</v>
      </c>
      <c r="C151" s="124"/>
      <c r="D151" s="120" t="s">
        <v>39</v>
      </c>
      <c r="E151" s="121">
        <v>90</v>
      </c>
      <c r="F151" s="188"/>
      <c r="G151" s="122">
        <f t="shared" si="2"/>
        <v>82869840.00259991</v>
      </c>
    </row>
    <row r="152" spans="1:7" s="7" customFormat="1" ht="18" thickTop="1" thickBot="1" x14ac:dyDescent="0.25">
      <c r="A152" s="79"/>
      <c r="B152" s="123">
        <v>45852</v>
      </c>
      <c r="C152" s="124"/>
      <c r="D152" s="120" t="s">
        <v>29</v>
      </c>
      <c r="E152" s="121">
        <v>58147.62</v>
      </c>
      <c r="F152" s="188">
        <v>1537.84</v>
      </c>
      <c r="G152" s="122">
        <f t="shared" si="2"/>
        <v>82926449.782599911</v>
      </c>
    </row>
    <row r="153" spans="1:7" s="7" customFormat="1" ht="18" thickTop="1" thickBot="1" x14ac:dyDescent="0.25">
      <c r="A153" s="79"/>
      <c r="B153" s="123">
        <v>45852</v>
      </c>
      <c r="C153" s="124"/>
      <c r="D153" s="120" t="s">
        <v>22</v>
      </c>
      <c r="E153" s="121">
        <v>260630.9</v>
      </c>
      <c r="F153" s="188"/>
      <c r="G153" s="122">
        <f t="shared" si="2"/>
        <v>83187080.682599917</v>
      </c>
    </row>
    <row r="154" spans="1:7" s="7" customFormat="1" ht="18" thickTop="1" thickBot="1" x14ac:dyDescent="0.25">
      <c r="A154" s="79"/>
      <c r="B154" s="123">
        <v>45853</v>
      </c>
      <c r="C154" s="124"/>
      <c r="D154" s="120" t="s">
        <v>39</v>
      </c>
      <c r="E154" s="121">
        <v>35235</v>
      </c>
      <c r="F154" s="188"/>
      <c r="G154" s="122">
        <f t="shared" si="2"/>
        <v>83222315.682599917</v>
      </c>
    </row>
    <row r="155" spans="1:7" s="7" customFormat="1" ht="18" thickTop="1" thickBot="1" x14ac:dyDescent="0.25">
      <c r="A155" s="79"/>
      <c r="B155" s="123">
        <v>45853</v>
      </c>
      <c r="C155" s="124"/>
      <c r="D155" s="120" t="s">
        <v>39</v>
      </c>
      <c r="E155" s="121">
        <v>62545</v>
      </c>
      <c r="F155" s="188"/>
      <c r="G155" s="122">
        <f t="shared" si="2"/>
        <v>83284860.682599917</v>
      </c>
    </row>
    <row r="156" spans="1:7" s="7" customFormat="1" ht="18" thickTop="1" thickBot="1" x14ac:dyDescent="0.25">
      <c r="A156" s="79"/>
      <c r="B156" s="123">
        <v>45853</v>
      </c>
      <c r="C156" s="124"/>
      <c r="D156" s="120" t="s">
        <v>39</v>
      </c>
      <c r="E156" s="121">
        <v>2700</v>
      </c>
      <c r="F156" s="188"/>
      <c r="G156" s="122">
        <f t="shared" si="2"/>
        <v>83287560.682599917</v>
      </c>
    </row>
    <row r="157" spans="1:7" s="7" customFormat="1" ht="18.75" customHeight="1" thickTop="1" thickBot="1" x14ac:dyDescent="0.25">
      <c r="A157" s="79"/>
      <c r="B157" s="123">
        <v>45853</v>
      </c>
      <c r="C157" s="124"/>
      <c r="D157" s="120" t="s">
        <v>39</v>
      </c>
      <c r="E157" s="121">
        <v>17350</v>
      </c>
      <c r="F157" s="188"/>
      <c r="G157" s="122">
        <f t="shared" si="2"/>
        <v>83304910.682599917</v>
      </c>
    </row>
    <row r="158" spans="1:7" s="7" customFormat="1" ht="23.25" customHeight="1" thickTop="1" thickBot="1" x14ac:dyDescent="0.25">
      <c r="A158" s="79"/>
      <c r="B158" s="123">
        <v>45853</v>
      </c>
      <c r="C158" s="124"/>
      <c r="D158" s="120" t="s">
        <v>39</v>
      </c>
      <c r="E158" s="121">
        <v>10140</v>
      </c>
      <c r="F158" s="188"/>
      <c r="G158" s="122">
        <f t="shared" si="2"/>
        <v>83315050.682599917</v>
      </c>
    </row>
    <row r="159" spans="1:7" s="7" customFormat="1" ht="19.5" customHeight="1" thickTop="1" thickBot="1" x14ac:dyDescent="0.25">
      <c r="A159" s="79"/>
      <c r="B159" s="123">
        <v>45853</v>
      </c>
      <c r="C159" s="124"/>
      <c r="D159" s="120" t="s">
        <v>39</v>
      </c>
      <c r="E159" s="121">
        <v>91265</v>
      </c>
      <c r="F159" s="188"/>
      <c r="G159" s="122">
        <f t="shared" si="2"/>
        <v>83406315.682599917</v>
      </c>
    </row>
    <row r="160" spans="1:7" s="7" customFormat="1" ht="21.75" customHeight="1" thickTop="1" thickBot="1" x14ac:dyDescent="0.25">
      <c r="A160" s="79"/>
      <c r="B160" s="123">
        <v>45853</v>
      </c>
      <c r="C160" s="124"/>
      <c r="D160" s="120" t="s">
        <v>39</v>
      </c>
      <c r="E160" s="121">
        <v>25</v>
      </c>
      <c r="F160" s="188"/>
      <c r="G160" s="122">
        <f t="shared" si="2"/>
        <v>83406340.682599917</v>
      </c>
    </row>
    <row r="161" spans="1:7" s="7" customFormat="1" ht="18" thickTop="1" thickBot="1" x14ac:dyDescent="0.25">
      <c r="A161" s="79"/>
      <c r="B161" s="139">
        <v>45853</v>
      </c>
      <c r="C161" s="139"/>
      <c r="D161" s="139" t="s">
        <v>29</v>
      </c>
      <c r="E161" s="163">
        <v>39665.39</v>
      </c>
      <c r="F161" s="163">
        <v>1045.8800000000001</v>
      </c>
      <c r="G161" s="122">
        <f t="shared" si="2"/>
        <v>83444960.192599922</v>
      </c>
    </row>
    <row r="162" spans="1:7" s="7" customFormat="1" ht="18" thickTop="1" thickBot="1" x14ac:dyDescent="0.25">
      <c r="A162" s="79"/>
      <c r="B162" s="139">
        <v>45853</v>
      </c>
      <c r="C162" s="139"/>
      <c r="D162" s="139" t="s">
        <v>61</v>
      </c>
      <c r="E162" s="163">
        <v>992748.6</v>
      </c>
      <c r="F162" s="163"/>
      <c r="G162" s="122">
        <f t="shared" si="2"/>
        <v>84437708.792599916</v>
      </c>
    </row>
    <row r="163" spans="1:7" s="7" customFormat="1" ht="19.5" customHeight="1" thickTop="1" thickBot="1" x14ac:dyDescent="0.25">
      <c r="A163" s="79"/>
      <c r="B163" s="139">
        <v>45853</v>
      </c>
      <c r="C163" s="139"/>
      <c r="D163" s="139" t="s">
        <v>60</v>
      </c>
      <c r="E163" s="163">
        <v>5253.2</v>
      </c>
      <c r="F163" s="163"/>
      <c r="G163" s="122">
        <f t="shared" si="2"/>
        <v>84442961.992599919</v>
      </c>
    </row>
    <row r="164" spans="1:7" s="7" customFormat="1" ht="18" thickTop="1" thickBot="1" x14ac:dyDescent="0.25">
      <c r="A164" s="79"/>
      <c r="B164" s="139">
        <v>45853</v>
      </c>
      <c r="C164" s="139"/>
      <c r="D164" s="139" t="s">
        <v>60</v>
      </c>
      <c r="E164" s="163">
        <v>3705216.22</v>
      </c>
      <c r="F164" s="163"/>
      <c r="G164" s="122">
        <f t="shared" si="2"/>
        <v>88148178.212599918</v>
      </c>
    </row>
    <row r="165" spans="1:7" s="7" customFormat="1" ht="44.25" thickTop="1" thickBot="1" x14ac:dyDescent="0.25">
      <c r="A165" s="79"/>
      <c r="B165" s="139">
        <v>45853</v>
      </c>
      <c r="C165" s="139"/>
      <c r="D165" s="139" t="s">
        <v>100</v>
      </c>
      <c r="E165" s="163">
        <v>3886.32</v>
      </c>
      <c r="F165" s="163"/>
      <c r="G165" s="122">
        <f t="shared" si="2"/>
        <v>88152064.532599911</v>
      </c>
    </row>
    <row r="166" spans="1:7" s="7" customFormat="1" ht="58.5" thickTop="1" thickBot="1" x14ac:dyDescent="0.25">
      <c r="A166" s="79"/>
      <c r="B166" s="139">
        <v>45853</v>
      </c>
      <c r="C166" s="139"/>
      <c r="D166" s="139" t="s">
        <v>101</v>
      </c>
      <c r="E166" s="163">
        <v>1500</v>
      </c>
      <c r="F166" s="163"/>
      <c r="G166" s="122">
        <f t="shared" si="2"/>
        <v>88153564.532599911</v>
      </c>
    </row>
    <row r="167" spans="1:7" s="7" customFormat="1" ht="18" thickTop="1" thickBot="1" x14ac:dyDescent="0.25">
      <c r="A167" s="79"/>
      <c r="B167" s="139">
        <v>45853</v>
      </c>
      <c r="C167" s="139"/>
      <c r="D167" s="139" t="s">
        <v>23</v>
      </c>
      <c r="E167" s="163"/>
      <c r="F167" s="163">
        <v>5303318.76</v>
      </c>
      <c r="G167" s="122">
        <f t="shared" si="2"/>
        <v>82850245.772599906</v>
      </c>
    </row>
    <row r="168" spans="1:7" s="7" customFormat="1" ht="18" thickTop="1" thickBot="1" x14ac:dyDescent="0.25">
      <c r="A168" s="79"/>
      <c r="B168" s="139">
        <v>45854</v>
      </c>
      <c r="C168" s="139"/>
      <c r="D168" s="139" t="s">
        <v>39</v>
      </c>
      <c r="E168" s="163">
        <v>55700</v>
      </c>
      <c r="F168" s="163"/>
      <c r="G168" s="122">
        <f t="shared" si="2"/>
        <v>82905945.772599906</v>
      </c>
    </row>
    <row r="169" spans="1:7" s="7" customFormat="1" ht="18" thickTop="1" thickBot="1" x14ac:dyDescent="0.25">
      <c r="A169" s="79"/>
      <c r="B169" s="167">
        <v>45854</v>
      </c>
      <c r="C169" s="168"/>
      <c r="D169" s="165" t="s">
        <v>39</v>
      </c>
      <c r="E169" s="166">
        <v>36595</v>
      </c>
      <c r="F169" s="166"/>
      <c r="G169" s="122">
        <f t="shared" si="2"/>
        <v>82942540.772599906</v>
      </c>
    </row>
    <row r="170" spans="1:7" s="7" customFormat="1" ht="18" thickTop="1" thickBot="1" x14ac:dyDescent="0.25">
      <c r="A170" s="79"/>
      <c r="B170" s="139">
        <v>45854</v>
      </c>
      <c r="C170" s="139"/>
      <c r="D170" s="161" t="s">
        <v>39</v>
      </c>
      <c r="E170" s="163">
        <v>3170</v>
      </c>
      <c r="F170" s="163"/>
      <c r="G170" s="122">
        <f t="shared" si="2"/>
        <v>82945710.772599906</v>
      </c>
    </row>
    <row r="171" spans="1:7" s="7" customFormat="1" ht="18" thickTop="1" thickBot="1" x14ac:dyDescent="0.25">
      <c r="A171" s="79"/>
      <c r="B171" s="162">
        <v>45854</v>
      </c>
      <c r="C171" s="139"/>
      <c r="D171" s="161" t="s">
        <v>39</v>
      </c>
      <c r="E171" s="163">
        <v>18762</v>
      </c>
      <c r="F171" s="163"/>
      <c r="G171" s="122">
        <f t="shared" si="2"/>
        <v>82964472.772599906</v>
      </c>
    </row>
    <row r="172" spans="1:7" s="7" customFormat="1" ht="25.5" customHeight="1" thickTop="1" thickBot="1" x14ac:dyDescent="0.25">
      <c r="A172" s="79"/>
      <c r="B172" s="162">
        <v>45854</v>
      </c>
      <c r="C172" s="139"/>
      <c r="D172" s="210" t="s">
        <v>39</v>
      </c>
      <c r="E172" s="163">
        <v>3605</v>
      </c>
      <c r="F172" s="163"/>
      <c r="G172" s="122">
        <f t="shared" si="2"/>
        <v>82968077.772599906</v>
      </c>
    </row>
    <row r="173" spans="1:7" s="7" customFormat="1" ht="18" thickTop="1" thickBot="1" x14ac:dyDescent="0.25">
      <c r="A173" s="79"/>
      <c r="B173" s="162">
        <v>45854</v>
      </c>
      <c r="C173" s="139"/>
      <c r="D173" s="161" t="s">
        <v>39</v>
      </c>
      <c r="E173" s="163">
        <v>11350</v>
      </c>
      <c r="F173" s="163"/>
      <c r="G173" s="122">
        <f t="shared" si="2"/>
        <v>82979427.772599906</v>
      </c>
    </row>
    <row r="174" spans="1:7" s="7" customFormat="1" ht="18" thickTop="1" thickBot="1" x14ac:dyDescent="0.25">
      <c r="A174" s="79"/>
      <c r="B174" s="164">
        <v>45854</v>
      </c>
      <c r="C174" s="160"/>
      <c r="D174" s="165" t="s">
        <v>29</v>
      </c>
      <c r="E174" s="160">
        <v>47728.94</v>
      </c>
      <c r="F174" s="160">
        <v>1267.8499999999999</v>
      </c>
      <c r="G174" s="122">
        <f t="shared" si="2"/>
        <v>83025888.862599909</v>
      </c>
    </row>
    <row r="175" spans="1:7" s="7" customFormat="1" ht="17.25" customHeight="1" thickTop="1" thickBot="1" x14ac:dyDescent="0.25">
      <c r="A175" s="79"/>
      <c r="B175" s="123">
        <v>45855</v>
      </c>
      <c r="C175" s="124"/>
      <c r="D175" s="120" t="s">
        <v>39</v>
      </c>
      <c r="E175" s="121">
        <v>44985</v>
      </c>
      <c r="F175" s="169"/>
      <c r="G175" s="122">
        <f t="shared" si="2"/>
        <v>83070873.862599909</v>
      </c>
    </row>
    <row r="176" spans="1:7" s="7" customFormat="1" ht="18" thickTop="1" thickBot="1" x14ac:dyDescent="0.25">
      <c r="A176" s="79"/>
      <c r="B176" s="129">
        <v>45855</v>
      </c>
      <c r="C176" s="130"/>
      <c r="D176" s="120" t="s">
        <v>39</v>
      </c>
      <c r="E176" s="121">
        <v>33095</v>
      </c>
      <c r="F176" s="169"/>
      <c r="G176" s="122">
        <f t="shared" si="2"/>
        <v>83103968.862599909</v>
      </c>
    </row>
    <row r="177" spans="1:9" s="7" customFormat="1" ht="18" thickTop="1" thickBot="1" x14ac:dyDescent="0.25">
      <c r="A177" s="79"/>
      <c r="B177" s="129">
        <v>45855</v>
      </c>
      <c r="C177" s="130"/>
      <c r="D177" s="120" t="s">
        <v>39</v>
      </c>
      <c r="E177" s="121">
        <v>2250</v>
      </c>
      <c r="F177" s="169"/>
      <c r="G177" s="122">
        <f t="shared" si="2"/>
        <v>83106218.862599909</v>
      </c>
    </row>
    <row r="178" spans="1:9" s="7" customFormat="1" ht="18" thickTop="1" thickBot="1" x14ac:dyDescent="0.25">
      <c r="A178" s="79"/>
      <c r="B178" s="129">
        <v>45855</v>
      </c>
      <c r="C178" s="130"/>
      <c r="D178" s="120" t="s">
        <v>39</v>
      </c>
      <c r="E178" s="121">
        <v>3654</v>
      </c>
      <c r="F178" s="169"/>
      <c r="G178" s="122">
        <f t="shared" si="2"/>
        <v>83109872.862599909</v>
      </c>
    </row>
    <row r="179" spans="1:9" s="7" customFormat="1" ht="18" thickTop="1" thickBot="1" x14ac:dyDescent="0.25">
      <c r="A179" s="79"/>
      <c r="B179" s="129">
        <v>45855</v>
      </c>
      <c r="C179" s="130"/>
      <c r="D179" s="120" t="s">
        <v>39</v>
      </c>
      <c r="E179" s="121">
        <v>3510</v>
      </c>
      <c r="F179" s="169"/>
      <c r="G179" s="122">
        <f t="shared" si="2"/>
        <v>83113382.862599909</v>
      </c>
    </row>
    <row r="180" spans="1:9" s="7" customFormat="1" ht="18" thickTop="1" thickBot="1" x14ac:dyDescent="0.25">
      <c r="A180" s="79"/>
      <c r="B180" s="129">
        <v>45855</v>
      </c>
      <c r="C180" s="130"/>
      <c r="D180" s="120" t="s">
        <v>39</v>
      </c>
      <c r="E180" s="121">
        <v>19425</v>
      </c>
      <c r="F180" s="169"/>
      <c r="G180" s="122">
        <f t="shared" si="2"/>
        <v>83132807.862599909</v>
      </c>
    </row>
    <row r="181" spans="1:9" s="7" customFormat="1" ht="18" thickTop="1" thickBot="1" x14ac:dyDescent="0.25">
      <c r="A181" s="79"/>
      <c r="B181" s="129">
        <v>45855</v>
      </c>
      <c r="C181" s="130"/>
      <c r="D181" s="120" t="s">
        <v>39</v>
      </c>
      <c r="E181" s="121">
        <v>590</v>
      </c>
      <c r="F181" s="169"/>
      <c r="G181" s="122">
        <f t="shared" si="2"/>
        <v>83133397.862599909</v>
      </c>
    </row>
    <row r="182" spans="1:9" s="7" customFormat="1" ht="18" thickTop="1" thickBot="1" x14ac:dyDescent="0.25">
      <c r="A182" s="79"/>
      <c r="B182" s="129">
        <v>45855</v>
      </c>
      <c r="C182" s="130"/>
      <c r="D182" s="120" t="s">
        <v>29</v>
      </c>
      <c r="E182" s="121">
        <v>29731.46</v>
      </c>
      <c r="F182" s="169">
        <v>778.3</v>
      </c>
      <c r="G182" s="122">
        <f t="shared" si="2"/>
        <v>83162351.022599906</v>
      </c>
    </row>
    <row r="183" spans="1:9" s="7" customFormat="1" ht="31.5" thickTop="1" thickBot="1" x14ac:dyDescent="0.25">
      <c r="A183" s="79"/>
      <c r="B183" s="129">
        <v>45855</v>
      </c>
      <c r="C183" s="130"/>
      <c r="D183" s="120" t="s">
        <v>102</v>
      </c>
      <c r="E183" s="121">
        <v>1385.6</v>
      </c>
      <c r="F183" s="169">
        <v>66.567999999999998</v>
      </c>
      <c r="G183" s="122">
        <f t="shared" si="2"/>
        <v>83163670.054599896</v>
      </c>
    </row>
    <row r="184" spans="1:9" s="7" customFormat="1" ht="18" thickTop="1" thickBot="1" x14ac:dyDescent="0.25">
      <c r="A184" s="79"/>
      <c r="B184" s="129">
        <v>45855</v>
      </c>
      <c r="C184" s="130"/>
      <c r="D184" s="120" t="s">
        <v>69</v>
      </c>
      <c r="E184" s="121">
        <v>301247.52</v>
      </c>
      <c r="F184" s="169"/>
      <c r="G184" s="122">
        <f t="shared" si="2"/>
        <v>83464917.574599892</v>
      </c>
    </row>
    <row r="185" spans="1:9" s="7" customFormat="1" ht="18" thickTop="1" thickBot="1" x14ac:dyDescent="0.25">
      <c r="A185" s="79"/>
      <c r="B185" s="129">
        <v>45855</v>
      </c>
      <c r="C185" s="130"/>
      <c r="D185" s="120" t="s">
        <v>42</v>
      </c>
      <c r="E185" s="121">
        <v>181785.92</v>
      </c>
      <c r="F185" s="169"/>
      <c r="G185" s="122">
        <f t="shared" si="2"/>
        <v>83646703.494599894</v>
      </c>
    </row>
    <row r="186" spans="1:9" s="7" customFormat="1" ht="31.5" thickTop="1" thickBot="1" x14ac:dyDescent="0.25">
      <c r="A186" s="79"/>
      <c r="B186" s="129">
        <v>45855</v>
      </c>
      <c r="C186" s="130"/>
      <c r="D186" s="120" t="s">
        <v>103</v>
      </c>
      <c r="E186" s="121">
        <v>75000</v>
      </c>
      <c r="F186" s="169"/>
      <c r="G186" s="122">
        <f t="shared" si="2"/>
        <v>83721703.494599894</v>
      </c>
    </row>
    <row r="187" spans="1:9" s="7" customFormat="1" ht="76.5" thickTop="1" thickBot="1" x14ac:dyDescent="0.25">
      <c r="A187" s="79"/>
      <c r="B187" s="129">
        <v>45855</v>
      </c>
      <c r="C187" s="130"/>
      <c r="D187" s="120" t="s">
        <v>104</v>
      </c>
      <c r="E187" s="121">
        <v>4963</v>
      </c>
      <c r="F187" s="169"/>
      <c r="G187" s="122">
        <f t="shared" si="2"/>
        <v>83726666.494599894</v>
      </c>
    </row>
    <row r="188" spans="1:9" s="7" customFormat="1" ht="18" thickTop="1" thickBot="1" x14ac:dyDescent="0.25">
      <c r="A188" s="79"/>
      <c r="B188" s="129">
        <v>45855</v>
      </c>
      <c r="C188" s="130"/>
      <c r="D188" s="120" t="s">
        <v>23</v>
      </c>
      <c r="E188" s="121"/>
      <c r="F188" s="169">
        <v>2936060.62</v>
      </c>
      <c r="G188" s="122">
        <f t="shared" si="2"/>
        <v>80790605.874599889</v>
      </c>
    </row>
    <row r="189" spans="1:9" s="7" customFormat="1" ht="18" thickTop="1" thickBot="1" x14ac:dyDescent="0.25">
      <c r="A189" s="79"/>
      <c r="B189" s="129">
        <v>45856</v>
      </c>
      <c r="C189" s="130"/>
      <c r="D189" s="120" t="s">
        <v>39</v>
      </c>
      <c r="E189" s="121">
        <v>268</v>
      </c>
      <c r="F189" s="169"/>
      <c r="G189" s="122">
        <f t="shared" si="2"/>
        <v>80790873.874599889</v>
      </c>
    </row>
    <row r="190" spans="1:9" s="7" customFormat="1" ht="18" thickTop="1" thickBot="1" x14ac:dyDescent="0.25">
      <c r="A190" s="79"/>
      <c r="B190" s="129">
        <v>45856</v>
      </c>
      <c r="C190" s="130"/>
      <c r="D190" s="120" t="s">
        <v>39</v>
      </c>
      <c r="E190" s="121">
        <v>20517</v>
      </c>
      <c r="F190" s="169"/>
      <c r="G190" s="122">
        <f t="shared" si="2"/>
        <v>80811390.874599889</v>
      </c>
      <c r="H190" s="201">
        <v>63971008.160399824</v>
      </c>
      <c r="I190" s="111">
        <f>+H190-G190</f>
        <v>-16840382.714200065</v>
      </c>
    </row>
    <row r="191" spans="1:9" s="7" customFormat="1" ht="18" thickTop="1" thickBot="1" x14ac:dyDescent="0.25">
      <c r="A191" s="79"/>
      <c r="B191" s="129">
        <v>45856</v>
      </c>
      <c r="C191" s="130"/>
      <c r="D191" s="120" t="s">
        <v>39</v>
      </c>
      <c r="E191" s="121">
        <v>33520</v>
      </c>
      <c r="F191" s="169"/>
      <c r="G191" s="122">
        <f t="shared" si="2"/>
        <v>80844910.874599889</v>
      </c>
    </row>
    <row r="192" spans="1:9" s="7" customFormat="1" ht="18" thickTop="1" thickBot="1" x14ac:dyDescent="0.25">
      <c r="A192" s="79"/>
      <c r="B192" s="129">
        <v>45856</v>
      </c>
      <c r="C192" s="130"/>
      <c r="D192" s="120" t="s">
        <v>39</v>
      </c>
      <c r="E192" s="121">
        <v>2870</v>
      </c>
      <c r="F192" s="169"/>
      <c r="G192" s="122">
        <f t="shared" si="2"/>
        <v>80847780.874599889</v>
      </c>
    </row>
    <row r="193" spans="1:7" s="7" customFormat="1" ht="18" thickTop="1" thickBot="1" x14ac:dyDescent="0.25">
      <c r="A193" s="79"/>
      <c r="B193" s="129">
        <v>45856</v>
      </c>
      <c r="C193" s="130"/>
      <c r="D193" s="120" t="s">
        <v>39</v>
      </c>
      <c r="E193" s="121">
        <v>16690</v>
      </c>
      <c r="F193" s="169"/>
      <c r="G193" s="122">
        <f t="shared" si="2"/>
        <v>80864470.874599889</v>
      </c>
    </row>
    <row r="194" spans="1:7" s="7" customFormat="1" ht="18" thickTop="1" thickBot="1" x14ac:dyDescent="0.25">
      <c r="A194" s="79"/>
      <c r="B194" s="129">
        <v>45856</v>
      </c>
      <c r="C194" s="130"/>
      <c r="D194" s="120" t="s">
        <v>39</v>
      </c>
      <c r="E194" s="121">
        <v>5510</v>
      </c>
      <c r="F194" s="169"/>
      <c r="G194" s="122">
        <f t="shared" si="2"/>
        <v>80869980.874599889</v>
      </c>
    </row>
    <row r="195" spans="1:7" s="7" customFormat="1" ht="18" thickTop="1" thickBot="1" x14ac:dyDescent="0.25">
      <c r="A195" s="79"/>
      <c r="B195" s="129">
        <v>45856</v>
      </c>
      <c r="C195" s="130"/>
      <c r="D195" s="120" t="s">
        <v>39</v>
      </c>
      <c r="E195" s="121">
        <v>3020</v>
      </c>
      <c r="F195" s="169"/>
      <c r="G195" s="122">
        <f t="shared" si="2"/>
        <v>80873000.874599889</v>
      </c>
    </row>
    <row r="196" spans="1:7" s="7" customFormat="1" ht="18" thickTop="1" thickBot="1" x14ac:dyDescent="0.25">
      <c r="A196" s="79"/>
      <c r="B196" s="129">
        <v>45856</v>
      </c>
      <c r="C196" s="130"/>
      <c r="D196" s="120" t="s">
        <v>39</v>
      </c>
      <c r="E196" s="121">
        <v>2210</v>
      </c>
      <c r="F196" s="169"/>
      <c r="G196" s="122">
        <f t="shared" si="2"/>
        <v>80875210.874599889</v>
      </c>
    </row>
    <row r="197" spans="1:7" s="7" customFormat="1" ht="18" thickTop="1" thickBot="1" x14ac:dyDescent="0.25">
      <c r="A197" s="79"/>
      <c r="B197" s="129">
        <v>45856</v>
      </c>
      <c r="C197" s="130"/>
      <c r="D197" s="120" t="s">
        <v>29</v>
      </c>
      <c r="E197" s="121">
        <v>79930.13</v>
      </c>
      <c r="F197" s="169">
        <v>2054.46</v>
      </c>
      <c r="G197" s="122">
        <f t="shared" si="2"/>
        <v>80953086.544599891</v>
      </c>
    </row>
    <row r="198" spans="1:7" s="7" customFormat="1" ht="18" thickTop="1" thickBot="1" x14ac:dyDescent="0.25">
      <c r="A198" s="79"/>
      <c r="B198" s="129">
        <v>45856</v>
      </c>
      <c r="C198" s="130"/>
      <c r="D198" s="120" t="s">
        <v>62</v>
      </c>
      <c r="E198" s="121">
        <v>48797.14</v>
      </c>
      <c r="F198" s="169"/>
      <c r="G198" s="122">
        <f t="shared" si="2"/>
        <v>81001883.684599891</v>
      </c>
    </row>
    <row r="199" spans="1:7" s="7" customFormat="1" ht="18" thickTop="1" thickBot="1" x14ac:dyDescent="0.25">
      <c r="A199" s="79"/>
      <c r="B199" s="129">
        <v>45856</v>
      </c>
      <c r="C199" s="130"/>
      <c r="D199" s="120" t="s">
        <v>62</v>
      </c>
      <c r="E199" s="121">
        <v>60794.7</v>
      </c>
      <c r="F199" s="169"/>
      <c r="G199" s="122">
        <f t="shared" si="2"/>
        <v>81062678.384599894</v>
      </c>
    </row>
    <row r="200" spans="1:7" s="7" customFormat="1" ht="18" thickTop="1" thickBot="1" x14ac:dyDescent="0.25">
      <c r="A200" s="79"/>
      <c r="B200" s="129">
        <v>45856</v>
      </c>
      <c r="C200" s="130"/>
      <c r="D200" s="120" t="s">
        <v>62</v>
      </c>
      <c r="E200" s="121">
        <v>86500</v>
      </c>
      <c r="F200" s="169"/>
      <c r="G200" s="122">
        <f t="shared" si="2"/>
        <v>81149178.384599894</v>
      </c>
    </row>
    <row r="201" spans="1:7" s="7" customFormat="1" ht="18" thickTop="1" thickBot="1" x14ac:dyDescent="0.25">
      <c r="A201" s="79"/>
      <c r="B201" s="129">
        <v>45856</v>
      </c>
      <c r="C201" s="130"/>
      <c r="D201" s="120" t="s">
        <v>62</v>
      </c>
      <c r="E201" s="121">
        <v>83320.100000000006</v>
      </c>
      <c r="F201" s="169"/>
      <c r="G201" s="122">
        <f t="shared" si="2"/>
        <v>81232498.484599888</v>
      </c>
    </row>
    <row r="202" spans="1:7" s="7" customFormat="1" ht="18" thickTop="1" thickBot="1" x14ac:dyDescent="0.25">
      <c r="A202" s="79"/>
      <c r="B202" s="129">
        <v>45856</v>
      </c>
      <c r="C202" s="130"/>
      <c r="D202" s="120" t="s">
        <v>62</v>
      </c>
      <c r="E202" s="121">
        <v>40475.660000000003</v>
      </c>
      <c r="F202" s="169"/>
      <c r="G202" s="122">
        <f t="shared" si="2"/>
        <v>81272974.144599885</v>
      </c>
    </row>
    <row r="203" spans="1:7" s="7" customFormat="1" ht="18" thickTop="1" thickBot="1" x14ac:dyDescent="0.25">
      <c r="A203" s="79"/>
      <c r="B203" s="129">
        <v>45856</v>
      </c>
      <c r="C203" s="130"/>
      <c r="D203" s="120" t="s">
        <v>62</v>
      </c>
      <c r="E203" s="121">
        <v>19517</v>
      </c>
      <c r="F203" s="169"/>
      <c r="G203" s="122">
        <f t="shared" si="2"/>
        <v>81292491.144599885</v>
      </c>
    </row>
    <row r="204" spans="1:7" s="7" customFormat="1" ht="18" thickTop="1" thickBot="1" x14ac:dyDescent="0.25">
      <c r="A204" s="79"/>
      <c r="B204" s="129">
        <v>45856</v>
      </c>
      <c r="C204" s="130"/>
      <c r="D204" s="120" t="s">
        <v>62</v>
      </c>
      <c r="E204" s="121">
        <v>18525</v>
      </c>
      <c r="F204" s="169"/>
      <c r="G204" s="122">
        <f t="shared" si="2"/>
        <v>81311016.144599885</v>
      </c>
    </row>
    <row r="205" spans="1:7" s="7" customFormat="1" ht="18" thickTop="1" thickBot="1" x14ac:dyDescent="0.25">
      <c r="A205" s="79"/>
      <c r="B205" s="129">
        <v>45856</v>
      </c>
      <c r="C205" s="130"/>
      <c r="D205" s="120" t="s">
        <v>62</v>
      </c>
      <c r="E205" s="121">
        <v>34780</v>
      </c>
      <c r="F205" s="169"/>
      <c r="G205" s="122">
        <f t="shared" si="2"/>
        <v>81345796.144599885</v>
      </c>
    </row>
    <row r="206" spans="1:7" s="7" customFormat="1" ht="18" thickTop="1" thickBot="1" x14ac:dyDescent="0.25">
      <c r="A206" s="79"/>
      <c r="B206" s="129">
        <v>45856</v>
      </c>
      <c r="C206" s="130"/>
      <c r="D206" s="120" t="s">
        <v>62</v>
      </c>
      <c r="E206" s="121">
        <v>530095.19999999995</v>
      </c>
      <c r="F206" s="169"/>
      <c r="G206" s="122">
        <f t="shared" si="2"/>
        <v>81875891.344599888</v>
      </c>
    </row>
    <row r="207" spans="1:7" s="7" customFormat="1" ht="18" thickTop="1" thickBot="1" x14ac:dyDescent="0.25">
      <c r="A207" s="79"/>
      <c r="B207" s="129">
        <v>45856</v>
      </c>
      <c r="C207" s="130"/>
      <c r="D207" s="120" t="s">
        <v>62</v>
      </c>
      <c r="E207" s="121">
        <v>31437.9</v>
      </c>
      <c r="F207" s="169"/>
      <c r="G207" s="122">
        <f t="shared" si="2"/>
        <v>81907329.244599894</v>
      </c>
    </row>
    <row r="208" spans="1:7" s="7" customFormat="1" ht="18" thickTop="1" thickBot="1" x14ac:dyDescent="0.25">
      <c r="A208" s="79"/>
      <c r="B208" s="129">
        <v>45856</v>
      </c>
      <c r="C208" s="130"/>
      <c r="D208" s="120" t="s">
        <v>62</v>
      </c>
      <c r="E208" s="121">
        <v>145910.43</v>
      </c>
      <c r="F208" s="169"/>
      <c r="G208" s="122">
        <f t="shared" si="2"/>
        <v>82053239.674599901</v>
      </c>
    </row>
    <row r="209" spans="1:7" s="7" customFormat="1" ht="18" thickTop="1" thickBot="1" x14ac:dyDescent="0.25">
      <c r="A209" s="79"/>
      <c r="B209" s="129">
        <v>45856</v>
      </c>
      <c r="C209" s="130"/>
      <c r="D209" s="120" t="s">
        <v>62</v>
      </c>
      <c r="E209" s="121">
        <v>137328.9</v>
      </c>
      <c r="F209" s="169"/>
      <c r="G209" s="122">
        <f t="shared" si="2"/>
        <v>82190568.574599907</v>
      </c>
    </row>
    <row r="210" spans="1:7" s="7" customFormat="1" ht="18" thickTop="1" thickBot="1" x14ac:dyDescent="0.25">
      <c r="A210" s="79"/>
      <c r="B210" s="129">
        <v>45856</v>
      </c>
      <c r="C210" s="130"/>
      <c r="D210" s="120" t="s">
        <v>62</v>
      </c>
      <c r="E210" s="121">
        <v>7116</v>
      </c>
      <c r="F210" s="169"/>
      <c r="G210" s="122">
        <f t="shared" si="2"/>
        <v>82197684.574599907</v>
      </c>
    </row>
    <row r="211" spans="1:7" s="7" customFormat="1" ht="18" thickTop="1" thickBot="1" x14ac:dyDescent="0.25">
      <c r="A211" s="79"/>
      <c r="B211" s="129">
        <v>45856</v>
      </c>
      <c r="C211" s="130"/>
      <c r="D211" s="120" t="s">
        <v>62</v>
      </c>
      <c r="E211" s="121">
        <v>209435.91</v>
      </c>
      <c r="F211" s="169"/>
      <c r="G211" s="122">
        <f t="shared" si="2"/>
        <v>82407120.484599903</v>
      </c>
    </row>
    <row r="212" spans="1:7" s="7" customFormat="1" ht="18" thickTop="1" thickBot="1" x14ac:dyDescent="0.25">
      <c r="A212" s="79"/>
      <c r="B212" s="129">
        <v>45856</v>
      </c>
      <c r="C212" s="130"/>
      <c r="D212" s="120" t="s">
        <v>62</v>
      </c>
      <c r="E212" s="121">
        <v>54226.26</v>
      </c>
      <c r="F212" s="169"/>
      <c r="G212" s="122">
        <f t="shared" ref="G212:G275" si="3">G211+E212-F212</f>
        <v>82461346.744599909</v>
      </c>
    </row>
    <row r="213" spans="1:7" s="7" customFormat="1" ht="18" thickTop="1" thickBot="1" x14ac:dyDescent="0.25">
      <c r="A213" s="79"/>
      <c r="B213" s="129">
        <v>45856</v>
      </c>
      <c r="C213" s="130"/>
      <c r="D213" s="120" t="s">
        <v>62</v>
      </c>
      <c r="E213" s="121">
        <v>528424.03</v>
      </c>
      <c r="F213" s="169"/>
      <c r="G213" s="122">
        <f t="shared" si="3"/>
        <v>82989770.77459991</v>
      </c>
    </row>
    <row r="214" spans="1:7" s="7" customFormat="1" ht="18" thickTop="1" thickBot="1" x14ac:dyDescent="0.25">
      <c r="A214" s="79"/>
      <c r="B214" s="129">
        <v>45856</v>
      </c>
      <c r="C214" s="130"/>
      <c r="D214" s="120" t="s">
        <v>62</v>
      </c>
      <c r="E214" s="121">
        <v>2388.1</v>
      </c>
      <c r="F214" s="169"/>
      <c r="G214" s="122">
        <f t="shared" si="3"/>
        <v>82992158.874599904</v>
      </c>
    </row>
    <row r="215" spans="1:7" s="7" customFormat="1" ht="18" thickTop="1" thickBot="1" x14ac:dyDescent="0.25">
      <c r="A215" s="79"/>
      <c r="B215" s="129">
        <v>45856</v>
      </c>
      <c r="C215" s="130"/>
      <c r="D215" s="120" t="s">
        <v>62</v>
      </c>
      <c r="E215" s="121">
        <v>647</v>
      </c>
      <c r="F215" s="169"/>
      <c r="G215" s="122">
        <f t="shared" si="3"/>
        <v>82992805.874599904</v>
      </c>
    </row>
    <row r="216" spans="1:7" s="7" customFormat="1" ht="18" thickTop="1" thickBot="1" x14ac:dyDescent="0.25">
      <c r="A216" s="79"/>
      <c r="B216" s="129">
        <v>45856</v>
      </c>
      <c r="C216" s="130"/>
      <c r="D216" s="120" t="s">
        <v>62</v>
      </c>
      <c r="E216" s="121">
        <v>1590.38</v>
      </c>
      <c r="F216" s="169"/>
      <c r="G216" s="122">
        <f t="shared" si="3"/>
        <v>82994396.254599899</v>
      </c>
    </row>
    <row r="217" spans="1:7" s="7" customFormat="1" ht="18" thickTop="1" thickBot="1" x14ac:dyDescent="0.25">
      <c r="A217" s="79"/>
      <c r="B217" s="129">
        <v>45856</v>
      </c>
      <c r="C217" s="130"/>
      <c r="D217" s="120" t="s">
        <v>62</v>
      </c>
      <c r="E217" s="121">
        <v>1269.5999999999999</v>
      </c>
      <c r="F217" s="169"/>
      <c r="G217" s="122">
        <f t="shared" si="3"/>
        <v>82995665.854599893</v>
      </c>
    </row>
    <row r="218" spans="1:7" s="7" customFormat="1" ht="18" thickTop="1" thickBot="1" x14ac:dyDescent="0.25">
      <c r="A218" s="79"/>
      <c r="B218" s="129">
        <v>45857</v>
      </c>
      <c r="C218" s="130"/>
      <c r="D218" s="120" t="s">
        <v>39</v>
      </c>
      <c r="E218" s="121">
        <v>24105</v>
      </c>
      <c r="F218" s="169"/>
      <c r="G218" s="122">
        <f t="shared" si="3"/>
        <v>83019770.854599893</v>
      </c>
    </row>
    <row r="219" spans="1:7" s="7" customFormat="1" ht="18" thickTop="1" thickBot="1" x14ac:dyDescent="0.25">
      <c r="A219" s="79"/>
      <c r="B219" s="129">
        <v>45857</v>
      </c>
      <c r="C219" s="130"/>
      <c r="D219" s="120" t="s">
        <v>29</v>
      </c>
      <c r="E219" s="121">
        <v>6500</v>
      </c>
      <c r="F219" s="169">
        <v>162.5</v>
      </c>
      <c r="G219" s="122">
        <f t="shared" si="3"/>
        <v>83026108.354599893</v>
      </c>
    </row>
    <row r="220" spans="1:7" s="7" customFormat="1" ht="18" thickTop="1" thickBot="1" x14ac:dyDescent="0.25">
      <c r="A220" s="79"/>
      <c r="B220" s="129">
        <v>45858</v>
      </c>
      <c r="C220" s="130"/>
      <c r="D220" s="120" t="s">
        <v>39</v>
      </c>
      <c r="E220" s="121">
        <v>2400</v>
      </c>
      <c r="F220" s="169"/>
      <c r="G220" s="122">
        <f t="shared" si="3"/>
        <v>83028508.354599893</v>
      </c>
    </row>
    <row r="221" spans="1:7" s="7" customFormat="1" ht="18" thickTop="1" thickBot="1" x14ac:dyDescent="0.25">
      <c r="A221" s="79"/>
      <c r="B221" s="129">
        <v>45858</v>
      </c>
      <c r="C221" s="130"/>
      <c r="D221" s="120" t="s">
        <v>29</v>
      </c>
      <c r="E221" s="121">
        <v>13000</v>
      </c>
      <c r="F221" s="169">
        <v>344.8</v>
      </c>
      <c r="G221" s="122">
        <f t="shared" si="3"/>
        <v>83041163.554599896</v>
      </c>
    </row>
    <row r="222" spans="1:7" s="7" customFormat="1" ht="18" thickTop="1" thickBot="1" x14ac:dyDescent="0.25">
      <c r="A222" s="79"/>
      <c r="B222" s="129">
        <v>45859</v>
      </c>
      <c r="C222" s="130"/>
      <c r="D222" s="120" t="s">
        <v>39</v>
      </c>
      <c r="E222" s="121">
        <v>80</v>
      </c>
      <c r="F222" s="169"/>
      <c r="G222" s="122">
        <f t="shared" si="3"/>
        <v>83041243.554599896</v>
      </c>
    </row>
    <row r="223" spans="1:7" s="7" customFormat="1" ht="18" thickTop="1" thickBot="1" x14ac:dyDescent="0.25">
      <c r="A223" s="79"/>
      <c r="B223" s="129">
        <v>45859</v>
      </c>
      <c r="C223" s="130"/>
      <c r="D223" s="120" t="s">
        <v>39</v>
      </c>
      <c r="E223" s="121">
        <v>49850</v>
      </c>
      <c r="F223" s="169"/>
      <c r="G223" s="122">
        <f t="shared" si="3"/>
        <v>83091093.554599896</v>
      </c>
    </row>
    <row r="224" spans="1:7" s="7" customFormat="1" ht="18" thickTop="1" thickBot="1" x14ac:dyDescent="0.25">
      <c r="A224" s="79"/>
      <c r="B224" s="129">
        <v>45859</v>
      </c>
      <c r="C224" s="130"/>
      <c r="D224" s="120" t="s">
        <v>39</v>
      </c>
      <c r="E224" s="121">
        <v>33331</v>
      </c>
      <c r="F224" s="169"/>
      <c r="G224" s="122">
        <f t="shared" si="3"/>
        <v>83124424.554599896</v>
      </c>
    </row>
    <row r="225" spans="1:7" s="7" customFormat="1" ht="18" thickTop="1" thickBot="1" x14ac:dyDescent="0.25">
      <c r="A225" s="79"/>
      <c r="B225" s="129">
        <v>45859</v>
      </c>
      <c r="C225" s="130"/>
      <c r="D225" s="120" t="s">
        <v>39</v>
      </c>
      <c r="E225" s="121">
        <v>23075</v>
      </c>
      <c r="F225" s="169"/>
      <c r="G225" s="122">
        <f t="shared" si="3"/>
        <v>83147499.554599896</v>
      </c>
    </row>
    <row r="226" spans="1:7" s="7" customFormat="1" ht="18" thickTop="1" thickBot="1" x14ac:dyDescent="0.25">
      <c r="A226" s="79"/>
      <c r="B226" s="129">
        <v>45859</v>
      </c>
      <c r="C226" s="130"/>
      <c r="D226" s="120" t="s">
        <v>39</v>
      </c>
      <c r="E226" s="121">
        <v>23712</v>
      </c>
      <c r="F226" s="169"/>
      <c r="G226" s="122">
        <f t="shared" si="3"/>
        <v>83171211.554599896</v>
      </c>
    </row>
    <row r="227" spans="1:7" s="7" customFormat="1" ht="18" thickTop="1" thickBot="1" x14ac:dyDescent="0.25">
      <c r="A227" s="79"/>
      <c r="B227" s="129">
        <v>45859</v>
      </c>
      <c r="C227" s="130"/>
      <c r="D227" s="120" t="s">
        <v>39</v>
      </c>
      <c r="E227" s="121">
        <v>3925</v>
      </c>
      <c r="F227" s="169"/>
      <c r="G227" s="122">
        <f t="shared" si="3"/>
        <v>83175136.554599896</v>
      </c>
    </row>
    <row r="228" spans="1:7" s="7" customFormat="1" ht="18" thickTop="1" thickBot="1" x14ac:dyDescent="0.25">
      <c r="A228" s="79"/>
      <c r="B228" s="129">
        <v>45859</v>
      </c>
      <c r="C228" s="130"/>
      <c r="D228" s="120" t="s">
        <v>39</v>
      </c>
      <c r="E228" s="121">
        <v>1950</v>
      </c>
      <c r="F228" s="169"/>
      <c r="G228" s="122">
        <f t="shared" si="3"/>
        <v>83177086.554599896</v>
      </c>
    </row>
    <row r="229" spans="1:7" s="7" customFormat="1" ht="18" thickTop="1" thickBot="1" x14ac:dyDescent="0.25">
      <c r="A229" s="79"/>
      <c r="B229" s="129">
        <v>45859</v>
      </c>
      <c r="C229" s="130"/>
      <c r="D229" s="120" t="s">
        <v>39</v>
      </c>
      <c r="E229" s="121">
        <v>1770</v>
      </c>
      <c r="F229" s="169"/>
      <c r="G229" s="122">
        <f t="shared" si="3"/>
        <v>83178856.554599896</v>
      </c>
    </row>
    <row r="230" spans="1:7" s="7" customFormat="1" ht="18" thickTop="1" thickBot="1" x14ac:dyDescent="0.25">
      <c r="A230" s="79"/>
      <c r="B230" s="129">
        <v>45859</v>
      </c>
      <c r="C230" s="130"/>
      <c r="D230" s="120" t="s">
        <v>29</v>
      </c>
      <c r="E230" s="121">
        <v>95172.82</v>
      </c>
      <c r="F230" s="169">
        <v>2487.25</v>
      </c>
      <c r="G230" s="122">
        <f t="shared" si="3"/>
        <v>83271542.124599889</v>
      </c>
    </row>
    <row r="231" spans="1:7" s="7" customFormat="1" ht="31.5" thickTop="1" thickBot="1" x14ac:dyDescent="0.25">
      <c r="A231" s="79"/>
      <c r="B231" s="129">
        <v>45859</v>
      </c>
      <c r="C231" s="130"/>
      <c r="D231" s="120" t="s">
        <v>105</v>
      </c>
      <c r="E231" s="121">
        <v>75000</v>
      </c>
      <c r="F231" s="169"/>
      <c r="G231" s="122">
        <f t="shared" si="3"/>
        <v>83346542.124599889</v>
      </c>
    </row>
    <row r="232" spans="1:7" s="7" customFormat="1" ht="18" thickTop="1" thickBot="1" x14ac:dyDescent="0.25">
      <c r="A232" s="79"/>
      <c r="B232" s="129">
        <v>45859</v>
      </c>
      <c r="C232" s="130"/>
      <c r="D232" s="120" t="s">
        <v>63</v>
      </c>
      <c r="E232" s="121">
        <v>989030.58</v>
      </c>
      <c r="F232" s="169"/>
      <c r="G232" s="122">
        <f t="shared" si="3"/>
        <v>84335572.704599887</v>
      </c>
    </row>
    <row r="233" spans="1:7" s="7" customFormat="1" ht="18" thickTop="1" thickBot="1" x14ac:dyDescent="0.25">
      <c r="A233" s="79"/>
      <c r="B233" s="129">
        <v>45859</v>
      </c>
      <c r="C233" s="130"/>
      <c r="D233" s="120" t="s">
        <v>23</v>
      </c>
      <c r="E233" s="121"/>
      <c r="F233" s="169">
        <v>16785243.77</v>
      </c>
      <c r="G233" s="122">
        <f t="shared" si="3"/>
        <v>67550328.934599891</v>
      </c>
    </row>
    <row r="234" spans="1:7" s="7" customFormat="1" ht="46.5" thickTop="1" thickBot="1" x14ac:dyDescent="0.25">
      <c r="A234" s="79"/>
      <c r="B234" s="129">
        <v>45737</v>
      </c>
      <c r="C234" s="130"/>
      <c r="D234" s="120" t="s">
        <v>106</v>
      </c>
      <c r="E234" s="121">
        <v>8912.5400000000009</v>
      </c>
      <c r="F234" s="169"/>
      <c r="G234" s="122">
        <f t="shared" si="3"/>
        <v>67559241.474599898</v>
      </c>
    </row>
    <row r="235" spans="1:7" s="7" customFormat="1" ht="18" thickTop="1" thickBot="1" x14ac:dyDescent="0.25">
      <c r="A235" s="79"/>
      <c r="B235" s="129">
        <v>45860</v>
      </c>
      <c r="C235" s="130"/>
      <c r="D235" s="120" t="s">
        <v>39</v>
      </c>
      <c r="E235" s="121">
        <v>34580</v>
      </c>
      <c r="F235" s="169"/>
      <c r="G235" s="122">
        <f t="shared" si="3"/>
        <v>67593821.474599898</v>
      </c>
    </row>
    <row r="236" spans="1:7" s="7" customFormat="1" ht="18" thickTop="1" thickBot="1" x14ac:dyDescent="0.25">
      <c r="A236" s="79"/>
      <c r="B236" s="129">
        <v>45860</v>
      </c>
      <c r="C236" s="130"/>
      <c r="D236" s="120" t="s">
        <v>39</v>
      </c>
      <c r="E236" s="121">
        <v>13145</v>
      </c>
      <c r="F236" s="169"/>
      <c r="G236" s="122">
        <f t="shared" si="3"/>
        <v>67606966.474599898</v>
      </c>
    </row>
    <row r="237" spans="1:7" s="7" customFormat="1" ht="18" thickTop="1" thickBot="1" x14ac:dyDescent="0.25">
      <c r="A237" s="79"/>
      <c r="B237" s="129">
        <v>45860</v>
      </c>
      <c r="C237" s="130"/>
      <c r="D237" s="120" t="s">
        <v>39</v>
      </c>
      <c r="E237" s="121">
        <v>3725</v>
      </c>
      <c r="F237" s="169"/>
      <c r="G237" s="122">
        <f t="shared" si="3"/>
        <v>67610691.474599898</v>
      </c>
    </row>
    <row r="238" spans="1:7" s="7" customFormat="1" ht="18" thickTop="1" thickBot="1" x14ac:dyDescent="0.25">
      <c r="A238" s="79"/>
      <c r="B238" s="129">
        <v>45860</v>
      </c>
      <c r="C238" s="130"/>
      <c r="D238" s="120" t="s">
        <v>39</v>
      </c>
      <c r="E238" s="121">
        <v>17690</v>
      </c>
      <c r="F238" s="169"/>
      <c r="G238" s="122">
        <f t="shared" si="3"/>
        <v>67628381.474599898</v>
      </c>
    </row>
    <row r="239" spans="1:7" s="7" customFormat="1" ht="18" thickTop="1" thickBot="1" x14ac:dyDescent="0.25">
      <c r="A239" s="79"/>
      <c r="B239" s="129">
        <v>45860</v>
      </c>
      <c r="C239" s="130"/>
      <c r="D239" s="120" t="s">
        <v>39</v>
      </c>
      <c r="E239" s="121">
        <v>4660</v>
      </c>
      <c r="F239" s="169"/>
      <c r="G239" s="122">
        <f t="shared" si="3"/>
        <v>67633041.474599898</v>
      </c>
    </row>
    <row r="240" spans="1:7" s="7" customFormat="1" ht="18" thickTop="1" thickBot="1" x14ac:dyDescent="0.25">
      <c r="A240" s="79"/>
      <c r="B240" s="129">
        <v>45860</v>
      </c>
      <c r="C240" s="130"/>
      <c r="D240" s="120" t="s">
        <v>39</v>
      </c>
      <c r="E240" s="121">
        <v>107625</v>
      </c>
      <c r="F240" s="169"/>
      <c r="G240" s="122">
        <f t="shared" si="3"/>
        <v>67740666.474599898</v>
      </c>
    </row>
    <row r="241" spans="1:7" s="7" customFormat="1" ht="18" thickTop="1" thickBot="1" x14ac:dyDescent="0.25">
      <c r="A241" s="79"/>
      <c r="B241" s="129">
        <v>45860</v>
      </c>
      <c r="C241" s="130"/>
      <c r="D241" s="120" t="s">
        <v>39</v>
      </c>
      <c r="E241" s="121">
        <v>440</v>
      </c>
      <c r="F241" s="169"/>
      <c r="G241" s="122">
        <f t="shared" si="3"/>
        <v>67741106.474599898</v>
      </c>
    </row>
    <row r="242" spans="1:7" s="7" customFormat="1" ht="18" thickTop="1" thickBot="1" x14ac:dyDescent="0.25">
      <c r="A242" s="79"/>
      <c r="B242" s="129">
        <v>45860</v>
      </c>
      <c r="C242" s="130"/>
      <c r="D242" s="120" t="s">
        <v>29</v>
      </c>
      <c r="E242" s="121">
        <v>100258.7</v>
      </c>
      <c r="F242" s="169">
        <v>2604.58</v>
      </c>
      <c r="G242" s="122">
        <f t="shared" si="3"/>
        <v>67838760.594599903</v>
      </c>
    </row>
    <row r="243" spans="1:7" s="7" customFormat="1" ht="18" thickTop="1" thickBot="1" x14ac:dyDescent="0.25">
      <c r="A243" s="79"/>
      <c r="B243" s="129">
        <v>45860</v>
      </c>
      <c r="C243" s="130"/>
      <c r="D243" s="120" t="s">
        <v>95</v>
      </c>
      <c r="E243" s="121">
        <v>148002.69</v>
      </c>
      <c r="F243" s="169"/>
      <c r="G243" s="122">
        <f t="shared" si="3"/>
        <v>67986763.2845999</v>
      </c>
    </row>
    <row r="244" spans="1:7" s="7" customFormat="1" ht="18" thickTop="1" thickBot="1" x14ac:dyDescent="0.25">
      <c r="A244" s="79"/>
      <c r="B244" s="129">
        <v>45860</v>
      </c>
      <c r="C244" s="130"/>
      <c r="D244" s="120" t="s">
        <v>23</v>
      </c>
      <c r="E244" s="121"/>
      <c r="F244" s="169">
        <v>12404247.119999999</v>
      </c>
      <c r="G244" s="122">
        <f t="shared" si="3"/>
        <v>55582516.164599903</v>
      </c>
    </row>
    <row r="245" spans="1:7" s="7" customFormat="1" ht="18" thickTop="1" thickBot="1" x14ac:dyDescent="0.25">
      <c r="A245" s="79"/>
      <c r="B245" s="129">
        <v>45861</v>
      </c>
      <c r="C245" s="130"/>
      <c r="D245" s="120" t="s">
        <v>39</v>
      </c>
      <c r="E245" s="121">
        <v>29150</v>
      </c>
      <c r="F245" s="169"/>
      <c r="G245" s="122">
        <f t="shared" si="3"/>
        <v>55611666.164599903</v>
      </c>
    </row>
    <row r="246" spans="1:7" s="7" customFormat="1" ht="18" thickTop="1" thickBot="1" x14ac:dyDescent="0.25">
      <c r="A246" s="79"/>
      <c r="B246" s="129">
        <v>45861</v>
      </c>
      <c r="C246" s="130"/>
      <c r="D246" s="120" t="s">
        <v>39</v>
      </c>
      <c r="E246" s="121">
        <v>21825</v>
      </c>
      <c r="F246" s="169"/>
      <c r="G246" s="122">
        <f t="shared" si="3"/>
        <v>55633491.164599903</v>
      </c>
    </row>
    <row r="247" spans="1:7" s="7" customFormat="1" ht="18" thickTop="1" thickBot="1" x14ac:dyDescent="0.25">
      <c r="A247" s="79"/>
      <c r="B247" s="129">
        <v>45861</v>
      </c>
      <c r="C247" s="130"/>
      <c r="D247" s="120" t="s">
        <v>39</v>
      </c>
      <c r="E247" s="121">
        <v>1470</v>
      </c>
      <c r="F247" s="169"/>
      <c r="G247" s="122">
        <f t="shared" si="3"/>
        <v>55634961.164599903</v>
      </c>
    </row>
    <row r="248" spans="1:7" s="7" customFormat="1" ht="18" thickTop="1" thickBot="1" x14ac:dyDescent="0.25">
      <c r="A248" s="79"/>
      <c r="B248" s="129">
        <v>45861</v>
      </c>
      <c r="C248" s="130"/>
      <c r="D248" s="120" t="s">
        <v>39</v>
      </c>
      <c r="E248" s="121">
        <v>12350</v>
      </c>
      <c r="F248" s="169"/>
      <c r="G248" s="122">
        <f t="shared" si="3"/>
        <v>55647311.164599903</v>
      </c>
    </row>
    <row r="249" spans="1:7" s="7" customFormat="1" ht="18" thickTop="1" thickBot="1" x14ac:dyDescent="0.25">
      <c r="A249" s="79"/>
      <c r="B249" s="129">
        <v>45861</v>
      </c>
      <c r="C249" s="130"/>
      <c r="D249" s="120" t="s">
        <v>39</v>
      </c>
      <c r="E249" s="121">
        <v>2975</v>
      </c>
      <c r="F249" s="169"/>
      <c r="G249" s="122">
        <f t="shared" si="3"/>
        <v>55650286.164599903</v>
      </c>
    </row>
    <row r="250" spans="1:7" s="7" customFormat="1" ht="18" thickTop="1" thickBot="1" x14ac:dyDescent="0.25">
      <c r="A250" s="79"/>
      <c r="B250" s="129">
        <v>45861</v>
      </c>
      <c r="C250" s="130"/>
      <c r="D250" s="120" t="s">
        <v>39</v>
      </c>
      <c r="E250" s="121">
        <v>48351</v>
      </c>
      <c r="F250" s="169"/>
      <c r="G250" s="122">
        <f t="shared" si="3"/>
        <v>55698637.164599903</v>
      </c>
    </row>
    <row r="251" spans="1:7" s="7" customFormat="1" ht="21" customHeight="1" thickTop="1" thickBot="1" x14ac:dyDescent="0.25">
      <c r="A251" s="79"/>
      <c r="B251" s="129">
        <v>45861</v>
      </c>
      <c r="C251" s="130"/>
      <c r="D251" s="120" t="s">
        <v>39</v>
      </c>
      <c r="E251" s="121">
        <v>450</v>
      </c>
      <c r="F251" s="169"/>
      <c r="G251" s="122">
        <f t="shared" si="3"/>
        <v>55699087.164599903</v>
      </c>
    </row>
    <row r="252" spans="1:7" s="7" customFormat="1" ht="18" thickTop="1" thickBot="1" x14ac:dyDescent="0.25">
      <c r="A252" s="79"/>
      <c r="B252" s="129">
        <v>45861</v>
      </c>
      <c r="C252" s="130"/>
      <c r="D252" s="120" t="s">
        <v>29</v>
      </c>
      <c r="E252" s="121">
        <v>119800.95</v>
      </c>
      <c r="F252" s="169">
        <v>3141.77</v>
      </c>
      <c r="G252" s="122">
        <f t="shared" si="3"/>
        <v>55815746.344599903</v>
      </c>
    </row>
    <row r="253" spans="1:7" s="7" customFormat="1" ht="18" thickTop="1" thickBot="1" x14ac:dyDescent="0.25">
      <c r="A253" s="79"/>
      <c r="B253" s="129">
        <v>45861</v>
      </c>
      <c r="C253" s="130"/>
      <c r="D253" s="120" t="s">
        <v>22</v>
      </c>
      <c r="E253" s="121">
        <v>13708161.460000001</v>
      </c>
      <c r="F253" s="169"/>
      <c r="G253" s="122">
        <f t="shared" si="3"/>
        <v>69523907.804599911</v>
      </c>
    </row>
    <row r="254" spans="1:7" s="7" customFormat="1" ht="18" thickTop="1" thickBot="1" x14ac:dyDescent="0.25">
      <c r="A254" s="79"/>
      <c r="B254" s="129">
        <v>45861</v>
      </c>
      <c r="C254" s="130"/>
      <c r="D254" s="120" t="s">
        <v>23</v>
      </c>
      <c r="E254" s="121"/>
      <c r="F254" s="169">
        <v>4864897.8600000003</v>
      </c>
      <c r="G254" s="122">
        <f t="shared" si="3"/>
        <v>64659009.944599912</v>
      </c>
    </row>
    <row r="255" spans="1:7" s="7" customFormat="1" ht="18" thickTop="1" thickBot="1" x14ac:dyDescent="0.25">
      <c r="A255" s="79"/>
      <c r="B255" s="129">
        <v>45862</v>
      </c>
      <c r="C255" s="130"/>
      <c r="D255" s="120" t="s">
        <v>39</v>
      </c>
      <c r="E255" s="121">
        <v>32219</v>
      </c>
      <c r="F255" s="169"/>
      <c r="G255" s="122">
        <f t="shared" si="3"/>
        <v>64691228.944599912</v>
      </c>
    </row>
    <row r="256" spans="1:7" s="7" customFormat="1" ht="18" thickTop="1" thickBot="1" x14ac:dyDescent="0.25">
      <c r="A256" s="79"/>
      <c r="B256" s="129">
        <v>45862</v>
      </c>
      <c r="C256" s="130"/>
      <c r="D256" s="120" t="s">
        <v>39</v>
      </c>
      <c r="E256" s="121">
        <v>40180</v>
      </c>
      <c r="F256" s="169"/>
      <c r="G256" s="122">
        <f t="shared" si="3"/>
        <v>64731408.944599912</v>
      </c>
    </row>
    <row r="257" spans="1:9" s="7" customFormat="1" ht="18" thickTop="1" thickBot="1" x14ac:dyDescent="0.25">
      <c r="A257" s="79"/>
      <c r="B257" s="129">
        <v>45862</v>
      </c>
      <c r="C257" s="130"/>
      <c r="D257" s="120" t="s">
        <v>39</v>
      </c>
      <c r="E257" s="121">
        <v>600</v>
      </c>
      <c r="F257" s="169"/>
      <c r="G257" s="122">
        <f t="shared" si="3"/>
        <v>64732008.944599912</v>
      </c>
    </row>
    <row r="258" spans="1:9" s="7" customFormat="1" ht="18" thickTop="1" thickBot="1" x14ac:dyDescent="0.25">
      <c r="A258" s="79"/>
      <c r="B258" s="129">
        <v>45862</v>
      </c>
      <c r="C258" s="130"/>
      <c r="D258" s="120" t="s">
        <v>39</v>
      </c>
      <c r="E258" s="121">
        <v>4300</v>
      </c>
      <c r="F258" s="169"/>
      <c r="G258" s="122">
        <f t="shared" si="3"/>
        <v>64736308.944599912</v>
      </c>
    </row>
    <row r="259" spans="1:9" s="7" customFormat="1" ht="18" thickTop="1" thickBot="1" x14ac:dyDescent="0.25">
      <c r="A259" s="79"/>
      <c r="B259" s="129">
        <v>45862</v>
      </c>
      <c r="C259" s="130"/>
      <c r="D259" s="120" t="s">
        <v>39</v>
      </c>
      <c r="E259" s="121">
        <v>5965</v>
      </c>
      <c r="F259" s="169"/>
      <c r="G259" s="122">
        <f t="shared" si="3"/>
        <v>64742273.944599912</v>
      </c>
    </row>
    <row r="260" spans="1:9" s="7" customFormat="1" ht="18" thickTop="1" thickBot="1" x14ac:dyDescent="0.25">
      <c r="A260" s="79"/>
      <c r="B260" s="129">
        <v>45862</v>
      </c>
      <c r="C260" s="130"/>
      <c r="D260" s="120" t="s">
        <v>39</v>
      </c>
      <c r="E260" s="121">
        <v>69715</v>
      </c>
      <c r="F260" s="169"/>
      <c r="G260" s="122">
        <f t="shared" si="3"/>
        <v>64811988.944599912</v>
      </c>
      <c r="I260" s="111"/>
    </row>
    <row r="261" spans="1:9" s="7" customFormat="1" ht="18" thickTop="1" thickBot="1" x14ac:dyDescent="0.25">
      <c r="A261" s="79"/>
      <c r="B261" s="129">
        <v>45862</v>
      </c>
      <c r="C261" s="130"/>
      <c r="D261" s="120" t="s">
        <v>39</v>
      </c>
      <c r="E261" s="121">
        <v>1970</v>
      </c>
      <c r="F261" s="169"/>
      <c r="G261" s="122">
        <f t="shared" si="3"/>
        <v>64813958.944599912</v>
      </c>
    </row>
    <row r="262" spans="1:9" s="7" customFormat="1" ht="18" thickTop="1" thickBot="1" x14ac:dyDescent="0.25">
      <c r="A262" s="79"/>
      <c r="B262" s="129">
        <v>45862</v>
      </c>
      <c r="C262" s="130"/>
      <c r="D262" s="120" t="s">
        <v>29</v>
      </c>
      <c r="E262" s="121">
        <v>77064.33</v>
      </c>
      <c r="F262" s="169">
        <v>2009.06</v>
      </c>
      <c r="G262" s="122">
        <f t="shared" si="3"/>
        <v>64889014.214599907</v>
      </c>
    </row>
    <row r="263" spans="1:9" s="7" customFormat="1" ht="18" thickTop="1" thickBot="1" x14ac:dyDescent="0.25">
      <c r="A263" s="79"/>
      <c r="B263" s="129">
        <v>45862</v>
      </c>
      <c r="C263" s="130"/>
      <c r="D263" s="120" t="s">
        <v>23</v>
      </c>
      <c r="E263" s="121"/>
      <c r="F263" s="169">
        <v>38563423.289999999</v>
      </c>
      <c r="G263" s="122">
        <f t="shared" si="3"/>
        <v>26325590.924599908</v>
      </c>
    </row>
    <row r="264" spans="1:9" s="7" customFormat="1" ht="18" thickTop="1" thickBot="1" x14ac:dyDescent="0.25">
      <c r="A264" s="79"/>
      <c r="B264" s="129">
        <v>45863</v>
      </c>
      <c r="C264" s="130"/>
      <c r="D264" s="120" t="s">
        <v>39</v>
      </c>
      <c r="E264" s="121">
        <v>49800</v>
      </c>
      <c r="F264" s="169"/>
      <c r="G264" s="122">
        <f t="shared" si="3"/>
        <v>26375390.924599908</v>
      </c>
    </row>
    <row r="265" spans="1:9" s="7" customFormat="1" ht="18" thickTop="1" thickBot="1" x14ac:dyDescent="0.25">
      <c r="A265" s="79"/>
      <c r="B265" s="129">
        <v>45863</v>
      </c>
      <c r="C265" s="130"/>
      <c r="D265" s="120" t="s">
        <v>39</v>
      </c>
      <c r="E265" s="121">
        <v>25</v>
      </c>
      <c r="F265" s="169"/>
      <c r="G265" s="122">
        <f t="shared" si="3"/>
        <v>26375415.924599908</v>
      </c>
    </row>
    <row r="266" spans="1:9" s="7" customFormat="1" ht="18" thickTop="1" thickBot="1" x14ac:dyDescent="0.25">
      <c r="A266" s="79"/>
      <c r="B266" s="129">
        <v>45863</v>
      </c>
      <c r="C266" s="130"/>
      <c r="D266" s="120" t="s">
        <v>39</v>
      </c>
      <c r="E266" s="121">
        <v>131405</v>
      </c>
      <c r="F266" s="169"/>
      <c r="G266" s="122">
        <f t="shared" si="3"/>
        <v>26506820.924599908</v>
      </c>
    </row>
    <row r="267" spans="1:9" s="7" customFormat="1" ht="18" thickTop="1" thickBot="1" x14ac:dyDescent="0.25">
      <c r="A267" s="79"/>
      <c r="B267" s="129">
        <v>45863</v>
      </c>
      <c r="C267" s="130"/>
      <c r="D267" s="120" t="s">
        <v>39</v>
      </c>
      <c r="E267" s="121">
        <v>21320</v>
      </c>
      <c r="F267" s="169"/>
      <c r="G267" s="122">
        <f t="shared" si="3"/>
        <v>26528140.924599908</v>
      </c>
    </row>
    <row r="268" spans="1:9" s="7" customFormat="1" ht="18" thickTop="1" thickBot="1" x14ac:dyDescent="0.25">
      <c r="A268" s="79"/>
      <c r="B268" s="129">
        <v>45863</v>
      </c>
      <c r="C268" s="130"/>
      <c r="D268" s="120" t="s">
        <v>39</v>
      </c>
      <c r="E268" s="121">
        <v>7130</v>
      </c>
      <c r="F268" s="169"/>
      <c r="G268" s="122">
        <f t="shared" si="3"/>
        <v>26535270.924599908</v>
      </c>
    </row>
    <row r="269" spans="1:9" s="7" customFormat="1" ht="18" thickTop="1" thickBot="1" x14ac:dyDescent="0.25">
      <c r="A269" s="79"/>
      <c r="B269" s="129">
        <v>45863</v>
      </c>
      <c r="C269" s="130"/>
      <c r="D269" s="120" t="s">
        <v>39</v>
      </c>
      <c r="E269" s="121">
        <v>14900</v>
      </c>
      <c r="F269" s="169"/>
      <c r="G269" s="122">
        <f t="shared" si="3"/>
        <v>26550170.924599908</v>
      </c>
    </row>
    <row r="270" spans="1:9" s="7" customFormat="1" ht="18" thickTop="1" thickBot="1" x14ac:dyDescent="0.25">
      <c r="A270" s="79"/>
      <c r="B270" s="129">
        <v>45863</v>
      </c>
      <c r="C270" s="130"/>
      <c r="D270" s="120" t="s">
        <v>39</v>
      </c>
      <c r="E270" s="121">
        <v>1340</v>
      </c>
      <c r="F270" s="169"/>
      <c r="G270" s="122">
        <f t="shared" si="3"/>
        <v>26551510.924599908</v>
      </c>
    </row>
    <row r="271" spans="1:9" s="7" customFormat="1" ht="18" thickTop="1" thickBot="1" x14ac:dyDescent="0.25">
      <c r="A271" s="79"/>
      <c r="B271" s="129">
        <v>45863</v>
      </c>
      <c r="C271" s="130"/>
      <c r="D271" s="120" t="s">
        <v>29</v>
      </c>
      <c r="E271" s="121">
        <v>60318.34</v>
      </c>
      <c r="F271" s="169">
        <v>1569.2</v>
      </c>
      <c r="G271" s="122">
        <f t="shared" si="3"/>
        <v>26610260.064599909</v>
      </c>
    </row>
    <row r="272" spans="1:9" s="7" customFormat="1" ht="18" thickTop="1" thickBot="1" x14ac:dyDescent="0.25">
      <c r="A272" s="79"/>
      <c r="B272" s="129">
        <v>45863</v>
      </c>
      <c r="C272" s="130"/>
      <c r="D272" s="120" t="s">
        <v>51</v>
      </c>
      <c r="E272" s="121">
        <v>13522.4</v>
      </c>
      <c r="F272" s="169"/>
      <c r="G272" s="122">
        <f t="shared" si="3"/>
        <v>26623782.464599907</v>
      </c>
    </row>
    <row r="273" spans="1:7" s="7" customFormat="1" ht="18" thickTop="1" thickBot="1" x14ac:dyDescent="0.25">
      <c r="A273" s="79"/>
      <c r="B273" s="129">
        <v>45863</v>
      </c>
      <c r="C273" s="130"/>
      <c r="D273" s="120" t="s">
        <v>51</v>
      </c>
      <c r="E273" s="121">
        <v>231129.9</v>
      </c>
      <c r="F273" s="169"/>
      <c r="G273" s="122">
        <f t="shared" si="3"/>
        <v>26854912.364599906</v>
      </c>
    </row>
    <row r="274" spans="1:7" s="7" customFormat="1" ht="18" thickTop="1" thickBot="1" x14ac:dyDescent="0.25">
      <c r="A274" s="79"/>
      <c r="B274" s="129">
        <v>45863</v>
      </c>
      <c r="C274" s="130"/>
      <c r="D274" s="120" t="s">
        <v>51</v>
      </c>
      <c r="E274" s="121">
        <v>9272</v>
      </c>
      <c r="F274" s="169"/>
      <c r="G274" s="122">
        <f t="shared" si="3"/>
        <v>26864184.364599906</v>
      </c>
    </row>
    <row r="275" spans="1:7" s="7" customFormat="1" ht="18" thickTop="1" thickBot="1" x14ac:dyDescent="0.25">
      <c r="A275" s="79"/>
      <c r="B275" s="129">
        <v>45863</v>
      </c>
      <c r="C275" s="130"/>
      <c r="D275" s="120" t="s">
        <v>74</v>
      </c>
      <c r="E275" s="121">
        <v>3770</v>
      </c>
      <c r="F275" s="169"/>
      <c r="G275" s="122">
        <f t="shared" si="3"/>
        <v>26867954.364599906</v>
      </c>
    </row>
    <row r="276" spans="1:7" s="7" customFormat="1" ht="46.5" thickTop="1" thickBot="1" x14ac:dyDescent="0.25">
      <c r="A276" s="79"/>
      <c r="B276" s="129">
        <v>45863</v>
      </c>
      <c r="C276" s="130"/>
      <c r="D276" s="120" t="s">
        <v>107</v>
      </c>
      <c r="E276" s="121">
        <v>1212246.74</v>
      </c>
      <c r="F276" s="169"/>
      <c r="G276" s="122">
        <f t="shared" ref="G276:G339" si="4">G275+E276-F276</f>
        <v>28080201.104599904</v>
      </c>
    </row>
    <row r="277" spans="1:7" s="7" customFormat="1" ht="18" thickTop="1" thickBot="1" x14ac:dyDescent="0.25">
      <c r="A277" s="79"/>
      <c r="B277" s="129">
        <v>45864</v>
      </c>
      <c r="C277" s="130"/>
      <c r="D277" s="120" t="s">
        <v>39</v>
      </c>
      <c r="E277" s="121">
        <v>21915</v>
      </c>
      <c r="F277" s="169"/>
      <c r="G277" s="122">
        <f t="shared" si="4"/>
        <v>28102116.104599904</v>
      </c>
    </row>
    <row r="278" spans="1:7" s="7" customFormat="1" ht="18" thickTop="1" thickBot="1" x14ac:dyDescent="0.25">
      <c r="A278" s="79"/>
      <c r="B278" s="129">
        <v>45864</v>
      </c>
      <c r="C278" s="130"/>
      <c r="D278" s="120" t="s">
        <v>29</v>
      </c>
      <c r="E278" s="121">
        <v>52380</v>
      </c>
      <c r="F278" s="169">
        <v>1335.9</v>
      </c>
      <c r="G278" s="122">
        <f t="shared" si="4"/>
        <v>28153160.204599906</v>
      </c>
    </row>
    <row r="279" spans="1:7" s="7" customFormat="1" ht="18" thickTop="1" thickBot="1" x14ac:dyDescent="0.25">
      <c r="A279" s="79"/>
      <c r="B279" s="129">
        <v>45865</v>
      </c>
      <c r="C279" s="130"/>
      <c r="D279" s="120" t="s">
        <v>39</v>
      </c>
      <c r="E279" s="121">
        <v>380</v>
      </c>
      <c r="F279" s="169"/>
      <c r="G279" s="122">
        <f t="shared" si="4"/>
        <v>28153540.204599906</v>
      </c>
    </row>
    <row r="280" spans="1:7" s="7" customFormat="1" ht="18" thickTop="1" thickBot="1" x14ac:dyDescent="0.25">
      <c r="A280" s="79"/>
      <c r="B280" s="129">
        <v>45866</v>
      </c>
      <c r="C280" s="130"/>
      <c r="D280" s="120" t="s">
        <v>39</v>
      </c>
      <c r="E280" s="121">
        <v>24850</v>
      </c>
      <c r="F280" s="169"/>
      <c r="G280" s="122">
        <f t="shared" si="4"/>
        <v>28178390.204599906</v>
      </c>
    </row>
    <row r="281" spans="1:7" s="7" customFormat="1" ht="18" thickTop="1" thickBot="1" x14ac:dyDescent="0.25">
      <c r="A281" s="79"/>
      <c r="B281" s="129">
        <v>45866</v>
      </c>
      <c r="C281" s="130"/>
      <c r="D281" s="120" t="s">
        <v>39</v>
      </c>
      <c r="E281" s="121">
        <v>35</v>
      </c>
      <c r="F281" s="169"/>
      <c r="G281" s="122">
        <f t="shared" si="4"/>
        <v>28178425.204599906</v>
      </c>
    </row>
    <row r="282" spans="1:7" s="7" customFormat="1" ht="18" thickTop="1" thickBot="1" x14ac:dyDescent="0.25">
      <c r="A282" s="79"/>
      <c r="B282" s="129">
        <v>45866</v>
      </c>
      <c r="C282" s="130"/>
      <c r="D282" s="120" t="s">
        <v>39</v>
      </c>
      <c r="E282" s="121">
        <v>39092</v>
      </c>
      <c r="F282" s="169"/>
      <c r="G282" s="122">
        <f t="shared" si="4"/>
        <v>28217517.204599906</v>
      </c>
    </row>
    <row r="283" spans="1:7" s="7" customFormat="1" ht="18" thickTop="1" thickBot="1" x14ac:dyDescent="0.25">
      <c r="A283" s="79"/>
      <c r="B283" s="129">
        <v>45866</v>
      </c>
      <c r="C283" s="130"/>
      <c r="D283" s="120" t="s">
        <v>39</v>
      </c>
      <c r="E283" s="121">
        <v>4800</v>
      </c>
      <c r="F283" s="169"/>
      <c r="G283" s="122">
        <f t="shared" si="4"/>
        <v>28222317.204599906</v>
      </c>
    </row>
    <row r="284" spans="1:7" s="7" customFormat="1" ht="18" thickTop="1" thickBot="1" x14ac:dyDescent="0.25">
      <c r="A284" s="79"/>
      <c r="B284" s="129">
        <v>45866</v>
      </c>
      <c r="C284" s="130"/>
      <c r="D284" s="120" t="s">
        <v>39</v>
      </c>
      <c r="E284" s="121">
        <v>19750</v>
      </c>
      <c r="F284" s="169"/>
      <c r="G284" s="122">
        <f t="shared" si="4"/>
        <v>28242067.204599906</v>
      </c>
    </row>
    <row r="285" spans="1:7" s="7" customFormat="1" ht="18" thickTop="1" thickBot="1" x14ac:dyDescent="0.25">
      <c r="A285" s="79"/>
      <c r="B285" s="129">
        <v>45866</v>
      </c>
      <c r="C285" s="130"/>
      <c r="D285" s="120" t="s">
        <v>39</v>
      </c>
      <c r="E285" s="121">
        <v>5250</v>
      </c>
      <c r="F285" s="169"/>
      <c r="G285" s="122">
        <f t="shared" si="4"/>
        <v>28247317.204599906</v>
      </c>
    </row>
    <row r="286" spans="1:7" s="7" customFormat="1" ht="18" thickTop="1" thickBot="1" x14ac:dyDescent="0.25">
      <c r="A286" s="79"/>
      <c r="B286" s="129">
        <v>45866</v>
      </c>
      <c r="C286" s="130"/>
      <c r="D286" s="120" t="s">
        <v>39</v>
      </c>
      <c r="E286" s="121">
        <v>24860</v>
      </c>
      <c r="F286" s="169"/>
      <c r="G286" s="122">
        <f t="shared" si="4"/>
        <v>28272177.204599906</v>
      </c>
    </row>
    <row r="287" spans="1:7" s="7" customFormat="1" ht="14.25" customHeight="1" thickTop="1" thickBot="1" x14ac:dyDescent="0.25">
      <c r="A287" s="79"/>
      <c r="B287" s="129">
        <v>45866</v>
      </c>
      <c r="C287" s="130"/>
      <c r="D287" s="120" t="s">
        <v>39</v>
      </c>
      <c r="E287" s="121">
        <v>2271</v>
      </c>
      <c r="F287" s="169"/>
      <c r="G287" s="122">
        <f t="shared" si="4"/>
        <v>28274448.204599906</v>
      </c>
    </row>
    <row r="288" spans="1:7" s="7" customFormat="1" ht="18" thickTop="1" thickBot="1" x14ac:dyDescent="0.25">
      <c r="A288" s="79"/>
      <c r="B288" s="129">
        <v>45866</v>
      </c>
      <c r="C288" s="130"/>
      <c r="D288" s="120" t="s">
        <v>29</v>
      </c>
      <c r="E288" s="121">
        <v>160005.17000000001</v>
      </c>
      <c r="F288" s="169">
        <v>4204.8999999999996</v>
      </c>
      <c r="G288" s="122">
        <f t="shared" si="4"/>
        <v>28430248.474599909</v>
      </c>
    </row>
    <row r="289" spans="1:7" s="7" customFormat="1" ht="18" thickTop="1" thickBot="1" x14ac:dyDescent="0.25">
      <c r="A289" s="79"/>
      <c r="B289" s="129">
        <v>45866</v>
      </c>
      <c r="C289" s="130"/>
      <c r="D289" s="120" t="s">
        <v>22</v>
      </c>
      <c r="E289" s="121">
        <v>8114918.4299999997</v>
      </c>
      <c r="F289" s="169"/>
      <c r="G289" s="122">
        <f t="shared" si="4"/>
        <v>36545166.904599905</v>
      </c>
    </row>
    <row r="290" spans="1:7" s="7" customFormat="1" ht="18" thickTop="1" thickBot="1" x14ac:dyDescent="0.25">
      <c r="A290" s="79"/>
      <c r="B290" s="129">
        <v>45867</v>
      </c>
      <c r="C290" s="130"/>
      <c r="D290" s="120" t="s">
        <v>39</v>
      </c>
      <c r="E290" s="121">
        <v>26510</v>
      </c>
      <c r="F290" s="169"/>
      <c r="G290" s="122">
        <f t="shared" si="4"/>
        <v>36571676.904599905</v>
      </c>
    </row>
    <row r="291" spans="1:7" s="7" customFormat="1" ht="18" thickTop="1" thickBot="1" x14ac:dyDescent="0.25">
      <c r="A291" s="79"/>
      <c r="B291" s="129">
        <v>45867</v>
      </c>
      <c r="C291" s="130"/>
      <c r="D291" s="120" t="s">
        <v>39</v>
      </c>
      <c r="E291" s="121">
        <v>18990</v>
      </c>
      <c r="F291" s="169"/>
      <c r="G291" s="122">
        <f t="shared" si="4"/>
        <v>36590666.904599905</v>
      </c>
    </row>
    <row r="292" spans="1:7" s="7" customFormat="1" ht="18" thickTop="1" thickBot="1" x14ac:dyDescent="0.25">
      <c r="A292" s="79"/>
      <c r="B292" s="129">
        <v>45867</v>
      </c>
      <c r="C292" s="130"/>
      <c r="D292" s="120" t="s">
        <v>39</v>
      </c>
      <c r="E292" s="121">
        <v>2050</v>
      </c>
      <c r="F292" s="169"/>
      <c r="G292" s="122">
        <f t="shared" si="4"/>
        <v>36592716.904599905</v>
      </c>
    </row>
    <row r="293" spans="1:7" s="7" customFormat="1" ht="18" thickTop="1" thickBot="1" x14ac:dyDescent="0.25">
      <c r="A293" s="79"/>
      <c r="B293" s="129">
        <v>45867</v>
      </c>
      <c r="C293" s="130"/>
      <c r="D293" s="120" t="s">
        <v>39</v>
      </c>
      <c r="E293" s="121">
        <v>14250</v>
      </c>
      <c r="F293" s="169"/>
      <c r="G293" s="122">
        <f t="shared" si="4"/>
        <v>36606966.904599905</v>
      </c>
    </row>
    <row r="294" spans="1:7" s="7" customFormat="1" ht="18" thickTop="1" thickBot="1" x14ac:dyDescent="0.25">
      <c r="A294" s="79"/>
      <c r="B294" s="129">
        <v>45867</v>
      </c>
      <c r="C294" s="130"/>
      <c r="D294" s="120" t="s">
        <v>39</v>
      </c>
      <c r="E294" s="121">
        <v>4950</v>
      </c>
      <c r="F294" s="169"/>
      <c r="G294" s="122">
        <f t="shared" si="4"/>
        <v>36611916.904599905</v>
      </c>
    </row>
    <row r="295" spans="1:7" s="7" customFormat="1" ht="18" thickTop="1" thickBot="1" x14ac:dyDescent="0.25">
      <c r="A295" s="79"/>
      <c r="B295" s="129">
        <v>45867</v>
      </c>
      <c r="C295" s="130"/>
      <c r="D295" s="120" t="s">
        <v>39</v>
      </c>
      <c r="E295" s="121">
        <v>60150</v>
      </c>
      <c r="F295" s="169"/>
      <c r="G295" s="122">
        <f t="shared" si="4"/>
        <v>36672066.904599905</v>
      </c>
    </row>
    <row r="296" spans="1:7" s="7" customFormat="1" ht="18" thickTop="1" thickBot="1" x14ac:dyDescent="0.25">
      <c r="A296" s="79"/>
      <c r="B296" s="129">
        <v>45867</v>
      </c>
      <c r="C296" s="130"/>
      <c r="D296" s="120" t="s">
        <v>39</v>
      </c>
      <c r="E296" s="121">
        <v>1035</v>
      </c>
      <c r="F296" s="169"/>
      <c r="G296" s="122">
        <f t="shared" si="4"/>
        <v>36673101.904599905</v>
      </c>
    </row>
    <row r="297" spans="1:7" s="7" customFormat="1" ht="18" thickTop="1" thickBot="1" x14ac:dyDescent="0.25">
      <c r="A297" s="79"/>
      <c r="B297" s="129">
        <v>45867</v>
      </c>
      <c r="C297" s="130"/>
      <c r="D297" s="120" t="s">
        <v>29</v>
      </c>
      <c r="E297" s="121">
        <v>130671.23</v>
      </c>
      <c r="F297" s="169">
        <v>3305.47</v>
      </c>
      <c r="G297" s="122">
        <f t="shared" si="4"/>
        <v>36800467.664599903</v>
      </c>
    </row>
    <row r="298" spans="1:7" s="7" customFormat="1" ht="18" thickTop="1" thickBot="1" x14ac:dyDescent="0.25">
      <c r="A298" s="79"/>
      <c r="B298" s="129">
        <v>45867</v>
      </c>
      <c r="C298" s="130"/>
      <c r="D298" s="120" t="s">
        <v>22</v>
      </c>
      <c r="E298" s="121">
        <v>20400</v>
      </c>
      <c r="F298" s="169"/>
      <c r="G298" s="122">
        <f t="shared" si="4"/>
        <v>36820867.664599903</v>
      </c>
    </row>
    <row r="299" spans="1:7" s="7" customFormat="1" ht="18" thickTop="1" thickBot="1" x14ac:dyDescent="0.25">
      <c r="A299" s="79"/>
      <c r="B299" s="129">
        <v>45867</v>
      </c>
      <c r="C299" s="130"/>
      <c r="D299" s="120" t="s">
        <v>22</v>
      </c>
      <c r="E299" s="121">
        <v>195053</v>
      </c>
      <c r="F299" s="169"/>
      <c r="G299" s="122">
        <f t="shared" si="4"/>
        <v>37015920.664599903</v>
      </c>
    </row>
    <row r="300" spans="1:7" s="7" customFormat="1" ht="18" thickTop="1" thickBot="1" x14ac:dyDescent="0.25">
      <c r="A300" s="79"/>
      <c r="B300" s="129">
        <v>45867</v>
      </c>
      <c r="C300" s="130"/>
      <c r="D300" s="120" t="s">
        <v>22</v>
      </c>
      <c r="E300" s="121">
        <v>1266757.8500000001</v>
      </c>
      <c r="F300" s="169"/>
      <c r="G300" s="122">
        <f t="shared" si="4"/>
        <v>38282678.514599904</v>
      </c>
    </row>
    <row r="301" spans="1:7" s="7" customFormat="1" ht="18" thickTop="1" thickBot="1" x14ac:dyDescent="0.25">
      <c r="A301" s="79"/>
      <c r="B301" s="129">
        <v>45867</v>
      </c>
      <c r="C301" s="130"/>
      <c r="D301" s="206" t="s">
        <v>22</v>
      </c>
      <c r="E301" s="207">
        <v>20674.310000000001</v>
      </c>
      <c r="F301" s="208"/>
      <c r="G301" s="122">
        <f t="shared" si="4"/>
        <v>38303352.824599907</v>
      </c>
    </row>
    <row r="302" spans="1:7" s="7" customFormat="1" ht="18" thickTop="1" thickBot="1" x14ac:dyDescent="0.25">
      <c r="A302" s="79"/>
      <c r="B302" s="129">
        <v>45867</v>
      </c>
      <c r="C302" s="130"/>
      <c r="D302" s="206" t="s">
        <v>22</v>
      </c>
      <c r="E302" s="207">
        <v>20334</v>
      </c>
      <c r="F302" s="208"/>
      <c r="G302" s="122">
        <f t="shared" si="4"/>
        <v>38323686.824599907</v>
      </c>
    </row>
    <row r="303" spans="1:7" s="7" customFormat="1" ht="18" thickTop="1" thickBot="1" x14ac:dyDescent="0.25">
      <c r="A303" s="79"/>
      <c r="B303" s="129">
        <v>45867</v>
      </c>
      <c r="C303" s="130"/>
      <c r="D303" s="206" t="s">
        <v>22</v>
      </c>
      <c r="E303" s="207">
        <v>73050</v>
      </c>
      <c r="F303" s="208"/>
      <c r="G303" s="122">
        <f t="shared" si="4"/>
        <v>38396736.824599907</v>
      </c>
    </row>
    <row r="304" spans="1:7" s="7" customFormat="1" ht="61.5" thickTop="1" thickBot="1" x14ac:dyDescent="0.25">
      <c r="A304" s="79"/>
      <c r="B304" s="129">
        <v>45867</v>
      </c>
      <c r="C304" s="130"/>
      <c r="D304" s="206" t="s">
        <v>108</v>
      </c>
      <c r="E304" s="207">
        <v>30000</v>
      </c>
      <c r="F304" s="208"/>
      <c r="G304" s="122">
        <f t="shared" si="4"/>
        <v>38426736.824599907</v>
      </c>
    </row>
    <row r="305" spans="1:7" s="7" customFormat="1" ht="18" thickTop="1" thickBot="1" x14ac:dyDescent="0.25">
      <c r="A305" s="79"/>
      <c r="B305" s="129">
        <v>45867</v>
      </c>
      <c r="C305" s="130"/>
      <c r="D305" s="206" t="s">
        <v>23</v>
      </c>
      <c r="E305" s="207"/>
      <c r="F305" s="208">
        <v>57907.75</v>
      </c>
      <c r="G305" s="122">
        <f t="shared" si="4"/>
        <v>38368829.074599907</v>
      </c>
    </row>
    <row r="306" spans="1:7" s="7" customFormat="1" ht="18" thickTop="1" thickBot="1" x14ac:dyDescent="0.25">
      <c r="A306" s="79"/>
      <c r="B306" s="129">
        <v>45868</v>
      </c>
      <c r="C306" s="130"/>
      <c r="D306" s="206" t="s">
        <v>39</v>
      </c>
      <c r="E306" s="207">
        <v>79445</v>
      </c>
      <c r="F306" s="208"/>
      <c r="G306" s="122">
        <f t="shared" si="4"/>
        <v>38448274.074599907</v>
      </c>
    </row>
    <row r="307" spans="1:7" s="7" customFormat="1" ht="18" thickTop="1" thickBot="1" x14ac:dyDescent="0.25">
      <c r="A307" s="79"/>
      <c r="B307" s="129">
        <v>45868</v>
      </c>
      <c r="C307" s="130"/>
      <c r="D307" s="206" t="s">
        <v>39</v>
      </c>
      <c r="E307" s="207">
        <v>24885</v>
      </c>
      <c r="F307" s="208"/>
      <c r="G307" s="122">
        <f t="shared" si="4"/>
        <v>38473159.074599907</v>
      </c>
    </row>
    <row r="308" spans="1:7" s="7" customFormat="1" ht="18" thickTop="1" thickBot="1" x14ac:dyDescent="0.25">
      <c r="A308" s="79"/>
      <c r="B308" s="129">
        <v>45868</v>
      </c>
      <c r="C308" s="130"/>
      <c r="D308" s="206" t="s">
        <v>39</v>
      </c>
      <c r="E308" s="207">
        <v>1300</v>
      </c>
      <c r="F308" s="208"/>
      <c r="G308" s="122">
        <f t="shared" si="4"/>
        <v>38474459.074599907</v>
      </c>
    </row>
    <row r="309" spans="1:7" s="7" customFormat="1" ht="18" thickTop="1" thickBot="1" x14ac:dyDescent="0.25">
      <c r="A309" s="79"/>
      <c r="B309" s="129">
        <v>45868</v>
      </c>
      <c r="C309" s="130"/>
      <c r="D309" s="206" t="s">
        <v>39</v>
      </c>
      <c r="E309" s="207">
        <v>11850</v>
      </c>
      <c r="F309" s="208"/>
      <c r="G309" s="122">
        <f t="shared" si="4"/>
        <v>38486309.074599907</v>
      </c>
    </row>
    <row r="310" spans="1:7" s="7" customFormat="1" ht="18" thickTop="1" thickBot="1" x14ac:dyDescent="0.25">
      <c r="A310" s="79"/>
      <c r="B310" s="129">
        <v>45868</v>
      </c>
      <c r="C310" s="130"/>
      <c r="D310" s="206" t="s">
        <v>39</v>
      </c>
      <c r="E310" s="207">
        <v>5381</v>
      </c>
      <c r="F310" s="208"/>
      <c r="G310" s="122">
        <f t="shared" si="4"/>
        <v>38491690.074599907</v>
      </c>
    </row>
    <row r="311" spans="1:7" s="7" customFormat="1" ht="18" thickTop="1" thickBot="1" x14ac:dyDescent="0.25">
      <c r="A311" s="79"/>
      <c r="B311" s="129">
        <v>45868</v>
      </c>
      <c r="C311" s="130"/>
      <c r="D311" s="206" t="s">
        <v>39</v>
      </c>
      <c r="E311" s="207">
        <v>107825</v>
      </c>
      <c r="F311" s="208"/>
      <c r="G311" s="122">
        <f t="shared" si="4"/>
        <v>38599515.074599907</v>
      </c>
    </row>
    <row r="312" spans="1:7" s="7" customFormat="1" ht="18" thickTop="1" thickBot="1" x14ac:dyDescent="0.25">
      <c r="A312" s="79"/>
      <c r="B312" s="129">
        <v>45868</v>
      </c>
      <c r="C312" s="130"/>
      <c r="D312" s="206" t="s">
        <v>39</v>
      </c>
      <c r="E312" s="207">
        <v>1440</v>
      </c>
      <c r="F312" s="208"/>
      <c r="G312" s="122">
        <f t="shared" si="4"/>
        <v>38600955.074599907</v>
      </c>
    </row>
    <row r="313" spans="1:7" s="7" customFormat="1" ht="18" thickTop="1" thickBot="1" x14ac:dyDescent="0.25">
      <c r="A313" s="79"/>
      <c r="B313" s="129">
        <v>45868</v>
      </c>
      <c r="C313" s="130"/>
      <c r="D313" s="206" t="s">
        <v>29</v>
      </c>
      <c r="E313" s="207">
        <v>94072.34</v>
      </c>
      <c r="F313" s="208">
        <v>2431.27</v>
      </c>
      <c r="G313" s="122">
        <f t="shared" si="4"/>
        <v>38692596.144599907</v>
      </c>
    </row>
    <row r="314" spans="1:7" s="7" customFormat="1" ht="18" thickTop="1" thickBot="1" x14ac:dyDescent="0.25">
      <c r="A314" s="79"/>
      <c r="B314" s="129">
        <v>45868</v>
      </c>
      <c r="C314" s="130"/>
      <c r="D314" s="206" t="s">
        <v>22</v>
      </c>
      <c r="E314" s="207">
        <v>448907.73</v>
      </c>
      <c r="F314" s="208"/>
      <c r="G314" s="122">
        <f t="shared" si="4"/>
        <v>39141503.874599904</v>
      </c>
    </row>
    <row r="315" spans="1:7" s="7" customFormat="1" ht="18" thickTop="1" thickBot="1" x14ac:dyDescent="0.25">
      <c r="A315" s="79"/>
      <c r="B315" s="129">
        <v>45868</v>
      </c>
      <c r="C315" s="130"/>
      <c r="D315" s="206" t="s">
        <v>51</v>
      </c>
      <c r="E315" s="207">
        <v>22347.200000000001</v>
      </c>
      <c r="F315" s="208"/>
      <c r="G315" s="122">
        <f t="shared" si="4"/>
        <v>39163851.074599907</v>
      </c>
    </row>
    <row r="316" spans="1:7" s="7" customFormat="1" ht="18" thickTop="1" thickBot="1" x14ac:dyDescent="0.25">
      <c r="A316" s="79"/>
      <c r="B316" s="129">
        <v>45868</v>
      </c>
      <c r="C316" s="130"/>
      <c r="D316" s="206" t="s">
        <v>73</v>
      </c>
      <c r="E316" s="207">
        <v>121578.86</v>
      </c>
      <c r="F316" s="208"/>
      <c r="G316" s="122">
        <f t="shared" si="4"/>
        <v>39285429.934599906</v>
      </c>
    </row>
    <row r="317" spans="1:7" s="7" customFormat="1" ht="18" thickTop="1" thickBot="1" x14ac:dyDescent="0.25">
      <c r="A317" s="79"/>
      <c r="B317" s="129">
        <v>45868</v>
      </c>
      <c r="C317" s="130"/>
      <c r="D317" s="206" t="s">
        <v>64</v>
      </c>
      <c r="E317" s="207">
        <v>492994.08</v>
      </c>
      <c r="F317" s="208"/>
      <c r="G317" s="122">
        <f t="shared" si="4"/>
        <v>39778424.014599904</v>
      </c>
    </row>
    <row r="318" spans="1:7" s="7" customFormat="1" ht="18" thickTop="1" thickBot="1" x14ac:dyDescent="0.25">
      <c r="A318" s="79"/>
      <c r="B318" s="129">
        <v>45869</v>
      </c>
      <c r="C318" s="130"/>
      <c r="D318" s="206" t="s">
        <v>39</v>
      </c>
      <c r="E318" s="207">
        <v>35930</v>
      </c>
      <c r="F318" s="208"/>
      <c r="G318" s="122">
        <f t="shared" si="4"/>
        <v>39814354.014599904</v>
      </c>
    </row>
    <row r="319" spans="1:7" s="7" customFormat="1" ht="18" thickTop="1" thickBot="1" x14ac:dyDescent="0.25">
      <c r="A319" s="79"/>
      <c r="B319" s="129">
        <v>45869</v>
      </c>
      <c r="C319" s="130"/>
      <c r="D319" s="206" t="s">
        <v>39</v>
      </c>
      <c r="E319" s="207">
        <v>40</v>
      </c>
      <c r="F319" s="208"/>
      <c r="G319" s="122">
        <f t="shared" si="4"/>
        <v>39814394.014599904</v>
      </c>
    </row>
    <row r="320" spans="1:7" s="7" customFormat="1" ht="18" thickTop="1" thickBot="1" x14ac:dyDescent="0.25">
      <c r="A320" s="79"/>
      <c r="B320" s="129">
        <v>45869</v>
      </c>
      <c r="C320" s="130"/>
      <c r="D320" s="206" t="s">
        <v>39</v>
      </c>
      <c r="E320" s="207">
        <v>25820</v>
      </c>
      <c r="F320" s="208"/>
      <c r="G320" s="122">
        <f t="shared" si="4"/>
        <v>39840214.014599904</v>
      </c>
    </row>
    <row r="321" spans="1:7" s="7" customFormat="1" ht="18" thickTop="1" thickBot="1" x14ac:dyDescent="0.25">
      <c r="A321" s="79"/>
      <c r="B321" s="129">
        <v>45869</v>
      </c>
      <c r="C321" s="130"/>
      <c r="D321" s="206" t="s">
        <v>39</v>
      </c>
      <c r="E321" s="207">
        <v>2000</v>
      </c>
      <c r="F321" s="208"/>
      <c r="G321" s="122">
        <f t="shared" si="4"/>
        <v>39842214.014599904</v>
      </c>
    </row>
    <row r="322" spans="1:7" s="7" customFormat="1" ht="18" thickTop="1" thickBot="1" x14ac:dyDescent="0.25">
      <c r="A322" s="79"/>
      <c r="B322" s="129">
        <v>45869</v>
      </c>
      <c r="C322" s="130"/>
      <c r="D322" s="206" t="s">
        <v>39</v>
      </c>
      <c r="E322" s="207">
        <v>9325</v>
      </c>
      <c r="F322" s="208"/>
      <c r="G322" s="122">
        <f t="shared" si="4"/>
        <v>39851539.014599904</v>
      </c>
    </row>
    <row r="323" spans="1:7" s="7" customFormat="1" ht="18" thickTop="1" thickBot="1" x14ac:dyDescent="0.25">
      <c r="A323" s="79"/>
      <c r="B323" s="129">
        <v>45869</v>
      </c>
      <c r="C323" s="130"/>
      <c r="D323" s="206" t="s">
        <v>39</v>
      </c>
      <c r="E323" s="207">
        <v>10865</v>
      </c>
      <c r="F323" s="208"/>
      <c r="G323" s="122">
        <f t="shared" si="4"/>
        <v>39862404.014599904</v>
      </c>
    </row>
    <row r="324" spans="1:7" s="7" customFormat="1" ht="18" thickTop="1" thickBot="1" x14ac:dyDescent="0.25">
      <c r="A324" s="79"/>
      <c r="B324" s="129">
        <v>45869</v>
      </c>
      <c r="C324" s="130"/>
      <c r="D324" s="206" t="s">
        <v>39</v>
      </c>
      <c r="E324" s="207">
        <v>53385</v>
      </c>
      <c r="F324" s="208"/>
      <c r="G324" s="122">
        <f t="shared" si="4"/>
        <v>39915789.014599904</v>
      </c>
    </row>
    <row r="325" spans="1:7" s="7" customFormat="1" ht="18" thickTop="1" thickBot="1" x14ac:dyDescent="0.25">
      <c r="A325" s="79"/>
      <c r="B325" s="129">
        <v>45869</v>
      </c>
      <c r="C325" s="130"/>
      <c r="D325" s="206" t="s">
        <v>39</v>
      </c>
      <c r="E325" s="207">
        <v>105</v>
      </c>
      <c r="F325" s="208"/>
      <c r="G325" s="122">
        <f t="shared" si="4"/>
        <v>39915894.014599904</v>
      </c>
    </row>
    <row r="326" spans="1:7" s="7" customFormat="1" ht="18" thickTop="1" thickBot="1" x14ac:dyDescent="0.25">
      <c r="A326" s="79"/>
      <c r="B326" s="129">
        <v>45869</v>
      </c>
      <c r="C326" s="130"/>
      <c r="D326" s="206" t="s">
        <v>29</v>
      </c>
      <c r="E326" s="207">
        <v>30296.54</v>
      </c>
      <c r="F326" s="208"/>
      <c r="G326" s="122">
        <f t="shared" si="4"/>
        <v>39946190.554599904</v>
      </c>
    </row>
    <row r="327" spans="1:7" s="7" customFormat="1" ht="18" thickTop="1" thickBot="1" x14ac:dyDescent="0.25">
      <c r="A327" s="79"/>
      <c r="B327" s="129">
        <v>45869</v>
      </c>
      <c r="C327" s="130"/>
      <c r="D327" s="206" t="s">
        <v>68</v>
      </c>
      <c r="E327" s="207">
        <v>173277.84</v>
      </c>
      <c r="F327" s="208"/>
      <c r="G327" s="122">
        <f t="shared" si="4"/>
        <v>40119468.394599907</v>
      </c>
    </row>
    <row r="328" spans="1:7" s="7" customFormat="1" ht="18" thickTop="1" thickBot="1" x14ac:dyDescent="0.25">
      <c r="A328" s="79"/>
      <c r="B328" s="129">
        <v>45869</v>
      </c>
      <c r="C328" s="130"/>
      <c r="D328" s="206" t="s">
        <v>68</v>
      </c>
      <c r="E328" s="207">
        <v>239065.76</v>
      </c>
      <c r="F328" s="208"/>
      <c r="G328" s="122">
        <f t="shared" si="4"/>
        <v>40358534.154599905</v>
      </c>
    </row>
    <row r="329" spans="1:7" s="7" customFormat="1" ht="46.5" thickTop="1" thickBot="1" x14ac:dyDescent="0.25">
      <c r="A329" s="79"/>
      <c r="B329" s="129">
        <v>45869</v>
      </c>
      <c r="C329" s="130"/>
      <c r="D329" s="206" t="s">
        <v>109</v>
      </c>
      <c r="E329" s="207">
        <v>20000</v>
      </c>
      <c r="F329" s="208"/>
      <c r="G329" s="122">
        <f t="shared" si="4"/>
        <v>40378534.154599905</v>
      </c>
    </row>
    <row r="330" spans="1:7" s="7" customFormat="1" ht="18" thickTop="1" thickBot="1" x14ac:dyDescent="0.25">
      <c r="A330" s="79"/>
      <c r="B330" s="129">
        <v>45869</v>
      </c>
      <c r="C330" s="130"/>
      <c r="D330" s="206" t="s">
        <v>69</v>
      </c>
      <c r="E330" s="207">
        <v>368189.06</v>
      </c>
      <c r="F330" s="208"/>
      <c r="G330" s="122">
        <f t="shared" si="4"/>
        <v>40746723.214599907</v>
      </c>
    </row>
    <row r="331" spans="1:7" s="7" customFormat="1" ht="18" thickTop="1" thickBot="1" x14ac:dyDescent="0.25">
      <c r="A331" s="79"/>
      <c r="B331" s="129">
        <v>45869</v>
      </c>
      <c r="C331" s="130"/>
      <c r="D331" s="206" t="s">
        <v>89</v>
      </c>
      <c r="E331" s="207">
        <v>265616.5</v>
      </c>
      <c r="F331" s="208"/>
      <c r="G331" s="122">
        <f t="shared" si="4"/>
        <v>41012339.714599907</v>
      </c>
    </row>
    <row r="332" spans="1:7" s="7" customFormat="1" ht="18" thickTop="1" thickBot="1" x14ac:dyDescent="0.25">
      <c r="A332" s="79"/>
      <c r="B332" s="129">
        <v>45869</v>
      </c>
      <c r="C332" s="130"/>
      <c r="D332" s="206" t="s">
        <v>89</v>
      </c>
      <c r="E332" s="207">
        <v>16582.5</v>
      </c>
      <c r="F332" s="208"/>
      <c r="G332" s="122">
        <f t="shared" si="4"/>
        <v>41028922.214599907</v>
      </c>
    </row>
    <row r="333" spans="1:7" s="7" customFormat="1" ht="18" thickTop="1" thickBot="1" x14ac:dyDescent="0.25">
      <c r="A333" s="79"/>
      <c r="B333" s="129">
        <v>45869</v>
      </c>
      <c r="C333" s="130"/>
      <c r="D333" s="206" t="s">
        <v>22</v>
      </c>
      <c r="E333" s="207">
        <v>243697.6</v>
      </c>
      <c r="F333" s="208"/>
      <c r="G333" s="122">
        <f t="shared" si="4"/>
        <v>41272619.814599909</v>
      </c>
    </row>
    <row r="334" spans="1:7" s="7" customFormat="1" ht="18" thickTop="1" thickBot="1" x14ac:dyDescent="0.25">
      <c r="A334" s="79"/>
      <c r="B334" s="129">
        <v>45869</v>
      </c>
      <c r="C334" s="130"/>
      <c r="D334" s="206" t="s">
        <v>22</v>
      </c>
      <c r="E334" s="207">
        <v>3416278.8</v>
      </c>
      <c r="F334" s="208"/>
      <c r="G334" s="122">
        <f t="shared" si="4"/>
        <v>44688898.614599906</v>
      </c>
    </row>
    <row r="335" spans="1:7" s="7" customFormat="1" ht="18" thickTop="1" thickBot="1" x14ac:dyDescent="0.25">
      <c r="A335" s="79"/>
      <c r="B335" s="129">
        <v>45869</v>
      </c>
      <c r="C335" s="130"/>
      <c r="D335" s="206" t="s">
        <v>73</v>
      </c>
      <c r="E335" s="207">
        <v>95856.89</v>
      </c>
      <c r="F335" s="208"/>
      <c r="G335" s="122">
        <f t="shared" si="4"/>
        <v>44784755.504599907</v>
      </c>
    </row>
    <row r="336" spans="1:7" s="7" customFormat="1" ht="18" thickTop="1" thickBot="1" x14ac:dyDescent="0.25">
      <c r="A336" s="79"/>
      <c r="B336" s="129">
        <v>45869</v>
      </c>
      <c r="C336" s="130"/>
      <c r="D336" s="206" t="s">
        <v>23</v>
      </c>
      <c r="E336" s="207"/>
      <c r="F336" s="208">
        <v>560372</v>
      </c>
      <c r="G336" s="122">
        <f t="shared" si="4"/>
        <v>44224383.504599907</v>
      </c>
    </row>
    <row r="337" spans="1:8" s="7" customFormat="1" ht="18" hidden="1" thickTop="1" thickBot="1" x14ac:dyDescent="0.25">
      <c r="A337" s="79"/>
      <c r="B337" s="129"/>
      <c r="C337" s="130"/>
      <c r="D337" s="206"/>
      <c r="E337" s="207"/>
      <c r="F337" s="208"/>
      <c r="G337" s="122">
        <f t="shared" si="4"/>
        <v>44224383.504599907</v>
      </c>
    </row>
    <row r="338" spans="1:8" s="7" customFormat="1" ht="18" hidden="1" thickTop="1" thickBot="1" x14ac:dyDescent="0.25">
      <c r="A338" s="79"/>
      <c r="B338" s="129"/>
      <c r="C338" s="130"/>
      <c r="D338" s="206"/>
      <c r="E338" s="207"/>
      <c r="F338" s="208"/>
      <c r="G338" s="122">
        <f t="shared" si="4"/>
        <v>44224383.504599907</v>
      </c>
    </row>
    <row r="339" spans="1:8" s="7" customFormat="1" ht="18" hidden="1" thickTop="1" thickBot="1" x14ac:dyDescent="0.25">
      <c r="A339" s="79"/>
      <c r="B339" s="129"/>
      <c r="C339" s="130"/>
      <c r="D339" s="206"/>
      <c r="E339" s="207"/>
      <c r="F339" s="208"/>
      <c r="G339" s="122">
        <f t="shared" si="4"/>
        <v>44224383.504599907</v>
      </c>
    </row>
    <row r="340" spans="1:8" s="7" customFormat="1" ht="18" hidden="1" thickTop="1" thickBot="1" x14ac:dyDescent="0.25">
      <c r="A340" s="79"/>
      <c r="B340" s="129"/>
      <c r="C340" s="130"/>
      <c r="D340" s="206"/>
      <c r="E340" s="207"/>
      <c r="F340" s="208"/>
      <c r="G340" s="122">
        <f t="shared" ref="G340:G348" si="5">G339+E340-F340</f>
        <v>44224383.504599907</v>
      </c>
    </row>
    <row r="341" spans="1:8" s="7" customFormat="1" ht="18" hidden="1" thickTop="1" thickBot="1" x14ac:dyDescent="0.25">
      <c r="A341" s="79"/>
      <c r="B341" s="129"/>
      <c r="C341" s="130"/>
      <c r="D341" s="206"/>
      <c r="E341" s="207"/>
      <c r="F341" s="208"/>
      <c r="G341" s="122">
        <f t="shared" si="5"/>
        <v>44224383.504599907</v>
      </c>
    </row>
    <row r="342" spans="1:8" s="7" customFormat="1" ht="18" hidden="1" thickTop="1" thickBot="1" x14ac:dyDescent="0.25">
      <c r="A342" s="79"/>
      <c r="B342" s="129"/>
      <c r="C342" s="130"/>
      <c r="D342" s="206"/>
      <c r="E342" s="207"/>
      <c r="F342" s="208"/>
      <c r="G342" s="122">
        <f t="shared" si="5"/>
        <v>44224383.504599907</v>
      </c>
    </row>
    <row r="343" spans="1:8" s="7" customFormat="1" ht="18" hidden="1" thickTop="1" thickBot="1" x14ac:dyDescent="0.25">
      <c r="A343" s="79"/>
      <c r="B343" s="129"/>
      <c r="C343" s="130"/>
      <c r="D343" s="206"/>
      <c r="E343" s="207"/>
      <c r="F343" s="208"/>
      <c r="G343" s="122">
        <f t="shared" si="5"/>
        <v>44224383.504599907</v>
      </c>
    </row>
    <row r="344" spans="1:8" s="7" customFormat="1" ht="18" hidden="1" thickTop="1" thickBot="1" x14ac:dyDescent="0.25">
      <c r="A344" s="79"/>
      <c r="B344" s="129"/>
      <c r="C344" s="130"/>
      <c r="D344" s="206"/>
      <c r="E344" s="207"/>
      <c r="F344" s="208"/>
      <c r="G344" s="122">
        <f t="shared" si="5"/>
        <v>44224383.504599907</v>
      </c>
    </row>
    <row r="345" spans="1:8" s="7" customFormat="1" ht="18" hidden="1" thickTop="1" thickBot="1" x14ac:dyDescent="0.25">
      <c r="A345" s="79"/>
      <c r="B345" s="129"/>
      <c r="C345" s="130"/>
      <c r="D345" s="206"/>
      <c r="E345" s="207"/>
      <c r="F345" s="208"/>
      <c r="G345" s="122">
        <f t="shared" si="5"/>
        <v>44224383.504599907</v>
      </c>
    </row>
    <row r="346" spans="1:8" s="7" customFormat="1" ht="18" hidden="1" thickTop="1" thickBot="1" x14ac:dyDescent="0.25">
      <c r="A346" s="79"/>
      <c r="B346" s="129"/>
      <c r="C346" s="130"/>
      <c r="D346" s="206"/>
      <c r="E346" s="207"/>
      <c r="F346" s="208"/>
      <c r="G346" s="122">
        <f t="shared" si="5"/>
        <v>44224383.504599907</v>
      </c>
    </row>
    <row r="347" spans="1:8" s="7" customFormat="1" ht="18" hidden="1" thickTop="1" thickBot="1" x14ac:dyDescent="0.25">
      <c r="A347" s="79"/>
      <c r="B347" s="129"/>
      <c r="C347" s="130"/>
      <c r="D347" s="206"/>
      <c r="E347" s="207"/>
      <c r="F347" s="208"/>
      <c r="G347" s="122">
        <f t="shared" si="5"/>
        <v>44224383.504599907</v>
      </c>
    </row>
    <row r="348" spans="1:8" s="7" customFormat="1" ht="18" hidden="1" thickTop="1" thickBot="1" x14ac:dyDescent="0.25">
      <c r="A348" s="79"/>
      <c r="B348" s="129"/>
      <c r="C348" s="130"/>
      <c r="D348" s="206"/>
      <c r="E348" s="207"/>
      <c r="F348" s="208"/>
      <c r="G348" s="122">
        <f t="shared" si="5"/>
        <v>44224383.504599907</v>
      </c>
    </row>
    <row r="349" spans="1:8" ht="18" thickTop="1" thickBot="1" x14ac:dyDescent="0.25">
      <c r="A349" s="26"/>
      <c r="B349" s="202"/>
      <c r="C349" s="203"/>
      <c r="D349" s="203" t="s">
        <v>8</v>
      </c>
      <c r="E349" s="204">
        <f>SUM(E18:E348)</f>
        <v>116934142.44000001</v>
      </c>
      <c r="F349" s="205">
        <f>SUM(F18:F348)</f>
        <v>84592244.618000001</v>
      </c>
      <c r="G349" s="122">
        <f>G17+E349-F349</f>
        <v>44224383.504599899</v>
      </c>
      <c r="H349" s="28">
        <f>+G349-'[1]CTA. RECOLECTORA (010) y 3000'!$G$11867</f>
        <v>0</v>
      </c>
    </row>
    <row r="350" spans="1:8" ht="16.5" x14ac:dyDescent="0.2">
      <c r="A350" s="5"/>
      <c r="B350" s="131"/>
      <c r="C350" s="131"/>
      <c r="D350" s="131"/>
      <c r="E350" s="132"/>
      <c r="F350" s="193"/>
      <c r="G350" s="132"/>
    </row>
    <row r="351" spans="1:8" ht="16.5" x14ac:dyDescent="0.2">
      <c r="A351" s="5"/>
      <c r="B351" s="131"/>
      <c r="C351" s="133" t="s">
        <v>31</v>
      </c>
      <c r="D351" s="134"/>
      <c r="E351" s="135"/>
      <c r="F351" s="194"/>
      <c r="G351" s="132"/>
    </row>
    <row r="352" spans="1:8" ht="16.5" x14ac:dyDescent="0.2">
      <c r="A352" s="5"/>
      <c r="B352" s="131"/>
      <c r="C352" s="133" t="s">
        <v>33</v>
      </c>
      <c r="D352" s="134"/>
      <c r="E352" s="135"/>
      <c r="F352" s="194"/>
      <c r="G352" s="132"/>
    </row>
    <row r="353" spans="1:8" ht="16.5" x14ac:dyDescent="0.2">
      <c r="A353" s="5"/>
      <c r="B353" s="131"/>
      <c r="C353" s="133"/>
      <c r="D353" s="83" t="s">
        <v>36</v>
      </c>
      <c r="E353" s="133"/>
      <c r="G353" s="175"/>
    </row>
    <row r="354" spans="1:8" ht="16.5" x14ac:dyDescent="0.2">
      <c r="A354" s="5"/>
      <c r="B354" s="131"/>
      <c r="C354" s="134"/>
      <c r="D354" s="83" t="s">
        <v>31</v>
      </c>
      <c r="E354" s="84" t="s">
        <v>38</v>
      </c>
      <c r="G354" s="83" t="s">
        <v>37</v>
      </c>
    </row>
    <row r="355" spans="1:8" ht="16.5" x14ac:dyDescent="0.2">
      <c r="A355" s="5"/>
      <c r="B355" s="131"/>
      <c r="C355" s="134"/>
      <c r="D355" s="83" t="s">
        <v>33</v>
      </c>
      <c r="E355" s="83" t="s">
        <v>32</v>
      </c>
      <c r="G355" s="83" t="s">
        <v>35</v>
      </c>
    </row>
    <row r="356" spans="1:8" ht="16.5" x14ac:dyDescent="0.2">
      <c r="A356" s="5"/>
      <c r="B356" s="131"/>
      <c r="C356" s="134"/>
      <c r="D356" s="83" t="s">
        <v>34</v>
      </c>
      <c r="E356" s="83" t="s">
        <v>82</v>
      </c>
      <c r="G356" s="83" t="s">
        <v>41</v>
      </c>
    </row>
    <row r="357" spans="1:8" ht="16.5" x14ac:dyDescent="0.2">
      <c r="A357" s="5"/>
      <c r="B357" s="131"/>
      <c r="C357" s="134"/>
      <c r="D357" s="135"/>
      <c r="E357" s="83" t="s">
        <v>52</v>
      </c>
      <c r="F357" s="193"/>
      <c r="G357" s="83" t="s">
        <v>50</v>
      </c>
      <c r="H357" s="25"/>
    </row>
    <row r="358" spans="1:8" ht="16.5" x14ac:dyDescent="0.2">
      <c r="A358" s="5"/>
      <c r="B358" s="131"/>
      <c r="C358" s="134"/>
      <c r="D358" s="135"/>
      <c r="F358" s="193"/>
      <c r="G358" s="132"/>
    </row>
    <row r="359" spans="1:8" ht="16.5" x14ac:dyDescent="0.2">
      <c r="A359" s="5"/>
      <c r="B359" s="131"/>
      <c r="C359" s="134"/>
      <c r="D359" s="135"/>
      <c r="F359" s="193"/>
      <c r="G359" s="132"/>
    </row>
    <row r="360" spans="1:8" ht="16.5" x14ac:dyDescent="0.2">
      <c r="A360" s="5"/>
      <c r="B360" s="131"/>
      <c r="C360" s="134"/>
      <c r="D360" s="135"/>
      <c r="F360" s="193"/>
      <c r="G360" s="132"/>
    </row>
    <row r="361" spans="1:8" ht="16.5" x14ac:dyDescent="0.2">
      <c r="A361" s="5"/>
      <c r="B361" s="131"/>
      <c r="C361" s="131"/>
      <c r="F361" s="193"/>
      <c r="G361" s="132"/>
    </row>
    <row r="362" spans="1:8" ht="16.5" x14ac:dyDescent="0.2">
      <c r="A362" s="5"/>
      <c r="B362" s="131"/>
      <c r="C362" s="131"/>
      <c r="E362" s="135"/>
      <c r="F362" s="193"/>
      <c r="G362" s="132"/>
    </row>
    <row r="363" spans="1:8" ht="16.5" x14ac:dyDescent="0.2">
      <c r="A363" s="5"/>
      <c r="B363" s="5"/>
      <c r="C363" s="5"/>
      <c r="F363" s="196"/>
      <c r="G363" s="8"/>
    </row>
    <row r="364" spans="1:8" ht="16.5" x14ac:dyDescent="0.2">
      <c r="A364" s="5"/>
      <c r="B364" s="5"/>
      <c r="C364" s="5"/>
      <c r="F364" s="196"/>
      <c r="G364" s="8"/>
    </row>
    <row r="365" spans="1:8" ht="16.5" x14ac:dyDescent="0.2">
      <c r="A365" s="5"/>
      <c r="B365" s="5"/>
      <c r="C365" s="5"/>
      <c r="E365" s="8"/>
      <c r="F365" s="196"/>
      <c r="G365" s="8"/>
    </row>
    <row r="366" spans="1:8" x14ac:dyDescent="0.2">
      <c r="A366" s="9"/>
      <c r="B366" s="9"/>
      <c r="C366" s="9"/>
      <c r="D366" s="9"/>
      <c r="E366" s="9"/>
      <c r="F366" s="197"/>
      <c r="G366" s="9"/>
    </row>
    <row r="367" spans="1:8" x14ac:dyDescent="0.2">
      <c r="A367" s="9"/>
      <c r="B367" s="9"/>
      <c r="C367" s="9"/>
      <c r="D367" s="9"/>
      <c r="E367" s="9"/>
      <c r="F367" s="197"/>
      <c r="G367" s="9"/>
    </row>
    <row r="368" spans="1:8" x14ac:dyDescent="0.2">
      <c r="A368" s="9"/>
      <c r="B368" s="9"/>
      <c r="C368" s="9"/>
      <c r="D368" s="9"/>
      <c r="E368" s="9"/>
      <c r="F368" s="197"/>
      <c r="G368" s="9"/>
    </row>
    <row r="387" spans="1:1" ht="13.5" thickBot="1" x14ac:dyDescent="0.25"/>
    <row r="388" spans="1:1" ht="15" x14ac:dyDescent="0.2">
      <c r="A388" s="2"/>
    </row>
  </sheetData>
  <autoFilter ref="B1:H388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4" manualBreakCount="4">
    <brk id="65" max="6" man="1"/>
    <brk id="121" max="6" man="1"/>
    <brk id="171" max="6" man="1"/>
    <brk id="22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146"/>
  <sheetViews>
    <sheetView view="pageBreakPreview" topLeftCell="B13" zoomScale="60" zoomScaleNormal="80" workbookViewId="0">
      <selection activeCell="I107" sqref="I107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82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77"/>
    </row>
    <row r="2" spans="1:13" s="11" customFormat="1" x14ac:dyDescent="0.2">
      <c r="E2" s="177"/>
    </row>
    <row r="3" spans="1:13" s="14" customFormat="1" ht="12" customHeight="1" x14ac:dyDescent="0.2">
      <c r="E3" s="178"/>
    </row>
    <row r="4" spans="1:13" s="15" customFormat="1" ht="18" customHeight="1" x14ac:dyDescent="0.3">
      <c r="B4" s="16"/>
      <c r="C4" s="16"/>
      <c r="D4" s="12"/>
      <c r="E4" s="179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1" t="s">
        <v>10</v>
      </c>
      <c r="D6" s="211"/>
      <c r="E6" s="211"/>
      <c r="F6" s="211"/>
      <c r="G6" s="211"/>
      <c r="H6" s="211"/>
      <c r="I6" s="211"/>
      <c r="J6" s="16"/>
      <c r="K6" s="16"/>
    </row>
    <row r="7" spans="1:13" s="14" customFormat="1" ht="18.75" x14ac:dyDescent="0.2">
      <c r="B7" s="18"/>
      <c r="C7" s="217" t="s">
        <v>19</v>
      </c>
      <c r="D7" s="217"/>
      <c r="E7" s="217"/>
      <c r="F7" s="217"/>
      <c r="G7" s="217"/>
      <c r="H7" s="217"/>
      <c r="I7" s="217"/>
    </row>
    <row r="8" spans="1:13" s="17" customFormat="1" ht="21" customHeight="1" x14ac:dyDescent="0.2">
      <c r="B8" s="18"/>
      <c r="C8" s="217" t="s">
        <v>3</v>
      </c>
      <c r="D8" s="217"/>
      <c r="E8" s="217"/>
      <c r="F8" s="217"/>
      <c r="G8" s="217"/>
      <c r="H8" s="217"/>
      <c r="I8" s="217"/>
    </row>
    <row r="9" spans="1:13" s="14" customFormat="1" ht="18.75" x14ac:dyDescent="0.2">
      <c r="C9" s="218" t="s">
        <v>83</v>
      </c>
      <c r="D9" s="218"/>
      <c r="E9" s="218"/>
      <c r="F9" s="218"/>
      <c r="G9" s="218"/>
      <c r="H9" s="218"/>
      <c r="I9" s="218"/>
    </row>
    <row r="10" spans="1:13" s="11" customFormat="1" ht="19.5" customHeight="1" thickBot="1" x14ac:dyDescent="0.25">
      <c r="E10" s="177"/>
    </row>
    <row r="11" spans="1:13" s="3" customFormat="1" ht="28.5" customHeight="1" thickTop="1" thickBot="1" x14ac:dyDescent="0.25">
      <c r="A11" s="7"/>
      <c r="B11" s="7"/>
      <c r="C11" s="216"/>
      <c r="D11" s="213" t="s">
        <v>17</v>
      </c>
      <c r="E11" s="213"/>
      <c r="F11" s="213"/>
      <c r="G11" s="213"/>
      <c r="H11" s="213"/>
      <c r="I11" s="213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16"/>
      <c r="D12" s="212" t="s">
        <v>7</v>
      </c>
      <c r="E12" s="212"/>
      <c r="F12" s="212"/>
      <c r="G12" s="212"/>
      <c r="H12" s="212"/>
      <c r="I12" s="51">
        <f>+'[1]CTA. RECOLECTORA AUXILIAR 3001'!$J$6561</f>
        <v>-9356906.1188999657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16"/>
      <c r="D13" s="62" t="s">
        <v>4</v>
      </c>
      <c r="E13" s="176" t="s">
        <v>5</v>
      </c>
      <c r="F13" s="62" t="s">
        <v>6</v>
      </c>
      <c r="G13" s="62" t="s">
        <v>0</v>
      </c>
      <c r="H13" s="62" t="s">
        <v>1</v>
      </c>
      <c r="I13" s="62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0"/>
      <c r="D14" s="151"/>
      <c r="E14" s="180"/>
      <c r="F14" s="144">
        <f>+'INGRESOS CUENTA COLECT'!D17</f>
        <v>45838</v>
      </c>
      <c r="G14" s="152"/>
      <c r="H14" s="153">
        <v>0</v>
      </c>
      <c r="I14" s="61">
        <f>+I12</f>
        <v>-9356906.1188999657</v>
      </c>
    </row>
    <row r="15" spans="1:13" s="27" customFormat="1" ht="31.5" customHeight="1" thickTop="1" thickBot="1" x14ac:dyDescent="0.25">
      <c r="C15" s="63"/>
      <c r="D15" s="65">
        <v>45840</v>
      </c>
      <c r="E15" s="66"/>
      <c r="F15" s="102" t="s">
        <v>23</v>
      </c>
      <c r="G15" s="106">
        <v>2183277.91</v>
      </c>
      <c r="H15" s="106"/>
      <c r="I15" s="45">
        <f>I14+G15-H15</f>
        <v>-7173628.2088999655</v>
      </c>
    </row>
    <row r="16" spans="1:13" s="27" customFormat="1" ht="31.5" customHeight="1" thickTop="1" thickBot="1" x14ac:dyDescent="0.25">
      <c r="C16" s="140"/>
      <c r="D16" s="65">
        <v>45840</v>
      </c>
      <c r="E16" s="66" t="s">
        <v>110</v>
      </c>
      <c r="F16" s="102" t="s">
        <v>16</v>
      </c>
      <c r="G16" s="106"/>
      <c r="H16" s="106">
        <v>103025.8</v>
      </c>
      <c r="I16" s="45">
        <f t="shared" ref="I16:I95" si="0">I15+G16-H16</f>
        <v>-7276654.0088999653</v>
      </c>
    </row>
    <row r="17" spans="3:9" s="27" customFormat="1" ht="24.75" customHeight="1" thickTop="1" thickBot="1" x14ac:dyDescent="0.25">
      <c r="C17" s="64"/>
      <c r="D17" s="65">
        <v>45840</v>
      </c>
      <c r="E17" s="69" t="s">
        <v>110</v>
      </c>
      <c r="F17" s="102" t="s">
        <v>153</v>
      </c>
      <c r="G17" s="107"/>
      <c r="H17" s="107">
        <v>2328382.96</v>
      </c>
      <c r="I17" s="45">
        <f t="shared" si="0"/>
        <v>-9605036.9688999653</v>
      </c>
    </row>
    <row r="18" spans="3:9" s="27" customFormat="1" ht="18" thickTop="1" thickBot="1" x14ac:dyDescent="0.25">
      <c r="C18" s="64"/>
      <c r="D18" s="65">
        <v>45840</v>
      </c>
      <c r="E18" s="66" t="s">
        <v>111</v>
      </c>
      <c r="F18" s="102" t="s">
        <v>76</v>
      </c>
      <c r="G18" s="107"/>
      <c r="H18" s="104">
        <v>1937350</v>
      </c>
      <c r="I18" s="45">
        <f t="shared" si="0"/>
        <v>-11542386.968899965</v>
      </c>
    </row>
    <row r="19" spans="3:9" s="27" customFormat="1" ht="30" thickTop="1" thickBot="1" x14ac:dyDescent="0.25">
      <c r="C19" s="64"/>
      <c r="D19" s="65">
        <v>45840</v>
      </c>
      <c r="E19" s="69" t="s">
        <v>112</v>
      </c>
      <c r="F19" s="102" t="s">
        <v>16</v>
      </c>
      <c r="G19" s="107"/>
      <c r="H19" s="104">
        <v>39600</v>
      </c>
      <c r="I19" s="45">
        <f t="shared" si="0"/>
        <v>-11581986.968899965</v>
      </c>
    </row>
    <row r="20" spans="3:9" s="27" customFormat="1" ht="18" thickTop="1" thickBot="1" x14ac:dyDescent="0.25">
      <c r="C20" s="64"/>
      <c r="D20" s="65">
        <v>45840</v>
      </c>
      <c r="E20" s="66" t="s">
        <v>112</v>
      </c>
      <c r="F20" s="102" t="s">
        <v>70</v>
      </c>
      <c r="G20" s="107"/>
      <c r="H20" s="104">
        <v>894960</v>
      </c>
      <c r="I20" s="45">
        <f t="shared" si="0"/>
        <v>-12476946.968899965</v>
      </c>
    </row>
    <row r="21" spans="3:9" s="27" customFormat="1" ht="30" thickTop="1" thickBot="1" x14ac:dyDescent="0.25">
      <c r="C21" s="64"/>
      <c r="D21" s="65">
        <v>45841</v>
      </c>
      <c r="E21" s="69"/>
      <c r="F21" s="102" t="s">
        <v>23</v>
      </c>
      <c r="G21" s="107">
        <v>464618.85</v>
      </c>
      <c r="H21" s="104"/>
      <c r="I21" s="45">
        <f t="shared" si="0"/>
        <v>-12012328.118899966</v>
      </c>
    </row>
    <row r="22" spans="3:9" s="27" customFormat="1" ht="30" thickTop="1" thickBot="1" x14ac:dyDescent="0.25">
      <c r="C22" s="64"/>
      <c r="D22" s="65">
        <v>45842</v>
      </c>
      <c r="E22" s="66"/>
      <c r="F22" s="102" t="s">
        <v>23</v>
      </c>
      <c r="G22" s="107">
        <v>417991.55</v>
      </c>
      <c r="H22" s="104"/>
      <c r="I22" s="45">
        <f t="shared" si="0"/>
        <v>-11594336.568899965</v>
      </c>
    </row>
    <row r="23" spans="3:9" s="27" customFormat="1" ht="30" thickTop="1" thickBot="1" x14ac:dyDescent="0.25">
      <c r="C23" s="64"/>
      <c r="D23" s="65">
        <v>45844</v>
      </c>
      <c r="E23" s="69" t="s">
        <v>113</v>
      </c>
      <c r="F23" s="102" t="s">
        <v>16</v>
      </c>
      <c r="G23" s="107"/>
      <c r="H23" s="104">
        <v>4822.5</v>
      </c>
      <c r="I23" s="45">
        <f t="shared" si="0"/>
        <v>-11599159.068899965</v>
      </c>
    </row>
    <row r="24" spans="3:9" s="27" customFormat="1" ht="18" thickTop="1" thickBot="1" x14ac:dyDescent="0.25">
      <c r="C24" s="64"/>
      <c r="D24" s="65">
        <v>45844</v>
      </c>
      <c r="E24" s="66" t="s">
        <v>113</v>
      </c>
      <c r="F24" s="102" t="s">
        <v>154</v>
      </c>
      <c r="G24" s="107"/>
      <c r="H24" s="104">
        <v>103138.5</v>
      </c>
      <c r="I24" s="45">
        <f t="shared" si="0"/>
        <v>-11702297.568899965</v>
      </c>
    </row>
    <row r="25" spans="3:9" s="27" customFormat="1" ht="30" thickTop="1" thickBot="1" x14ac:dyDescent="0.25">
      <c r="C25" s="64"/>
      <c r="D25" s="65">
        <v>45844</v>
      </c>
      <c r="E25" s="69" t="s">
        <v>114</v>
      </c>
      <c r="F25" s="102" t="s">
        <v>16</v>
      </c>
      <c r="G25" s="107"/>
      <c r="H25" s="103">
        <v>4500</v>
      </c>
      <c r="I25" s="45">
        <f t="shared" si="0"/>
        <v>-11706797.568899965</v>
      </c>
    </row>
    <row r="26" spans="3:9" s="27" customFormat="1" ht="18" thickTop="1" thickBot="1" x14ac:dyDescent="0.25">
      <c r="C26" s="64"/>
      <c r="D26" s="65">
        <v>45844</v>
      </c>
      <c r="E26" s="69" t="s">
        <v>114</v>
      </c>
      <c r="F26" s="102" t="s">
        <v>155</v>
      </c>
      <c r="G26" s="107"/>
      <c r="H26" s="103">
        <v>101700</v>
      </c>
      <c r="I26" s="45">
        <f t="shared" si="0"/>
        <v>-11808497.568899965</v>
      </c>
    </row>
    <row r="27" spans="3:9" s="27" customFormat="1" ht="30" thickTop="1" thickBot="1" x14ac:dyDescent="0.25">
      <c r="C27" s="64"/>
      <c r="D27" s="65">
        <v>45844</v>
      </c>
      <c r="E27" s="66" t="s">
        <v>115</v>
      </c>
      <c r="F27" s="102" t="s">
        <v>16</v>
      </c>
      <c r="G27" s="107"/>
      <c r="H27" s="104">
        <v>16101.7</v>
      </c>
      <c r="I27" s="45">
        <f t="shared" si="0"/>
        <v>-11824599.268899964</v>
      </c>
    </row>
    <row r="28" spans="3:9" s="27" customFormat="1" ht="18" thickTop="1" thickBot="1" x14ac:dyDescent="0.25">
      <c r="C28" s="64"/>
      <c r="D28" s="65">
        <v>45844</v>
      </c>
      <c r="E28" s="66" t="s">
        <v>115</v>
      </c>
      <c r="F28" s="102" t="s">
        <v>156</v>
      </c>
      <c r="G28" s="107"/>
      <c r="H28" s="104">
        <v>363898.32</v>
      </c>
      <c r="I28" s="45">
        <f t="shared" si="0"/>
        <v>-12188497.588899964</v>
      </c>
    </row>
    <row r="29" spans="3:9" s="27" customFormat="1" ht="18" thickTop="1" thickBot="1" x14ac:dyDescent="0.25">
      <c r="C29" s="64"/>
      <c r="D29" s="65">
        <v>45844</v>
      </c>
      <c r="E29" s="69" t="s">
        <v>116</v>
      </c>
      <c r="F29" s="102" t="s">
        <v>157</v>
      </c>
      <c r="G29" s="107"/>
      <c r="H29" s="104">
        <v>686357.38</v>
      </c>
      <c r="I29" s="45">
        <f t="shared" si="0"/>
        <v>-12874854.968899965</v>
      </c>
    </row>
    <row r="30" spans="3:9" s="27" customFormat="1" ht="30" thickTop="1" thickBot="1" x14ac:dyDescent="0.25">
      <c r="C30" s="64"/>
      <c r="D30" s="65">
        <v>45844</v>
      </c>
      <c r="E30" s="69" t="s">
        <v>117</v>
      </c>
      <c r="F30" s="102" t="s">
        <v>16</v>
      </c>
      <c r="G30" s="107"/>
      <c r="H30" s="104">
        <v>12510.92</v>
      </c>
      <c r="I30" s="45">
        <f t="shared" si="0"/>
        <v>-12887365.888899965</v>
      </c>
    </row>
    <row r="31" spans="3:9" s="27" customFormat="1" ht="18" thickTop="1" thickBot="1" x14ac:dyDescent="0.25">
      <c r="C31" s="64"/>
      <c r="D31" s="65">
        <v>45844</v>
      </c>
      <c r="E31" s="66" t="s">
        <v>117</v>
      </c>
      <c r="F31" s="102" t="s">
        <v>158</v>
      </c>
      <c r="G31" s="108"/>
      <c r="H31" s="104">
        <v>246384.87</v>
      </c>
      <c r="I31" s="45">
        <f t="shared" si="0"/>
        <v>-13133750.758899964</v>
      </c>
    </row>
    <row r="32" spans="3:9" s="27" customFormat="1" ht="30" thickTop="1" thickBot="1" x14ac:dyDescent="0.25">
      <c r="C32" s="64"/>
      <c r="D32" s="65">
        <v>45844</v>
      </c>
      <c r="E32" s="69" t="s">
        <v>118</v>
      </c>
      <c r="F32" s="67" t="s">
        <v>16</v>
      </c>
      <c r="G32" s="105"/>
      <c r="H32" s="82">
        <v>5174.4000000000005</v>
      </c>
      <c r="I32" s="45">
        <f t="shared" si="0"/>
        <v>-13138925.158899965</v>
      </c>
    </row>
    <row r="33" spans="3:9" s="27" customFormat="1" ht="18" thickTop="1" thickBot="1" x14ac:dyDescent="0.25">
      <c r="C33" s="64"/>
      <c r="D33" s="65">
        <v>45844</v>
      </c>
      <c r="E33" s="66" t="s">
        <v>118</v>
      </c>
      <c r="F33" s="67" t="s">
        <v>159</v>
      </c>
      <c r="G33" s="82"/>
      <c r="H33" s="82">
        <v>98313.599999999991</v>
      </c>
      <c r="I33" s="45">
        <f t="shared" si="0"/>
        <v>-13237238.758899964</v>
      </c>
    </row>
    <row r="34" spans="3:9" s="27" customFormat="1" ht="18" thickTop="1" thickBot="1" x14ac:dyDescent="0.25">
      <c r="C34" s="64"/>
      <c r="D34" s="65">
        <v>45844</v>
      </c>
      <c r="E34" s="69" t="s">
        <v>119</v>
      </c>
      <c r="F34" s="67" t="s">
        <v>160</v>
      </c>
      <c r="G34" s="82"/>
      <c r="H34" s="82">
        <v>749046.81</v>
      </c>
      <c r="I34" s="45">
        <f t="shared" si="0"/>
        <v>-13986285.568899965</v>
      </c>
    </row>
    <row r="35" spans="3:9" s="27" customFormat="1" ht="18" thickTop="1" thickBot="1" x14ac:dyDescent="0.25">
      <c r="C35" s="64"/>
      <c r="D35" s="65">
        <v>45844</v>
      </c>
      <c r="E35" s="66" t="s">
        <v>120</v>
      </c>
      <c r="F35" s="67" t="s">
        <v>46</v>
      </c>
      <c r="G35" s="82"/>
      <c r="H35" s="82">
        <v>338296.67000000004</v>
      </c>
      <c r="I35" s="45">
        <f t="shared" si="0"/>
        <v>-14324582.238899965</v>
      </c>
    </row>
    <row r="36" spans="3:9" s="27" customFormat="1" ht="18" thickTop="1" thickBot="1" x14ac:dyDescent="0.25">
      <c r="C36" s="64"/>
      <c r="D36" s="65">
        <v>45844</v>
      </c>
      <c r="E36" s="69" t="s">
        <v>121</v>
      </c>
      <c r="F36" s="67" t="s">
        <v>48</v>
      </c>
      <c r="G36" s="82"/>
      <c r="H36" s="82">
        <v>68505.75</v>
      </c>
      <c r="I36" s="45">
        <f t="shared" si="0"/>
        <v>-14393087.988899965</v>
      </c>
    </row>
    <row r="37" spans="3:9" s="27" customFormat="1" ht="18" thickTop="1" thickBot="1" x14ac:dyDescent="0.25">
      <c r="C37" s="64"/>
      <c r="D37" s="65">
        <v>45844</v>
      </c>
      <c r="E37" s="66" t="s">
        <v>122</v>
      </c>
      <c r="F37" s="67" t="s">
        <v>45</v>
      </c>
      <c r="G37" s="82"/>
      <c r="H37" s="82">
        <v>137309.21</v>
      </c>
      <c r="I37" s="45">
        <f t="shared" si="0"/>
        <v>-14530397.198899966</v>
      </c>
    </row>
    <row r="38" spans="3:9" s="27" customFormat="1" ht="18" thickTop="1" thickBot="1" x14ac:dyDescent="0.25">
      <c r="C38" s="64"/>
      <c r="D38" s="65">
        <v>45846</v>
      </c>
      <c r="E38" s="69" t="s">
        <v>123</v>
      </c>
      <c r="F38" s="67" t="s">
        <v>47</v>
      </c>
      <c r="G38" s="82"/>
      <c r="H38" s="68">
        <v>272343.76999999996</v>
      </c>
      <c r="I38" s="45">
        <f t="shared" si="0"/>
        <v>-14802740.968899965</v>
      </c>
    </row>
    <row r="39" spans="3:9" s="27" customFormat="1" ht="18" thickTop="1" thickBot="1" x14ac:dyDescent="0.25">
      <c r="C39" s="64"/>
      <c r="D39" s="65">
        <v>45846</v>
      </c>
      <c r="E39" s="66" t="s">
        <v>124</v>
      </c>
      <c r="F39" s="67" t="s">
        <v>161</v>
      </c>
      <c r="G39" s="82"/>
      <c r="H39" s="68">
        <v>4035300</v>
      </c>
      <c r="I39" s="45">
        <f t="shared" si="0"/>
        <v>-18838040.968899965</v>
      </c>
    </row>
    <row r="40" spans="3:9" s="27" customFormat="1" ht="30" thickTop="1" thickBot="1" x14ac:dyDescent="0.25">
      <c r="C40" s="64"/>
      <c r="D40" s="65">
        <v>45846</v>
      </c>
      <c r="E40" s="69" t="s">
        <v>125</v>
      </c>
      <c r="F40" s="67" t="s">
        <v>16</v>
      </c>
      <c r="G40" s="82"/>
      <c r="H40" s="68">
        <v>41000</v>
      </c>
      <c r="I40" s="45">
        <f t="shared" si="0"/>
        <v>-18879040.968899965</v>
      </c>
    </row>
    <row r="41" spans="3:9" s="27" customFormat="1" ht="18" thickTop="1" thickBot="1" x14ac:dyDescent="0.25">
      <c r="C41" s="64"/>
      <c r="D41" s="65">
        <v>45846</v>
      </c>
      <c r="E41" s="66" t="s">
        <v>125</v>
      </c>
      <c r="F41" s="67" t="s">
        <v>162</v>
      </c>
      <c r="G41" s="82"/>
      <c r="H41" s="68">
        <v>926600</v>
      </c>
      <c r="I41" s="45">
        <f t="shared" si="0"/>
        <v>-19805640.968899965</v>
      </c>
    </row>
    <row r="42" spans="3:9" s="27" customFormat="1" ht="18" thickTop="1" thickBot="1" x14ac:dyDescent="0.25">
      <c r="C42" s="64"/>
      <c r="D42" s="65">
        <v>45846</v>
      </c>
      <c r="E42" s="69" t="s">
        <v>126</v>
      </c>
      <c r="F42" s="67" t="s">
        <v>163</v>
      </c>
      <c r="G42" s="82"/>
      <c r="H42" s="68">
        <v>5610000</v>
      </c>
      <c r="I42" s="45">
        <f t="shared" si="0"/>
        <v>-25415640.968899965</v>
      </c>
    </row>
    <row r="43" spans="3:9" s="27" customFormat="1" ht="35.25" customHeight="1" thickTop="1" thickBot="1" x14ac:dyDescent="0.25">
      <c r="C43" s="64"/>
      <c r="D43" s="65">
        <v>45846</v>
      </c>
      <c r="E43" s="69" t="s">
        <v>127</v>
      </c>
      <c r="F43" s="67" t="s">
        <v>164</v>
      </c>
      <c r="G43" s="82"/>
      <c r="H43" s="68">
        <v>3920000</v>
      </c>
      <c r="I43" s="45">
        <f t="shared" si="0"/>
        <v>-29335640.968899965</v>
      </c>
    </row>
    <row r="44" spans="3:9" s="27" customFormat="1" ht="30" thickTop="1" thickBot="1" x14ac:dyDescent="0.25">
      <c r="C44" s="64"/>
      <c r="D44" s="65">
        <v>45846</v>
      </c>
      <c r="E44" s="69" t="s">
        <v>128</v>
      </c>
      <c r="F44" s="67" t="s">
        <v>16</v>
      </c>
      <c r="G44" s="82"/>
      <c r="H44" s="68">
        <v>99000</v>
      </c>
      <c r="I44" s="45">
        <f t="shared" si="0"/>
        <v>-29434640.968899965</v>
      </c>
    </row>
    <row r="45" spans="3:9" s="27" customFormat="1" ht="30" thickTop="1" thickBot="1" x14ac:dyDescent="0.25">
      <c r="C45" s="64"/>
      <c r="D45" s="65">
        <v>45846</v>
      </c>
      <c r="E45" s="69" t="s">
        <v>128</v>
      </c>
      <c r="F45" s="67" t="s">
        <v>165</v>
      </c>
      <c r="G45" s="82"/>
      <c r="H45" s="68">
        <v>1881000</v>
      </c>
      <c r="I45" s="45">
        <f t="shared" si="0"/>
        <v>-31315640.968899965</v>
      </c>
    </row>
    <row r="46" spans="3:9" s="27" customFormat="1" ht="30" thickTop="1" thickBot="1" x14ac:dyDescent="0.25">
      <c r="C46" s="64"/>
      <c r="D46" s="65">
        <v>45847</v>
      </c>
      <c r="E46" s="69" t="s">
        <v>129</v>
      </c>
      <c r="F46" s="67" t="s">
        <v>16</v>
      </c>
      <c r="G46" s="82"/>
      <c r="H46" s="68">
        <v>101397</v>
      </c>
      <c r="I46" s="45">
        <f t="shared" si="0"/>
        <v>-31417037.968899965</v>
      </c>
    </row>
    <row r="47" spans="3:9" s="27" customFormat="1" ht="18" thickTop="1" thickBot="1" x14ac:dyDescent="0.25">
      <c r="C47" s="64"/>
      <c r="D47" s="65">
        <v>45847</v>
      </c>
      <c r="E47" s="69" t="s">
        <v>129</v>
      </c>
      <c r="F47" s="67" t="s">
        <v>166</v>
      </c>
      <c r="G47" s="82"/>
      <c r="H47" s="68">
        <v>1926543</v>
      </c>
      <c r="I47" s="45">
        <f t="shared" si="0"/>
        <v>-33343580.968899965</v>
      </c>
    </row>
    <row r="48" spans="3:9" s="27" customFormat="1" ht="30" thickTop="1" thickBot="1" x14ac:dyDescent="0.25">
      <c r="C48" s="64"/>
      <c r="D48" s="65">
        <v>45847</v>
      </c>
      <c r="E48" s="69" t="s">
        <v>130</v>
      </c>
      <c r="F48" s="67" t="s">
        <v>16</v>
      </c>
      <c r="G48" s="82"/>
      <c r="H48" s="68">
        <v>80010</v>
      </c>
      <c r="I48" s="45">
        <f t="shared" si="0"/>
        <v>-33423590.968899965</v>
      </c>
    </row>
    <row r="49" spans="3:9" s="27" customFormat="1" ht="18" thickTop="1" thickBot="1" x14ac:dyDescent="0.25">
      <c r="C49" s="64"/>
      <c r="D49" s="65">
        <v>45847</v>
      </c>
      <c r="E49" s="69" t="s">
        <v>130</v>
      </c>
      <c r="F49" s="67" t="s">
        <v>167</v>
      </c>
      <c r="G49" s="82"/>
      <c r="H49" s="68">
        <v>2158700</v>
      </c>
      <c r="I49" s="45">
        <f t="shared" si="0"/>
        <v>-35582290.968899965</v>
      </c>
    </row>
    <row r="50" spans="3:9" s="27" customFormat="1" ht="18" thickTop="1" thickBot="1" x14ac:dyDescent="0.25">
      <c r="C50" s="64"/>
      <c r="D50" s="65">
        <v>45847</v>
      </c>
      <c r="E50" s="69" t="s">
        <v>131</v>
      </c>
      <c r="F50" s="67" t="s">
        <v>168</v>
      </c>
      <c r="G50" s="82"/>
      <c r="H50" s="68">
        <v>2677500</v>
      </c>
      <c r="I50" s="45">
        <f t="shared" si="0"/>
        <v>-38259790.968899965</v>
      </c>
    </row>
    <row r="51" spans="3:9" s="27" customFormat="1" ht="18" thickTop="1" thickBot="1" x14ac:dyDescent="0.25">
      <c r="C51" s="64"/>
      <c r="D51" s="65">
        <v>45847</v>
      </c>
      <c r="E51" s="69" t="s">
        <v>132</v>
      </c>
      <c r="F51" s="67" t="s">
        <v>67</v>
      </c>
      <c r="G51" s="82"/>
      <c r="H51" s="68">
        <v>5460097.1199999992</v>
      </c>
      <c r="I51" s="45">
        <f t="shared" si="0"/>
        <v>-43719888.088899963</v>
      </c>
    </row>
    <row r="52" spans="3:9" s="27" customFormat="1" ht="18" thickTop="1" thickBot="1" x14ac:dyDescent="0.25">
      <c r="C52" s="64"/>
      <c r="D52" s="65">
        <v>45848</v>
      </c>
      <c r="E52" s="69" t="s">
        <v>133</v>
      </c>
      <c r="F52" s="67" t="s">
        <v>161</v>
      </c>
      <c r="G52" s="82"/>
      <c r="H52" s="68">
        <v>4864897.8600000003</v>
      </c>
      <c r="I52" s="45">
        <f t="shared" si="0"/>
        <v>-48584785.948899962</v>
      </c>
    </row>
    <row r="53" spans="3:9" s="27" customFormat="1" ht="18" thickTop="1" thickBot="1" x14ac:dyDescent="0.25">
      <c r="C53" s="64"/>
      <c r="D53" s="65">
        <v>45849</v>
      </c>
      <c r="E53" s="69" t="s">
        <v>134</v>
      </c>
      <c r="F53" s="67" t="s">
        <v>169</v>
      </c>
      <c r="G53" s="82"/>
      <c r="H53" s="68">
        <v>33117520</v>
      </c>
      <c r="I53" s="45">
        <f t="shared" si="0"/>
        <v>-81702305.948899955</v>
      </c>
    </row>
    <row r="54" spans="3:9" s="27" customFormat="1" ht="30" thickTop="1" thickBot="1" x14ac:dyDescent="0.25">
      <c r="C54" s="64"/>
      <c r="D54" s="65">
        <v>45849</v>
      </c>
      <c r="E54" s="69" t="s">
        <v>135</v>
      </c>
      <c r="F54" s="67" t="s">
        <v>16</v>
      </c>
      <c r="G54" s="82"/>
      <c r="H54" s="68">
        <v>64500</v>
      </c>
      <c r="I54" s="45">
        <f t="shared" si="0"/>
        <v>-81766805.948899955</v>
      </c>
    </row>
    <row r="55" spans="3:9" s="27" customFormat="1" ht="18" thickTop="1" thickBot="1" x14ac:dyDescent="0.25">
      <c r="C55" s="64"/>
      <c r="D55" s="65">
        <v>45849</v>
      </c>
      <c r="E55" s="69" t="s">
        <v>135</v>
      </c>
      <c r="F55" s="67" t="s">
        <v>170</v>
      </c>
      <c r="G55" s="82"/>
      <c r="H55" s="68">
        <v>1457700</v>
      </c>
      <c r="I55" s="45">
        <f t="shared" si="0"/>
        <v>-83224505.948899955</v>
      </c>
    </row>
    <row r="56" spans="3:9" s="27" customFormat="1" ht="30" thickTop="1" thickBot="1" x14ac:dyDescent="0.25">
      <c r="C56" s="64"/>
      <c r="D56" s="65">
        <v>45849</v>
      </c>
      <c r="E56" s="69" t="s">
        <v>136</v>
      </c>
      <c r="F56" s="67" t="s">
        <v>16</v>
      </c>
      <c r="G56" s="82"/>
      <c r="H56" s="68">
        <v>30002</v>
      </c>
      <c r="I56" s="45">
        <f t="shared" si="0"/>
        <v>-83254507.948899955</v>
      </c>
    </row>
    <row r="57" spans="3:9" s="27" customFormat="1" ht="18" thickTop="1" thickBot="1" x14ac:dyDescent="0.25">
      <c r="C57" s="64"/>
      <c r="D57" s="65">
        <v>45849</v>
      </c>
      <c r="E57" s="69" t="s">
        <v>136</v>
      </c>
      <c r="F57" s="67" t="s">
        <v>170</v>
      </c>
      <c r="G57" s="82"/>
      <c r="H57" s="68">
        <v>678045.2</v>
      </c>
      <c r="I57" s="45">
        <f t="shared" si="0"/>
        <v>-83932553.148899958</v>
      </c>
    </row>
    <row r="58" spans="3:9" s="27" customFormat="1" ht="30" thickTop="1" thickBot="1" x14ac:dyDescent="0.25">
      <c r="C58" s="64"/>
      <c r="D58" s="65">
        <v>45849</v>
      </c>
      <c r="E58" s="69" t="s">
        <v>137</v>
      </c>
      <c r="F58" s="67" t="s">
        <v>16</v>
      </c>
      <c r="G58" s="82"/>
      <c r="H58" s="68">
        <v>27600</v>
      </c>
      <c r="I58" s="45">
        <f t="shared" si="0"/>
        <v>-83960153.148899958</v>
      </c>
    </row>
    <row r="59" spans="3:9" s="27" customFormat="1" ht="18" thickTop="1" thickBot="1" x14ac:dyDescent="0.25">
      <c r="C59" s="64"/>
      <c r="D59" s="65">
        <v>45849</v>
      </c>
      <c r="E59" s="69" t="s">
        <v>137</v>
      </c>
      <c r="F59" s="67" t="s">
        <v>171</v>
      </c>
      <c r="G59" s="82"/>
      <c r="H59" s="68">
        <v>524400</v>
      </c>
      <c r="I59" s="45">
        <f t="shared" si="0"/>
        <v>-84484553.148899958</v>
      </c>
    </row>
    <row r="60" spans="3:9" s="27" customFormat="1" ht="30" thickTop="1" thickBot="1" x14ac:dyDescent="0.25">
      <c r="C60" s="64"/>
      <c r="D60" s="65">
        <v>45849</v>
      </c>
      <c r="E60" s="69" t="s">
        <v>138</v>
      </c>
      <c r="F60" s="67" t="s">
        <v>16</v>
      </c>
      <c r="G60" s="82"/>
      <c r="H60" s="68">
        <v>26111.17</v>
      </c>
      <c r="I60" s="45">
        <f t="shared" si="0"/>
        <v>-84510664.318899959</v>
      </c>
    </row>
    <row r="61" spans="3:9" s="27" customFormat="1" ht="18" thickTop="1" thickBot="1" x14ac:dyDescent="0.25">
      <c r="C61" s="64"/>
      <c r="D61" s="65">
        <v>45849</v>
      </c>
      <c r="E61" s="69" t="s">
        <v>138</v>
      </c>
      <c r="F61" s="67" t="s">
        <v>172</v>
      </c>
      <c r="G61" s="82"/>
      <c r="H61" s="68">
        <v>590112.43999999994</v>
      </c>
      <c r="I61" s="45">
        <f t="shared" si="0"/>
        <v>-85100776.758899957</v>
      </c>
    </row>
    <row r="62" spans="3:9" s="27" customFormat="1" ht="30" thickTop="1" thickBot="1" x14ac:dyDescent="0.25">
      <c r="C62" s="64"/>
      <c r="D62" s="65">
        <v>45849</v>
      </c>
      <c r="E62" s="69" t="s">
        <v>139</v>
      </c>
      <c r="F62" s="67" t="s">
        <v>16</v>
      </c>
      <c r="G62" s="82"/>
      <c r="H62" s="68">
        <v>7420.86</v>
      </c>
      <c r="I62" s="45">
        <f t="shared" si="0"/>
        <v>-85108197.618899956</v>
      </c>
    </row>
    <row r="63" spans="3:9" s="27" customFormat="1" ht="18" thickTop="1" thickBot="1" x14ac:dyDescent="0.25">
      <c r="C63" s="64"/>
      <c r="D63" s="65">
        <v>45849</v>
      </c>
      <c r="E63" s="69" t="s">
        <v>139</v>
      </c>
      <c r="F63" s="67" t="s">
        <v>172</v>
      </c>
      <c r="G63" s="82"/>
      <c r="H63" s="68">
        <v>167711.39000000001</v>
      </c>
      <c r="I63" s="45">
        <f t="shared" si="0"/>
        <v>-85275909.008899957</v>
      </c>
    </row>
    <row r="64" spans="3:9" s="27" customFormat="1" ht="18" thickTop="1" thickBot="1" x14ac:dyDescent="0.25">
      <c r="C64" s="64"/>
      <c r="D64" s="65">
        <v>45849</v>
      </c>
      <c r="E64" s="69" t="s">
        <v>140</v>
      </c>
      <c r="F64" s="67" t="s">
        <v>161</v>
      </c>
      <c r="G64" s="82"/>
      <c r="H64" s="68">
        <v>1872300.23</v>
      </c>
      <c r="I64" s="45">
        <f t="shared" si="0"/>
        <v>-87148209.238899961</v>
      </c>
    </row>
    <row r="65" spans="3:9" s="27" customFormat="1" ht="30" thickTop="1" thickBot="1" x14ac:dyDescent="0.25">
      <c r="C65" s="64"/>
      <c r="D65" s="65">
        <v>45853</v>
      </c>
      <c r="E65" s="69"/>
      <c r="F65" s="67" t="s">
        <v>23</v>
      </c>
      <c r="G65" s="82">
        <v>5303318.76</v>
      </c>
      <c r="H65" s="68"/>
      <c r="I65" s="45">
        <f t="shared" si="0"/>
        <v>-81844890.478899956</v>
      </c>
    </row>
    <row r="66" spans="3:9" s="27" customFormat="1" ht="30" thickTop="1" thickBot="1" x14ac:dyDescent="0.25">
      <c r="C66" s="64"/>
      <c r="D66" s="65">
        <v>45855</v>
      </c>
      <c r="E66" s="69"/>
      <c r="F66" s="67" t="s">
        <v>23</v>
      </c>
      <c r="G66" s="82">
        <v>2936060.62</v>
      </c>
      <c r="H66" s="68"/>
      <c r="I66" s="45">
        <f t="shared" si="0"/>
        <v>-78908829.858899951</v>
      </c>
    </row>
    <row r="67" spans="3:9" s="27" customFormat="1" ht="18" thickTop="1" thickBot="1" x14ac:dyDescent="0.25">
      <c r="C67" s="64"/>
      <c r="D67" s="65">
        <v>45855</v>
      </c>
      <c r="E67" s="69" t="s">
        <v>141</v>
      </c>
      <c r="F67" s="67" t="s">
        <v>173</v>
      </c>
      <c r="G67" s="82"/>
      <c r="H67" s="68">
        <v>57907.749999999993</v>
      </c>
      <c r="I67" s="45">
        <f t="shared" si="0"/>
        <v>-78966737.608899951</v>
      </c>
    </row>
    <row r="68" spans="3:9" s="27" customFormat="1" ht="30" thickTop="1" thickBot="1" x14ac:dyDescent="0.25">
      <c r="C68" s="64"/>
      <c r="D68" s="65">
        <v>45856</v>
      </c>
      <c r="E68" s="69" t="s">
        <v>142</v>
      </c>
      <c r="F68" s="67" t="s">
        <v>16</v>
      </c>
      <c r="G68" s="82"/>
      <c r="H68" s="68">
        <v>10000</v>
      </c>
      <c r="I68" s="45">
        <f t="shared" si="0"/>
        <v>-78976737.608899951</v>
      </c>
    </row>
    <row r="69" spans="3:9" s="27" customFormat="1" ht="30" thickTop="1" thickBot="1" x14ac:dyDescent="0.25">
      <c r="C69" s="64"/>
      <c r="D69" s="65">
        <v>45856</v>
      </c>
      <c r="E69" s="69" t="s">
        <v>142</v>
      </c>
      <c r="F69" s="67" t="s">
        <v>174</v>
      </c>
      <c r="G69" s="82"/>
      <c r="H69" s="68">
        <v>190000</v>
      </c>
      <c r="I69" s="45">
        <f t="shared" si="0"/>
        <v>-79166737.608899951</v>
      </c>
    </row>
    <row r="70" spans="3:9" s="27" customFormat="1" ht="30" thickTop="1" thickBot="1" x14ac:dyDescent="0.25">
      <c r="C70" s="64"/>
      <c r="D70" s="65">
        <v>45857</v>
      </c>
      <c r="E70" s="69" t="s">
        <v>143</v>
      </c>
      <c r="F70" s="67" t="s">
        <v>16</v>
      </c>
      <c r="G70" s="82"/>
      <c r="H70" s="68">
        <v>15270</v>
      </c>
      <c r="I70" s="45">
        <f t="shared" si="0"/>
        <v>-79182007.608899951</v>
      </c>
    </row>
    <row r="71" spans="3:9" s="27" customFormat="1" ht="18" thickTop="1" thickBot="1" x14ac:dyDescent="0.25">
      <c r="C71" s="64"/>
      <c r="D71" s="65">
        <v>45857</v>
      </c>
      <c r="E71" s="69" t="s">
        <v>143</v>
      </c>
      <c r="F71" s="67" t="s">
        <v>175</v>
      </c>
      <c r="G71" s="82"/>
      <c r="H71" s="68">
        <v>345102</v>
      </c>
      <c r="I71" s="45">
        <f t="shared" si="0"/>
        <v>-79527109.608899951</v>
      </c>
    </row>
    <row r="72" spans="3:9" s="27" customFormat="1" ht="30" thickTop="1" thickBot="1" x14ac:dyDescent="0.25">
      <c r="C72" s="64"/>
      <c r="D72" s="65">
        <v>45859</v>
      </c>
      <c r="E72" s="69"/>
      <c r="F72" s="67" t="s">
        <v>23</v>
      </c>
      <c r="G72" s="82">
        <v>16785243.77</v>
      </c>
      <c r="H72" s="68"/>
      <c r="I72" s="45">
        <f t="shared" si="0"/>
        <v>-62741865.838899955</v>
      </c>
    </row>
    <row r="73" spans="3:9" s="27" customFormat="1" ht="30" thickTop="1" thickBot="1" x14ac:dyDescent="0.25">
      <c r="C73" s="64"/>
      <c r="D73" s="65">
        <v>45860</v>
      </c>
      <c r="E73" s="69"/>
      <c r="F73" s="67" t="s">
        <v>23</v>
      </c>
      <c r="G73" s="82">
        <v>12404247.119999999</v>
      </c>
      <c r="H73" s="68"/>
      <c r="I73" s="45">
        <f t="shared" si="0"/>
        <v>-50337618.718899958</v>
      </c>
    </row>
    <row r="74" spans="3:9" s="27" customFormat="1" ht="30" thickTop="1" thickBot="1" x14ac:dyDescent="0.25">
      <c r="C74" s="64"/>
      <c r="D74" s="65">
        <v>45860</v>
      </c>
      <c r="E74" s="69" t="s">
        <v>144</v>
      </c>
      <c r="F74" s="67" t="s">
        <v>16</v>
      </c>
      <c r="G74" s="82"/>
      <c r="H74" s="68">
        <v>118323.11</v>
      </c>
      <c r="I74" s="45">
        <f t="shared" si="0"/>
        <v>-50455941.828899957</v>
      </c>
    </row>
    <row r="75" spans="3:9" s="27" customFormat="1" ht="18" thickTop="1" thickBot="1" x14ac:dyDescent="0.25">
      <c r="C75" s="64"/>
      <c r="D75" s="65">
        <v>45860</v>
      </c>
      <c r="E75" s="69" t="s">
        <v>144</v>
      </c>
      <c r="F75" s="67" t="s">
        <v>176</v>
      </c>
      <c r="G75" s="82"/>
      <c r="H75" s="68">
        <v>2248139.14</v>
      </c>
      <c r="I75" s="45">
        <f t="shared" si="0"/>
        <v>-52704080.968899958</v>
      </c>
    </row>
    <row r="76" spans="3:9" s="27" customFormat="1" ht="30" thickTop="1" thickBot="1" x14ac:dyDescent="0.25">
      <c r="C76" s="64"/>
      <c r="D76" s="65">
        <v>45860</v>
      </c>
      <c r="E76" s="69" t="s">
        <v>145</v>
      </c>
      <c r="F76" s="67" t="s">
        <v>16</v>
      </c>
      <c r="G76" s="82"/>
      <c r="H76" s="68">
        <v>1439.23</v>
      </c>
      <c r="I76" s="45">
        <f t="shared" si="0"/>
        <v>-52705520.198899955</v>
      </c>
    </row>
    <row r="77" spans="3:9" s="27" customFormat="1" ht="30" thickTop="1" thickBot="1" x14ac:dyDescent="0.25">
      <c r="C77" s="64"/>
      <c r="D77" s="65">
        <v>45860</v>
      </c>
      <c r="E77" s="69" t="s">
        <v>145</v>
      </c>
      <c r="F77" s="67" t="s">
        <v>177</v>
      </c>
      <c r="G77" s="82"/>
      <c r="H77" s="68">
        <v>32526.48</v>
      </c>
      <c r="I77" s="45">
        <f t="shared" si="0"/>
        <v>-52738046.678899951</v>
      </c>
    </row>
    <row r="78" spans="3:9" s="27" customFormat="1" ht="30" thickTop="1" thickBot="1" x14ac:dyDescent="0.25">
      <c r="C78" s="64"/>
      <c r="D78" s="65">
        <v>45861</v>
      </c>
      <c r="E78" s="69"/>
      <c r="F78" s="67" t="s">
        <v>23</v>
      </c>
      <c r="G78" s="82">
        <v>4864897.8600000003</v>
      </c>
      <c r="H78" s="68"/>
      <c r="I78" s="45">
        <f t="shared" si="0"/>
        <v>-47873148.818899952</v>
      </c>
    </row>
    <row r="79" spans="3:9" s="27" customFormat="1" ht="30" thickTop="1" thickBot="1" x14ac:dyDescent="0.25">
      <c r="C79" s="64"/>
      <c r="D79" s="65">
        <v>45862</v>
      </c>
      <c r="E79" s="69"/>
      <c r="F79" s="67" t="s">
        <v>23</v>
      </c>
      <c r="G79" s="82">
        <v>38563423.289999999</v>
      </c>
      <c r="H79" s="68"/>
      <c r="I79" s="45">
        <f t="shared" si="0"/>
        <v>-9309725.5288999528</v>
      </c>
    </row>
    <row r="80" spans="3:9" s="27" customFormat="1" ht="30" thickTop="1" thickBot="1" x14ac:dyDescent="0.25">
      <c r="C80" s="64"/>
      <c r="D80" s="65">
        <v>45863</v>
      </c>
      <c r="E80" s="69" t="s">
        <v>146</v>
      </c>
      <c r="F80" s="67" t="s">
        <v>16</v>
      </c>
      <c r="G80" s="82"/>
      <c r="H80" s="68">
        <v>957.75</v>
      </c>
      <c r="I80" s="45">
        <f t="shared" si="0"/>
        <v>-9310683.2788999528</v>
      </c>
    </row>
    <row r="81" spans="3:9" s="27" customFormat="1" ht="18" thickTop="1" thickBot="1" x14ac:dyDescent="0.25">
      <c r="C81" s="64"/>
      <c r="D81" s="65">
        <v>45863</v>
      </c>
      <c r="E81" s="69" t="s">
        <v>146</v>
      </c>
      <c r="F81" s="67" t="s">
        <v>178</v>
      </c>
      <c r="G81" s="82"/>
      <c r="H81" s="68">
        <v>19147.650000000001</v>
      </c>
      <c r="I81" s="45">
        <f t="shared" si="0"/>
        <v>-9329830.9288999531</v>
      </c>
    </row>
    <row r="82" spans="3:9" s="27" customFormat="1" ht="30" thickTop="1" thickBot="1" x14ac:dyDescent="0.25">
      <c r="C82" s="64"/>
      <c r="D82" s="65">
        <v>45863</v>
      </c>
      <c r="E82" s="69" t="s">
        <v>147</v>
      </c>
      <c r="F82" s="67" t="s">
        <v>16</v>
      </c>
      <c r="G82" s="82"/>
      <c r="H82" s="68">
        <v>3740.25</v>
      </c>
      <c r="I82" s="45">
        <f t="shared" si="0"/>
        <v>-9333571.1788999531</v>
      </c>
    </row>
    <row r="83" spans="3:9" s="27" customFormat="1" ht="18" thickTop="1" thickBot="1" x14ac:dyDescent="0.25">
      <c r="C83" s="64"/>
      <c r="D83" s="65">
        <v>45863</v>
      </c>
      <c r="E83" s="69" t="s">
        <v>147</v>
      </c>
      <c r="F83" s="67" t="s">
        <v>178</v>
      </c>
      <c r="G83" s="82"/>
      <c r="H83" s="68">
        <v>71064.75</v>
      </c>
      <c r="I83" s="45">
        <f t="shared" si="0"/>
        <v>-9404635.9288999531</v>
      </c>
    </row>
    <row r="84" spans="3:9" s="27" customFormat="1" ht="30" thickTop="1" thickBot="1" x14ac:dyDescent="0.25">
      <c r="C84" s="64"/>
      <c r="D84" s="65">
        <v>45865</v>
      </c>
      <c r="E84" s="69" t="s">
        <v>148</v>
      </c>
      <c r="F84" s="67" t="s">
        <v>16</v>
      </c>
      <c r="G84" s="82"/>
      <c r="H84" s="68">
        <v>17370</v>
      </c>
      <c r="I84" s="45">
        <f t="shared" si="0"/>
        <v>-9422005.9288999531</v>
      </c>
    </row>
    <row r="85" spans="3:9" s="27" customFormat="1" ht="18" thickTop="1" thickBot="1" x14ac:dyDescent="0.25">
      <c r="C85" s="64"/>
      <c r="D85" s="65">
        <v>45865</v>
      </c>
      <c r="E85" s="69" t="s">
        <v>148</v>
      </c>
      <c r="F85" s="67" t="s">
        <v>179</v>
      </c>
      <c r="G85" s="82"/>
      <c r="H85" s="68">
        <v>330030</v>
      </c>
      <c r="I85" s="45">
        <f t="shared" si="0"/>
        <v>-9752035.9288999531</v>
      </c>
    </row>
    <row r="86" spans="3:9" s="27" customFormat="1" ht="18" thickTop="1" thickBot="1" x14ac:dyDescent="0.25">
      <c r="C86" s="64"/>
      <c r="D86" s="65">
        <v>45865</v>
      </c>
      <c r="E86" s="69" t="s">
        <v>149</v>
      </c>
      <c r="F86" s="67" t="s">
        <v>76</v>
      </c>
      <c r="G86" s="82"/>
      <c r="H86" s="68">
        <v>172500</v>
      </c>
      <c r="I86" s="45">
        <f t="shared" si="0"/>
        <v>-9924535.9288999531</v>
      </c>
    </row>
    <row r="87" spans="3:9" s="27" customFormat="1" ht="18" thickTop="1" thickBot="1" x14ac:dyDescent="0.25">
      <c r="C87" s="64"/>
      <c r="D87" s="65">
        <v>45865</v>
      </c>
      <c r="E87" s="69" t="s">
        <v>150</v>
      </c>
      <c r="F87" s="67" t="s">
        <v>180</v>
      </c>
      <c r="G87" s="82"/>
      <c r="H87" s="68">
        <v>409578</v>
      </c>
      <c r="I87" s="45">
        <f t="shared" si="0"/>
        <v>-10334113.928899953</v>
      </c>
    </row>
    <row r="88" spans="3:9" s="27" customFormat="1" ht="30" thickTop="1" thickBot="1" x14ac:dyDescent="0.25">
      <c r="C88" s="64"/>
      <c r="D88" s="65">
        <v>45868</v>
      </c>
      <c r="E88" s="69" t="s">
        <v>151</v>
      </c>
      <c r="F88" s="67" t="s">
        <v>181</v>
      </c>
      <c r="G88" s="82"/>
      <c r="H88" s="68">
        <v>78540</v>
      </c>
      <c r="I88" s="45">
        <f t="shared" si="0"/>
        <v>-10412653.928899953</v>
      </c>
    </row>
    <row r="89" spans="3:9" s="27" customFormat="1" ht="30" thickTop="1" thickBot="1" x14ac:dyDescent="0.25">
      <c r="C89" s="64"/>
      <c r="D89" s="65">
        <v>45868</v>
      </c>
      <c r="E89" s="69" t="s">
        <v>151</v>
      </c>
      <c r="F89" s="67" t="s">
        <v>182</v>
      </c>
      <c r="G89" s="82"/>
      <c r="H89" s="68">
        <v>141372</v>
      </c>
      <c r="I89" s="45">
        <f t="shared" si="0"/>
        <v>-10554025.928899953</v>
      </c>
    </row>
    <row r="90" spans="3:9" s="27" customFormat="1" ht="18" thickTop="1" thickBot="1" x14ac:dyDescent="0.25">
      <c r="C90" s="64"/>
      <c r="D90" s="65">
        <v>45866</v>
      </c>
      <c r="E90" s="69" t="s">
        <v>151</v>
      </c>
      <c r="F90" s="67" t="s">
        <v>183</v>
      </c>
      <c r="G90" s="82"/>
      <c r="H90" s="68">
        <v>706860</v>
      </c>
      <c r="I90" s="45">
        <f t="shared" si="0"/>
        <v>-11260885.928899953</v>
      </c>
    </row>
    <row r="91" spans="3:9" s="27" customFormat="1" ht="30" thickTop="1" thickBot="1" x14ac:dyDescent="0.25">
      <c r="C91" s="64"/>
      <c r="D91" s="65">
        <v>45867</v>
      </c>
      <c r="E91" s="69"/>
      <c r="F91" s="67" t="s">
        <v>23</v>
      </c>
      <c r="G91" s="82">
        <v>57907.75</v>
      </c>
      <c r="H91" s="68"/>
      <c r="I91" s="45">
        <f t="shared" si="0"/>
        <v>-11202978.178899953</v>
      </c>
    </row>
    <row r="92" spans="3:9" s="27" customFormat="1" ht="30" thickTop="1" thickBot="1" x14ac:dyDescent="0.25">
      <c r="C92" s="64"/>
      <c r="D92" s="65">
        <v>45867</v>
      </c>
      <c r="E92" s="69" t="s">
        <v>152</v>
      </c>
      <c r="F92" s="67" t="s">
        <v>16</v>
      </c>
      <c r="G92" s="82"/>
      <c r="H92" s="68">
        <v>141453.99</v>
      </c>
      <c r="I92" s="45">
        <f t="shared" si="0"/>
        <v>-11344432.168899953</v>
      </c>
    </row>
    <row r="93" spans="3:9" s="27" customFormat="1" ht="30" thickTop="1" thickBot="1" x14ac:dyDescent="0.25">
      <c r="C93" s="64"/>
      <c r="D93" s="65">
        <v>45867</v>
      </c>
      <c r="E93" s="69" t="s">
        <v>152</v>
      </c>
      <c r="F93" s="67" t="s">
        <v>75</v>
      </c>
      <c r="G93" s="82"/>
      <c r="H93" s="68">
        <v>11965.34</v>
      </c>
      <c r="I93" s="45">
        <f t="shared" si="0"/>
        <v>-11356397.508899953</v>
      </c>
    </row>
    <row r="94" spans="3:9" s="27" customFormat="1" ht="30" thickTop="1" thickBot="1" x14ac:dyDescent="0.25">
      <c r="C94" s="64"/>
      <c r="D94" s="65">
        <v>45867</v>
      </c>
      <c r="E94" s="69" t="s">
        <v>152</v>
      </c>
      <c r="F94" s="67" t="s">
        <v>184</v>
      </c>
      <c r="G94" s="82"/>
      <c r="H94" s="68">
        <v>32123.99</v>
      </c>
      <c r="I94" s="45">
        <f t="shared" si="0"/>
        <v>-11388521.498899953</v>
      </c>
    </row>
    <row r="95" spans="3:9" s="27" customFormat="1" ht="18" thickTop="1" thickBot="1" x14ac:dyDescent="0.25">
      <c r="C95" s="64"/>
      <c r="D95" s="65">
        <v>45867</v>
      </c>
      <c r="E95" s="69" t="s">
        <v>152</v>
      </c>
      <c r="F95" s="67" t="s">
        <v>185</v>
      </c>
      <c r="G95" s="82"/>
      <c r="H95" s="68">
        <v>2683420.9900000002</v>
      </c>
      <c r="I95" s="45">
        <f t="shared" si="0"/>
        <v>-14071942.488899954</v>
      </c>
    </row>
    <row r="96" spans="3:9" s="27" customFormat="1" ht="30" thickTop="1" thickBot="1" x14ac:dyDescent="0.25">
      <c r="C96" s="64"/>
      <c r="D96" s="65">
        <v>45868</v>
      </c>
      <c r="E96" s="69"/>
      <c r="F96" s="67" t="s">
        <v>23</v>
      </c>
      <c r="G96" s="82">
        <v>560372</v>
      </c>
      <c r="H96" s="68"/>
      <c r="I96" s="45">
        <f t="shared" ref="I96" si="1">I95+G96-H96</f>
        <v>-13511570.488899954</v>
      </c>
    </row>
    <row r="97" spans="3:95" s="11" customFormat="1" ht="18" thickTop="1" thickBot="1" x14ac:dyDescent="0.25">
      <c r="C97" s="220" t="s">
        <v>8</v>
      </c>
      <c r="D97" s="221"/>
      <c r="E97" s="221"/>
      <c r="F97" s="221"/>
      <c r="G97" s="91">
        <f>SUM(G15:G96)</f>
        <v>84541359.479999989</v>
      </c>
      <c r="H97" s="91">
        <f>SUM(H15:H96)</f>
        <v>88696023.850000009</v>
      </c>
      <c r="I97" s="92">
        <f>+I14+G97-H97</f>
        <v>-13511570.488899991</v>
      </c>
      <c r="J97" s="28">
        <f>+I97-'[1]CTA. RECOLECTORA AUXILIAR 3001'!$J$6643</f>
        <v>-3.7252902984619141E-8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</row>
    <row r="98" spans="3:95" s="11" customFormat="1" ht="17.25" thickTop="1" x14ac:dyDescent="0.2">
      <c r="C98" s="136"/>
      <c r="D98" s="136"/>
      <c r="E98" s="136"/>
      <c r="F98" s="136"/>
      <c r="G98" s="137"/>
      <c r="H98" s="137"/>
      <c r="I98" s="90"/>
      <c r="J98" s="28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</row>
    <row r="99" spans="3:95" s="11" customFormat="1" ht="16.5" x14ac:dyDescent="0.2">
      <c r="C99" s="136"/>
      <c r="D99" s="136"/>
      <c r="E99" s="136"/>
      <c r="F99" s="136"/>
      <c r="G99" s="137"/>
      <c r="H99" s="137"/>
      <c r="I99" s="90"/>
      <c r="J99" s="28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</row>
    <row r="100" spans="3:95" s="11" customFormat="1" ht="16.5" x14ac:dyDescent="0.2">
      <c r="C100" s="5"/>
      <c r="D100" s="5"/>
      <c r="E100" s="83" t="s">
        <v>36</v>
      </c>
      <c r="F100" s="84"/>
      <c r="G100" s="8" t="s">
        <v>49</v>
      </c>
      <c r="H100" s="84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3:95" s="11" customFormat="1" ht="16.5" x14ac:dyDescent="0.2">
      <c r="C101" s="5"/>
      <c r="D101" s="5"/>
      <c r="E101" s="83" t="s">
        <v>31</v>
      </c>
      <c r="F101" s="84"/>
      <c r="G101" s="8"/>
      <c r="H101" s="83" t="s">
        <v>32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3:95" s="11" customFormat="1" ht="16.5" x14ac:dyDescent="0.2">
      <c r="C102" s="5"/>
      <c r="D102" s="5"/>
      <c r="E102" s="83" t="s">
        <v>33</v>
      </c>
      <c r="F102" s="84"/>
      <c r="G102" s="8"/>
      <c r="H102" s="83" t="s">
        <v>82</v>
      </c>
      <c r="J102" s="25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3:95" s="11" customFormat="1" ht="16.5" x14ac:dyDescent="0.2">
      <c r="C103" s="5"/>
      <c r="D103" s="5"/>
      <c r="E103" s="83" t="s">
        <v>34</v>
      </c>
      <c r="F103" s="84"/>
      <c r="G103" s="8"/>
      <c r="H103" s="83" t="s">
        <v>52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3:95" s="11" customFormat="1" ht="16.5" x14ac:dyDescent="0.2">
      <c r="C104" s="5"/>
      <c r="D104" s="5"/>
      <c r="E104" s="83"/>
      <c r="F104" s="84"/>
      <c r="G104" s="83"/>
      <c r="H104" s="8"/>
      <c r="I104" s="8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3:95" s="11" customFormat="1" ht="16.5" x14ac:dyDescent="0.2">
      <c r="C105" s="5"/>
      <c r="D105" s="5"/>
      <c r="E105" s="85"/>
      <c r="F105" s="110"/>
      <c r="G105" s="84"/>
      <c r="H105" s="8"/>
      <c r="I105" s="8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3:95" s="11" customFormat="1" ht="16.5" x14ac:dyDescent="0.2">
      <c r="C106" s="5"/>
      <c r="D106" s="5"/>
      <c r="E106" s="85"/>
      <c r="F106" s="83" t="s">
        <v>35</v>
      </c>
      <c r="G106" s="84"/>
      <c r="H106" s="8"/>
      <c r="I106" s="8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3:95" s="11" customFormat="1" ht="18" x14ac:dyDescent="0.25">
      <c r="C107" s="21"/>
      <c r="D107" s="5"/>
      <c r="E107" s="85"/>
      <c r="F107" s="83" t="s">
        <v>41</v>
      </c>
      <c r="G107" s="84"/>
      <c r="H107" s="8"/>
      <c r="I107" s="19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3:95" s="11" customFormat="1" ht="18" x14ac:dyDescent="0.2">
      <c r="C108" s="22"/>
      <c r="D108" s="5"/>
      <c r="E108" s="85"/>
      <c r="F108" s="83" t="s">
        <v>50</v>
      </c>
      <c r="G108" s="84"/>
      <c r="H108" s="8"/>
      <c r="I108" s="23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3:95" s="11" customFormat="1" ht="18" x14ac:dyDescent="0.2">
      <c r="C109" s="22"/>
      <c r="D109" s="5"/>
      <c r="E109" s="85"/>
      <c r="G109" s="84"/>
      <c r="H109" s="8"/>
      <c r="I109" s="23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3:95" s="11" customFormat="1" ht="16.5" x14ac:dyDescent="0.2">
      <c r="C110" s="5"/>
      <c r="D110" s="5"/>
      <c r="E110" s="85"/>
      <c r="F110" s="84"/>
      <c r="G110" s="84"/>
      <c r="H110" s="8"/>
      <c r="I110" s="4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3:95" s="11" customFormat="1" ht="20.25" x14ac:dyDescent="0.2">
      <c r="C111" s="219"/>
      <c r="D111" s="219"/>
      <c r="E111" s="219"/>
      <c r="F111" s="219"/>
      <c r="G111" s="219"/>
      <c r="H111" s="219"/>
      <c r="I111" s="219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3:95" s="11" customFormat="1" ht="20.25" x14ac:dyDescent="0.2">
      <c r="C112" s="219"/>
      <c r="D112" s="219"/>
      <c r="E112" s="219"/>
      <c r="F112" s="219"/>
      <c r="G112" s="219"/>
      <c r="H112" s="219"/>
      <c r="I112" s="219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3:95" s="11" customFormat="1" ht="20.25" x14ac:dyDescent="0.2">
      <c r="C113" s="219"/>
      <c r="D113" s="219"/>
      <c r="E113" s="219"/>
      <c r="F113" s="219"/>
      <c r="G113" s="219"/>
      <c r="H113" s="219"/>
      <c r="I113" s="219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</row>
    <row r="114" spans="3:95" s="11" customFormat="1" ht="20.25" x14ac:dyDescent="0.2">
      <c r="C114" s="219"/>
      <c r="D114" s="219"/>
      <c r="E114" s="219"/>
      <c r="F114" s="219"/>
      <c r="G114" s="219"/>
      <c r="H114" s="219"/>
      <c r="I114" s="219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</row>
    <row r="115" spans="3:95" s="11" customFormat="1" x14ac:dyDescent="0.2">
      <c r="C115" s="9"/>
      <c r="D115" s="9"/>
      <c r="E115" s="181"/>
      <c r="F115" s="9"/>
      <c r="G115" s="9"/>
      <c r="H115" s="9"/>
      <c r="I115" s="9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</row>
    <row r="116" spans="3:95" s="11" customFormat="1" x14ac:dyDescent="0.2">
      <c r="C116" s="9"/>
      <c r="D116" s="9"/>
      <c r="E116" s="181"/>
      <c r="F116" s="9"/>
      <c r="G116" s="9"/>
      <c r="H116" s="9"/>
      <c r="I116" s="9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</row>
    <row r="117" spans="3:95" s="11" customFormat="1" x14ac:dyDescent="0.2">
      <c r="C117" s="9"/>
      <c r="D117" s="9"/>
      <c r="E117" s="181"/>
      <c r="F117" s="9"/>
      <c r="G117" s="9"/>
      <c r="H117" s="9"/>
      <c r="I117" s="9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</row>
    <row r="118" spans="3:95" s="11" customFormat="1" x14ac:dyDescent="0.2">
      <c r="C118" s="9"/>
      <c r="D118" s="9"/>
      <c r="E118" s="181"/>
      <c r="F118" s="9"/>
      <c r="G118" s="9"/>
      <c r="H118" s="9"/>
      <c r="I118" s="9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</row>
    <row r="119" spans="3:95" s="11" customFormat="1" x14ac:dyDescent="0.2">
      <c r="C119" s="9"/>
      <c r="D119" s="9"/>
      <c r="E119" s="181"/>
      <c r="F119" s="9"/>
      <c r="G119" s="9"/>
      <c r="H119" s="9"/>
      <c r="I119" s="9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</row>
    <row r="120" spans="3:95" s="11" customFormat="1" x14ac:dyDescent="0.2">
      <c r="C120" s="9"/>
      <c r="D120" s="9"/>
      <c r="E120" s="181"/>
      <c r="F120" s="9"/>
      <c r="G120" s="9"/>
      <c r="H120" s="9"/>
      <c r="I120" s="9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</row>
    <row r="121" spans="3:95" s="11" customFormat="1" x14ac:dyDescent="0.2">
      <c r="C121" s="9"/>
      <c r="D121" s="9"/>
      <c r="E121" s="181"/>
      <c r="F121" s="9"/>
      <c r="G121" s="9"/>
      <c r="H121" s="9"/>
      <c r="I121" s="9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</row>
    <row r="122" spans="3:95" s="11" customFormat="1" x14ac:dyDescent="0.2">
      <c r="C122" s="9"/>
      <c r="D122" s="9"/>
      <c r="E122" s="181"/>
      <c r="F122" s="9"/>
      <c r="G122" s="9"/>
      <c r="H122" s="9"/>
      <c r="I122" s="9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</row>
    <row r="123" spans="3:95" s="11" customFormat="1" ht="3" customHeight="1" x14ac:dyDescent="0.2">
      <c r="C123" s="9"/>
      <c r="D123" s="9"/>
      <c r="E123" s="181"/>
      <c r="F123" s="9"/>
      <c r="G123" s="9"/>
      <c r="H123" s="9"/>
      <c r="I123" s="9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</row>
    <row r="124" spans="3:95" s="11" customFormat="1" x14ac:dyDescent="0.2">
      <c r="C124" s="9"/>
      <c r="D124" s="9"/>
      <c r="E124" s="181"/>
      <c r="F124" s="9"/>
      <c r="G124" s="9"/>
      <c r="H124" s="9"/>
      <c r="I124" s="9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</row>
    <row r="125" spans="3:95" s="11" customFormat="1" x14ac:dyDescent="0.2">
      <c r="C125" s="9"/>
      <c r="D125" s="9"/>
      <c r="E125" s="181"/>
      <c r="F125" s="9"/>
      <c r="G125" s="9"/>
      <c r="H125" s="9"/>
      <c r="I125" s="9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</row>
    <row r="126" spans="3:95" s="11" customFormat="1" x14ac:dyDescent="0.2">
      <c r="C126" s="9"/>
      <c r="D126" s="9"/>
      <c r="E126" s="181"/>
      <c r="F126" s="9"/>
      <c r="G126" s="9"/>
      <c r="H126" s="9"/>
      <c r="I126" s="9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</row>
    <row r="145" spans="3:3" ht="13.5" thickBot="1" x14ac:dyDescent="0.25"/>
    <row r="146" spans="3:3" ht="15" x14ac:dyDescent="0.2">
      <c r="C146" s="2"/>
    </row>
  </sheetData>
  <mergeCells count="12">
    <mergeCell ref="C6:I6"/>
    <mergeCell ref="C7:I7"/>
    <mergeCell ref="C111:I111"/>
    <mergeCell ref="C8:I8"/>
    <mergeCell ref="C9:I9"/>
    <mergeCell ref="C112:I112"/>
    <mergeCell ref="C113:I113"/>
    <mergeCell ref="C114:I114"/>
    <mergeCell ref="D11:I11"/>
    <mergeCell ref="C11:C13"/>
    <mergeCell ref="D12:H12"/>
    <mergeCell ref="C97:F97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3" manualBreakCount="3">
    <brk id="48" min="1" max="8" man="1"/>
    <brk id="79" min="1" max="8" man="1"/>
    <brk id="110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83"/>
  <sheetViews>
    <sheetView topLeftCell="B4" zoomScale="80" zoomScaleNormal="80" zoomScaleSheetLayoutView="55" workbookViewId="0">
      <selection activeCell="J54" sqref="J54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8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11" t="s">
        <v>10</v>
      </c>
      <c r="D6" s="211"/>
      <c r="E6" s="211"/>
      <c r="F6" s="211"/>
      <c r="G6" s="211"/>
      <c r="H6" s="211"/>
      <c r="I6" s="211"/>
      <c r="J6" s="39"/>
    </row>
    <row r="7" spans="1:12" s="14" customFormat="1" ht="18" customHeight="1" x14ac:dyDescent="0.2">
      <c r="B7" s="18"/>
      <c r="C7" s="217" t="s">
        <v>11</v>
      </c>
      <c r="D7" s="217"/>
      <c r="E7" s="217"/>
      <c r="F7" s="217"/>
      <c r="G7" s="217"/>
      <c r="H7" s="217"/>
      <c r="I7" s="217"/>
      <c r="J7" s="40"/>
    </row>
    <row r="8" spans="1:12" s="17" customFormat="1" ht="15.75" customHeight="1" x14ac:dyDescent="0.2">
      <c r="B8" s="18"/>
      <c r="C8" s="217" t="s">
        <v>21</v>
      </c>
      <c r="D8" s="217"/>
      <c r="E8" s="217"/>
      <c r="F8" s="217"/>
      <c r="G8" s="217"/>
      <c r="H8" s="217"/>
      <c r="I8" s="217"/>
      <c r="J8" s="41"/>
    </row>
    <row r="9" spans="1:12" s="14" customFormat="1" ht="18.75" x14ac:dyDescent="0.2">
      <c r="B9" s="15"/>
      <c r="C9" s="218" t="s">
        <v>83</v>
      </c>
      <c r="D9" s="218"/>
      <c r="E9" s="218"/>
      <c r="F9" s="218"/>
      <c r="G9" s="218"/>
      <c r="H9" s="218"/>
      <c r="I9" s="218"/>
      <c r="J9" s="40"/>
    </row>
    <row r="10" spans="1:12" s="11" customFormat="1" ht="19.5" customHeight="1" thickBot="1" x14ac:dyDescent="0.25">
      <c r="F10" s="32"/>
    </row>
    <row r="11" spans="1:12" s="3" customFormat="1" ht="36.75" customHeight="1" thickTop="1" thickBot="1" x14ac:dyDescent="0.25">
      <c r="A11" s="7"/>
      <c r="B11" s="7"/>
      <c r="C11" s="224"/>
      <c r="D11" s="213" t="s">
        <v>13</v>
      </c>
      <c r="E11" s="213"/>
      <c r="F11" s="213"/>
      <c r="G11" s="213"/>
      <c r="H11" s="213"/>
      <c r="I11" s="213"/>
      <c r="J11" s="7"/>
      <c r="K11" s="7"/>
      <c r="L11" s="7"/>
    </row>
    <row r="12" spans="1:12" s="3" customFormat="1" ht="18" customHeight="1" thickTop="1" thickBot="1" x14ac:dyDescent="0.25">
      <c r="A12" s="7"/>
      <c r="B12" s="7"/>
      <c r="C12" s="225"/>
      <c r="D12" s="212" t="s">
        <v>7</v>
      </c>
      <c r="E12" s="212"/>
      <c r="F12" s="212"/>
      <c r="G12" s="212"/>
      <c r="H12" s="212"/>
      <c r="I12" s="51">
        <f>+'[1]CTA. OPERATIVA.(160)'!$J$1427</f>
        <v>106039.48340000934</v>
      </c>
      <c r="J12" s="7"/>
      <c r="K12" s="7"/>
      <c r="L12" s="7"/>
    </row>
    <row r="13" spans="1:12" s="3" customFormat="1" ht="45.75" customHeight="1" thickTop="1" thickBot="1" x14ac:dyDescent="0.25">
      <c r="A13" s="7"/>
      <c r="B13" s="7"/>
      <c r="C13" s="225"/>
      <c r="D13" s="50" t="s">
        <v>4</v>
      </c>
      <c r="E13" s="50" t="s">
        <v>5</v>
      </c>
      <c r="F13" s="50" t="s">
        <v>6</v>
      </c>
      <c r="G13" s="50" t="s">
        <v>0</v>
      </c>
      <c r="H13" s="50" t="s">
        <v>1</v>
      </c>
      <c r="I13" s="50" t="s">
        <v>2</v>
      </c>
      <c r="J13" s="7"/>
      <c r="K13" s="7"/>
      <c r="L13" s="7"/>
    </row>
    <row r="14" spans="1:12" s="10" customFormat="1" ht="27" customHeight="1" thickTop="1" thickBot="1" x14ac:dyDescent="0.25">
      <c r="C14" s="141"/>
      <c r="D14" s="142"/>
      <c r="E14" s="143"/>
      <c r="F14" s="144">
        <f>+'INGRESOS CUENTA COLECT'!D17</f>
        <v>45838</v>
      </c>
      <c r="G14" s="145"/>
      <c r="H14" s="146">
        <v>0</v>
      </c>
      <c r="I14" s="145">
        <f>+I12</f>
        <v>106039.48340000934</v>
      </c>
    </row>
    <row r="15" spans="1:12" s="10" customFormat="1" ht="17.25" thickTop="1" x14ac:dyDescent="0.2">
      <c r="C15" s="52"/>
      <c r="D15" s="53">
        <v>45841</v>
      </c>
      <c r="E15" s="77"/>
      <c r="F15" s="44" t="s">
        <v>12</v>
      </c>
      <c r="G15" s="54"/>
      <c r="H15" s="54">
        <v>40.75</v>
      </c>
      <c r="I15" s="46">
        <f>I14+G15-H15</f>
        <v>105998.73340000934</v>
      </c>
    </row>
    <row r="16" spans="1:12" s="10" customFormat="1" ht="16.5" x14ac:dyDescent="0.2">
      <c r="C16" s="55"/>
      <c r="D16" s="56">
        <v>45842</v>
      </c>
      <c r="E16" s="78"/>
      <c r="F16" s="47" t="s">
        <v>12</v>
      </c>
      <c r="G16" s="57"/>
      <c r="H16" s="48">
        <v>963.1099999999999</v>
      </c>
      <c r="I16" s="49">
        <f t="shared" ref="I16:I52" si="0">I15+G16-H16</f>
        <v>105035.62340000934</v>
      </c>
    </row>
    <row r="17" spans="3:9" s="7" customFormat="1" ht="28.5" x14ac:dyDescent="0.2">
      <c r="C17" s="55"/>
      <c r="D17" s="56">
        <v>45847</v>
      </c>
      <c r="E17" s="159"/>
      <c r="F17" s="47" t="s">
        <v>186</v>
      </c>
      <c r="G17" s="57">
        <v>1665</v>
      </c>
      <c r="H17" s="48"/>
      <c r="I17" s="49">
        <f t="shared" si="0"/>
        <v>106700.62340000934</v>
      </c>
    </row>
    <row r="18" spans="3:9" s="7" customFormat="1" ht="16.5" x14ac:dyDescent="0.2">
      <c r="C18" s="55"/>
      <c r="D18" s="56">
        <v>45848</v>
      </c>
      <c r="E18" s="78"/>
      <c r="F18" s="47" t="s">
        <v>12</v>
      </c>
      <c r="G18" s="57"/>
      <c r="H18" s="48">
        <v>6.21</v>
      </c>
      <c r="I18" s="49">
        <f t="shared" si="0"/>
        <v>106694.41340000933</v>
      </c>
    </row>
    <row r="19" spans="3:9" s="7" customFormat="1" ht="16.5" x14ac:dyDescent="0.2">
      <c r="C19" s="55"/>
      <c r="D19" s="56">
        <v>45853</v>
      </c>
      <c r="E19" s="78"/>
      <c r="F19" s="47" t="s">
        <v>12</v>
      </c>
      <c r="G19" s="57"/>
      <c r="H19" s="48">
        <v>24.24</v>
      </c>
      <c r="I19" s="49">
        <f t="shared" si="0"/>
        <v>106670.17340000933</v>
      </c>
    </row>
    <row r="20" spans="3:9" s="7" customFormat="1" ht="16.5" x14ac:dyDescent="0.2">
      <c r="C20" s="55"/>
      <c r="D20" s="56">
        <v>45863</v>
      </c>
      <c r="E20" s="78"/>
      <c r="F20" s="47" t="s">
        <v>12</v>
      </c>
      <c r="G20" s="57"/>
      <c r="H20" s="48">
        <v>37.5</v>
      </c>
      <c r="I20" s="49">
        <f t="shared" si="0"/>
        <v>106632.67340000933</v>
      </c>
    </row>
    <row r="21" spans="3:9" s="7" customFormat="1" ht="42.75" x14ac:dyDescent="0.2">
      <c r="C21" s="55"/>
      <c r="D21" s="56">
        <v>45863</v>
      </c>
      <c r="E21" s="78" t="s">
        <v>77</v>
      </c>
      <c r="F21" s="47" t="s">
        <v>187</v>
      </c>
      <c r="G21" s="57">
        <v>14700</v>
      </c>
      <c r="H21" s="48"/>
      <c r="I21" s="49">
        <f t="shared" si="0"/>
        <v>121332.67340000933</v>
      </c>
    </row>
    <row r="22" spans="3:9" s="7" customFormat="1" ht="29.25" thickBot="1" x14ac:dyDescent="0.25">
      <c r="C22" s="55"/>
      <c r="D22" s="56">
        <v>45869</v>
      </c>
      <c r="E22" s="78"/>
      <c r="F22" s="47" t="s">
        <v>30</v>
      </c>
      <c r="G22" s="57"/>
      <c r="H22" s="48">
        <v>175</v>
      </c>
      <c r="I22" s="49">
        <f t="shared" si="0"/>
        <v>121157.67340000933</v>
      </c>
    </row>
    <row r="23" spans="3:9" s="7" customFormat="1" ht="16.5" hidden="1" x14ac:dyDescent="0.2">
      <c r="C23" s="55"/>
      <c r="D23" s="58"/>
      <c r="E23" s="59"/>
      <c r="F23" s="47"/>
      <c r="G23" s="57"/>
      <c r="H23" s="60"/>
      <c r="I23" s="49">
        <f t="shared" si="0"/>
        <v>121157.67340000933</v>
      </c>
    </row>
    <row r="24" spans="3:9" s="7" customFormat="1" ht="16.5" hidden="1" x14ac:dyDescent="0.2">
      <c r="C24" s="55"/>
      <c r="D24" s="58"/>
      <c r="E24" s="78"/>
      <c r="F24" s="47"/>
      <c r="G24" s="57"/>
      <c r="H24" s="48"/>
      <c r="I24" s="49">
        <f t="shared" si="0"/>
        <v>121157.67340000933</v>
      </c>
    </row>
    <row r="25" spans="3:9" s="7" customFormat="1" ht="16.5" hidden="1" x14ac:dyDescent="0.2">
      <c r="C25" s="55"/>
      <c r="D25" s="56"/>
      <c r="E25" s="78"/>
      <c r="F25" s="47"/>
      <c r="G25" s="57"/>
      <c r="H25" s="48"/>
      <c r="I25" s="49">
        <f t="shared" si="0"/>
        <v>121157.67340000933</v>
      </c>
    </row>
    <row r="26" spans="3:9" s="7" customFormat="1" ht="16.5" hidden="1" x14ac:dyDescent="0.2">
      <c r="C26" s="55"/>
      <c r="D26" s="56"/>
      <c r="E26" s="78"/>
      <c r="F26" s="47"/>
      <c r="G26" s="57"/>
      <c r="H26" s="48"/>
      <c r="I26" s="49">
        <f t="shared" si="0"/>
        <v>121157.67340000933</v>
      </c>
    </row>
    <row r="27" spans="3:9" s="7" customFormat="1" ht="16.5" hidden="1" x14ac:dyDescent="0.2">
      <c r="C27" s="55"/>
      <c r="D27" s="56"/>
      <c r="E27" s="159"/>
      <c r="F27" s="47"/>
      <c r="G27" s="57"/>
      <c r="H27" s="48"/>
      <c r="I27" s="49">
        <f t="shared" si="0"/>
        <v>121157.67340000933</v>
      </c>
    </row>
    <row r="28" spans="3:9" s="7" customFormat="1" ht="16.5" hidden="1" x14ac:dyDescent="0.2">
      <c r="C28" s="55"/>
      <c r="D28" s="56"/>
      <c r="E28" s="78"/>
      <c r="F28" s="47"/>
      <c r="G28" s="57"/>
      <c r="H28" s="48"/>
      <c r="I28" s="49">
        <f t="shared" si="0"/>
        <v>121157.67340000933</v>
      </c>
    </row>
    <row r="29" spans="3:9" s="7" customFormat="1" ht="16.5" hidden="1" x14ac:dyDescent="0.2">
      <c r="C29" s="55"/>
      <c r="D29" s="56"/>
      <c r="E29" s="78"/>
      <c r="F29" s="47"/>
      <c r="G29" s="57"/>
      <c r="H29" s="48"/>
      <c r="I29" s="49">
        <f t="shared" si="0"/>
        <v>121157.67340000933</v>
      </c>
    </row>
    <row r="30" spans="3:9" s="7" customFormat="1" ht="16.5" hidden="1" x14ac:dyDescent="0.2">
      <c r="C30" s="98"/>
      <c r="D30" s="96"/>
      <c r="E30" s="109"/>
      <c r="F30" s="99"/>
      <c r="G30" s="97"/>
      <c r="H30" s="93"/>
      <c r="I30" s="49">
        <f t="shared" si="0"/>
        <v>121157.67340000933</v>
      </c>
    </row>
    <row r="31" spans="3:9" s="7" customFormat="1" ht="16.5" hidden="1" x14ac:dyDescent="0.2">
      <c r="C31" s="98"/>
      <c r="D31" s="96"/>
      <c r="E31" s="109"/>
      <c r="F31" s="99"/>
      <c r="G31" s="97"/>
      <c r="H31" s="93"/>
      <c r="I31" s="49">
        <f t="shared" si="0"/>
        <v>121157.67340000933</v>
      </c>
    </row>
    <row r="32" spans="3:9" s="7" customFormat="1" ht="16.5" hidden="1" x14ac:dyDescent="0.2">
      <c r="C32" s="98"/>
      <c r="D32" s="96"/>
      <c r="E32" s="109"/>
      <c r="F32" s="99"/>
      <c r="G32" s="97"/>
      <c r="H32" s="93"/>
      <c r="I32" s="49">
        <f t="shared" si="0"/>
        <v>121157.67340000933</v>
      </c>
    </row>
    <row r="33" spans="3:9" s="7" customFormat="1" ht="16.5" hidden="1" x14ac:dyDescent="0.2">
      <c r="C33" s="98"/>
      <c r="D33" s="96"/>
      <c r="E33" s="109"/>
      <c r="F33" s="99"/>
      <c r="G33" s="97"/>
      <c r="H33" s="93"/>
      <c r="I33" s="49">
        <f t="shared" si="0"/>
        <v>121157.67340000933</v>
      </c>
    </row>
    <row r="34" spans="3:9" s="7" customFormat="1" ht="16.5" hidden="1" x14ac:dyDescent="0.2">
      <c r="C34" s="98"/>
      <c r="D34" s="96"/>
      <c r="E34" s="109"/>
      <c r="F34" s="99"/>
      <c r="G34" s="97"/>
      <c r="H34" s="93"/>
      <c r="I34" s="49">
        <f t="shared" si="0"/>
        <v>121157.67340000933</v>
      </c>
    </row>
    <row r="35" spans="3:9" s="7" customFormat="1" ht="16.5" hidden="1" x14ac:dyDescent="0.2">
      <c r="C35" s="98"/>
      <c r="D35" s="96"/>
      <c r="E35" s="109"/>
      <c r="F35" s="99"/>
      <c r="G35" s="97"/>
      <c r="H35" s="93"/>
      <c r="I35" s="49">
        <f t="shared" si="0"/>
        <v>121157.67340000933</v>
      </c>
    </row>
    <row r="36" spans="3:9" s="7" customFormat="1" ht="16.5" hidden="1" x14ac:dyDescent="0.2">
      <c r="C36" s="98"/>
      <c r="D36" s="96"/>
      <c r="E36" s="109"/>
      <c r="F36" s="99"/>
      <c r="G36" s="97"/>
      <c r="H36" s="93"/>
      <c r="I36" s="49">
        <f t="shared" si="0"/>
        <v>121157.67340000933</v>
      </c>
    </row>
    <row r="37" spans="3:9" s="7" customFormat="1" ht="16.5" hidden="1" x14ac:dyDescent="0.2">
      <c r="C37" s="98"/>
      <c r="D37" s="96"/>
      <c r="E37" s="109"/>
      <c r="F37" s="99"/>
      <c r="G37" s="97"/>
      <c r="H37" s="93"/>
      <c r="I37" s="49">
        <f t="shared" si="0"/>
        <v>121157.67340000933</v>
      </c>
    </row>
    <row r="38" spans="3:9" s="7" customFormat="1" ht="16.5" hidden="1" x14ac:dyDescent="0.2">
      <c r="C38" s="98"/>
      <c r="D38" s="96"/>
      <c r="E38" s="109"/>
      <c r="F38" s="99"/>
      <c r="G38" s="97"/>
      <c r="H38" s="93"/>
      <c r="I38" s="49">
        <f t="shared" si="0"/>
        <v>121157.67340000933</v>
      </c>
    </row>
    <row r="39" spans="3:9" s="7" customFormat="1" ht="16.5" hidden="1" x14ac:dyDescent="0.2">
      <c r="C39" s="98"/>
      <c r="D39" s="96"/>
      <c r="E39" s="109"/>
      <c r="F39" s="99"/>
      <c r="G39" s="97"/>
      <c r="H39" s="93"/>
      <c r="I39" s="49">
        <f t="shared" si="0"/>
        <v>121157.67340000933</v>
      </c>
    </row>
    <row r="40" spans="3:9" s="7" customFormat="1" ht="16.5" hidden="1" x14ac:dyDescent="0.2">
      <c r="C40" s="98"/>
      <c r="D40" s="96"/>
      <c r="E40" s="109"/>
      <c r="F40" s="99"/>
      <c r="G40" s="97"/>
      <c r="H40" s="93"/>
      <c r="I40" s="49">
        <f t="shared" si="0"/>
        <v>121157.67340000933</v>
      </c>
    </row>
    <row r="41" spans="3:9" s="7" customFormat="1" ht="16.5" hidden="1" x14ac:dyDescent="0.2">
      <c r="C41" s="98"/>
      <c r="D41" s="96"/>
      <c r="E41" s="109"/>
      <c r="F41" s="99"/>
      <c r="G41" s="97"/>
      <c r="H41" s="93"/>
      <c r="I41" s="49">
        <f t="shared" si="0"/>
        <v>121157.67340000933</v>
      </c>
    </row>
    <row r="42" spans="3:9" s="7" customFormat="1" ht="16.5" hidden="1" x14ac:dyDescent="0.2">
      <c r="C42" s="98"/>
      <c r="D42" s="96"/>
      <c r="E42" s="109"/>
      <c r="F42" s="99"/>
      <c r="G42" s="97"/>
      <c r="H42" s="93"/>
      <c r="I42" s="49">
        <f t="shared" si="0"/>
        <v>121157.67340000933</v>
      </c>
    </row>
    <row r="43" spans="3:9" s="7" customFormat="1" ht="16.5" hidden="1" x14ac:dyDescent="0.2">
      <c r="C43" s="98"/>
      <c r="D43" s="199"/>
      <c r="E43" s="109"/>
      <c r="F43" s="99"/>
      <c r="G43" s="97"/>
      <c r="H43" s="93"/>
      <c r="I43" s="49">
        <f t="shared" si="0"/>
        <v>121157.67340000933</v>
      </c>
    </row>
    <row r="44" spans="3:9" s="7" customFormat="1" ht="16.5" hidden="1" x14ac:dyDescent="0.2">
      <c r="C44" s="98"/>
      <c r="D44" s="199"/>
      <c r="E44" s="109"/>
      <c r="F44" s="99"/>
      <c r="G44" s="97"/>
      <c r="H44" s="93"/>
      <c r="I44" s="49">
        <f t="shared" si="0"/>
        <v>121157.67340000933</v>
      </c>
    </row>
    <row r="45" spans="3:9" s="7" customFormat="1" ht="16.5" hidden="1" x14ac:dyDescent="0.2">
      <c r="C45" s="98"/>
      <c r="D45" s="199"/>
      <c r="E45" s="109"/>
      <c r="F45" s="99"/>
      <c r="G45" s="97"/>
      <c r="H45" s="93"/>
      <c r="I45" s="49">
        <f t="shared" si="0"/>
        <v>121157.67340000933</v>
      </c>
    </row>
    <row r="46" spans="3:9" s="7" customFormat="1" ht="16.5" hidden="1" x14ac:dyDescent="0.2">
      <c r="C46" s="98"/>
      <c r="D46" s="199"/>
      <c r="E46" s="109"/>
      <c r="F46" s="99"/>
      <c r="G46" s="97"/>
      <c r="H46" s="93"/>
      <c r="I46" s="49">
        <f t="shared" si="0"/>
        <v>121157.67340000933</v>
      </c>
    </row>
    <row r="47" spans="3:9" s="7" customFormat="1" ht="16.5" hidden="1" x14ac:dyDescent="0.2">
      <c r="C47" s="98"/>
      <c r="D47" s="199"/>
      <c r="E47" s="109"/>
      <c r="F47" s="99"/>
      <c r="G47" s="97"/>
      <c r="H47" s="93"/>
      <c r="I47" s="49">
        <f t="shared" si="0"/>
        <v>121157.67340000933</v>
      </c>
    </row>
    <row r="48" spans="3:9" s="7" customFormat="1" ht="16.5" hidden="1" x14ac:dyDescent="0.2">
      <c r="C48" s="98"/>
      <c r="D48" s="199"/>
      <c r="E48" s="109"/>
      <c r="F48" s="99"/>
      <c r="G48" s="97"/>
      <c r="H48" s="93"/>
      <c r="I48" s="49">
        <f t="shared" si="0"/>
        <v>121157.67340000933</v>
      </c>
    </row>
    <row r="49" spans="3:94" s="7" customFormat="1" ht="16.5" hidden="1" x14ac:dyDescent="0.2">
      <c r="C49" s="98"/>
      <c r="D49" s="199"/>
      <c r="E49" s="109"/>
      <c r="F49" s="99"/>
      <c r="G49" s="97"/>
      <c r="H49" s="93"/>
      <c r="I49" s="49">
        <f t="shared" si="0"/>
        <v>121157.67340000933</v>
      </c>
    </row>
    <row r="50" spans="3:94" s="7" customFormat="1" ht="16.5" hidden="1" x14ac:dyDescent="0.2">
      <c r="C50" s="98"/>
      <c r="D50" s="199"/>
      <c r="E50" s="109"/>
      <c r="F50" s="99"/>
      <c r="G50" s="97"/>
      <c r="H50" s="93"/>
      <c r="I50" s="49">
        <f t="shared" si="0"/>
        <v>121157.67340000933</v>
      </c>
    </row>
    <row r="51" spans="3:94" s="7" customFormat="1" ht="16.5" hidden="1" x14ac:dyDescent="0.2">
      <c r="C51" s="98"/>
      <c r="D51" s="199"/>
      <c r="E51" s="109"/>
      <c r="F51" s="99"/>
      <c r="G51" s="97"/>
      <c r="H51" s="93"/>
      <c r="I51" s="49">
        <f t="shared" si="0"/>
        <v>121157.67340000933</v>
      </c>
    </row>
    <row r="52" spans="3:94" s="7" customFormat="1" ht="17.25" hidden="1" thickBot="1" x14ac:dyDescent="0.25">
      <c r="C52" s="98"/>
      <c r="D52" s="199"/>
      <c r="E52" s="109"/>
      <c r="F52" s="99"/>
      <c r="G52" s="97"/>
      <c r="H52" s="93"/>
      <c r="I52" s="49">
        <f t="shared" si="0"/>
        <v>121157.67340000933</v>
      </c>
    </row>
    <row r="53" spans="3:94" s="11" customFormat="1" ht="17.25" thickBot="1" x14ac:dyDescent="0.25">
      <c r="C53" s="222" t="s">
        <v>8</v>
      </c>
      <c r="D53" s="223"/>
      <c r="E53" s="223"/>
      <c r="F53" s="223"/>
      <c r="G53" s="100">
        <f>SUM(G15:G52)</f>
        <v>16365</v>
      </c>
      <c r="H53" s="100">
        <f>SUM(H15:H52)</f>
        <v>1246.81</v>
      </c>
      <c r="I53" s="101">
        <f>+I14+G53-H53</f>
        <v>121157.67340000934</v>
      </c>
      <c r="J53" s="25">
        <f>+I53-'[1]CTA. OPERATIVA.(160)'!$J$1435</f>
        <v>0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3:94" s="11" customFormat="1" ht="16.5" x14ac:dyDescent="0.2">
      <c r="C54" s="136"/>
      <c r="D54" s="136"/>
      <c r="E54" s="136"/>
      <c r="F54" s="136"/>
      <c r="G54" s="137"/>
      <c r="H54" s="137"/>
      <c r="I54" s="90"/>
      <c r="J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</row>
    <row r="55" spans="3:94" s="11" customFormat="1" ht="16.5" x14ac:dyDescent="0.2">
      <c r="C55" s="136"/>
      <c r="D55" s="136"/>
      <c r="E55" s="136"/>
      <c r="F55" s="136"/>
      <c r="G55" s="137"/>
      <c r="H55" s="137"/>
      <c r="I55" s="90"/>
      <c r="J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</row>
    <row r="56" spans="3:94" s="11" customFormat="1" ht="16.5" x14ac:dyDescent="0.2">
      <c r="C56" s="5"/>
      <c r="D56" s="5"/>
      <c r="E56" s="5"/>
      <c r="F56" s="36"/>
      <c r="G56" s="8"/>
      <c r="H56" s="8"/>
      <c r="I56" s="8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3:94" s="11" customFormat="1" ht="16.5" x14ac:dyDescent="0.2">
      <c r="C57" s="5"/>
      <c r="D57" s="83" t="s">
        <v>36</v>
      </c>
      <c r="E57" s="9"/>
      <c r="F57" s="83" t="s">
        <v>37</v>
      </c>
      <c r="G57" s="9"/>
      <c r="H57" s="1" t="s">
        <v>44</v>
      </c>
      <c r="I57" s="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3:94" s="11" customFormat="1" ht="16.5" x14ac:dyDescent="0.2">
      <c r="C58" s="5"/>
      <c r="D58" s="83" t="s">
        <v>31</v>
      </c>
      <c r="E58" s="5"/>
      <c r="F58" s="83" t="s">
        <v>32</v>
      </c>
      <c r="G58" s="9"/>
      <c r="H58" s="83" t="s">
        <v>35</v>
      </c>
      <c r="I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3:94" s="11" customFormat="1" ht="16.5" x14ac:dyDescent="0.2">
      <c r="C59" s="5"/>
      <c r="D59" s="83" t="s">
        <v>33</v>
      </c>
      <c r="E59" s="1"/>
      <c r="F59" s="83" t="s">
        <v>82</v>
      </c>
      <c r="G59" s="9"/>
      <c r="H59" s="83" t="s">
        <v>41</v>
      </c>
      <c r="I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3:94" s="11" customFormat="1" ht="16.5" x14ac:dyDescent="0.2">
      <c r="C60" s="5"/>
      <c r="D60" s="83" t="s">
        <v>34</v>
      </c>
      <c r="E60" s="1"/>
      <c r="F60" s="83" t="s">
        <v>52</v>
      </c>
      <c r="G60" s="9"/>
      <c r="H60" s="83" t="s">
        <v>50</v>
      </c>
      <c r="I60" s="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3:94" s="11" customFormat="1" ht="16.5" x14ac:dyDescent="0.2">
      <c r="C61" s="5"/>
      <c r="D61" s="9"/>
      <c r="E61" s="1"/>
      <c r="G61" s="9"/>
      <c r="H61" s="1"/>
      <c r="I61" s="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3:94" s="11" customFormat="1" ht="16.5" x14ac:dyDescent="0.2">
      <c r="C62" s="5"/>
      <c r="D62" s="9"/>
      <c r="E62" s="9"/>
      <c r="G62" s="9"/>
      <c r="H62" s="9"/>
      <c r="I62" s="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8" x14ac:dyDescent="0.2">
      <c r="C63" s="22"/>
      <c r="D63" s="9"/>
      <c r="E63" s="9"/>
      <c r="F63" s="84"/>
      <c r="G63" s="9"/>
      <c r="H63" s="9"/>
      <c r="I63" s="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8" x14ac:dyDescent="0.2">
      <c r="C64" s="22"/>
      <c r="D64" s="9"/>
      <c r="E64" s="9"/>
      <c r="F64" s="38"/>
      <c r="G64" s="9"/>
      <c r="H64" s="1"/>
      <c r="I64" s="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5:5" x14ac:dyDescent="0.2">
      <c r="E65" s="9"/>
    </row>
    <row r="83" spans="3:3" ht="15" x14ac:dyDescent="0.2">
      <c r="C83" s="86"/>
    </row>
  </sheetData>
  <mergeCells count="8">
    <mergeCell ref="C53:F53"/>
    <mergeCell ref="C11:C13"/>
    <mergeCell ref="D11:I11"/>
    <mergeCell ref="D12:H12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16"/>
  <sheetViews>
    <sheetView view="pageBreakPreview" topLeftCell="C28" zoomScale="70" zoomScaleNormal="85" zoomScaleSheetLayoutView="70" workbookViewId="0">
      <selection activeCell="K71" sqref="K71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1" t="s">
        <v>10</v>
      </c>
      <c r="E8" s="211"/>
      <c r="F8" s="211"/>
      <c r="G8" s="211"/>
      <c r="H8" s="211"/>
      <c r="I8" s="211"/>
      <c r="J8" s="211"/>
      <c r="K8" s="16"/>
      <c r="L8" s="16"/>
    </row>
    <row r="9" spans="1:14" s="14" customFormat="1" ht="18.75" x14ac:dyDescent="0.2">
      <c r="C9" s="18"/>
      <c r="D9" s="217" t="s">
        <v>18</v>
      </c>
      <c r="E9" s="217"/>
      <c r="F9" s="217"/>
      <c r="G9" s="217"/>
      <c r="H9" s="217"/>
      <c r="I9" s="217"/>
      <c r="J9" s="217"/>
    </row>
    <row r="10" spans="1:14" s="17" customFormat="1" ht="18" customHeight="1" x14ac:dyDescent="0.2">
      <c r="B10" s="18"/>
      <c r="C10" s="18"/>
      <c r="D10" s="217" t="s">
        <v>20</v>
      </c>
      <c r="E10" s="217"/>
      <c r="F10" s="217"/>
      <c r="G10" s="217"/>
      <c r="H10" s="217"/>
      <c r="I10" s="217"/>
      <c r="J10" s="217"/>
    </row>
    <row r="11" spans="1:14" s="14" customFormat="1" ht="18.75" customHeight="1" x14ac:dyDescent="0.2">
      <c r="D11" s="218" t="s">
        <v>83</v>
      </c>
      <c r="E11" s="218"/>
      <c r="F11" s="218"/>
      <c r="G11" s="218"/>
      <c r="H11" s="218"/>
      <c r="I11" s="218"/>
      <c r="J11" s="218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16"/>
      <c r="E13" s="213" t="s">
        <v>18</v>
      </c>
      <c r="F13" s="213"/>
      <c r="G13" s="213"/>
      <c r="H13" s="213"/>
      <c r="I13" s="213"/>
      <c r="J13" s="213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6"/>
      <c r="E14" s="212" t="s">
        <v>7</v>
      </c>
      <c r="F14" s="212"/>
      <c r="G14" s="212"/>
      <c r="H14" s="212"/>
      <c r="I14" s="212"/>
      <c r="J14" s="51">
        <f>+'[1]CTA. NOMINA 2000'!$G$1712</f>
        <v>110185278.96643208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6"/>
      <c r="E15" s="62" t="s">
        <v>4</v>
      </c>
      <c r="F15" s="62" t="s">
        <v>5</v>
      </c>
      <c r="G15" s="62" t="s">
        <v>6</v>
      </c>
      <c r="H15" s="62" t="s">
        <v>0</v>
      </c>
      <c r="I15" s="62" t="s">
        <v>1</v>
      </c>
      <c r="J15" s="62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47"/>
      <c r="E16" s="144"/>
      <c r="F16" s="147"/>
      <c r="G16" s="144">
        <f>+'INGRESOS CUENTA COLECT'!D17</f>
        <v>45838</v>
      </c>
      <c r="H16" s="148"/>
      <c r="I16" s="149">
        <v>0</v>
      </c>
      <c r="J16" s="148">
        <f>+J14</f>
        <v>110185278.96643208</v>
      </c>
    </row>
    <row r="17" spans="4:11" s="10" customFormat="1" ht="42.75" x14ac:dyDescent="0.2">
      <c r="D17" s="70"/>
      <c r="E17" s="71">
        <v>45839</v>
      </c>
      <c r="F17" s="72" t="s">
        <v>188</v>
      </c>
      <c r="G17" s="87" t="s">
        <v>189</v>
      </c>
      <c r="H17" s="74"/>
      <c r="I17" s="74">
        <v>203045.69</v>
      </c>
      <c r="J17" s="74">
        <f>J16+H17-I17</f>
        <v>109982233.27643208</v>
      </c>
    </row>
    <row r="18" spans="4:11" s="10" customFormat="1" ht="57" x14ac:dyDescent="0.2">
      <c r="D18" s="70"/>
      <c r="E18" s="71">
        <v>45842</v>
      </c>
      <c r="F18" s="72"/>
      <c r="G18" s="73" t="s">
        <v>190</v>
      </c>
      <c r="H18" s="74">
        <v>8726403.7100000009</v>
      </c>
      <c r="I18" s="74"/>
      <c r="J18" s="74">
        <f>J17+H18-I18</f>
        <v>118708636.98643208</v>
      </c>
    </row>
    <row r="19" spans="4:11" s="10" customFormat="1" ht="28.5" x14ac:dyDescent="0.2">
      <c r="D19" s="70"/>
      <c r="E19" s="71">
        <v>45846</v>
      </c>
      <c r="F19" s="72"/>
      <c r="G19" s="73" t="s">
        <v>24</v>
      </c>
      <c r="H19" s="74">
        <v>203045.69</v>
      </c>
      <c r="I19" s="74"/>
      <c r="J19" s="74">
        <f>J18+H19-I19</f>
        <v>118911682.67643207</v>
      </c>
    </row>
    <row r="20" spans="4:11" s="10" customFormat="1" ht="28.5" x14ac:dyDescent="0.2">
      <c r="D20" s="70"/>
      <c r="E20" s="71">
        <v>45846</v>
      </c>
      <c r="F20" s="72"/>
      <c r="G20" s="73" t="s">
        <v>24</v>
      </c>
      <c r="H20" s="74"/>
      <c r="I20" s="74">
        <v>203045.69</v>
      </c>
      <c r="J20" s="74">
        <f>J19+H20-I20</f>
        <v>118708636.98643208</v>
      </c>
    </row>
    <row r="21" spans="4:11" s="10" customFormat="1" ht="28.5" x14ac:dyDescent="0.2">
      <c r="D21" s="70"/>
      <c r="E21" s="71">
        <v>45846</v>
      </c>
      <c r="F21" s="72"/>
      <c r="G21" s="73" t="s">
        <v>191</v>
      </c>
      <c r="H21" s="74">
        <v>303591.93</v>
      </c>
      <c r="I21" s="74"/>
      <c r="J21" s="74">
        <f>J20+H21-I21</f>
        <v>119012228.91643208</v>
      </c>
    </row>
    <row r="22" spans="4:11" s="10" customFormat="1" ht="16.5" x14ac:dyDescent="0.2">
      <c r="D22" s="70"/>
      <c r="E22" s="71">
        <v>45847</v>
      </c>
      <c r="F22" s="72" t="s">
        <v>192</v>
      </c>
      <c r="G22" s="73" t="s">
        <v>53</v>
      </c>
      <c r="H22" s="74"/>
      <c r="I22" s="74">
        <v>18002.689999999999</v>
      </c>
      <c r="J22" s="74">
        <f t="shared" ref="J22:J69" si="0">J21+H22-I22</f>
        <v>118994226.22643209</v>
      </c>
    </row>
    <row r="23" spans="4:11" s="10" customFormat="1" ht="42.75" x14ac:dyDescent="0.2">
      <c r="D23" s="70"/>
      <c r="E23" s="71">
        <v>45847</v>
      </c>
      <c r="F23" s="72" t="s">
        <v>193</v>
      </c>
      <c r="G23" s="73" t="s">
        <v>55</v>
      </c>
      <c r="H23" s="74"/>
      <c r="I23" s="74">
        <v>188352</v>
      </c>
      <c r="J23" s="74">
        <f t="shared" si="0"/>
        <v>118805874.22643209</v>
      </c>
    </row>
    <row r="24" spans="4:11" s="10" customFormat="1" ht="28.5" x14ac:dyDescent="0.2">
      <c r="D24" s="70"/>
      <c r="E24" s="71">
        <v>45847</v>
      </c>
      <c r="F24" s="72" t="s">
        <v>194</v>
      </c>
      <c r="G24" s="73" t="s">
        <v>56</v>
      </c>
      <c r="H24" s="74"/>
      <c r="I24" s="74">
        <v>331300</v>
      </c>
      <c r="J24" s="74">
        <f t="shared" si="0"/>
        <v>118474574.22643209</v>
      </c>
    </row>
    <row r="25" spans="4:11" s="10" customFormat="1" ht="16.5" x14ac:dyDescent="0.2">
      <c r="D25" s="70"/>
      <c r="E25" s="71">
        <v>45847</v>
      </c>
      <c r="F25" s="72" t="s">
        <v>195</v>
      </c>
      <c r="G25" s="73" t="s">
        <v>65</v>
      </c>
      <c r="H25" s="74"/>
      <c r="I25" s="74">
        <v>16894</v>
      </c>
      <c r="J25" s="74">
        <f t="shared" si="0"/>
        <v>118457680.22643209</v>
      </c>
    </row>
    <row r="26" spans="4:11" s="10" customFormat="1" ht="16.5" x14ac:dyDescent="0.2">
      <c r="D26" s="70"/>
      <c r="E26" s="71">
        <v>45848</v>
      </c>
      <c r="F26" s="72" t="s">
        <v>196</v>
      </c>
      <c r="G26" s="73" t="s">
        <v>54</v>
      </c>
      <c r="H26" s="74"/>
      <c r="I26" s="74">
        <v>460835.08</v>
      </c>
      <c r="J26" s="74">
        <f t="shared" si="0"/>
        <v>117996845.14643209</v>
      </c>
      <c r="K26" s="81"/>
    </row>
    <row r="27" spans="4:11" s="10" customFormat="1" ht="71.25" x14ac:dyDescent="0.2">
      <c r="D27" s="70"/>
      <c r="E27" s="71">
        <v>45849</v>
      </c>
      <c r="F27" s="72"/>
      <c r="G27" s="73" t="s">
        <v>197</v>
      </c>
      <c r="H27" s="74">
        <v>13200</v>
      </c>
      <c r="I27" s="74"/>
      <c r="J27" s="74">
        <f t="shared" si="0"/>
        <v>118010045.14643209</v>
      </c>
    </row>
    <row r="28" spans="4:11" s="10" customFormat="1" ht="31.5" customHeight="1" x14ac:dyDescent="0.2">
      <c r="D28" s="70"/>
      <c r="E28" s="71">
        <v>45849</v>
      </c>
      <c r="F28" s="72"/>
      <c r="G28" s="73" t="s">
        <v>198</v>
      </c>
      <c r="H28" s="74">
        <v>9137.06</v>
      </c>
      <c r="I28" s="74"/>
      <c r="J28" s="74">
        <f t="shared" si="0"/>
        <v>118019182.20643209</v>
      </c>
    </row>
    <row r="29" spans="4:11" s="10" customFormat="1" ht="28.5" x14ac:dyDescent="0.2">
      <c r="D29" s="70"/>
      <c r="E29" s="71">
        <v>45852</v>
      </c>
      <c r="F29" s="72"/>
      <c r="G29" s="73" t="s">
        <v>24</v>
      </c>
      <c r="H29" s="74">
        <v>755961.86</v>
      </c>
      <c r="I29" s="74"/>
      <c r="J29" s="74">
        <f t="shared" si="0"/>
        <v>118775144.06643209</v>
      </c>
    </row>
    <row r="30" spans="4:11" s="10" customFormat="1" ht="28.5" x14ac:dyDescent="0.2">
      <c r="D30" s="70"/>
      <c r="E30" s="71">
        <v>45852</v>
      </c>
      <c r="F30" s="72"/>
      <c r="G30" s="73" t="s">
        <v>24</v>
      </c>
      <c r="H30" s="74"/>
      <c r="I30" s="74">
        <v>755961.86</v>
      </c>
      <c r="J30" s="74">
        <f t="shared" si="0"/>
        <v>118019182.20643209</v>
      </c>
    </row>
    <row r="31" spans="4:11" s="10" customFormat="1" ht="16.5" x14ac:dyDescent="0.2">
      <c r="D31" s="70"/>
      <c r="E31" s="71">
        <v>45855</v>
      </c>
      <c r="F31" s="72"/>
      <c r="G31" s="73" t="s">
        <v>66</v>
      </c>
      <c r="H31" s="74">
        <v>1010358.75</v>
      </c>
      <c r="I31" s="74"/>
      <c r="J31" s="74">
        <f t="shared" si="0"/>
        <v>119029540.95643209</v>
      </c>
    </row>
    <row r="32" spans="4:11" s="10" customFormat="1" ht="57" x14ac:dyDescent="0.2">
      <c r="D32" s="70"/>
      <c r="E32" s="71">
        <v>45855</v>
      </c>
      <c r="F32" s="72"/>
      <c r="G32" s="73" t="s">
        <v>190</v>
      </c>
      <c r="H32" s="74">
        <v>8726403.7100000009</v>
      </c>
      <c r="I32" s="74"/>
      <c r="J32" s="74">
        <f t="shared" si="0"/>
        <v>127755944.66643208</v>
      </c>
    </row>
    <row r="33" spans="4:11" s="10" customFormat="1" ht="28.5" x14ac:dyDescent="0.2">
      <c r="D33" s="70"/>
      <c r="E33" s="71">
        <v>45855</v>
      </c>
      <c r="F33" s="72"/>
      <c r="G33" s="87" t="s">
        <v>24</v>
      </c>
      <c r="H33" s="74">
        <v>527609.91</v>
      </c>
      <c r="I33" s="74"/>
      <c r="J33" s="74">
        <f t="shared" si="0"/>
        <v>128283554.57643208</v>
      </c>
    </row>
    <row r="34" spans="4:11" s="10" customFormat="1" ht="28.5" x14ac:dyDescent="0.2">
      <c r="D34" s="70"/>
      <c r="E34" s="71">
        <v>45855</v>
      </c>
      <c r="F34" s="72"/>
      <c r="G34" s="87" t="s">
        <v>24</v>
      </c>
      <c r="H34" s="74"/>
      <c r="I34" s="74">
        <v>527609.91</v>
      </c>
      <c r="J34" s="74">
        <f t="shared" si="0"/>
        <v>127755944.66643208</v>
      </c>
      <c r="K34" s="81"/>
    </row>
    <row r="35" spans="4:11" s="10" customFormat="1" ht="31.5" customHeight="1" x14ac:dyDescent="0.2">
      <c r="D35" s="70"/>
      <c r="E35" s="71">
        <v>45856</v>
      </c>
      <c r="F35" s="72"/>
      <c r="G35" s="73" t="s">
        <v>28</v>
      </c>
      <c r="H35" s="74">
        <v>61492279.020000003</v>
      </c>
      <c r="I35" s="74"/>
      <c r="J35" s="74">
        <f t="shared" si="0"/>
        <v>189248223.68643209</v>
      </c>
      <c r="K35" s="81"/>
    </row>
    <row r="36" spans="4:11" s="10" customFormat="1" ht="26.25" customHeight="1" x14ac:dyDescent="0.2">
      <c r="D36" s="70"/>
      <c r="E36" s="71">
        <v>45856</v>
      </c>
      <c r="F36" s="72"/>
      <c r="G36" s="73" t="s">
        <v>199</v>
      </c>
      <c r="H36" s="74">
        <v>3852726.74</v>
      </c>
      <c r="I36" s="74"/>
      <c r="J36" s="74">
        <f t="shared" si="0"/>
        <v>193100950.4264321</v>
      </c>
      <c r="K36" s="81"/>
    </row>
    <row r="37" spans="4:11" s="10" customFormat="1" ht="25.5" customHeight="1" x14ac:dyDescent="0.2">
      <c r="D37" s="70"/>
      <c r="E37" s="71">
        <v>45860</v>
      </c>
      <c r="F37" s="72"/>
      <c r="G37" s="73" t="s">
        <v>24</v>
      </c>
      <c r="H37" s="74">
        <v>1015383.77</v>
      </c>
      <c r="I37" s="74"/>
      <c r="J37" s="74">
        <f t="shared" si="0"/>
        <v>194116334.19643211</v>
      </c>
      <c r="K37" s="81"/>
    </row>
    <row r="38" spans="4:11" s="10" customFormat="1" ht="25.5" customHeight="1" x14ac:dyDescent="0.2">
      <c r="D38" s="70"/>
      <c r="E38" s="71">
        <v>45860</v>
      </c>
      <c r="F38" s="72"/>
      <c r="G38" s="73" t="s">
        <v>24</v>
      </c>
      <c r="H38" s="74"/>
      <c r="I38" s="74">
        <v>1015383.77</v>
      </c>
      <c r="J38" s="74">
        <f t="shared" si="0"/>
        <v>193100950.4264321</v>
      </c>
      <c r="K38" s="81"/>
    </row>
    <row r="39" spans="4:11" s="10" customFormat="1" ht="85.5" customHeight="1" x14ac:dyDescent="0.2">
      <c r="D39" s="70"/>
      <c r="E39" s="71">
        <v>45861</v>
      </c>
      <c r="F39" s="72"/>
      <c r="G39" s="73" t="s">
        <v>24</v>
      </c>
      <c r="H39" s="74">
        <v>57782318.219999999</v>
      </c>
      <c r="I39" s="74"/>
      <c r="J39" s="74">
        <f t="shared" si="0"/>
        <v>250883268.6464321</v>
      </c>
      <c r="K39" s="81"/>
    </row>
    <row r="40" spans="4:11" s="10" customFormat="1" ht="27.75" customHeight="1" x14ac:dyDescent="0.2">
      <c r="D40" s="70"/>
      <c r="E40" s="71">
        <v>45861</v>
      </c>
      <c r="F40" s="72"/>
      <c r="G40" s="73" t="s">
        <v>24</v>
      </c>
      <c r="H40" s="74"/>
      <c r="I40" s="74">
        <v>57782318.219999999</v>
      </c>
      <c r="J40" s="74">
        <f t="shared" si="0"/>
        <v>193100950.4264321</v>
      </c>
      <c r="K40" s="81"/>
    </row>
    <row r="41" spans="4:11" s="10" customFormat="1" ht="27.75" customHeight="1" x14ac:dyDescent="0.2">
      <c r="D41" s="70"/>
      <c r="E41" s="71">
        <v>45861</v>
      </c>
      <c r="F41" s="72" t="s">
        <v>200</v>
      </c>
      <c r="G41" s="73" t="s">
        <v>43</v>
      </c>
      <c r="H41" s="74"/>
      <c r="I41" s="74">
        <v>5146.3999999999996</v>
      </c>
      <c r="J41" s="74">
        <f t="shared" si="0"/>
        <v>193095804.0264321</v>
      </c>
      <c r="K41" s="81"/>
    </row>
    <row r="42" spans="4:11" s="10" customFormat="1" ht="27.75" customHeight="1" x14ac:dyDescent="0.2">
      <c r="D42" s="70"/>
      <c r="E42" s="71">
        <v>45861</v>
      </c>
      <c r="F42" s="72" t="s">
        <v>200</v>
      </c>
      <c r="G42" s="73" t="s">
        <v>201</v>
      </c>
      <c r="H42" s="74"/>
      <c r="I42" s="74">
        <v>46317.57</v>
      </c>
      <c r="J42" s="74">
        <f t="shared" si="0"/>
        <v>193049486.4564321</v>
      </c>
      <c r="K42" s="81"/>
    </row>
    <row r="43" spans="4:11" s="10" customFormat="1" ht="27.75" customHeight="1" x14ac:dyDescent="0.2">
      <c r="D43" s="70"/>
      <c r="E43" s="71">
        <v>45861</v>
      </c>
      <c r="F43" s="72" t="s">
        <v>202</v>
      </c>
      <c r="G43" s="73" t="s">
        <v>43</v>
      </c>
      <c r="H43" s="74"/>
      <c r="I43" s="74">
        <v>17794.75</v>
      </c>
      <c r="J43" s="74">
        <f t="shared" si="0"/>
        <v>193031691.7064321</v>
      </c>
      <c r="K43" s="81"/>
    </row>
    <row r="44" spans="4:11" s="10" customFormat="1" ht="27.75" customHeight="1" x14ac:dyDescent="0.2">
      <c r="D44" s="70"/>
      <c r="E44" s="71">
        <v>45861</v>
      </c>
      <c r="F44" s="72" t="s">
        <v>202</v>
      </c>
      <c r="G44" s="73" t="s">
        <v>203</v>
      </c>
      <c r="H44" s="74"/>
      <c r="I44" s="74">
        <v>236063.25</v>
      </c>
      <c r="J44" s="74">
        <f t="shared" si="0"/>
        <v>192795628.4564321</v>
      </c>
      <c r="K44" s="81"/>
    </row>
    <row r="45" spans="4:11" s="10" customFormat="1" ht="27.75" customHeight="1" x14ac:dyDescent="0.2">
      <c r="D45" s="70"/>
      <c r="E45" s="71">
        <v>45861</v>
      </c>
      <c r="F45" s="72" t="s">
        <v>204</v>
      </c>
      <c r="G45" s="73" t="s">
        <v>43</v>
      </c>
      <c r="H45" s="74"/>
      <c r="I45" s="74">
        <v>2297.25</v>
      </c>
      <c r="J45" s="74">
        <f t="shared" si="0"/>
        <v>192793331.2064321</v>
      </c>
      <c r="K45" s="81"/>
    </row>
    <row r="46" spans="4:11" s="10" customFormat="1" ht="27.75" customHeight="1" x14ac:dyDescent="0.2">
      <c r="D46" s="70"/>
      <c r="E46" s="71">
        <v>45861</v>
      </c>
      <c r="F46" s="72" t="s">
        <v>204</v>
      </c>
      <c r="G46" s="73" t="s">
        <v>205</v>
      </c>
      <c r="H46" s="74"/>
      <c r="I46" s="74">
        <v>97702.75</v>
      </c>
      <c r="J46" s="74">
        <f t="shared" si="0"/>
        <v>192695628.4564321</v>
      </c>
      <c r="K46" s="81"/>
    </row>
    <row r="47" spans="4:11" s="10" customFormat="1" ht="27.75" customHeight="1" x14ac:dyDescent="0.2">
      <c r="D47" s="70"/>
      <c r="E47" s="71">
        <v>45861</v>
      </c>
      <c r="F47" s="72" t="s">
        <v>206</v>
      </c>
      <c r="G47" s="73" t="s">
        <v>43</v>
      </c>
      <c r="H47" s="74"/>
      <c r="I47" s="74">
        <v>40262.910000000003</v>
      </c>
      <c r="J47" s="74">
        <f t="shared" si="0"/>
        <v>192655365.54643211</v>
      </c>
      <c r="K47" s="81"/>
    </row>
    <row r="48" spans="4:11" s="10" customFormat="1" ht="27.75" customHeight="1" x14ac:dyDescent="0.2">
      <c r="D48" s="70"/>
      <c r="E48" s="71">
        <v>45861</v>
      </c>
      <c r="F48" s="72" t="s">
        <v>206</v>
      </c>
      <c r="G48" s="73" t="s">
        <v>79</v>
      </c>
      <c r="H48" s="74"/>
      <c r="I48" s="74">
        <v>310376.98</v>
      </c>
      <c r="J48" s="74">
        <f t="shared" si="0"/>
        <v>192344988.56643212</v>
      </c>
      <c r="K48" s="81"/>
    </row>
    <row r="49" spans="4:11" s="10" customFormat="1" ht="27.75" customHeight="1" x14ac:dyDescent="0.2">
      <c r="D49" s="70"/>
      <c r="E49" s="71">
        <v>45861</v>
      </c>
      <c r="F49" s="72" t="s">
        <v>207</v>
      </c>
      <c r="G49" s="73" t="s">
        <v>43</v>
      </c>
      <c r="H49" s="74"/>
      <c r="I49" s="74">
        <v>158626.94</v>
      </c>
      <c r="J49" s="74">
        <f t="shared" si="0"/>
        <v>192186361.62643212</v>
      </c>
      <c r="K49" s="81"/>
    </row>
    <row r="50" spans="4:11" s="10" customFormat="1" ht="27.75" customHeight="1" x14ac:dyDescent="0.2">
      <c r="D50" s="70"/>
      <c r="E50" s="71">
        <v>45861</v>
      </c>
      <c r="F50" s="72" t="s">
        <v>207</v>
      </c>
      <c r="G50" s="73" t="s">
        <v>80</v>
      </c>
      <c r="H50" s="74"/>
      <c r="I50" s="74">
        <v>3415329.18</v>
      </c>
      <c r="J50" s="74">
        <f t="shared" si="0"/>
        <v>188771032.44643211</v>
      </c>
      <c r="K50" s="81"/>
    </row>
    <row r="51" spans="4:11" s="10" customFormat="1" ht="27.75" customHeight="1" x14ac:dyDescent="0.2">
      <c r="D51" s="70"/>
      <c r="E51" s="71">
        <v>45861</v>
      </c>
      <c r="F51" s="72" t="s">
        <v>208</v>
      </c>
      <c r="G51" s="73" t="s">
        <v>43</v>
      </c>
      <c r="H51" s="74"/>
      <c r="I51" s="74">
        <v>764039.75</v>
      </c>
      <c r="J51" s="74">
        <f t="shared" si="0"/>
        <v>188006992.69643211</v>
      </c>
      <c r="K51" s="81"/>
    </row>
    <row r="52" spans="4:11" s="10" customFormat="1" ht="27.75" customHeight="1" x14ac:dyDescent="0.2">
      <c r="D52" s="70"/>
      <c r="E52" s="71">
        <v>45861</v>
      </c>
      <c r="F52" s="72" t="s">
        <v>208</v>
      </c>
      <c r="G52" s="73" t="s">
        <v>209</v>
      </c>
      <c r="H52" s="74"/>
      <c r="I52" s="74">
        <v>17117264.140000001</v>
      </c>
      <c r="J52" s="74">
        <f t="shared" si="0"/>
        <v>170889728.55643213</v>
      </c>
      <c r="K52" s="81"/>
    </row>
    <row r="53" spans="4:11" s="10" customFormat="1" ht="27.75" customHeight="1" x14ac:dyDescent="0.2">
      <c r="D53" s="70"/>
      <c r="E53" s="71">
        <v>45861</v>
      </c>
      <c r="F53" s="72" t="s">
        <v>210</v>
      </c>
      <c r="G53" s="73" t="s">
        <v>43</v>
      </c>
      <c r="H53" s="74"/>
      <c r="I53" s="74">
        <v>1982834.73</v>
      </c>
      <c r="J53" s="74">
        <f t="shared" si="0"/>
        <v>168906893.82643214</v>
      </c>
      <c r="K53" s="81"/>
    </row>
    <row r="54" spans="4:11" s="10" customFormat="1" ht="27.75" customHeight="1" x14ac:dyDescent="0.2">
      <c r="D54" s="70"/>
      <c r="E54" s="71">
        <v>45861</v>
      </c>
      <c r="F54" s="72" t="s">
        <v>210</v>
      </c>
      <c r="G54" s="73" t="s">
        <v>81</v>
      </c>
      <c r="H54" s="74"/>
      <c r="I54" s="74">
        <v>35359607.25</v>
      </c>
      <c r="J54" s="74">
        <f t="shared" si="0"/>
        <v>133547286.57643214</v>
      </c>
      <c r="K54" s="81"/>
    </row>
    <row r="55" spans="4:11" s="10" customFormat="1" ht="27.75" customHeight="1" x14ac:dyDescent="0.2">
      <c r="D55" s="70"/>
      <c r="E55" s="71">
        <v>45861</v>
      </c>
      <c r="F55" s="72" t="s">
        <v>211</v>
      </c>
      <c r="G55" s="73" t="s">
        <v>43</v>
      </c>
      <c r="H55" s="74"/>
      <c r="I55" s="74">
        <v>52760.99</v>
      </c>
      <c r="J55" s="74">
        <f t="shared" si="0"/>
        <v>133494525.58643214</v>
      </c>
      <c r="K55" s="81"/>
    </row>
    <row r="56" spans="4:11" s="10" customFormat="1" ht="33" customHeight="1" x14ac:dyDescent="0.2">
      <c r="D56" s="70"/>
      <c r="E56" s="71">
        <v>45861</v>
      </c>
      <c r="F56" s="72" t="s">
        <v>211</v>
      </c>
      <c r="G56" s="73" t="s">
        <v>212</v>
      </c>
      <c r="H56" s="74"/>
      <c r="I56" s="74">
        <v>474848.92</v>
      </c>
      <c r="J56" s="74">
        <f t="shared" si="0"/>
        <v>133019676.66643214</v>
      </c>
      <c r="K56" s="81"/>
    </row>
    <row r="57" spans="4:11" s="10" customFormat="1" ht="21" customHeight="1" x14ac:dyDescent="0.2">
      <c r="D57" s="70"/>
      <c r="E57" s="71">
        <v>45862</v>
      </c>
      <c r="F57" s="72"/>
      <c r="G57" s="73" t="s">
        <v>24</v>
      </c>
      <c r="H57" s="74">
        <v>1015383.77</v>
      </c>
      <c r="I57" s="74"/>
      <c r="J57" s="74">
        <f t="shared" si="0"/>
        <v>134035060.43643214</v>
      </c>
      <c r="K57" s="81"/>
    </row>
    <row r="58" spans="4:11" s="10" customFormat="1" ht="27.75" customHeight="1" x14ac:dyDescent="0.2">
      <c r="D58" s="70"/>
      <c r="E58" s="71">
        <v>45862</v>
      </c>
      <c r="F58" s="72"/>
      <c r="G58" s="73" t="s">
        <v>24</v>
      </c>
      <c r="H58" s="74"/>
      <c r="I58" s="74">
        <v>1015383.77</v>
      </c>
      <c r="J58" s="74">
        <f t="shared" si="0"/>
        <v>133019676.66643214</v>
      </c>
      <c r="K58" s="81"/>
    </row>
    <row r="59" spans="4:11" s="10" customFormat="1" ht="27.75" customHeight="1" x14ac:dyDescent="0.2">
      <c r="D59" s="70"/>
      <c r="E59" s="71">
        <v>45867</v>
      </c>
      <c r="F59" s="72" t="s">
        <v>213</v>
      </c>
      <c r="G59" s="73" t="s">
        <v>43</v>
      </c>
      <c r="H59" s="74"/>
      <c r="I59" s="74">
        <v>22587.87</v>
      </c>
      <c r="J59" s="74">
        <f t="shared" si="0"/>
        <v>132997088.79643214</v>
      </c>
      <c r="K59" s="81"/>
    </row>
    <row r="60" spans="4:11" s="10" customFormat="1" ht="27.75" customHeight="1" x14ac:dyDescent="0.2">
      <c r="D60" s="70"/>
      <c r="E60" s="71">
        <v>45867</v>
      </c>
      <c r="F60" s="72" t="s">
        <v>213</v>
      </c>
      <c r="G60" s="73" t="s">
        <v>214</v>
      </c>
      <c r="H60" s="74"/>
      <c r="I60" s="74">
        <v>273545.52</v>
      </c>
      <c r="J60" s="74">
        <f t="shared" si="0"/>
        <v>132723543.27643214</v>
      </c>
      <c r="K60" s="81"/>
    </row>
    <row r="61" spans="4:11" s="10" customFormat="1" ht="27.75" customHeight="1" x14ac:dyDescent="0.2">
      <c r="D61" s="70"/>
      <c r="E61" s="71">
        <v>45867</v>
      </c>
      <c r="F61" s="72" t="s">
        <v>215</v>
      </c>
      <c r="G61" s="73" t="s">
        <v>216</v>
      </c>
      <c r="H61" s="74"/>
      <c r="I61" s="74">
        <v>40545.699999999997</v>
      </c>
      <c r="J61" s="74">
        <f t="shared" si="0"/>
        <v>132682997.57643214</v>
      </c>
      <c r="K61" s="81"/>
    </row>
    <row r="62" spans="4:11" s="10" customFormat="1" ht="27.75" customHeight="1" x14ac:dyDescent="0.2">
      <c r="D62" s="70"/>
      <c r="E62" s="71">
        <v>45869</v>
      </c>
      <c r="F62" s="72"/>
      <c r="G62" s="73" t="s">
        <v>24</v>
      </c>
      <c r="H62" s="74">
        <v>336679.09</v>
      </c>
      <c r="I62" s="74"/>
      <c r="J62" s="74">
        <f t="shared" si="0"/>
        <v>133019676.66643214</v>
      </c>
      <c r="K62" s="81"/>
    </row>
    <row r="63" spans="4:11" s="10" customFormat="1" ht="27.75" customHeight="1" thickBot="1" x14ac:dyDescent="0.25">
      <c r="D63" s="70"/>
      <c r="E63" s="71">
        <v>45869</v>
      </c>
      <c r="F63" s="72"/>
      <c r="G63" s="73" t="s">
        <v>24</v>
      </c>
      <c r="H63" s="74"/>
      <c r="I63" s="74">
        <v>336679.09</v>
      </c>
      <c r="J63" s="74">
        <f t="shared" si="0"/>
        <v>132682997.57643214</v>
      </c>
      <c r="K63" s="81"/>
    </row>
    <row r="64" spans="4:11" s="10" customFormat="1" ht="27.75" hidden="1" customHeight="1" x14ac:dyDescent="0.2">
      <c r="D64" s="70"/>
      <c r="E64" s="71"/>
      <c r="F64" s="72"/>
      <c r="G64" s="73"/>
      <c r="H64" s="74"/>
      <c r="I64" s="74"/>
      <c r="J64" s="74">
        <f t="shared" si="0"/>
        <v>132682997.57643214</v>
      </c>
      <c r="K64" s="81"/>
    </row>
    <row r="65" spans="4:96" s="10" customFormat="1" ht="27.75" hidden="1" customHeight="1" x14ac:dyDescent="0.2">
      <c r="D65" s="70"/>
      <c r="E65" s="71"/>
      <c r="F65" s="72"/>
      <c r="G65" s="73"/>
      <c r="H65" s="74"/>
      <c r="I65" s="74"/>
      <c r="J65" s="74">
        <f t="shared" si="0"/>
        <v>132682997.57643214</v>
      </c>
      <c r="K65" s="81"/>
    </row>
    <row r="66" spans="4:96" s="10" customFormat="1" ht="27.75" hidden="1" customHeight="1" x14ac:dyDescent="0.2">
      <c r="D66" s="70"/>
      <c r="E66" s="71"/>
      <c r="F66" s="72"/>
      <c r="G66" s="73"/>
      <c r="H66" s="74"/>
      <c r="I66" s="74"/>
      <c r="J66" s="74">
        <f t="shared" si="0"/>
        <v>132682997.57643214</v>
      </c>
      <c r="K66" s="81"/>
    </row>
    <row r="67" spans="4:96" s="10" customFormat="1" ht="27.75" hidden="1" customHeight="1" x14ac:dyDescent="0.2">
      <c r="D67" s="70"/>
      <c r="E67" s="71"/>
      <c r="F67" s="72"/>
      <c r="G67" s="73"/>
      <c r="H67" s="74"/>
      <c r="I67" s="74"/>
      <c r="J67" s="74">
        <f t="shared" si="0"/>
        <v>132682997.57643214</v>
      </c>
      <c r="K67" s="81"/>
    </row>
    <row r="68" spans="4:96" s="10" customFormat="1" ht="27.75" hidden="1" customHeight="1" x14ac:dyDescent="0.2">
      <c r="D68" s="70"/>
      <c r="E68" s="71"/>
      <c r="F68" s="72"/>
      <c r="G68" s="73"/>
      <c r="H68" s="74"/>
      <c r="I68" s="74"/>
      <c r="J68" s="74">
        <f t="shared" si="0"/>
        <v>132682997.57643214</v>
      </c>
      <c r="K68" s="81"/>
    </row>
    <row r="69" spans="4:96" s="10" customFormat="1" ht="27.75" hidden="1" customHeight="1" thickBot="1" x14ac:dyDescent="0.25">
      <c r="D69" s="70"/>
      <c r="E69" s="71"/>
      <c r="F69" s="72"/>
      <c r="G69" s="73"/>
      <c r="H69" s="74"/>
      <c r="I69" s="74"/>
      <c r="J69" s="74">
        <f t="shared" si="0"/>
        <v>132682997.57643214</v>
      </c>
      <c r="K69" s="81"/>
    </row>
    <row r="70" spans="4:96" s="11" customFormat="1" ht="18.75" thickBot="1" x14ac:dyDescent="0.25">
      <c r="D70" s="226" t="s">
        <v>8</v>
      </c>
      <c r="E70" s="227"/>
      <c r="F70" s="227"/>
      <c r="G70" s="227"/>
      <c r="H70" s="94">
        <f>SUM(H17:H69)</f>
        <v>145770483.23000002</v>
      </c>
      <c r="I70" s="94">
        <f>SUM(I17:I69)</f>
        <v>123272764.61999999</v>
      </c>
      <c r="J70" s="95">
        <f>+J16+H70-I70</f>
        <v>132682997.57643212</v>
      </c>
      <c r="K70" s="29">
        <f>+J70-'[1]CTA. NOMINA 2000'!$G$1759</f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ht="18" x14ac:dyDescent="0.2">
      <c r="D71" s="88"/>
      <c r="E71" s="88"/>
      <c r="F71" s="88"/>
      <c r="G71" s="88"/>
      <c r="H71" s="89"/>
      <c r="I71" s="89"/>
      <c r="J71" s="90"/>
      <c r="K71" s="29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ht="14.25" x14ac:dyDescent="0.2">
      <c r="D72" s="88"/>
      <c r="E72" s="88"/>
      <c r="F72" s="88"/>
      <c r="G72" s="37"/>
      <c r="H72" s="9"/>
      <c r="I72" s="84"/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ht="14.25" x14ac:dyDescent="0.2">
      <c r="D73" s="88"/>
      <c r="E73" s="88"/>
      <c r="F73" s="88"/>
      <c r="G73" s="37"/>
      <c r="H73" s="9"/>
      <c r="I73" s="84"/>
      <c r="J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ht="14.25" x14ac:dyDescent="0.2">
      <c r="D74" s="88"/>
      <c r="E74" s="88"/>
      <c r="F74" s="88"/>
      <c r="G74" s="37"/>
      <c r="H74" s="9"/>
      <c r="I74" s="84"/>
      <c r="J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ht="14.25" x14ac:dyDescent="0.2">
      <c r="D75" s="88"/>
      <c r="E75" s="88"/>
      <c r="F75" s="88"/>
      <c r="G75" s="37"/>
      <c r="H75" s="9"/>
      <c r="I75" s="84"/>
      <c r="J75" s="9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ht="14.25" x14ac:dyDescent="0.2">
      <c r="D76" s="88"/>
      <c r="E76" s="88"/>
      <c r="F76" s="88"/>
      <c r="G76" s="37"/>
      <c r="H76" s="9"/>
      <c r="I76" s="84"/>
      <c r="J76" s="9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ht="14.25" x14ac:dyDescent="0.2">
      <c r="D77" s="88"/>
      <c r="E77" s="88"/>
      <c r="F77" s="88"/>
      <c r="G77" s="37"/>
      <c r="H77" s="9"/>
      <c r="I77" s="84"/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ht="14.25" x14ac:dyDescent="0.2">
      <c r="D78" s="9"/>
      <c r="E78" s="83" t="s">
        <v>36</v>
      </c>
      <c r="F78" s="9"/>
      <c r="G78" s="37" t="s">
        <v>40</v>
      </c>
      <c r="H78" s="9"/>
      <c r="I78" s="83" t="s">
        <v>37</v>
      </c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ht="14.25" x14ac:dyDescent="0.2">
      <c r="D79" s="9"/>
      <c r="E79" s="83" t="s">
        <v>31</v>
      </c>
      <c r="F79" s="9"/>
      <c r="G79" s="83" t="s">
        <v>32</v>
      </c>
      <c r="H79" s="9"/>
      <c r="I79" s="83" t="s">
        <v>35</v>
      </c>
      <c r="J79" s="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ht="14.25" x14ac:dyDescent="0.2">
      <c r="D80" s="9"/>
      <c r="E80" s="83" t="s">
        <v>33</v>
      </c>
      <c r="F80" s="9"/>
      <c r="G80" s="83" t="s">
        <v>82</v>
      </c>
      <c r="H80" s="9"/>
      <c r="I80" s="83" t="s">
        <v>41</v>
      </c>
      <c r="J80" s="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ht="14.25" x14ac:dyDescent="0.2">
      <c r="D81" s="9"/>
      <c r="E81" s="83" t="s">
        <v>34</v>
      </c>
      <c r="F81" s="9"/>
      <c r="G81" s="83" t="s">
        <v>52</v>
      </c>
      <c r="H81" s="9"/>
      <c r="I81" s="83" t="s">
        <v>50</v>
      </c>
      <c r="J81" s="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x14ac:dyDescent="0.2">
      <c r="D82" s="9"/>
      <c r="E82" s="9"/>
      <c r="F82" s="9"/>
      <c r="H82" s="9"/>
      <c r="I82" s="9"/>
      <c r="J82" s="9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x14ac:dyDescent="0.2">
      <c r="D83" s="9"/>
      <c r="E83" s="9"/>
      <c r="F83" s="9"/>
      <c r="H83" s="9"/>
      <c r="I83" s="9"/>
      <c r="J83" s="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x14ac:dyDescent="0.2">
      <c r="D84" s="9"/>
      <c r="E84" s="9"/>
      <c r="F84" s="9"/>
      <c r="H84" s="9"/>
      <c r="I84" s="9"/>
      <c r="J84" s="9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x14ac:dyDescent="0.2">
      <c r="D85" s="9"/>
      <c r="E85" s="9"/>
      <c r="F85" s="9"/>
      <c r="H85" s="9"/>
      <c r="I85" s="9"/>
      <c r="J85" s="9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9"/>
      <c r="E86" s="9"/>
      <c r="F86" s="9"/>
      <c r="G86" s="1"/>
      <c r="H86" s="1"/>
      <c r="I86" s="1"/>
      <c r="J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1"/>
      <c r="E87" s="1"/>
      <c r="F87" s="1"/>
      <c r="G87" s="1"/>
      <c r="H87" s="1"/>
      <c r="I87" s="1"/>
      <c r="J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x14ac:dyDescent="0.2">
      <c r="D88" s="1"/>
      <c r="E88" s="1"/>
      <c r="F88" s="1"/>
      <c r="G88" s="1"/>
      <c r="H88" s="1"/>
      <c r="I88" s="1"/>
      <c r="J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1"/>
      <c r="E89" s="1"/>
      <c r="F89" s="1"/>
      <c r="G89" s="1"/>
      <c r="H89" s="1"/>
      <c r="I89" s="1"/>
      <c r="J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x14ac:dyDescent="0.2">
      <c r="D90" s="1"/>
      <c r="E90" s="1"/>
      <c r="F90" s="1"/>
      <c r="G90" s="1"/>
      <c r="H90" s="1"/>
      <c r="I90" s="1"/>
      <c r="J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x14ac:dyDescent="0.2">
      <c r="D91" s="1"/>
      <c r="E91" s="1"/>
      <c r="F91" s="1"/>
      <c r="G91" s="1"/>
      <c r="H91" s="1"/>
      <c r="I91" s="1"/>
      <c r="J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4:96" s="11" customFormat="1" x14ac:dyDescent="0.2">
      <c r="D92" s="1"/>
      <c r="E92" s="1"/>
      <c r="F92" s="1"/>
      <c r="G92" s="1"/>
      <c r="H92" s="1"/>
      <c r="I92" s="1"/>
      <c r="J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4:96" s="11" customFormat="1" x14ac:dyDescent="0.2">
      <c r="D93" s="1"/>
      <c r="E93" s="1"/>
      <c r="F93" s="1"/>
      <c r="G93" s="1"/>
      <c r="H93" s="1"/>
      <c r="I93" s="1"/>
      <c r="J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</row>
    <row r="94" spans="4:96" s="11" customFormat="1" x14ac:dyDescent="0.2">
      <c r="D94" s="1"/>
      <c r="E94" s="1"/>
      <c r="F94" s="1"/>
      <c r="G94" s="9"/>
      <c r="H94" s="1"/>
      <c r="I94" s="1"/>
      <c r="J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4:96" x14ac:dyDescent="0.2">
      <c r="H95" s="9"/>
      <c r="I95" s="9"/>
      <c r="J95" s="9"/>
    </row>
    <row r="96" spans="4:96" x14ac:dyDescent="0.2">
      <c r="D96" s="9"/>
      <c r="E96" s="9"/>
      <c r="F96" s="9"/>
    </row>
    <row r="116" spans="4:4" ht="15" x14ac:dyDescent="0.2">
      <c r="D116" s="86"/>
    </row>
  </sheetData>
  <mergeCells count="8">
    <mergeCell ref="D8:J8"/>
    <mergeCell ref="D9:J9"/>
    <mergeCell ref="D70:G70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rowBreaks count="1" manualBreakCount="1">
    <brk id="41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4"/>
  <sheetViews>
    <sheetView topLeftCell="C7" zoomScale="85" zoomScaleNormal="85" zoomScaleSheetLayoutView="70" workbookViewId="0">
      <selection activeCell="K21" sqref="K21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1" t="s">
        <v>10</v>
      </c>
      <c r="E8" s="211"/>
      <c r="F8" s="211"/>
      <c r="G8" s="211"/>
      <c r="H8" s="211"/>
      <c r="I8" s="211"/>
      <c r="J8" s="211"/>
      <c r="K8" s="16"/>
      <c r="L8" s="16"/>
    </row>
    <row r="9" spans="1:14" s="14" customFormat="1" ht="18.75" x14ac:dyDescent="0.2">
      <c r="C9" s="18"/>
      <c r="D9" s="217" t="s">
        <v>25</v>
      </c>
      <c r="E9" s="217"/>
      <c r="F9" s="217"/>
      <c r="G9" s="217"/>
      <c r="H9" s="217"/>
      <c r="I9" s="217"/>
      <c r="J9" s="217"/>
    </row>
    <row r="10" spans="1:14" s="17" customFormat="1" ht="18" customHeight="1" x14ac:dyDescent="0.2">
      <c r="B10" s="18"/>
      <c r="C10" s="18"/>
      <c r="D10" s="217" t="s">
        <v>20</v>
      </c>
      <c r="E10" s="217"/>
      <c r="F10" s="217"/>
      <c r="G10" s="217"/>
      <c r="H10" s="217"/>
      <c r="I10" s="217"/>
      <c r="J10" s="217"/>
    </row>
    <row r="11" spans="1:14" s="14" customFormat="1" ht="18.75" customHeight="1" x14ac:dyDescent="0.2">
      <c r="D11" s="218" t="s">
        <v>83</v>
      </c>
      <c r="E11" s="218"/>
      <c r="F11" s="218"/>
      <c r="G11" s="218"/>
      <c r="H11" s="218"/>
      <c r="I11" s="218"/>
      <c r="J11" s="218"/>
    </row>
    <row r="12" spans="1:14" s="14" customFormat="1" ht="18.75" x14ac:dyDescent="0.2">
      <c r="D12" s="80"/>
      <c r="E12" s="80"/>
      <c r="F12" s="80"/>
      <c r="G12" s="80"/>
      <c r="H12" s="80"/>
      <c r="I12" s="80"/>
      <c r="J12" s="80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16"/>
      <c r="E14" s="213" t="s">
        <v>25</v>
      </c>
      <c r="F14" s="213"/>
      <c r="G14" s="213"/>
      <c r="H14" s="213"/>
      <c r="I14" s="213"/>
      <c r="J14" s="213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16"/>
      <c r="E15" s="212" t="s">
        <v>26</v>
      </c>
      <c r="F15" s="212"/>
      <c r="G15" s="212"/>
      <c r="H15" s="212"/>
      <c r="I15" s="212"/>
      <c r="J15" s="51">
        <f>+'[1]CTA. FONDOCYT 960'!$J$96</f>
        <v>1194320.3199999998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16"/>
      <c r="E16" s="62" t="s">
        <v>4</v>
      </c>
      <c r="F16" s="62" t="s">
        <v>5</v>
      </c>
      <c r="G16" s="62" t="s">
        <v>6</v>
      </c>
      <c r="H16" s="62" t="s">
        <v>0</v>
      </c>
      <c r="I16" s="62" t="s">
        <v>1</v>
      </c>
      <c r="J16" s="62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14"/>
      <c r="E17" s="115"/>
      <c r="F17" s="114"/>
      <c r="G17" s="115">
        <f>+'INGRESOS CUENTA COLECT'!D17</f>
        <v>45838</v>
      </c>
      <c r="H17" s="116"/>
      <c r="I17" s="117">
        <v>0</v>
      </c>
      <c r="J17" s="116">
        <f>+J15</f>
        <v>1194320.3199999998</v>
      </c>
    </row>
    <row r="18" spans="4:96" s="10" customFormat="1" ht="26.25" hidden="1" customHeight="1" x14ac:dyDescent="0.2">
      <c r="D18" s="170"/>
      <c r="E18" s="171"/>
      <c r="F18" s="172"/>
      <c r="G18" s="198"/>
      <c r="H18" s="173"/>
      <c r="I18" s="174"/>
      <c r="J18" s="74">
        <f>J17+H18-I18</f>
        <v>1194320.3199999998</v>
      </c>
    </row>
    <row r="19" spans="4:96" s="10" customFormat="1" ht="26.25" customHeight="1" thickBot="1" x14ac:dyDescent="0.25">
      <c r="D19" s="170"/>
      <c r="E19" s="171">
        <v>45869</v>
      </c>
      <c r="F19" s="172"/>
      <c r="G19" s="198" t="s">
        <v>30</v>
      </c>
      <c r="H19" s="173"/>
      <c r="I19" s="174">
        <v>175</v>
      </c>
      <c r="J19" s="74">
        <f>J18+H19-I19</f>
        <v>1194145.3199999998</v>
      </c>
    </row>
    <row r="20" spans="4:96" s="11" customFormat="1" ht="19.5" thickTop="1" thickBot="1" x14ac:dyDescent="0.25">
      <c r="D20" s="228" t="s">
        <v>8</v>
      </c>
      <c r="E20" s="228"/>
      <c r="F20" s="228"/>
      <c r="G20" s="228"/>
      <c r="H20" s="75">
        <v>0</v>
      </c>
      <c r="I20" s="75">
        <f>SUM(I18:I19)</f>
        <v>175</v>
      </c>
      <c r="J20" s="75">
        <f>+J15+H20-I20</f>
        <v>1194145.3199999998</v>
      </c>
      <c r="K20" s="29">
        <f>+J20-'[1]CTA. FONDOCYT 960'!$J$97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5"/>
      <c r="F23" s="5"/>
      <c r="G23" s="5"/>
      <c r="H23" s="8"/>
      <c r="I23" s="8"/>
      <c r="J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5"/>
      <c r="F24" s="5"/>
      <c r="G24" s="5"/>
      <c r="H24" s="8"/>
      <c r="I24" s="8"/>
      <c r="J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83" t="s">
        <v>36</v>
      </c>
      <c r="F25" s="9"/>
      <c r="G25" s="84" t="s">
        <v>38</v>
      </c>
      <c r="H25" s="9"/>
      <c r="I25" s="83" t="s">
        <v>37</v>
      </c>
      <c r="J25" s="9"/>
      <c r="K25" s="2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83" t="s">
        <v>31</v>
      </c>
      <c r="F26" s="9"/>
      <c r="G26" s="83" t="s">
        <v>32</v>
      </c>
      <c r="H26" s="9"/>
      <c r="I26" s="83" t="s">
        <v>35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83" t="s">
        <v>33</v>
      </c>
      <c r="F27" s="9"/>
      <c r="G27" s="83" t="s">
        <v>82</v>
      </c>
      <c r="H27" s="9"/>
      <c r="I27" s="83" t="s">
        <v>41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83" t="s">
        <v>34</v>
      </c>
      <c r="F28" s="9"/>
      <c r="G28" s="83" t="s">
        <v>52</v>
      </c>
      <c r="H28" s="9"/>
      <c r="I28" s="83" t="s">
        <v>50</v>
      </c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I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G33" s="84"/>
      <c r="H33" s="9"/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8" x14ac:dyDescent="0.2">
      <c r="D35" s="22"/>
      <c r="E35" s="21"/>
      <c r="F35" s="20"/>
      <c r="G35" s="20"/>
      <c r="H35" s="23"/>
      <c r="I35" s="23"/>
      <c r="J35" s="23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6"/>
      <c r="F36" s="3"/>
      <c r="G36" s="3"/>
      <c r="H36" s="4"/>
      <c r="I36" s="4"/>
      <c r="J36" s="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229"/>
      <c r="E37" s="229"/>
      <c r="F37" s="229"/>
      <c r="G37" s="229"/>
      <c r="H37" s="229"/>
      <c r="I37" s="229"/>
      <c r="J37" s="22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30"/>
      <c r="E38" s="230"/>
      <c r="F38" s="230"/>
      <c r="G38" s="230"/>
      <c r="H38" s="230"/>
      <c r="I38" s="230"/>
      <c r="J38" s="230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219"/>
      <c r="E39" s="219"/>
      <c r="F39" s="219"/>
      <c r="G39" s="219"/>
      <c r="H39" s="219"/>
      <c r="I39" s="219"/>
      <c r="J39" s="21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19"/>
      <c r="E40" s="219"/>
      <c r="F40" s="219"/>
      <c r="G40" s="219"/>
      <c r="H40" s="219"/>
      <c r="I40" s="219"/>
      <c r="J40" s="21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19"/>
      <c r="E41" s="219"/>
      <c r="F41" s="219"/>
      <c r="G41" s="219"/>
      <c r="H41" s="219"/>
      <c r="I41" s="219"/>
      <c r="J41" s="21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19"/>
      <c r="E42" s="219"/>
      <c r="F42" s="219"/>
      <c r="G42" s="219"/>
      <c r="H42" s="219"/>
      <c r="I42" s="219"/>
      <c r="J42" s="21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73" spans="4:4" ht="13.5" thickBot="1" x14ac:dyDescent="0.25"/>
    <row r="74" spans="4:4" ht="15" x14ac:dyDescent="0.2">
      <c r="D74" s="2"/>
    </row>
  </sheetData>
  <mergeCells count="14">
    <mergeCell ref="D42:J42"/>
    <mergeCell ref="D20:G20"/>
    <mergeCell ref="D37:J37"/>
    <mergeCell ref="D38:J38"/>
    <mergeCell ref="D39:J39"/>
    <mergeCell ref="D40:J40"/>
    <mergeCell ref="D41:J41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69"/>
  <sheetViews>
    <sheetView topLeftCell="C7" zoomScale="85" zoomScaleNormal="85" zoomScaleSheetLayoutView="70" workbookViewId="0">
      <selection activeCell="J14" sqref="J14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1" t="s">
        <v>10</v>
      </c>
      <c r="E8" s="211"/>
      <c r="F8" s="211"/>
      <c r="G8" s="211"/>
      <c r="H8" s="211"/>
      <c r="I8" s="211"/>
      <c r="J8" s="211"/>
      <c r="K8" s="16"/>
      <c r="L8" s="16"/>
    </row>
    <row r="9" spans="1:14" s="14" customFormat="1" ht="18.75" x14ac:dyDescent="0.2">
      <c r="C9" s="18"/>
      <c r="D9" s="217" t="s">
        <v>58</v>
      </c>
      <c r="E9" s="217"/>
      <c r="F9" s="217"/>
      <c r="G9" s="217"/>
      <c r="H9" s="217"/>
      <c r="I9" s="217"/>
      <c r="J9" s="217"/>
    </row>
    <row r="10" spans="1:14" s="17" customFormat="1" ht="18" customHeight="1" x14ac:dyDescent="0.2">
      <c r="B10" s="18"/>
      <c r="C10" s="18"/>
      <c r="D10" s="217" t="s">
        <v>20</v>
      </c>
      <c r="E10" s="217"/>
      <c r="F10" s="217"/>
      <c r="G10" s="217"/>
      <c r="H10" s="217"/>
      <c r="I10" s="217"/>
      <c r="J10" s="217"/>
    </row>
    <row r="11" spans="1:14" s="14" customFormat="1" ht="18.75" customHeight="1" x14ac:dyDescent="0.2">
      <c r="D11" s="218" t="s">
        <v>83</v>
      </c>
      <c r="E11" s="218"/>
      <c r="F11" s="218"/>
      <c r="G11" s="218"/>
      <c r="H11" s="218"/>
      <c r="I11" s="218"/>
      <c r="J11" s="218"/>
    </row>
    <row r="12" spans="1:14" s="11" customFormat="1" ht="19.5" customHeight="1" thickBot="1" x14ac:dyDescent="0.25">
      <c r="C12" s="231" t="s">
        <v>59</v>
      </c>
      <c r="D12" s="231"/>
      <c r="E12" s="231"/>
      <c r="F12" s="231"/>
      <c r="G12" s="231"/>
      <c r="H12" s="231"/>
      <c r="I12" s="231"/>
      <c r="J12" s="231"/>
    </row>
    <row r="13" spans="1:14" s="3" customFormat="1" ht="26.25" customHeight="1" thickTop="1" thickBot="1" x14ac:dyDescent="0.25">
      <c r="A13" s="7"/>
      <c r="B13" s="7"/>
      <c r="C13" s="7"/>
      <c r="D13" s="216"/>
      <c r="E13" s="213" t="s">
        <v>58</v>
      </c>
      <c r="F13" s="213"/>
      <c r="G13" s="213"/>
      <c r="H13" s="213"/>
      <c r="I13" s="213"/>
      <c r="J13" s="213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6"/>
      <c r="E14" s="212" t="s">
        <v>7</v>
      </c>
      <c r="F14" s="212"/>
      <c r="G14" s="212"/>
      <c r="H14" s="212"/>
      <c r="I14" s="212"/>
      <c r="J14" s="51">
        <f>+'[1]CTA.  2000 ONCO'!$G$11</f>
        <v>980606.4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6"/>
      <c r="E15" s="200" t="s">
        <v>4</v>
      </c>
      <c r="F15" s="200" t="s">
        <v>5</v>
      </c>
      <c r="G15" s="200" t="s">
        <v>6</v>
      </c>
      <c r="H15" s="200" t="s">
        <v>0</v>
      </c>
      <c r="I15" s="200" t="s">
        <v>1</v>
      </c>
      <c r="J15" s="200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47"/>
      <c r="E16" s="144"/>
      <c r="F16" s="147"/>
      <c r="G16" s="144">
        <f>+'INGRESOS CUENTA COLECT'!D17</f>
        <v>45838</v>
      </c>
      <c r="H16" s="148"/>
      <c r="I16" s="149">
        <v>0</v>
      </c>
      <c r="J16" s="148">
        <f>+J14</f>
        <v>980606.4</v>
      </c>
    </row>
    <row r="17" spans="4:96" s="10" customFormat="1" ht="16.5" hidden="1" x14ac:dyDescent="0.2">
      <c r="D17" s="70"/>
      <c r="E17" s="71"/>
      <c r="F17" s="72"/>
      <c r="G17" s="87"/>
      <c r="H17" s="74"/>
      <c r="I17" s="74"/>
      <c r="J17" s="74">
        <f t="shared" ref="J17:J22" si="0">J16+H17-I17</f>
        <v>980606.4</v>
      </c>
    </row>
    <row r="18" spans="4:96" s="10" customFormat="1" ht="16.5" hidden="1" x14ac:dyDescent="0.2">
      <c r="D18" s="70"/>
      <c r="E18" s="71"/>
      <c r="F18" s="72"/>
      <c r="G18" s="73"/>
      <c r="H18" s="74"/>
      <c r="I18" s="74"/>
      <c r="J18" s="74">
        <f t="shared" si="0"/>
        <v>980606.4</v>
      </c>
    </row>
    <row r="19" spans="4:96" s="10" customFormat="1" ht="16.5" hidden="1" x14ac:dyDescent="0.2">
      <c r="D19" s="70"/>
      <c r="E19" s="71"/>
      <c r="F19" s="72"/>
      <c r="G19" s="73"/>
      <c r="H19" s="74"/>
      <c r="I19" s="74"/>
      <c r="J19" s="74">
        <f t="shared" si="0"/>
        <v>980606.4</v>
      </c>
    </row>
    <row r="20" spans="4:96" s="10" customFormat="1" ht="17.25" thickBot="1" x14ac:dyDescent="0.25">
      <c r="D20" s="70"/>
      <c r="E20" s="71">
        <v>45869</v>
      </c>
      <c r="F20" s="72"/>
      <c r="G20" s="73"/>
      <c r="H20" s="74"/>
      <c r="I20" s="74"/>
      <c r="J20" s="74">
        <f t="shared" si="0"/>
        <v>980606.4</v>
      </c>
    </row>
    <row r="21" spans="4:96" s="10" customFormat="1" ht="16.5" hidden="1" x14ac:dyDescent="0.2">
      <c r="D21" s="70"/>
      <c r="E21" s="71"/>
      <c r="F21" s="72"/>
      <c r="G21" s="73"/>
      <c r="H21" s="74"/>
      <c r="I21" s="74"/>
      <c r="J21" s="74">
        <f t="shared" si="0"/>
        <v>980606.4</v>
      </c>
    </row>
    <row r="22" spans="4:96" s="10" customFormat="1" ht="27.75" hidden="1" customHeight="1" thickBot="1" x14ac:dyDescent="0.25">
      <c r="D22" s="70"/>
      <c r="E22" s="71"/>
      <c r="F22" s="72"/>
      <c r="G22" s="73"/>
      <c r="H22" s="74"/>
      <c r="I22" s="74"/>
      <c r="J22" s="74">
        <f t="shared" si="0"/>
        <v>980606.4</v>
      </c>
      <c r="K22" s="81"/>
    </row>
    <row r="23" spans="4:96" s="11" customFormat="1" ht="18.75" thickBot="1" x14ac:dyDescent="0.25">
      <c r="D23" s="226" t="s">
        <v>8</v>
      </c>
      <c r="E23" s="227"/>
      <c r="F23" s="227"/>
      <c r="G23" s="227"/>
      <c r="H23" s="94">
        <f>SUM(H17:H22)</f>
        <v>0</v>
      </c>
      <c r="I23" s="94">
        <f>SUM(I17:I22)</f>
        <v>0</v>
      </c>
      <c r="J23" s="95">
        <f>+J16+H23-I23</f>
        <v>980606.4</v>
      </c>
      <c r="K23" s="29">
        <f>+J23-'[1]CTA.  2000 ONCO'!$G$11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8" x14ac:dyDescent="0.2">
      <c r="D24" s="88"/>
      <c r="E24" s="88"/>
      <c r="F24" s="88"/>
      <c r="G24" s="88"/>
      <c r="H24" s="89"/>
      <c r="I24" s="89"/>
      <c r="J24" s="90"/>
      <c r="K24" s="2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88"/>
      <c r="E25" s="88"/>
      <c r="F25" s="88"/>
      <c r="G25" s="37"/>
      <c r="H25" s="9"/>
      <c r="I25" s="84"/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88"/>
      <c r="E26" s="88"/>
      <c r="F26" s="88"/>
      <c r="G26" s="37"/>
      <c r="H26" s="9"/>
      <c r="I26" s="84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x14ac:dyDescent="0.2">
      <c r="D27" s="88"/>
      <c r="E27" s="88"/>
      <c r="F27" s="88"/>
      <c r="G27" s="37"/>
      <c r="H27" s="9"/>
      <c r="I27" s="84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x14ac:dyDescent="0.2">
      <c r="D28" s="88"/>
      <c r="E28" s="88"/>
      <c r="F28" s="88"/>
      <c r="G28" s="37"/>
      <c r="H28" s="9"/>
      <c r="I28" s="84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x14ac:dyDescent="0.2">
      <c r="D29" s="88"/>
      <c r="E29" s="88"/>
      <c r="F29" s="88"/>
      <c r="G29" s="37"/>
      <c r="H29" s="9"/>
      <c r="I29" s="84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x14ac:dyDescent="0.2">
      <c r="D30" s="88"/>
      <c r="E30" s="88"/>
      <c r="F30" s="88"/>
      <c r="G30" s="37"/>
      <c r="H30" s="9"/>
      <c r="I30" s="84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9"/>
      <c r="E31" s="83" t="s">
        <v>36</v>
      </c>
      <c r="F31" s="9"/>
      <c r="G31" s="37" t="s">
        <v>40</v>
      </c>
      <c r="H31" s="9"/>
      <c r="I31" s="83" t="s">
        <v>37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9"/>
      <c r="E32" s="83" t="s">
        <v>31</v>
      </c>
      <c r="F32" s="9"/>
      <c r="G32" s="83" t="s">
        <v>32</v>
      </c>
      <c r="H32" s="9"/>
      <c r="I32" s="83" t="s">
        <v>35</v>
      </c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9"/>
      <c r="E33" s="83" t="s">
        <v>33</v>
      </c>
      <c r="F33" s="9"/>
      <c r="G33" s="83" t="s">
        <v>82</v>
      </c>
      <c r="H33" s="9"/>
      <c r="I33" s="83" t="s">
        <v>41</v>
      </c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9"/>
      <c r="E34" s="83" t="s">
        <v>34</v>
      </c>
      <c r="F34" s="9"/>
      <c r="G34" s="83" t="s">
        <v>52</v>
      </c>
      <c r="H34" s="9"/>
      <c r="I34" s="83" t="s">
        <v>50</v>
      </c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x14ac:dyDescent="0.2">
      <c r="D35" s="9"/>
      <c r="E35" s="9"/>
      <c r="F35" s="9"/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x14ac:dyDescent="0.2">
      <c r="D36" s="9"/>
      <c r="E36" s="9"/>
      <c r="F36" s="9"/>
      <c r="H36" s="9"/>
      <c r="I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x14ac:dyDescent="0.2">
      <c r="D37" s="9"/>
      <c r="E37" s="9"/>
      <c r="F37" s="9"/>
      <c r="H37" s="9"/>
      <c r="I37" s="9"/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x14ac:dyDescent="0.2">
      <c r="D38" s="9"/>
      <c r="E38" s="9"/>
      <c r="F38" s="9"/>
      <c r="H38" s="9"/>
      <c r="I38" s="9"/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x14ac:dyDescent="0.2">
      <c r="D39" s="9"/>
      <c r="E39" s="9"/>
      <c r="F39" s="9"/>
      <c r="G39" s="1"/>
      <c r="H39" s="1"/>
      <c r="I39" s="1"/>
      <c r="J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1"/>
      <c r="E40" s="1"/>
      <c r="F40" s="1"/>
      <c r="G40" s="1"/>
      <c r="H40" s="1"/>
      <c r="I40" s="1"/>
      <c r="J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1"/>
      <c r="E41" s="1"/>
      <c r="F41" s="1"/>
      <c r="G41" s="1"/>
      <c r="H41" s="1"/>
      <c r="I41" s="1"/>
      <c r="J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1"/>
      <c r="E42" s="1"/>
      <c r="F42" s="1"/>
      <c r="G42" s="1"/>
      <c r="H42" s="1"/>
      <c r="I42" s="1"/>
      <c r="J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1"/>
      <c r="E43" s="1"/>
      <c r="F43" s="1"/>
      <c r="G43" s="1"/>
      <c r="H43" s="1"/>
      <c r="I43" s="1"/>
      <c r="J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1"/>
      <c r="E44" s="1"/>
      <c r="F44" s="1"/>
      <c r="G44" s="1"/>
      <c r="H44" s="1"/>
      <c r="I44" s="1"/>
      <c r="J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1"/>
      <c r="E45" s="1"/>
      <c r="F45" s="1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9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x14ac:dyDescent="0.2">
      <c r="H48" s="9"/>
      <c r="I48" s="9"/>
      <c r="J48" s="9"/>
    </row>
    <row r="49" spans="4:6" x14ac:dyDescent="0.2">
      <c r="D49" s="9"/>
      <c r="E49" s="9"/>
      <c r="F49" s="9"/>
    </row>
    <row r="69" spans="4:4" ht="15" x14ac:dyDescent="0.2">
      <c r="D69" s="86"/>
    </row>
  </sheetData>
  <mergeCells count="9">
    <mergeCell ref="D23:G23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04"/>
  <sheetViews>
    <sheetView topLeftCell="C16" zoomScale="85" zoomScaleNormal="85" zoomScaleSheetLayoutView="70" workbookViewId="0">
      <selection activeCell="K59" sqref="K59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1" t="s">
        <v>10</v>
      </c>
      <c r="E8" s="211"/>
      <c r="F8" s="211"/>
      <c r="G8" s="211"/>
      <c r="H8" s="211"/>
      <c r="I8" s="211"/>
      <c r="J8" s="211"/>
      <c r="K8" s="16"/>
      <c r="L8" s="16"/>
    </row>
    <row r="9" spans="1:14" s="14" customFormat="1" ht="18.75" x14ac:dyDescent="0.2">
      <c r="C9" s="18"/>
      <c r="D9" s="217" t="s">
        <v>72</v>
      </c>
      <c r="E9" s="217"/>
      <c r="F9" s="217"/>
      <c r="G9" s="217"/>
      <c r="H9" s="217"/>
      <c r="I9" s="217"/>
      <c r="J9" s="217"/>
    </row>
    <row r="10" spans="1:14" s="17" customFormat="1" ht="18" customHeight="1" x14ac:dyDescent="0.2">
      <c r="B10" s="18"/>
      <c r="C10" s="18"/>
      <c r="D10" s="217" t="s">
        <v>20</v>
      </c>
      <c r="E10" s="217"/>
      <c r="F10" s="217"/>
      <c r="G10" s="217"/>
      <c r="H10" s="217"/>
      <c r="I10" s="217"/>
      <c r="J10" s="217"/>
    </row>
    <row r="11" spans="1:14" s="14" customFormat="1" ht="18.75" customHeight="1" x14ac:dyDescent="0.2">
      <c r="D11" s="218" t="s">
        <v>83</v>
      </c>
      <c r="E11" s="218"/>
      <c r="F11" s="218"/>
      <c r="G11" s="218"/>
      <c r="H11" s="218"/>
      <c r="I11" s="218"/>
      <c r="J11" s="218"/>
    </row>
    <row r="12" spans="1:14" s="11" customFormat="1" ht="19.5" customHeight="1" thickBot="1" x14ac:dyDescent="0.25">
      <c r="C12" s="232"/>
      <c r="D12" s="232"/>
      <c r="E12" s="232"/>
      <c r="F12" s="232"/>
      <c r="G12" s="233" t="s">
        <v>71</v>
      </c>
      <c r="H12" s="233"/>
      <c r="I12" s="233"/>
      <c r="J12" s="233"/>
    </row>
    <row r="13" spans="1:14" s="3" customFormat="1" ht="26.25" customHeight="1" thickTop="1" thickBot="1" x14ac:dyDescent="0.25">
      <c r="A13" s="7"/>
      <c r="B13" s="7"/>
      <c r="C13" s="7"/>
      <c r="D13" s="216"/>
      <c r="E13" s="213" t="s">
        <v>58</v>
      </c>
      <c r="F13" s="213"/>
      <c r="G13" s="213"/>
      <c r="H13" s="213"/>
      <c r="I13" s="213"/>
      <c r="J13" s="213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6"/>
      <c r="E14" s="212" t="s">
        <v>7</v>
      </c>
      <c r="F14" s="212"/>
      <c r="G14" s="212"/>
      <c r="H14" s="212"/>
      <c r="I14" s="212"/>
      <c r="J14" s="51">
        <f>+'[1]CTA.  3103 F. REPONIBLE'!$J$35</f>
        <v>603910.63999999978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6"/>
      <c r="E15" s="209" t="s">
        <v>4</v>
      </c>
      <c r="F15" s="209" t="s">
        <v>5</v>
      </c>
      <c r="G15" s="209" t="s">
        <v>6</v>
      </c>
      <c r="H15" s="209" t="s">
        <v>0</v>
      </c>
      <c r="I15" s="209" t="s">
        <v>1</v>
      </c>
      <c r="J15" s="209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47"/>
      <c r="E16" s="144"/>
      <c r="F16" s="147"/>
      <c r="G16" s="144">
        <f>+'INGRESOS CUENTA COLECT'!D17</f>
        <v>45838</v>
      </c>
      <c r="H16" s="148"/>
      <c r="I16" s="149">
        <v>0</v>
      </c>
      <c r="J16" s="148">
        <f>+J14</f>
        <v>603910.63999999978</v>
      </c>
    </row>
    <row r="17" spans="4:96" s="10" customFormat="1" ht="16.5" x14ac:dyDescent="0.2">
      <c r="D17" s="70"/>
      <c r="E17" s="71">
        <v>45840</v>
      </c>
      <c r="F17" s="72"/>
      <c r="G17" s="87" t="s">
        <v>12</v>
      </c>
      <c r="H17" s="74"/>
      <c r="I17" s="74">
        <v>150</v>
      </c>
      <c r="J17" s="74">
        <f t="shared" ref="J17:J57" si="0">J16+H17-I17</f>
        <v>603760.63999999978</v>
      </c>
    </row>
    <row r="18" spans="4:96" s="10" customFormat="1" ht="16.5" x14ac:dyDescent="0.2">
      <c r="D18" s="70"/>
      <c r="E18" s="71">
        <v>45845</v>
      </c>
      <c r="F18" s="72"/>
      <c r="G18" s="73" t="s">
        <v>12</v>
      </c>
      <c r="H18" s="74"/>
      <c r="I18" s="74">
        <v>19.850000000000001</v>
      </c>
      <c r="J18" s="74">
        <f t="shared" si="0"/>
        <v>603740.7899999998</v>
      </c>
    </row>
    <row r="19" spans="4:96" s="10" customFormat="1" ht="16.5" x14ac:dyDescent="0.2">
      <c r="D19" s="70"/>
      <c r="E19" s="71">
        <v>45855</v>
      </c>
      <c r="F19" s="72" t="s">
        <v>217</v>
      </c>
      <c r="G19" s="73" t="s">
        <v>218</v>
      </c>
      <c r="H19" s="74"/>
      <c r="I19" s="74">
        <v>80000</v>
      </c>
      <c r="J19" s="74">
        <f t="shared" si="0"/>
        <v>523740.7899999998</v>
      </c>
    </row>
    <row r="20" spans="4:96" s="10" customFormat="1" ht="16.5" x14ac:dyDescent="0.2">
      <c r="D20" s="70"/>
      <c r="E20" s="71">
        <v>45855</v>
      </c>
      <c r="F20" s="72"/>
      <c r="G20" s="73" t="s">
        <v>12</v>
      </c>
      <c r="H20" s="74"/>
      <c r="I20" s="74">
        <v>259.44</v>
      </c>
      <c r="J20" s="74">
        <f t="shared" si="0"/>
        <v>523481.3499999998</v>
      </c>
    </row>
    <row r="21" spans="4:96" s="10" customFormat="1" ht="16.5" x14ac:dyDescent="0.2">
      <c r="D21" s="70"/>
      <c r="E21" s="71">
        <v>45856</v>
      </c>
      <c r="F21" s="72"/>
      <c r="G21" s="73" t="s">
        <v>12</v>
      </c>
      <c r="H21" s="74"/>
      <c r="I21" s="74">
        <v>310.22000000000003</v>
      </c>
      <c r="J21" s="74">
        <f t="shared" si="0"/>
        <v>523171.12999999983</v>
      </c>
    </row>
    <row r="22" spans="4:96" s="10" customFormat="1" ht="27.75" customHeight="1" x14ac:dyDescent="0.2">
      <c r="D22" s="70"/>
      <c r="E22" s="71">
        <v>45859</v>
      </c>
      <c r="F22" s="72"/>
      <c r="G22" s="73" t="s">
        <v>12</v>
      </c>
      <c r="H22" s="74"/>
      <c r="I22" s="74">
        <v>74.460000000000008</v>
      </c>
      <c r="J22" s="74">
        <f t="shared" si="0"/>
        <v>523096.66999999981</v>
      </c>
      <c r="K22" s="81"/>
    </row>
    <row r="23" spans="4:96" s="11" customFormat="1" ht="28.5" x14ac:dyDescent="0.2">
      <c r="D23" s="70"/>
      <c r="E23" s="71">
        <v>45859</v>
      </c>
      <c r="F23" s="72" t="s">
        <v>217</v>
      </c>
      <c r="G23" s="73" t="s">
        <v>219</v>
      </c>
      <c r="H23" s="74"/>
      <c r="I23" s="74">
        <v>300</v>
      </c>
      <c r="J23" s="74">
        <f t="shared" si="0"/>
        <v>522796.66999999981</v>
      </c>
      <c r="K23" s="2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4.25" x14ac:dyDescent="0.2">
      <c r="D24" s="70"/>
      <c r="E24" s="71">
        <v>45860</v>
      </c>
      <c r="F24" s="72"/>
      <c r="G24" s="73" t="s">
        <v>12</v>
      </c>
      <c r="H24" s="74"/>
      <c r="I24" s="74">
        <v>120</v>
      </c>
      <c r="J24" s="74">
        <f t="shared" si="0"/>
        <v>522676.66999999981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70"/>
      <c r="E25" s="71">
        <v>45863</v>
      </c>
      <c r="F25" s="72"/>
      <c r="G25" s="73" t="s">
        <v>12</v>
      </c>
      <c r="H25" s="74"/>
      <c r="I25" s="74">
        <v>76.95</v>
      </c>
      <c r="J25" s="74">
        <f t="shared" si="0"/>
        <v>522599.7199999998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70"/>
      <c r="E26" s="71">
        <v>45863</v>
      </c>
      <c r="F26" s="72" t="s">
        <v>77</v>
      </c>
      <c r="G26" s="73" t="s">
        <v>78</v>
      </c>
      <c r="H26" s="74"/>
      <c r="I26" s="74">
        <v>14700</v>
      </c>
      <c r="J26" s="74">
        <f t="shared" si="0"/>
        <v>507899.7199999998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29.25" thickBot="1" x14ac:dyDescent="0.25">
      <c r="D27" s="70"/>
      <c r="E27" s="71">
        <v>45869</v>
      </c>
      <c r="F27" s="72"/>
      <c r="G27" s="73" t="s">
        <v>30</v>
      </c>
      <c r="H27" s="74"/>
      <c r="I27" s="74">
        <v>175</v>
      </c>
      <c r="J27" s="74">
        <f t="shared" si="0"/>
        <v>507724.7199999998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hidden="1" x14ac:dyDescent="0.2">
      <c r="D28" s="70"/>
      <c r="E28" s="71"/>
      <c r="F28" s="72"/>
      <c r="G28" s="73"/>
      <c r="H28" s="74"/>
      <c r="I28" s="74"/>
      <c r="J28" s="74">
        <f t="shared" si="0"/>
        <v>507724.7199999998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hidden="1" x14ac:dyDescent="0.2">
      <c r="D29" s="70"/>
      <c r="E29" s="71"/>
      <c r="F29" s="72"/>
      <c r="G29" s="73"/>
      <c r="H29" s="74"/>
      <c r="I29" s="74"/>
      <c r="J29" s="74">
        <f t="shared" si="0"/>
        <v>507724.7199999998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hidden="1" x14ac:dyDescent="0.2">
      <c r="D30" s="70"/>
      <c r="E30" s="71"/>
      <c r="F30" s="72"/>
      <c r="G30" s="73"/>
      <c r="H30" s="74"/>
      <c r="I30" s="74"/>
      <c r="J30" s="74">
        <f t="shared" si="0"/>
        <v>507724.7199999998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hidden="1" x14ac:dyDescent="0.2">
      <c r="D31" s="70"/>
      <c r="E31" s="71"/>
      <c r="F31" s="72"/>
      <c r="G31" s="73"/>
      <c r="H31" s="74"/>
      <c r="I31" s="74"/>
      <c r="J31" s="74">
        <f t="shared" si="0"/>
        <v>507724.7199999998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hidden="1" x14ac:dyDescent="0.2">
      <c r="D32" s="70"/>
      <c r="E32" s="71"/>
      <c r="F32" s="72"/>
      <c r="G32" s="73"/>
      <c r="H32" s="74"/>
      <c r="I32" s="74"/>
      <c r="J32" s="74">
        <f t="shared" si="0"/>
        <v>507724.7199999998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hidden="1" x14ac:dyDescent="0.2">
      <c r="D33" s="70"/>
      <c r="E33" s="71"/>
      <c r="F33" s="72"/>
      <c r="G33" s="73"/>
      <c r="H33" s="74"/>
      <c r="I33" s="74"/>
      <c r="J33" s="74">
        <f t="shared" si="0"/>
        <v>507724.7199999998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hidden="1" x14ac:dyDescent="0.2">
      <c r="D34" s="70"/>
      <c r="E34" s="71"/>
      <c r="F34" s="72"/>
      <c r="G34" s="73"/>
      <c r="H34" s="74"/>
      <c r="I34" s="74"/>
      <c r="J34" s="74">
        <f t="shared" si="0"/>
        <v>507724.7199999998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hidden="1" x14ac:dyDescent="0.2">
      <c r="D35" s="70"/>
      <c r="E35" s="71"/>
      <c r="F35" s="72"/>
      <c r="G35" s="73"/>
      <c r="H35" s="74"/>
      <c r="I35" s="74"/>
      <c r="J35" s="74">
        <f t="shared" si="0"/>
        <v>507724.7199999998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hidden="1" x14ac:dyDescent="0.2">
      <c r="D36" s="70"/>
      <c r="E36" s="71"/>
      <c r="F36" s="72"/>
      <c r="G36" s="73"/>
      <c r="H36" s="74"/>
      <c r="I36" s="74"/>
      <c r="J36" s="74">
        <f t="shared" si="0"/>
        <v>507724.7199999998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hidden="1" x14ac:dyDescent="0.2">
      <c r="D37" s="70"/>
      <c r="E37" s="71"/>
      <c r="F37" s="72"/>
      <c r="G37" s="73"/>
      <c r="H37" s="74"/>
      <c r="I37" s="74"/>
      <c r="J37" s="74">
        <f t="shared" si="0"/>
        <v>507724.7199999998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hidden="1" x14ac:dyDescent="0.2">
      <c r="D38" s="70"/>
      <c r="E38" s="71"/>
      <c r="F38" s="72"/>
      <c r="G38" s="73"/>
      <c r="H38" s="74"/>
      <c r="I38" s="74"/>
      <c r="J38" s="74">
        <f t="shared" si="0"/>
        <v>507724.7199999998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5" hidden="1" thickBot="1" x14ac:dyDescent="0.25">
      <c r="D39" s="70"/>
      <c r="E39" s="71"/>
      <c r="F39" s="72"/>
      <c r="G39" s="73"/>
      <c r="H39" s="74"/>
      <c r="I39" s="74"/>
      <c r="J39" s="74">
        <f t="shared" si="0"/>
        <v>507724.7199999998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4.25" hidden="1" x14ac:dyDescent="0.2">
      <c r="D40" s="70"/>
      <c r="E40" s="71"/>
      <c r="F40" s="72"/>
      <c r="G40" s="73"/>
      <c r="H40" s="74"/>
      <c r="I40" s="74"/>
      <c r="J40" s="74">
        <f t="shared" si="0"/>
        <v>507724.7199999998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4.25" hidden="1" x14ac:dyDescent="0.2">
      <c r="D41" s="70"/>
      <c r="E41" s="71"/>
      <c r="F41" s="72"/>
      <c r="G41" s="73"/>
      <c r="H41" s="74"/>
      <c r="I41" s="74"/>
      <c r="J41" s="74">
        <f t="shared" si="0"/>
        <v>507724.7199999998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4.25" hidden="1" x14ac:dyDescent="0.2">
      <c r="D42" s="70"/>
      <c r="E42" s="71"/>
      <c r="F42" s="72"/>
      <c r="G42" s="73"/>
      <c r="H42" s="74"/>
      <c r="I42" s="74"/>
      <c r="J42" s="74">
        <f t="shared" si="0"/>
        <v>507724.7199999998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4.25" hidden="1" x14ac:dyDescent="0.2">
      <c r="D43" s="70"/>
      <c r="E43" s="71"/>
      <c r="F43" s="72"/>
      <c r="G43" s="73"/>
      <c r="H43" s="74"/>
      <c r="I43" s="74"/>
      <c r="J43" s="74">
        <f t="shared" si="0"/>
        <v>507724.7199999998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4.25" hidden="1" x14ac:dyDescent="0.2">
      <c r="D44" s="70"/>
      <c r="E44" s="71"/>
      <c r="F44" s="72"/>
      <c r="G44" s="73"/>
      <c r="H44" s="74"/>
      <c r="I44" s="74"/>
      <c r="J44" s="74">
        <f t="shared" si="0"/>
        <v>507724.7199999998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4.25" hidden="1" x14ac:dyDescent="0.2">
      <c r="D45" s="70"/>
      <c r="E45" s="71"/>
      <c r="F45" s="72"/>
      <c r="G45" s="73"/>
      <c r="H45" s="74"/>
      <c r="I45" s="74"/>
      <c r="J45" s="74">
        <f t="shared" si="0"/>
        <v>507724.7199999998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4.25" hidden="1" x14ac:dyDescent="0.2">
      <c r="D46" s="70"/>
      <c r="E46" s="71"/>
      <c r="F46" s="72"/>
      <c r="G46" s="73"/>
      <c r="H46" s="74"/>
      <c r="I46" s="74"/>
      <c r="J46" s="74">
        <f t="shared" si="0"/>
        <v>507724.7199999998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ht="14.25" hidden="1" x14ac:dyDescent="0.2">
      <c r="D47" s="70"/>
      <c r="E47" s="71"/>
      <c r="F47" s="72"/>
      <c r="G47" s="73"/>
      <c r="H47" s="74"/>
      <c r="I47" s="74"/>
      <c r="J47" s="74">
        <f t="shared" si="0"/>
        <v>507724.7199999998</v>
      </c>
    </row>
    <row r="48" spans="4:96" ht="14.25" hidden="1" x14ac:dyDescent="0.2">
      <c r="D48" s="70"/>
      <c r="E48" s="71"/>
      <c r="F48" s="72"/>
      <c r="G48" s="73"/>
      <c r="H48" s="74"/>
      <c r="I48" s="74"/>
      <c r="J48" s="74">
        <f t="shared" si="0"/>
        <v>507724.7199999998</v>
      </c>
    </row>
    <row r="49" spans="4:11" ht="14.25" hidden="1" x14ac:dyDescent="0.2">
      <c r="D49" s="70"/>
      <c r="E49" s="71"/>
      <c r="F49" s="72"/>
      <c r="G49" s="73"/>
      <c r="H49" s="74"/>
      <c r="I49" s="74"/>
      <c r="J49" s="74">
        <f t="shared" si="0"/>
        <v>507724.7199999998</v>
      </c>
    </row>
    <row r="50" spans="4:11" ht="14.25" hidden="1" x14ac:dyDescent="0.2">
      <c r="D50" s="70"/>
      <c r="E50" s="71"/>
      <c r="F50" s="72"/>
      <c r="G50" s="73"/>
      <c r="H50" s="74"/>
      <c r="I50" s="74"/>
      <c r="J50" s="74">
        <f t="shared" si="0"/>
        <v>507724.7199999998</v>
      </c>
    </row>
    <row r="51" spans="4:11" ht="14.25" hidden="1" x14ac:dyDescent="0.2">
      <c r="D51" s="70"/>
      <c r="E51" s="71"/>
      <c r="F51" s="72"/>
      <c r="G51" s="73"/>
      <c r="H51" s="74"/>
      <c r="I51" s="74"/>
      <c r="J51" s="74">
        <f t="shared" si="0"/>
        <v>507724.7199999998</v>
      </c>
    </row>
    <row r="52" spans="4:11" ht="14.25" hidden="1" x14ac:dyDescent="0.2">
      <c r="D52" s="70"/>
      <c r="E52" s="71"/>
      <c r="F52" s="72"/>
      <c r="G52" s="73"/>
      <c r="H52" s="74"/>
      <c r="I52" s="74"/>
      <c r="J52" s="74">
        <f t="shared" si="0"/>
        <v>507724.7199999998</v>
      </c>
    </row>
    <row r="53" spans="4:11" ht="14.25" hidden="1" x14ac:dyDescent="0.2">
      <c r="D53" s="70"/>
      <c r="E53" s="71"/>
      <c r="F53" s="72"/>
      <c r="G53" s="73"/>
      <c r="H53" s="74"/>
      <c r="I53" s="74"/>
      <c r="J53" s="74">
        <f t="shared" si="0"/>
        <v>507724.7199999998</v>
      </c>
    </row>
    <row r="54" spans="4:11" ht="14.25" hidden="1" x14ac:dyDescent="0.2">
      <c r="D54" s="70"/>
      <c r="E54" s="71"/>
      <c r="F54" s="72"/>
      <c r="G54" s="73"/>
      <c r="H54" s="74"/>
      <c r="I54" s="74"/>
      <c r="J54" s="74">
        <f t="shared" si="0"/>
        <v>507724.7199999998</v>
      </c>
    </row>
    <row r="55" spans="4:11" ht="14.25" hidden="1" x14ac:dyDescent="0.2">
      <c r="D55" s="70"/>
      <c r="E55" s="71"/>
      <c r="F55" s="72"/>
      <c r="G55" s="73"/>
      <c r="H55" s="74"/>
      <c r="I55" s="74"/>
      <c r="J55" s="74">
        <f t="shared" si="0"/>
        <v>507724.7199999998</v>
      </c>
    </row>
    <row r="56" spans="4:11" ht="14.25" hidden="1" x14ac:dyDescent="0.2">
      <c r="D56" s="70"/>
      <c r="E56" s="71"/>
      <c r="F56" s="72"/>
      <c r="G56" s="73"/>
      <c r="H56" s="74"/>
      <c r="I56" s="74"/>
      <c r="J56" s="74">
        <f t="shared" si="0"/>
        <v>507724.7199999998</v>
      </c>
    </row>
    <row r="57" spans="4:11" ht="15" hidden="1" thickBot="1" x14ac:dyDescent="0.25">
      <c r="D57" s="70"/>
      <c r="E57" s="71"/>
      <c r="F57" s="72"/>
      <c r="G57" s="73"/>
      <c r="H57" s="74"/>
      <c r="I57" s="74"/>
      <c r="J57" s="74">
        <f t="shared" si="0"/>
        <v>507724.7199999998</v>
      </c>
    </row>
    <row r="58" spans="4:11" ht="15" thickBot="1" x14ac:dyDescent="0.25">
      <c r="D58" s="226" t="s">
        <v>8</v>
      </c>
      <c r="E58" s="227"/>
      <c r="F58" s="227"/>
      <c r="G58" s="227"/>
      <c r="H58" s="94">
        <f>SUM(H17:H57)</f>
        <v>0</v>
      </c>
      <c r="I58" s="94">
        <f>SUM(I17:I57)</f>
        <v>96185.920000000013</v>
      </c>
      <c r="J58" s="95">
        <f>+J16+H58-I58</f>
        <v>507724.71999999974</v>
      </c>
      <c r="K58" s="25">
        <f>+J58-'[1]CTA.  3103 F. REPONIBLE'!$J$46</f>
        <v>0</v>
      </c>
    </row>
    <row r="59" spans="4:11" ht="14.25" x14ac:dyDescent="0.2">
      <c r="D59" s="88"/>
      <c r="E59" s="88"/>
      <c r="F59" s="88"/>
      <c r="G59" s="88"/>
      <c r="H59" s="89"/>
      <c r="I59" s="89"/>
      <c r="J59" s="90"/>
    </row>
    <row r="60" spans="4:11" ht="14.25" x14ac:dyDescent="0.2">
      <c r="D60" s="88"/>
      <c r="E60" s="88"/>
      <c r="F60" s="88"/>
      <c r="G60" s="37"/>
      <c r="H60" s="9"/>
      <c r="I60" s="84"/>
      <c r="J60" s="9"/>
    </row>
    <row r="61" spans="4:11" ht="14.25" x14ac:dyDescent="0.2">
      <c r="D61" s="88"/>
      <c r="E61" s="88"/>
      <c r="F61" s="88"/>
      <c r="G61" s="37"/>
      <c r="H61" s="9"/>
      <c r="I61" s="84"/>
      <c r="J61" s="9"/>
    </row>
    <row r="62" spans="4:11" ht="14.25" x14ac:dyDescent="0.2">
      <c r="D62" s="88"/>
      <c r="E62" s="88"/>
      <c r="F62" s="88"/>
      <c r="G62" s="37"/>
      <c r="H62" s="9"/>
      <c r="I62" s="84"/>
      <c r="J62" s="9"/>
    </row>
    <row r="63" spans="4:11" ht="14.25" x14ac:dyDescent="0.2">
      <c r="D63" s="88"/>
      <c r="E63" s="88"/>
      <c r="F63" s="88"/>
      <c r="G63" s="37"/>
      <c r="H63" s="9"/>
      <c r="I63" s="84"/>
      <c r="J63" s="9"/>
    </row>
    <row r="64" spans="4:11" ht="14.25" x14ac:dyDescent="0.2">
      <c r="D64" s="88"/>
      <c r="E64" s="88"/>
      <c r="F64" s="88"/>
      <c r="G64" s="37"/>
      <c r="H64" s="9"/>
      <c r="I64" s="84"/>
      <c r="J64" s="9"/>
    </row>
    <row r="65" spans="4:10" ht="14.25" x14ac:dyDescent="0.2">
      <c r="D65" s="88"/>
      <c r="E65" s="88"/>
      <c r="F65" s="88"/>
      <c r="G65" s="37"/>
      <c r="H65" s="9"/>
      <c r="I65" s="84"/>
      <c r="J65" s="9"/>
    </row>
    <row r="66" spans="4:10" ht="14.25" x14ac:dyDescent="0.2">
      <c r="D66" s="9"/>
      <c r="E66" s="83" t="s">
        <v>36</v>
      </c>
      <c r="F66" s="9"/>
      <c r="G66" s="37" t="s">
        <v>40</v>
      </c>
      <c r="H66" s="9"/>
      <c r="I66" s="83" t="s">
        <v>37</v>
      </c>
      <c r="J66" s="9"/>
    </row>
    <row r="67" spans="4:10" ht="14.25" x14ac:dyDescent="0.2">
      <c r="D67" s="9"/>
      <c r="E67" s="83" t="s">
        <v>31</v>
      </c>
      <c r="F67" s="9"/>
      <c r="G67" s="83" t="s">
        <v>32</v>
      </c>
      <c r="H67" s="9"/>
      <c r="I67" s="83" t="s">
        <v>35</v>
      </c>
      <c r="J67" s="9"/>
    </row>
    <row r="68" spans="4:10" ht="14.25" x14ac:dyDescent="0.2">
      <c r="D68" s="9"/>
      <c r="E68" s="83" t="s">
        <v>33</v>
      </c>
      <c r="F68" s="9"/>
      <c r="G68" s="83" t="s">
        <v>82</v>
      </c>
      <c r="H68" s="9"/>
      <c r="I68" s="83" t="s">
        <v>41</v>
      </c>
      <c r="J68" s="9"/>
    </row>
    <row r="69" spans="4:10" ht="14.25" x14ac:dyDescent="0.2">
      <c r="D69" s="9"/>
      <c r="E69" s="83" t="s">
        <v>34</v>
      </c>
      <c r="F69" s="9"/>
      <c r="G69" s="83" t="s">
        <v>52</v>
      </c>
      <c r="H69" s="9"/>
      <c r="I69" s="83" t="s">
        <v>50</v>
      </c>
      <c r="J69" s="9"/>
    </row>
    <row r="70" spans="4:10" x14ac:dyDescent="0.2">
      <c r="D70" s="9"/>
      <c r="E70" s="9"/>
      <c r="F70" s="9"/>
      <c r="G70" s="11"/>
      <c r="H70" s="9"/>
      <c r="I70" s="9"/>
      <c r="J70" s="9"/>
    </row>
    <row r="71" spans="4:10" x14ac:dyDescent="0.2">
      <c r="D71" s="9"/>
      <c r="E71" s="9"/>
      <c r="F71" s="9"/>
      <c r="G71" s="11"/>
      <c r="H71" s="9"/>
      <c r="I71" s="9"/>
      <c r="J71" s="9"/>
    </row>
    <row r="72" spans="4:10" x14ac:dyDescent="0.2">
      <c r="D72" s="9"/>
      <c r="E72" s="9"/>
      <c r="F72" s="9"/>
      <c r="G72" s="11"/>
      <c r="H72" s="9"/>
      <c r="I72" s="9"/>
      <c r="J72" s="9"/>
    </row>
    <row r="73" spans="4:10" x14ac:dyDescent="0.2">
      <c r="D73" s="9"/>
      <c r="E73" s="9"/>
      <c r="F73" s="9"/>
      <c r="G73" s="11"/>
      <c r="H73" s="9"/>
      <c r="I73" s="9"/>
      <c r="J73" s="9"/>
    </row>
    <row r="74" spans="4:10" x14ac:dyDescent="0.2">
      <c r="D74" s="9"/>
      <c r="E74" s="9"/>
      <c r="F74" s="9"/>
    </row>
    <row r="82" spans="4:10" x14ac:dyDescent="0.2">
      <c r="G82" s="9"/>
    </row>
    <row r="83" spans="4:10" x14ac:dyDescent="0.2">
      <c r="H83" s="9"/>
      <c r="I83" s="9"/>
      <c r="J83" s="9"/>
    </row>
    <row r="84" spans="4:10" x14ac:dyDescent="0.2">
      <c r="D84" s="9"/>
      <c r="E84" s="9"/>
      <c r="F84" s="9"/>
    </row>
    <row r="104" spans="4:4" ht="15" x14ac:dyDescent="0.2">
      <c r="D104" s="86"/>
    </row>
  </sheetData>
  <mergeCells count="10">
    <mergeCell ref="D58:G58"/>
    <mergeCell ref="C12:F12"/>
    <mergeCell ref="G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>
    <row r="1" spans="1:1" x14ac:dyDescent="0.2">
      <c r="A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EGRESOS CTA. 3103 F REPONIBLE</vt:lpstr>
      <vt:lpstr>Hoja2</vt:lpstr>
      <vt:lpstr>'EGRESOS CTA.  OPERT. 160'!Área_de_impresión</vt:lpstr>
      <vt:lpstr>'EGRESOS CTA. 2000 ONCO'!Área_de_impresión</vt:lpstr>
      <vt:lpstr>'EGRESOS CTA. 3103 F REPONIBLE'!Área_de_impresión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3103 F REPONIBLE'!Títulos_a_imprimir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2025-08-12T16:34:44Z</cp:lastPrinted>
  <dcterms:created xsi:type="dcterms:W3CDTF">2006-07-11T17:39:34Z</dcterms:created>
  <dcterms:modified xsi:type="dcterms:W3CDTF">2025-08-12T16:48:41Z</dcterms:modified>
</cp:coreProperties>
</file>