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5\AGOSTO\"/>
    </mc:Choice>
  </mc:AlternateContent>
  <xr:revisionPtr revIDLastSave="0" documentId="13_ncr:1_{037DB274-6F82-4FAE-B9F2-67C9FAAA39A4}" xr6:coauthVersionLast="47" xr6:coauthVersionMax="47" xr10:uidLastSave="{00000000-0000-0000-0000-000000000000}"/>
  <bookViews>
    <workbookView xWindow="-120" yWindow="-120" windowWidth="21840" windowHeight="13140" tabRatio="601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COLECT'!$B$1:$H$388</definedName>
    <definedName name="_xlnm.Print_Area" localSheetId="2">'EGRESOS CTA.  OPERT. 160'!$B$1:$I$57</definedName>
    <definedName name="_xlnm.Print_Area" localSheetId="5">'EGRESOS CTA. 2000 ONCO'!$A$1:$J$35</definedName>
    <definedName name="_xlnm.Print_Area" localSheetId="6">'EGRESOS CTA. 3103 F REPONIBLE'!$A$1:$J$69</definedName>
    <definedName name="_xlnm.Print_Area" localSheetId="1">'EGRESOS CTA. AUXILIAR 3001'!$B$1:$I$184</definedName>
    <definedName name="_xlnm.Print_Area" localSheetId="4">'EGRESOS CTA. FONDOCYT'!$A$1:$J$38</definedName>
    <definedName name="_xlnm.Print_Area" localSheetId="3">'EGRESOS CTA. NOMINA'!$A$1:$J$79</definedName>
    <definedName name="_xlnm.Print_Area" localSheetId="0">'INGRESOS CUENTA COLECT'!$A$1:$G$358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" i="10" l="1"/>
  <c r="J18" i="10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J14" i="10"/>
  <c r="K20" i="7"/>
  <c r="J15" i="7"/>
  <c r="J14" i="6"/>
  <c r="J50" i="5"/>
  <c r="I19" i="5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12" i="5"/>
  <c r="J173" i="4"/>
  <c r="I12" i="4"/>
  <c r="H349" i="1"/>
  <c r="G14" i="1" l="1"/>
  <c r="I50" i="10" l="1"/>
  <c r="J16" i="10" l="1"/>
  <c r="H50" i="10"/>
  <c r="G16" i="10"/>
  <c r="J50" i="10" l="1"/>
  <c r="J17" i="10"/>
  <c r="F349" i="1" l="1"/>
  <c r="J14" i="8" l="1"/>
  <c r="G50" i="5"/>
  <c r="G16" i="8"/>
  <c r="G17" i="7"/>
  <c r="G16" i="6"/>
  <c r="F14" i="5"/>
  <c r="F14" i="4"/>
  <c r="G173" i="4"/>
  <c r="H173" i="4"/>
  <c r="E349" i="1"/>
  <c r="I14" i="4" l="1"/>
  <c r="G17" i="1"/>
  <c r="G349" i="1" s="1"/>
  <c r="J16" i="6"/>
  <c r="I14" i="5"/>
  <c r="J16" i="8" l="1"/>
  <c r="I23" i="8" l="1"/>
  <c r="H23" i="8"/>
  <c r="J23" i="8" l="1"/>
  <c r="K23" i="8" s="1"/>
  <c r="J17" i="8"/>
  <c r="J18" i="8" s="1"/>
  <c r="J19" i="8" s="1"/>
  <c r="J20" i="8" s="1"/>
  <c r="J21" i="8" s="1"/>
  <c r="J22" i="8" s="1"/>
  <c r="J17" i="7" l="1"/>
  <c r="J18" i="7" s="1"/>
  <c r="J19" i="7" s="1"/>
  <c r="I20" i="7" l="1"/>
  <c r="J20" i="7" s="1"/>
  <c r="H50" i="5" l="1"/>
  <c r="I50" i="5" s="1"/>
  <c r="H70" i="6" l="1"/>
  <c r="I173" i="4" l="1"/>
  <c r="I70" i="6" l="1"/>
  <c r="J70" i="6" l="1"/>
  <c r="K70" i="6" s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l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I190" i="1" l="1"/>
  <c r="I15" i="5"/>
  <c r="I16" i="5" s="1"/>
  <c r="I17" i="5" s="1"/>
  <c r="I18" i="5" s="1"/>
</calcChain>
</file>

<file path=xl/sharedStrings.xml><?xml version="1.0" encoding="utf-8"?>
<sst xmlns="http://schemas.openxmlformats.org/spreadsheetml/2006/main" count="853" uniqueCount="274">
  <si>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</si>
  <si>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</si>
  <si>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</si>
  <si>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</si>
  <si>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</si>
  <si>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</si>
  <si>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</si>
  <si>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</si>
  <si>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</si>
  <si>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</si>
  <si>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</si>
  <si>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</si>
  <si>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</si>
  <si>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</si>
  <si>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</si>
  <si>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</si>
  <si>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</si>
  <si>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</si>
  <si>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</si>
  <si>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</si>
  <si>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</si>
  <si>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</si>
  <si>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</si>
  <si>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</si>
  <si>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</si>
  <si>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</si>
  <si>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</si>
  <si>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</si>
  <si>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</si>
  <si>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</si>
  <si>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</si>
  <si>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</si>
  <si>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</si>
  <si>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</si>
  <si>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</si>
  <si>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</si>
  <si>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</si>
  <si>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</si>
  <si>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</si>
  <si>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</si>
  <si>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</si>
  <si>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</si>
  <si>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RETENCION ISR SALARIAL POR TRASF. VIA LIBRAMIENTOS NOMINA</t>
  </si>
  <si>
    <t>______________________________</t>
  </si>
  <si>
    <t>SEGUROS SURA, S.A.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</si>
  <si>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</si>
  <si>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</si>
  <si>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</si>
  <si>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</si>
  <si>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</si>
  <si>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DEPOSITO VIA TRANSF. ARS METASALUD</t>
  </si>
  <si>
    <t>Encargado Dpto. Contabilidad</t>
  </si>
  <si>
    <t>ALTICE DOMINICANA, S.A.</t>
  </si>
  <si>
    <t>COMPAÑÍA DOMINICANA DE TELEFONOS</t>
  </si>
  <si>
    <t>CORPORACION DEL ACUEDUCTO Y ALCANTARILLADO DE SANTO DOMINGO, CAASD</t>
  </si>
  <si>
    <t>DISTRIBUIDORES INTERNACIONALES DE PETROLEO, S.A.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</si>
  <si>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</si>
  <si>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</si>
  <si>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</si>
  <si>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</si>
  <si>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</si>
  <si>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</si>
  <si>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</si>
  <si>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>DEPOSITO VIA TRANSF. ARS FUTURO</t>
  </si>
  <si>
    <t>AYUNTAMIENTO DISTRITO NACIONAL (ADN)</t>
  </si>
  <si>
    <t>ASIGNACION PRESUPUESTARIA PARA GASTOS</t>
  </si>
  <si>
    <t>DEPOSITO VIA TRANSF. ARS CMD</t>
  </si>
  <si>
    <t>GRUPO FARMACEUTICO CAR-M,  S. R. L.</t>
  </si>
  <si>
    <t xml:space="preserve">FONDO REPONIBLE DE ASISTENCIA SOCIAL </t>
  </si>
  <si>
    <t>Cuenta Bancaria NO. 960-810310-3</t>
  </si>
  <si>
    <t>DEPOSITO VIA TRANSF. ARS RESERVAS</t>
  </si>
  <si>
    <t>RETENCION 0.30% POR TRASF. VIA LIBRAMIENTOS A PROVEERDORES</t>
  </si>
  <si>
    <t>AMIPHARMA DOMINICANA, S. R. L.</t>
  </si>
  <si>
    <t>NOMINA PERSONAL CARÁCTER EVENTUAL  EXTRANJEROS JUNIO  2025 FG</t>
  </si>
  <si>
    <t>Lic. Lisa Marie Perez Cruz</t>
  </si>
  <si>
    <t>DEPOSITO VIA CHEQUE ARS MONUMENTAL</t>
  </si>
  <si>
    <t>DEPOSITO VIA CHEQUE ARS GMA</t>
  </si>
  <si>
    <t>NOTA DEBITO POR COBRO TARJETA CREDITO AMERICAN EXPRESS</t>
  </si>
  <si>
    <t>QUIROFANOS L.Q, S.R.L.</t>
  </si>
  <si>
    <t>WEST, S.A.</t>
  </si>
  <si>
    <t>ULTRALAB, S. R. L.</t>
  </si>
  <si>
    <t>MACROTECH FARMACEUTICA, S. R. L.</t>
  </si>
  <si>
    <t>DOCTORES MALLEN GUERRA, S. A.</t>
  </si>
  <si>
    <t>PHARMACEUTICAL TECHNOLOGY, S. A.</t>
  </si>
  <si>
    <t>KETTLE, SANCHEZ Y CO. S.A.</t>
  </si>
  <si>
    <t>OSCAR A. RENTA NEGRON, S. A.</t>
  </si>
  <si>
    <t>DHL DOMINICANA, S.A.</t>
  </si>
  <si>
    <t>ALIANZA INNOVADORA DE SERVICIOS AMBIENTALES,  S. R. L.</t>
  </si>
  <si>
    <t>BENEFRUTA, E.I.R.L.</t>
  </si>
  <si>
    <t>BIO-NUCLEAR, S. A.</t>
  </si>
  <si>
    <t>NOMINA ADICIONAL  PERSONAL CARÁCTER FIJO   JULIO   2025 FONDO GENERAL</t>
  </si>
  <si>
    <t>Licda.  Ana Teresa Vendrell Batista</t>
  </si>
  <si>
    <t>Del 01 Al 31 De Agosto  2025</t>
  </si>
  <si>
    <t>NOTA DEBITO POR COBRO TARJETA CREDITO JULIO 2025</t>
  </si>
  <si>
    <t>DEPOSITO VIA CHEQUE ARS APS</t>
  </si>
  <si>
    <t>DEPOSITO VIA CHEQUE ARS SIMAG (ABEL GONZALEZ)</t>
  </si>
  <si>
    <t xml:space="preserve">Dp via transferencia por la Sra. Santa Geannis Medrano de León ,  ayuda Dominga Cabrera Martínez      Récord # 2025/1824 para Saldo Saldo Ecocardiograma Strain (Factura #152415-25  por RD$1,000.00
</t>
  </si>
  <si>
    <t>DEPOSITO VIA CHEQUE ARS ASEMAP</t>
  </si>
  <si>
    <t>DEPOSITO VIA TRANSF. ARS SEMMA</t>
  </si>
  <si>
    <t xml:space="preserve">Dp via transferencia Arido Máximo Rodríguez        Récord # 2025/7932  paraSaldo Co-pago Hospitalización (Factura #409483-25   por el monto de RD$3,825.06
</t>
  </si>
  <si>
    <t xml:space="preserve">Dp via transferencia por la Sra. Santa Geannis Medrano de León ,  ayuda Martires Rosso Guzmán Récord # 022/12086 para Saldo Saldo Ecocardiograma Strain (Factura #153985-25  por RD$1,000.00
</t>
  </si>
  <si>
    <t xml:space="preserve">Dp via transferencia por la Sra. Santa Geannis Medrano de León ,  ayuda srMartires Rosso Guzmán      Récord # 2022/12086 para Abono Ecocardiograma Strain (Factura #153985-25  por RD$500.00
</t>
  </si>
  <si>
    <t>DEPOSITO CK.  SOLEO FOOD SERVICES SRL PAGO  RENTA CAFETERIA  CORRESPONDIENTE AL MES DE JULIO</t>
  </si>
  <si>
    <t>Deposito Cheque  #002716  Asoc. Mujeres Solidarias (AMSI) Donacion a la Sra. Altagracia Marisol Martinez,  para estudiode colonoscopia por el monto de RD$4,313.00</t>
  </si>
  <si>
    <t xml:space="preserve">Dp via transferencia por la Sra. Santa Geannis Medrano de León ,  ayuda sra. Rosa de la Cruz González     Récord # 2018/8088 para Abono Ecocardiograma Strain (Factura #154896-25  por RD$2,000.00
</t>
  </si>
  <si>
    <t xml:space="preserve">Dp via transferencia por la Sra. Santa Geannis Medrano de León ,  ayuda sra.  Adris Alahia Díaz Montero     Récord # 2025/7971 para Abono Biopsia Tomodirigida de Tejidos Blandos (Factura #114307-25  por RD$10,000.00
</t>
  </si>
  <si>
    <t xml:space="preserve">Dp via transferencia  Epifanio Frías     Récord # 2018/4848  para Abono Ecocardiograma Strain (Factura #155212-25   por el monto de RD$1,500.00
</t>
  </si>
  <si>
    <t>DEPOSITO VIA TRANSF. ARSUASD</t>
  </si>
  <si>
    <t xml:space="preserve">Dp via transferencia  Diego Rivera Abad     Récord # 2022/15854  paraEcocardiograma Strain (Factura #155237-25   por el monto de RD$1,000.00
</t>
  </si>
  <si>
    <t xml:space="preserve">Dp via transferencia por la Sra. Santa Geannis Medrano de León ,  ayuda Epifanio Frías     Récord # 2018/4848 para Abono Ecocardiograma Strain (Factura #155212-25   por RD$1,000.00
</t>
  </si>
  <si>
    <t xml:space="preserve">Dp via transferencia Adris Alahia Díaz Montero     Récord # 2025/7971  para Biopsia Tomodirigida de Tejidos Blandos (Factura #114307-25  por el monto de RD$10,000.00
</t>
  </si>
  <si>
    <t xml:space="preserve">Dp via transferencia Ana Rita Monegro Vicioso     Récord # 2025/4024  para Ingreso para Linfadenectomía/ Omentectomía (Presupuesto #65264   por el monto de RD$10,000.00
</t>
  </si>
  <si>
    <t xml:space="preserve">Dp via transferencia José Augusto Dorvil Díaz     Récord # 2025/4196  para Abono a Salida de Hospitalización (Factura #xxxxx    por el monto de RD$7,000.00
</t>
  </si>
  <si>
    <t xml:space="preserve">Dp via transferencia Nurys Esther Guerrero Tavares     Récord # 2025/7946  para Abono Biopsia Sonodirigida de Mamas (Factura #114455-25    por el monto de RD$1,000.00
</t>
  </si>
  <si>
    <t xml:space="preserve">Dp via transferencia por la Sra. Santa Geannis Medrano de León ,  ayuda larissa Inmaculada noble ortega     Récord # 2024/11713 para Abono Ecocardiograma Strain    por RD$500.00
</t>
  </si>
  <si>
    <t xml:space="preserve">Dp via transferencia por la Sra. Santa Geannis Medrano de León ,  ayuda  Nurys Esther Guerrero Tavares     Récord # 2025/7946  para Abono Biopsia Sonodirigida de Mamas (Factura #114455-25    por el monto de RD$1,000.00
</t>
  </si>
  <si>
    <t>Deposito Cheque  #002696  Asoc. Mujeres Solidarias (AMSI) Donacion a la Sra. Fior Daliza Alt. Estrella Suarez,  para proceso medico por el monto de RD$36,600.00</t>
  </si>
  <si>
    <t>Deposito Cheque  #002728  Asoc. Mujeres Solidarias (AMSI) Donacion a la Sra. Anabella Lima Colas,  para proceso medico por el monto de RD$6,184.00</t>
  </si>
  <si>
    <t>Deposito Cheque  #002735  Asoc. Mujeres Solidarias (AMSI) Donacion a la Sra. Diomaris Altagracia Sanchez Alvarez,  para proceso medico por el monto de RD$402.00</t>
  </si>
  <si>
    <t>COMISION TARJETA DE CREDITO CARDNET</t>
  </si>
  <si>
    <t xml:space="preserve">Dp via transferencia por la Sra. Santa Geannis Medrano de León ,  ayuda  Marcelina Mercedes Marte     Récord # 2020/9226  para Abono Ecocardiograma Strain (Factura #156400-25    por el monto de RD$1,000.00
</t>
  </si>
  <si>
    <t>4206-1</t>
  </si>
  <si>
    <t>4208-1</t>
  </si>
  <si>
    <t>4210-1</t>
  </si>
  <si>
    <t>4213-1</t>
  </si>
  <si>
    <t>4216-1</t>
  </si>
  <si>
    <t>4219-1</t>
  </si>
  <si>
    <t>4222-1</t>
  </si>
  <si>
    <t>4226-1</t>
  </si>
  <si>
    <t>4228-1</t>
  </si>
  <si>
    <t>4233-1</t>
  </si>
  <si>
    <t>4242-1</t>
  </si>
  <si>
    <t>4244-1</t>
  </si>
  <si>
    <t>4255-1</t>
  </si>
  <si>
    <t>4254-1</t>
  </si>
  <si>
    <t>4286-1</t>
  </si>
  <si>
    <t>4296-1</t>
  </si>
  <si>
    <t>4302-1</t>
  </si>
  <si>
    <t>4304-1</t>
  </si>
  <si>
    <t>2025-4346-1</t>
  </si>
  <si>
    <t>2025-4354-1</t>
  </si>
  <si>
    <t>2025-4358-1</t>
  </si>
  <si>
    <t>2025-4362-1</t>
  </si>
  <si>
    <t>4364-1</t>
  </si>
  <si>
    <t>4366-1</t>
  </si>
  <si>
    <t>4368-1</t>
  </si>
  <si>
    <t>4370-1</t>
  </si>
  <si>
    <t>4372-1</t>
  </si>
  <si>
    <t>4374-1</t>
  </si>
  <si>
    <t>4376-1</t>
  </si>
  <si>
    <t>4378-1</t>
  </si>
  <si>
    <t>4382-1</t>
  </si>
  <si>
    <t>4384-1</t>
  </si>
  <si>
    <t>4386-1</t>
  </si>
  <si>
    <t>4388-1</t>
  </si>
  <si>
    <t>4399-1</t>
  </si>
  <si>
    <t>4406-1</t>
  </si>
  <si>
    <t>4413-1</t>
  </si>
  <si>
    <t>4443-1</t>
  </si>
  <si>
    <t>4449-1</t>
  </si>
  <si>
    <t>4453-1</t>
  </si>
  <si>
    <t>4508-1</t>
  </si>
  <si>
    <t>4511-1</t>
  </si>
  <si>
    <t>4520-1</t>
  </si>
  <si>
    <t>4527-1</t>
  </si>
  <si>
    <t>4735-1</t>
  </si>
  <si>
    <t>4613-1</t>
  </si>
  <si>
    <t>4617-1</t>
  </si>
  <si>
    <t>4620-1</t>
  </si>
  <si>
    <t>4636-1</t>
  </si>
  <si>
    <t>4639-1</t>
  </si>
  <si>
    <t>4643-1</t>
  </si>
  <si>
    <t>4645-1</t>
  </si>
  <si>
    <t>4647-1</t>
  </si>
  <si>
    <t>4649-1</t>
  </si>
  <si>
    <t>4651-1</t>
  </si>
  <si>
    <t>4653-1</t>
  </si>
  <si>
    <t>4655-1</t>
  </si>
  <si>
    <t>4657-1</t>
  </si>
  <si>
    <t>4659-1</t>
  </si>
  <si>
    <t>4661-1</t>
  </si>
  <si>
    <t>4696-1</t>
  </si>
  <si>
    <t>4698-1</t>
  </si>
  <si>
    <t>4705-1</t>
  </si>
  <si>
    <t>4709-1</t>
  </si>
  <si>
    <t>4722-1</t>
  </si>
  <si>
    <t>4772-1</t>
  </si>
  <si>
    <t>4786-1</t>
  </si>
  <si>
    <t>4794-1</t>
  </si>
  <si>
    <t>4798-1</t>
  </si>
  <si>
    <t>4805-1</t>
  </si>
  <si>
    <t>4829-1</t>
  </si>
  <si>
    <t>4844-1</t>
  </si>
  <si>
    <t>4846-1</t>
  </si>
  <si>
    <t>4848-1</t>
  </si>
  <si>
    <t>4850-1</t>
  </si>
  <si>
    <t>4852-1</t>
  </si>
  <si>
    <t>4854-1</t>
  </si>
  <si>
    <t>4857-1</t>
  </si>
  <si>
    <t>4859-1</t>
  </si>
  <si>
    <t>4861-1</t>
  </si>
  <si>
    <t>4863-1</t>
  </si>
  <si>
    <t>4865-1</t>
  </si>
  <si>
    <t>4867-1</t>
  </si>
  <si>
    <t>4869-1</t>
  </si>
  <si>
    <t>4871-1</t>
  </si>
  <si>
    <t>4873-1</t>
  </si>
  <si>
    <t>DISS DOMINICANA, S.R.L.</t>
  </si>
  <si>
    <t>RADIONCOL SERVICIOS MEDICOS, S. R. L.</t>
  </si>
  <si>
    <t>FARACH, S. A.</t>
  </si>
  <si>
    <t>SEAN DOMINICANA,  S.R.L.</t>
  </si>
  <si>
    <t>HIDROMED, S.R.L.</t>
  </si>
  <si>
    <t>ABASTECIMIENTOS COMERCIALES FJJ, S.R.L.</t>
  </si>
  <si>
    <t>DK PETROLEUM, SRL</t>
  </si>
  <si>
    <t>INSTITUTO TECNOLOGICO DE SANTO DOMINGO, INTEC</t>
  </si>
  <si>
    <t>INVERSIONES ND &amp; ASOCIADOS, S.R.L.</t>
  </si>
  <si>
    <t>GTG INDUSTRIAL,  S. R. L.</t>
  </si>
  <si>
    <t>GLOBAL MEDICA DOMINICANA - GMD, S.A.</t>
  </si>
  <si>
    <t>XIOMARI VELOZ D´LUJO FIESTA, S.R.L.</t>
  </si>
  <si>
    <t>TONER DEPOT MULTISERVICIOS EORG SRL</t>
  </si>
  <si>
    <t>PSDQ INVESTMENTS SRL</t>
  </si>
  <si>
    <t>CARIBBEAN INTEGRATE SOLITIONS, S.R.L.</t>
  </si>
  <si>
    <t>UNIQUE REPRESENTACIONES, S.R.L.</t>
  </si>
  <si>
    <t>CORPOREA RD, S.R.L.</t>
  </si>
  <si>
    <t>FARMACEUTICA DALMASI (FARMADAL), S.R.L.</t>
  </si>
  <si>
    <t>HUMAN PCG, S.R.L.</t>
  </si>
  <si>
    <t>ALMACENES OCEAN MEAT, S.R.L.</t>
  </si>
  <si>
    <t>ALIMENTARY LAND JAGD, S.R.L.</t>
  </si>
  <si>
    <t>SARAPE, S.R.L.</t>
  </si>
  <si>
    <t>AGRO-GLOBAL EXPORT E IMPORT SRL</t>
  </si>
  <si>
    <t>IMPORTADORA COAV, S.R.L.</t>
  </si>
  <si>
    <t>BP MEDICAL, S.A.</t>
  </si>
  <si>
    <t>MEDLATIN DOMINICANA, E.L.R.L.</t>
  </si>
  <si>
    <t>SALDENT INTERNACIONAL, SRL</t>
  </si>
  <si>
    <t>ANEST, S.R.L.</t>
  </si>
  <si>
    <t>SUPLIGENSA, S.R.L.</t>
  </si>
  <si>
    <t>2421</t>
  </si>
  <si>
    <t>2422</t>
  </si>
  <si>
    <t>REINTEGRO CK. 2417,  BENEFICIARIO FABIAN MERCADO MORRIS, S.A.S  POR FECHA DE VENCIMIENTO</t>
  </si>
  <si>
    <t>REINTEGRO CK.2421,  BENEFICIARIO FIOR LENIS PIMENTEL JIMENEZ  POR FECHA DE VENCIMIENTO</t>
  </si>
  <si>
    <t>REINTEGRO CK.2422,  BENEFICIARIOMARGARITA DANIA PEÑA TEJEDA POR FECHA DE VENCIMIENTO</t>
  </si>
  <si>
    <t>REINTEGRO CK. 2424,  BENEFICIARIO SANDRA JEANNETTE RODRIGUEZ NOVA POR FECHA DE VENCIMIENTO</t>
  </si>
  <si>
    <t>DEPOSITO VIA TRANSF. PAGO SEGUNDA ETAPA DEL ONCOPEDIATRICO Y EL PERSONAL TRASLADO DESDE EL SERVICIO NACIONAL DE SALUD MES DE AGOSTO  2025 RD$8,726,403.71</t>
  </si>
  <si>
    <t>TRANSFERENCIA  PARA CUBRIR  AUMENTO 10% DE LOS MEDICOS AGOSTO-25</t>
  </si>
  <si>
    <t>DEVOLUCION FONDOS POR SUBSIDIOS DE ENFERMEDAD COMUN CORRESPONDIENTE AL MES DE JULIO 2025</t>
  </si>
  <si>
    <t>4498-1</t>
  </si>
  <si>
    <t>4500-1</t>
  </si>
  <si>
    <t>4502-1</t>
  </si>
  <si>
    <t>4504-1</t>
  </si>
  <si>
    <t>4506-1</t>
  </si>
  <si>
    <t>4432-1</t>
  </si>
  <si>
    <t>NOMINA COMPENSACION ESPECIAL AGOSTO  2025 FONDO GENERAL</t>
  </si>
  <si>
    <t>4434-1</t>
  </si>
  <si>
    <t>NOMINA COMPENSACION MIILITAR AGOSTO  2025, FONDO GENERAL</t>
  </si>
  <si>
    <t>4436-1</t>
  </si>
  <si>
    <t>NOMINA  PERSONAL CARÁCTER TEMPORAL (CICLOTRON) AGOSTO  2025 FONDO GENERAL</t>
  </si>
  <si>
    <t>4438-1</t>
  </si>
  <si>
    <t>4440-1</t>
  </si>
  <si>
    <t>NOMINA PERSONAL CARÁCTER SUPLENCIA  AGOSTO  2025 FG</t>
  </si>
  <si>
    <t>4415-1</t>
  </si>
  <si>
    <t>NOMINA COMPENSACION ESPECIAL JULIO I  2025 FONDO GENERAL</t>
  </si>
  <si>
    <t>4420-1</t>
  </si>
  <si>
    <t>4463-1</t>
  </si>
  <si>
    <t>NOMINA ADICIONAL  PERSONAL CARÁCTER FIJO  AGOSTO   2025 FONDO GENERAL</t>
  </si>
  <si>
    <t>4465-1</t>
  </si>
  <si>
    <t>NOMINA  PERSONAL CARÁCTER FIJO ONCOPEDIATRICO AGOSTO   2025 FONDO GENERAL</t>
  </si>
  <si>
    <t>4467-1</t>
  </si>
  <si>
    <t>NOMINA  PERSONAL CARÁCTER FIJO   AGOSTO   2025 FONDO GENERAL</t>
  </si>
  <si>
    <t>4538-1</t>
  </si>
  <si>
    <t>4573-1</t>
  </si>
  <si>
    <t>NOMINA  PRIMA POR ANTIGÜEDAD AGOSTO  2025 FONDO GENERAL</t>
  </si>
  <si>
    <t>4575-1</t>
  </si>
  <si>
    <t>NOMINA COMPENSACION ESPECIAL  I AGOSTO  2025 FONDO GENERAL</t>
  </si>
  <si>
    <t xml:space="preserve">REINTEGRO MONTO PRESTACIONES DESVINCULACION Y PROPORCION DE VACACIONES NO DISFRUTADAS A EX COLABORADORES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</si>
</sst>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2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3" fontId="24" fillId="4" borderId="36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236</xdr:row>
      <xdr:rowOff>28575</xdr:rowOff>
    </xdr:from>
    <xdr:to>
      <xdr:col>7</xdr:col>
      <xdr:colOff>625475</xdr:colOff>
      <xdr:row>246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129</xdr:row>
      <xdr:rowOff>47625</xdr:rowOff>
    </xdr:from>
    <xdr:to>
      <xdr:col>8</xdr:col>
      <xdr:colOff>833799</xdr:colOff>
      <xdr:row>140</xdr:row>
      <xdr:rowOff>47624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130</xdr:row>
      <xdr:rowOff>38100</xdr:rowOff>
    </xdr:from>
    <xdr:to>
      <xdr:col>8</xdr:col>
      <xdr:colOff>948099</xdr:colOff>
      <xdr:row>141</xdr:row>
      <xdr:rowOff>47624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131</xdr:row>
      <xdr:rowOff>38100</xdr:rowOff>
    </xdr:from>
    <xdr:to>
      <xdr:col>8</xdr:col>
      <xdr:colOff>948099</xdr:colOff>
      <xdr:row>142</xdr:row>
      <xdr:rowOff>38101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132</xdr:row>
      <xdr:rowOff>28575</xdr:rowOff>
    </xdr:from>
    <xdr:to>
      <xdr:col>8</xdr:col>
      <xdr:colOff>948099</xdr:colOff>
      <xdr:row>143</xdr:row>
      <xdr:rowOff>38101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112</xdr:row>
      <xdr:rowOff>47625</xdr:rowOff>
    </xdr:from>
    <xdr:to>
      <xdr:col>8</xdr:col>
      <xdr:colOff>833799</xdr:colOff>
      <xdr:row>123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113</xdr:row>
      <xdr:rowOff>38100</xdr:rowOff>
    </xdr:from>
    <xdr:to>
      <xdr:col>8</xdr:col>
      <xdr:colOff>948099</xdr:colOff>
      <xdr:row>124</xdr:row>
      <xdr:rowOff>47623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114</xdr:row>
      <xdr:rowOff>38100</xdr:rowOff>
    </xdr:from>
    <xdr:to>
      <xdr:col>8</xdr:col>
      <xdr:colOff>948099</xdr:colOff>
      <xdr:row>125</xdr:row>
      <xdr:rowOff>38103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115</xdr:row>
      <xdr:rowOff>28575</xdr:rowOff>
    </xdr:from>
    <xdr:to>
      <xdr:col>8</xdr:col>
      <xdr:colOff>948099</xdr:colOff>
      <xdr:row>126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lia.villar\Desktop\DOCUMENTOS%20PARA%20DISPONIBLIDAD\INCART%202025\LIBRO%20BANCO%2031%20DIC%2024%20-25.xlsx" TargetMode="External"/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TA. RECOLECTORA (010) y 3000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3103 F. REPONIBLE"/>
      <sheetName val="CTA. FONDOCYT 960 (2)"/>
      <sheetName val="CTA. DOLARES 1500"/>
      <sheetName val="CTA. EUROS 8000 "/>
      <sheetName val="CTA. EUROS 8001"/>
    </sheetNames>
    <sheetDataSet>
      <sheetData sheetId="0">
        <row r="11867">
          <cell r="G11867">
            <v>44224383.504599907</v>
          </cell>
        </row>
        <row r="12182">
          <cell r="G12182">
            <v>53113501.055799931</v>
          </cell>
        </row>
      </sheetData>
      <sheetData sheetId="1"/>
      <sheetData sheetId="2">
        <row r="6643">
          <cell r="J6643">
            <v>-13511570.488899954</v>
          </cell>
        </row>
        <row r="6800">
          <cell r="J6800">
            <v>-36836507.648899943</v>
          </cell>
        </row>
      </sheetData>
      <sheetData sheetId="3">
        <row r="1435">
          <cell r="J1435">
            <v>121157.67340000933</v>
          </cell>
        </row>
        <row r="1440">
          <cell r="J1440">
            <v>128338.83340000933</v>
          </cell>
        </row>
      </sheetData>
      <sheetData sheetId="4">
        <row r="1759">
          <cell r="G1759">
            <v>132682997.57643214</v>
          </cell>
        </row>
        <row r="1807">
          <cell r="G1807">
            <v>147633388.69643214</v>
          </cell>
        </row>
      </sheetData>
      <sheetData sheetId="5">
        <row r="97">
          <cell r="J97">
            <v>1194145.3199999998</v>
          </cell>
        </row>
        <row r="98">
          <cell r="J98">
            <v>1193970.3199999998</v>
          </cell>
        </row>
      </sheetData>
      <sheetData sheetId="6">
        <row r="11">
          <cell r="G11">
            <v>980606.4</v>
          </cell>
        </row>
      </sheetData>
      <sheetData sheetId="7">
        <row r="46">
          <cell r="J46">
            <v>507724.7199999998</v>
          </cell>
        </row>
        <row r="48">
          <cell r="J48">
            <v>507548.88999999978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88"/>
  <sheetViews>
    <sheetView tabSelected="1" view="pageBreakPreview" topLeftCell="B271" zoomScale="50" zoomScaleNormal="80" zoomScaleSheetLayoutView="50" workbookViewId="0">
      <selection activeCell="A9" sqref="A9:G9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6" customWidth="1"/>
    <col min="7" max="7" width="33.28515625" style="1" customWidth="1"/>
    <col min="8" max="8" width="19.28515625" style="11" bestFit="1" customWidth="1"/>
    <col min="9" max="9" width="19.140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4"/>
    </row>
    <row r="2" spans="1:14" s="11" customFormat="1" x14ac:dyDescent="0.2">
      <c r="F2" s="174"/>
    </row>
    <row r="3" spans="1:14" s="14" customFormat="1" ht="12" customHeight="1" x14ac:dyDescent="0.2">
      <c r="F3" s="175"/>
    </row>
    <row r="4" spans="1:14" s="15" customFormat="1" ht="18" customHeight="1" x14ac:dyDescent="0.3">
      <c r="A4" s="16"/>
      <c r="B4" s="12"/>
      <c r="C4" s="16"/>
      <c r="D4" s="16"/>
      <c r="E4" s="16"/>
      <c r="F4" s="176"/>
      <c r="G4" s="16"/>
      <c r="H4" s="16"/>
      <c r="I4" s="16"/>
    </row>
    <row r="5" spans="1:14" s="13" customFormat="1" ht="18.75" x14ac:dyDescent="0.2">
      <c r="A5" s="200"/>
      <c r="B5" s="200"/>
      <c r="C5" s="200"/>
      <c r="D5" s="200"/>
      <c r="E5" s="200"/>
      <c r="F5" s="200"/>
      <c r="G5" s="200"/>
    </row>
    <row r="6" spans="1:14" s="15" customFormat="1" ht="18.75" x14ac:dyDescent="0.3">
      <c r="A6" s="200" t="s">
        <v>10</v>
      </c>
      <c r="B6" s="200"/>
      <c r="C6" s="200"/>
      <c r="D6" s="200"/>
      <c r="E6" s="200"/>
      <c r="F6" s="200"/>
      <c r="G6" s="200"/>
      <c r="H6" s="16"/>
      <c r="I6" s="16"/>
    </row>
    <row r="7" spans="1:14" s="14" customFormat="1" ht="18.75" x14ac:dyDescent="0.2">
      <c r="A7" s="200" t="s">
        <v>15</v>
      </c>
      <c r="B7" s="200"/>
      <c r="C7" s="200"/>
      <c r="D7" s="200"/>
      <c r="E7" s="200"/>
      <c r="F7" s="200"/>
      <c r="G7" s="200"/>
    </row>
    <row r="8" spans="1:14" s="14" customFormat="1" ht="21" customHeight="1" x14ac:dyDescent="0.2">
      <c r="A8" s="206" t="s">
        <v>3</v>
      </c>
      <c r="B8" s="206"/>
      <c r="C8" s="206"/>
      <c r="D8" s="206"/>
      <c r="E8" s="206"/>
      <c r="F8" s="206"/>
      <c r="G8" s="206"/>
    </row>
    <row r="9" spans="1:14" s="14" customFormat="1" ht="18.75" x14ac:dyDescent="0.2">
      <c r="A9" s="206" t="s">
        <v>92</v>
      </c>
      <c r="B9" s="206"/>
      <c r="C9" s="206"/>
      <c r="D9" s="206"/>
      <c r="E9" s="206"/>
      <c r="F9" s="206"/>
      <c r="G9" s="206"/>
    </row>
    <row r="10" spans="1:14" s="14" customFormat="1" ht="18.75" x14ac:dyDescent="0.2">
      <c r="A10" s="15"/>
      <c r="B10" s="27"/>
      <c r="C10" s="27"/>
      <c r="D10" s="27"/>
      <c r="E10" s="27"/>
      <c r="F10" s="177"/>
      <c r="G10" s="15"/>
    </row>
    <row r="11" spans="1:14" s="14" customFormat="1" ht="18.75" x14ac:dyDescent="0.2">
      <c r="A11" s="15"/>
      <c r="B11" s="27"/>
      <c r="C11" s="27"/>
      <c r="D11" s="27"/>
      <c r="E11" s="27"/>
      <c r="F11" s="177"/>
      <c r="G11" s="15"/>
    </row>
    <row r="12" spans="1:14" s="11" customFormat="1" ht="19.5" customHeight="1" thickBot="1" x14ac:dyDescent="0.25">
      <c r="F12" s="174"/>
      <c r="N12" s="26"/>
    </row>
    <row r="13" spans="1:14" s="3" customFormat="1" ht="27.75" customHeight="1" thickTop="1" thickBot="1" x14ac:dyDescent="0.25">
      <c r="A13" s="203"/>
      <c r="B13" s="202" t="s">
        <v>14</v>
      </c>
      <c r="C13" s="202"/>
      <c r="D13" s="202"/>
      <c r="E13" s="202"/>
      <c r="F13" s="202"/>
      <c r="G13" s="202"/>
      <c r="H13" s="7"/>
      <c r="I13" s="7"/>
      <c r="J13" s="7"/>
      <c r="K13" s="7"/>
    </row>
    <row r="14" spans="1:14" s="3" customFormat="1" ht="27.75" customHeight="1" thickTop="1" thickBot="1" x14ac:dyDescent="0.25">
      <c r="A14" s="203"/>
      <c r="B14" s="201" t="s">
        <v>15</v>
      </c>
      <c r="C14" s="201"/>
      <c r="D14" s="201"/>
      <c r="E14" s="201"/>
      <c r="F14" s="201"/>
      <c r="G14" s="71">
        <f>+'[1]CTA. RECOLECTORA (010) y 3000'!$G$11867</f>
        <v>44224383.504599907</v>
      </c>
      <c r="H14" s="7"/>
      <c r="I14" s="7"/>
      <c r="J14" s="7"/>
      <c r="K14" s="7"/>
    </row>
    <row r="15" spans="1:14" s="3" customFormat="1" ht="26.25" customHeight="1" thickTop="1" thickBot="1" x14ac:dyDescent="0.25">
      <c r="A15" s="203"/>
      <c r="B15" s="205"/>
      <c r="C15" s="205"/>
      <c r="D15" s="205"/>
      <c r="E15" s="205"/>
      <c r="F15" s="205"/>
      <c r="G15" s="71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04"/>
      <c r="B16" s="57" t="s">
        <v>4</v>
      </c>
      <c r="C16" s="57" t="s">
        <v>5</v>
      </c>
      <c r="D16" s="57" t="s">
        <v>6</v>
      </c>
      <c r="E16" s="57" t="s">
        <v>0</v>
      </c>
      <c r="F16" s="71" t="s">
        <v>1</v>
      </c>
      <c r="G16" s="57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46"/>
      <c r="C17" s="147"/>
      <c r="D17" s="146">
        <v>45869</v>
      </c>
      <c r="E17" s="148">
        <f>'[2]CTA. RECOLECTORA (010)'!E6</f>
        <v>0</v>
      </c>
      <c r="F17" s="149">
        <v>0</v>
      </c>
      <c r="G17" s="150">
        <f>+G14</f>
        <v>44224383.504599907</v>
      </c>
      <c r="H17" s="75"/>
    </row>
    <row r="18" spans="1:8" s="10" customFormat="1" ht="27" customHeight="1" thickTop="1" thickBot="1" x14ac:dyDescent="0.25">
      <c r="A18" s="38"/>
      <c r="B18" s="111">
        <v>45870</v>
      </c>
      <c r="C18" s="112"/>
      <c r="D18" s="113" t="s">
        <v>93</v>
      </c>
      <c r="E18" s="114"/>
      <c r="F18" s="178">
        <v>780.44</v>
      </c>
      <c r="G18" s="115">
        <f>G17+E18-F18</f>
        <v>44223603.064599909</v>
      </c>
    </row>
    <row r="19" spans="1:8" s="10" customFormat="1" ht="18" thickTop="1" thickBot="1" x14ac:dyDescent="0.25">
      <c r="A19" s="21"/>
      <c r="B19" s="116">
        <v>45870</v>
      </c>
      <c r="C19" s="117"/>
      <c r="D19" s="113" t="s">
        <v>39</v>
      </c>
      <c r="E19" s="114">
        <v>95942</v>
      </c>
      <c r="F19" s="179"/>
      <c r="G19" s="115">
        <f t="shared" ref="G19:G82" si="0">G18+E19-F19</f>
        <v>44319545.064599909</v>
      </c>
    </row>
    <row r="20" spans="1:8" s="7" customFormat="1" ht="18" thickTop="1" thickBot="1" x14ac:dyDescent="0.25">
      <c r="A20" s="21"/>
      <c r="B20" s="116">
        <v>45870</v>
      </c>
      <c r="C20" s="117"/>
      <c r="D20" s="113" t="s">
        <v>39</v>
      </c>
      <c r="E20" s="114">
        <v>48375</v>
      </c>
      <c r="F20" s="179"/>
      <c r="G20" s="115">
        <f t="shared" si="0"/>
        <v>44367920.064599909</v>
      </c>
    </row>
    <row r="21" spans="1:8" s="7" customFormat="1" ht="18" thickTop="1" thickBot="1" x14ac:dyDescent="0.25">
      <c r="A21" s="21"/>
      <c r="B21" s="116">
        <v>45870</v>
      </c>
      <c r="C21" s="117"/>
      <c r="D21" s="113" t="s">
        <v>39</v>
      </c>
      <c r="E21" s="114">
        <v>1400</v>
      </c>
      <c r="F21" s="179"/>
      <c r="G21" s="115">
        <f t="shared" si="0"/>
        <v>44369320.064599909</v>
      </c>
    </row>
    <row r="22" spans="1:8" s="7" customFormat="1" ht="18" thickTop="1" thickBot="1" x14ac:dyDescent="0.25">
      <c r="A22" s="21"/>
      <c r="B22" s="116">
        <v>45870</v>
      </c>
      <c r="C22" s="117"/>
      <c r="D22" s="113" t="s">
        <v>39</v>
      </c>
      <c r="E22" s="114">
        <v>16467</v>
      </c>
      <c r="F22" s="179"/>
      <c r="G22" s="115">
        <f t="shared" si="0"/>
        <v>44385787.064599909</v>
      </c>
    </row>
    <row r="23" spans="1:8" s="7" customFormat="1" ht="18" thickTop="1" thickBot="1" x14ac:dyDescent="0.25">
      <c r="A23" s="21"/>
      <c r="B23" s="116">
        <v>45870</v>
      </c>
      <c r="C23" s="117"/>
      <c r="D23" s="113" t="s">
        <v>39</v>
      </c>
      <c r="E23" s="114">
        <v>4620</v>
      </c>
      <c r="F23" s="179"/>
      <c r="G23" s="115">
        <f t="shared" si="0"/>
        <v>44390407.064599909</v>
      </c>
    </row>
    <row r="24" spans="1:8" s="7" customFormat="1" ht="18" thickTop="1" thickBot="1" x14ac:dyDescent="0.25">
      <c r="A24" s="21"/>
      <c r="B24" s="116">
        <v>45870</v>
      </c>
      <c r="C24" s="117"/>
      <c r="D24" s="113" t="s">
        <v>39</v>
      </c>
      <c r="E24" s="114">
        <v>16515</v>
      </c>
      <c r="F24" s="179"/>
      <c r="G24" s="115">
        <f t="shared" si="0"/>
        <v>44406922.064599909</v>
      </c>
    </row>
    <row r="25" spans="1:8" s="7" customFormat="1" ht="18" thickTop="1" thickBot="1" x14ac:dyDescent="0.25">
      <c r="A25" s="21"/>
      <c r="B25" s="116">
        <v>45870</v>
      </c>
      <c r="C25" s="117"/>
      <c r="D25" s="113" t="s">
        <v>29</v>
      </c>
      <c r="E25" s="114">
        <v>77028.83</v>
      </c>
      <c r="F25" s="179">
        <v>1994.99</v>
      </c>
      <c r="G25" s="115">
        <f t="shared" si="0"/>
        <v>44481955.904599905</v>
      </c>
    </row>
    <row r="26" spans="1:8" s="7" customFormat="1" ht="24.75" customHeight="1" thickTop="1" thickBot="1" x14ac:dyDescent="0.25">
      <c r="A26" s="21"/>
      <c r="B26" s="116">
        <v>45870</v>
      </c>
      <c r="C26" s="117"/>
      <c r="D26" s="113" t="s">
        <v>94</v>
      </c>
      <c r="E26" s="114">
        <v>243029.92</v>
      </c>
      <c r="F26" s="179"/>
      <c r="G26" s="115">
        <f t="shared" si="0"/>
        <v>44724985.824599907</v>
      </c>
    </row>
    <row r="27" spans="1:8" s="7" customFormat="1" ht="18" thickTop="1" thickBot="1" x14ac:dyDescent="0.25">
      <c r="A27" s="21"/>
      <c r="B27" s="116">
        <v>45870</v>
      </c>
      <c r="C27" s="117"/>
      <c r="D27" s="113" t="s">
        <v>95</v>
      </c>
      <c r="E27" s="114">
        <v>87831.65</v>
      </c>
      <c r="F27" s="179"/>
      <c r="G27" s="115">
        <f t="shared" si="0"/>
        <v>44812817.474599905</v>
      </c>
    </row>
    <row r="28" spans="1:8" s="7" customFormat="1" ht="20.25" customHeight="1" thickTop="1" thickBot="1" x14ac:dyDescent="0.25">
      <c r="A28" s="21"/>
      <c r="B28" s="116">
        <v>45870</v>
      </c>
      <c r="C28" s="117"/>
      <c r="D28" s="113" t="s">
        <v>22</v>
      </c>
      <c r="E28" s="114">
        <v>50000</v>
      </c>
      <c r="F28" s="179"/>
      <c r="G28" s="115">
        <f t="shared" si="0"/>
        <v>44862817.474599905</v>
      </c>
    </row>
    <row r="29" spans="1:8" s="7" customFormat="1" ht="24.75" customHeight="1" thickTop="1" thickBot="1" x14ac:dyDescent="0.25">
      <c r="A29" s="21"/>
      <c r="B29" s="116">
        <v>45870</v>
      </c>
      <c r="C29" s="117"/>
      <c r="D29" s="113" t="s">
        <v>23</v>
      </c>
      <c r="E29" s="114"/>
      <c r="F29" s="179">
        <v>2400427.96</v>
      </c>
      <c r="G29" s="115">
        <f t="shared" si="0"/>
        <v>42462389.514599904</v>
      </c>
    </row>
    <row r="30" spans="1:8" s="7" customFormat="1" ht="18" thickTop="1" thickBot="1" x14ac:dyDescent="0.25">
      <c r="A30" s="21"/>
      <c r="B30" s="116">
        <v>45871</v>
      </c>
      <c r="C30" s="117"/>
      <c r="D30" s="113" t="s">
        <v>39</v>
      </c>
      <c r="E30" s="114">
        <v>35935</v>
      </c>
      <c r="F30" s="179"/>
      <c r="G30" s="115">
        <f t="shared" si="0"/>
        <v>42498324.514599904</v>
      </c>
    </row>
    <row r="31" spans="1:8" s="7" customFormat="1" ht="18" thickTop="1" thickBot="1" x14ac:dyDescent="0.25">
      <c r="A31" s="21"/>
      <c r="B31" s="116">
        <v>45871</v>
      </c>
      <c r="C31" s="117"/>
      <c r="D31" s="113" t="s">
        <v>29</v>
      </c>
      <c r="E31" s="114">
        <v>29676</v>
      </c>
      <c r="F31" s="179">
        <v>789.59</v>
      </c>
      <c r="G31" s="115">
        <f t="shared" si="0"/>
        <v>42527210.924599901</v>
      </c>
    </row>
    <row r="32" spans="1:8" s="7" customFormat="1" ht="18" thickTop="1" thickBot="1" x14ac:dyDescent="0.25">
      <c r="A32" s="21"/>
      <c r="B32" s="116">
        <v>45872</v>
      </c>
      <c r="C32" s="117"/>
      <c r="D32" s="113" t="s">
        <v>39</v>
      </c>
      <c r="E32" s="114">
        <v>2345</v>
      </c>
      <c r="F32" s="179"/>
      <c r="G32" s="115">
        <f t="shared" si="0"/>
        <v>42529555.924599901</v>
      </c>
    </row>
    <row r="33" spans="1:7" s="7" customFormat="1" ht="23.25" customHeight="1" thickTop="1" thickBot="1" x14ac:dyDescent="0.25">
      <c r="A33" s="21"/>
      <c r="B33" s="116">
        <v>45872</v>
      </c>
      <c r="C33" s="117"/>
      <c r="D33" s="113" t="s">
        <v>29</v>
      </c>
      <c r="E33" s="114">
        <v>28300</v>
      </c>
      <c r="F33" s="179">
        <v>730.6</v>
      </c>
      <c r="G33" s="115">
        <f t="shared" si="0"/>
        <v>42557125.324599899</v>
      </c>
    </row>
    <row r="34" spans="1:7" s="7" customFormat="1" ht="18" thickTop="1" thickBot="1" x14ac:dyDescent="0.25">
      <c r="A34" s="21"/>
      <c r="B34" s="116">
        <v>45873</v>
      </c>
      <c r="C34" s="117"/>
      <c r="D34" s="113" t="s">
        <v>39</v>
      </c>
      <c r="E34" s="114">
        <v>32175</v>
      </c>
      <c r="F34" s="179"/>
      <c r="G34" s="115">
        <f t="shared" si="0"/>
        <v>42589300.324599899</v>
      </c>
    </row>
    <row r="35" spans="1:7" s="7" customFormat="1" ht="18" thickTop="1" thickBot="1" x14ac:dyDescent="0.25">
      <c r="A35" s="21"/>
      <c r="B35" s="116">
        <v>45873</v>
      </c>
      <c r="C35" s="117"/>
      <c r="D35" s="113" t="s">
        <v>39</v>
      </c>
      <c r="E35" s="114">
        <v>44327</v>
      </c>
      <c r="F35" s="179"/>
      <c r="G35" s="115">
        <f t="shared" si="0"/>
        <v>42633627.324599899</v>
      </c>
    </row>
    <row r="36" spans="1:7" s="7" customFormat="1" ht="18" thickTop="1" thickBot="1" x14ac:dyDescent="0.25">
      <c r="A36" s="21"/>
      <c r="B36" s="116">
        <v>45873</v>
      </c>
      <c r="C36" s="117"/>
      <c r="D36" s="113" t="s">
        <v>39</v>
      </c>
      <c r="E36" s="114">
        <v>1570</v>
      </c>
      <c r="F36" s="179"/>
      <c r="G36" s="115">
        <f t="shared" si="0"/>
        <v>42635197.324599899</v>
      </c>
    </row>
    <row r="37" spans="1:7" s="7" customFormat="1" ht="18" thickTop="1" thickBot="1" x14ac:dyDescent="0.25">
      <c r="A37" s="21"/>
      <c r="B37" s="116">
        <v>45873</v>
      </c>
      <c r="C37" s="117"/>
      <c r="D37" s="113" t="s">
        <v>39</v>
      </c>
      <c r="E37" s="114">
        <v>18010</v>
      </c>
      <c r="F37" s="179"/>
      <c r="G37" s="115">
        <f t="shared" si="0"/>
        <v>42653207.324599899</v>
      </c>
    </row>
    <row r="38" spans="1:7" s="7" customFormat="1" ht="15" customHeight="1" thickTop="1" thickBot="1" x14ac:dyDescent="0.25">
      <c r="A38" s="21"/>
      <c r="B38" s="116">
        <v>45873</v>
      </c>
      <c r="C38" s="117"/>
      <c r="D38" s="113" t="s">
        <v>39</v>
      </c>
      <c r="E38" s="114">
        <v>2050</v>
      </c>
      <c r="F38" s="179"/>
      <c r="G38" s="115">
        <f t="shared" si="0"/>
        <v>42655257.324599899</v>
      </c>
    </row>
    <row r="39" spans="1:7" s="7" customFormat="1" ht="18" thickTop="1" thickBot="1" x14ac:dyDescent="0.25">
      <c r="A39" s="21"/>
      <c r="B39" s="116">
        <v>45873</v>
      </c>
      <c r="C39" s="117"/>
      <c r="D39" s="113" t="s">
        <v>39</v>
      </c>
      <c r="E39" s="114">
        <v>9635</v>
      </c>
      <c r="F39" s="179"/>
      <c r="G39" s="115">
        <f t="shared" si="0"/>
        <v>42664892.324599899</v>
      </c>
    </row>
    <row r="40" spans="1:7" s="7" customFormat="1" ht="26.25" customHeight="1" thickTop="1" thickBot="1" x14ac:dyDescent="0.25">
      <c r="A40" s="21"/>
      <c r="B40" s="116">
        <v>45873</v>
      </c>
      <c r="C40" s="117"/>
      <c r="D40" s="113" t="s">
        <v>39</v>
      </c>
      <c r="E40" s="114">
        <v>813</v>
      </c>
      <c r="F40" s="179"/>
      <c r="G40" s="115">
        <f t="shared" si="0"/>
        <v>42665705.324599899</v>
      </c>
    </row>
    <row r="41" spans="1:7" s="7" customFormat="1" ht="19.5" customHeight="1" thickTop="1" thickBot="1" x14ac:dyDescent="0.25">
      <c r="A41" s="21"/>
      <c r="B41" s="116">
        <v>45873</v>
      </c>
      <c r="C41" s="117"/>
      <c r="D41" s="113" t="s">
        <v>29</v>
      </c>
      <c r="E41" s="114">
        <v>90222.87</v>
      </c>
      <c r="F41" s="179">
        <v>2362.39</v>
      </c>
      <c r="G41" s="115">
        <f t="shared" si="0"/>
        <v>42753565.804599896</v>
      </c>
    </row>
    <row r="42" spans="1:7" s="7" customFormat="1" ht="70.5" customHeight="1" thickTop="1" thickBot="1" x14ac:dyDescent="0.25">
      <c r="A42" s="21"/>
      <c r="B42" s="116">
        <v>45873</v>
      </c>
      <c r="C42" s="117"/>
      <c r="D42" s="113" t="s">
        <v>96</v>
      </c>
      <c r="E42" s="114">
        <v>1000</v>
      </c>
      <c r="F42" s="180"/>
      <c r="G42" s="115">
        <f t="shared" si="0"/>
        <v>42754565.804599896</v>
      </c>
    </row>
    <row r="43" spans="1:7" s="7" customFormat="1" ht="18" thickTop="1" thickBot="1" x14ac:dyDescent="0.25">
      <c r="A43" s="21"/>
      <c r="B43" s="116">
        <v>45874</v>
      </c>
      <c r="C43" s="117"/>
      <c r="D43" s="113" t="s">
        <v>39</v>
      </c>
      <c r="E43" s="114">
        <v>128750</v>
      </c>
      <c r="F43" s="179"/>
      <c r="G43" s="115">
        <f t="shared" si="0"/>
        <v>42883315.804599896</v>
      </c>
    </row>
    <row r="44" spans="1:7" s="7" customFormat="1" ht="18" thickTop="1" thickBot="1" x14ac:dyDescent="0.25">
      <c r="A44" s="21"/>
      <c r="B44" s="116">
        <v>45874</v>
      </c>
      <c r="C44" s="117"/>
      <c r="D44" s="113" t="s">
        <v>39</v>
      </c>
      <c r="E44" s="114">
        <v>37620</v>
      </c>
      <c r="F44" s="179"/>
      <c r="G44" s="115">
        <f t="shared" si="0"/>
        <v>42920935.804599896</v>
      </c>
    </row>
    <row r="45" spans="1:7" s="7" customFormat="1" ht="27" customHeight="1" thickTop="1" thickBot="1" x14ac:dyDescent="0.25">
      <c r="A45" s="21"/>
      <c r="B45" s="116">
        <v>45874</v>
      </c>
      <c r="C45" s="117"/>
      <c r="D45" s="113" t="s">
        <v>39</v>
      </c>
      <c r="E45" s="114">
        <v>3000</v>
      </c>
      <c r="F45" s="179"/>
      <c r="G45" s="115">
        <f t="shared" si="0"/>
        <v>42923935.804599896</v>
      </c>
    </row>
    <row r="46" spans="1:7" s="7" customFormat="1" ht="21" customHeight="1" thickTop="1" thickBot="1" x14ac:dyDescent="0.25">
      <c r="A46" s="21"/>
      <c r="B46" s="116">
        <v>45874</v>
      </c>
      <c r="C46" s="117"/>
      <c r="D46" s="130" t="s">
        <v>39</v>
      </c>
      <c r="E46" s="114">
        <v>13615</v>
      </c>
      <c r="F46" s="180"/>
      <c r="G46" s="115">
        <f t="shared" si="0"/>
        <v>42937550.804599896</v>
      </c>
    </row>
    <row r="47" spans="1:7" s="7" customFormat="1" ht="25.5" customHeight="1" thickTop="1" thickBot="1" x14ac:dyDescent="0.25">
      <c r="A47" s="21"/>
      <c r="B47" s="116">
        <v>45874</v>
      </c>
      <c r="C47" s="117"/>
      <c r="D47" s="113" t="s">
        <v>39</v>
      </c>
      <c r="E47" s="114">
        <v>2555</v>
      </c>
      <c r="F47" s="180"/>
      <c r="G47" s="115">
        <f t="shared" si="0"/>
        <v>42940105.804599896</v>
      </c>
    </row>
    <row r="48" spans="1:7" s="7" customFormat="1" ht="24.75" customHeight="1" thickTop="1" thickBot="1" x14ac:dyDescent="0.25">
      <c r="A48" s="21"/>
      <c r="B48" s="116">
        <v>45874</v>
      </c>
      <c r="C48" s="117"/>
      <c r="D48" s="113" t="s">
        <v>39</v>
      </c>
      <c r="E48" s="114">
        <v>72080</v>
      </c>
      <c r="F48" s="179"/>
      <c r="G48" s="115">
        <f t="shared" si="0"/>
        <v>43012185.804599896</v>
      </c>
    </row>
    <row r="49" spans="1:7" s="7" customFormat="1" ht="18" thickTop="1" thickBot="1" x14ac:dyDescent="0.25">
      <c r="A49" s="21"/>
      <c r="B49" s="116">
        <v>45874</v>
      </c>
      <c r="C49" s="117"/>
      <c r="D49" s="113" t="s">
        <v>29</v>
      </c>
      <c r="E49" s="114">
        <v>49780.88</v>
      </c>
      <c r="F49" s="179">
        <v>1259.75</v>
      </c>
      <c r="G49" s="115">
        <f t="shared" si="0"/>
        <v>43060706.934599899</v>
      </c>
    </row>
    <row r="50" spans="1:7" s="7" customFormat="1" ht="18" thickTop="1" thickBot="1" x14ac:dyDescent="0.25">
      <c r="A50" s="21"/>
      <c r="B50" s="116">
        <v>45874</v>
      </c>
      <c r="C50" s="117"/>
      <c r="D50" s="113" t="s">
        <v>97</v>
      </c>
      <c r="E50" s="114">
        <v>5470</v>
      </c>
      <c r="F50" s="179"/>
      <c r="G50" s="115">
        <f t="shared" si="0"/>
        <v>43066176.934599899</v>
      </c>
    </row>
    <row r="51" spans="1:7" s="7" customFormat="1" ht="18" thickTop="1" thickBot="1" x14ac:dyDescent="0.25">
      <c r="A51" s="21"/>
      <c r="B51" s="116">
        <v>45875</v>
      </c>
      <c r="C51" s="117"/>
      <c r="D51" s="113" t="s">
        <v>39</v>
      </c>
      <c r="E51" s="114">
        <v>32900</v>
      </c>
      <c r="F51" s="179"/>
      <c r="G51" s="115">
        <f t="shared" si="0"/>
        <v>43099076.934599899</v>
      </c>
    </row>
    <row r="52" spans="1:7" s="7" customFormat="1" ht="21.75" customHeight="1" thickTop="1" thickBot="1" x14ac:dyDescent="0.25">
      <c r="A52" s="21"/>
      <c r="B52" s="116">
        <v>45875</v>
      </c>
      <c r="C52" s="117"/>
      <c r="D52" s="113" t="s">
        <v>39</v>
      </c>
      <c r="E52" s="114">
        <v>52955</v>
      </c>
      <c r="F52" s="179"/>
      <c r="G52" s="115">
        <f t="shared" si="0"/>
        <v>43152031.934599899</v>
      </c>
    </row>
    <row r="53" spans="1:7" s="7" customFormat="1" ht="18" thickTop="1" thickBot="1" x14ac:dyDescent="0.25">
      <c r="A53" s="21"/>
      <c r="B53" s="116">
        <v>45875</v>
      </c>
      <c r="C53" s="117"/>
      <c r="D53" s="113" t="s">
        <v>39</v>
      </c>
      <c r="E53" s="114">
        <v>5030</v>
      </c>
      <c r="F53" s="179"/>
      <c r="G53" s="115">
        <f t="shared" si="0"/>
        <v>43157061.934599899</v>
      </c>
    </row>
    <row r="54" spans="1:7" s="7" customFormat="1" ht="22.5" customHeight="1" thickTop="1" thickBot="1" x14ac:dyDescent="0.25">
      <c r="A54" s="21"/>
      <c r="B54" s="116">
        <v>45875</v>
      </c>
      <c r="C54" s="117"/>
      <c r="D54" s="118" t="s">
        <v>39</v>
      </c>
      <c r="E54" s="114">
        <v>21925</v>
      </c>
      <c r="F54" s="181"/>
      <c r="G54" s="115">
        <f t="shared" si="0"/>
        <v>43178986.934599899</v>
      </c>
    </row>
    <row r="55" spans="1:7" s="7" customFormat="1" ht="19.5" customHeight="1" thickTop="1" thickBot="1" x14ac:dyDescent="0.25">
      <c r="A55" s="21"/>
      <c r="B55" s="116">
        <v>45875</v>
      </c>
      <c r="C55" s="117"/>
      <c r="D55" s="113" t="s">
        <v>39</v>
      </c>
      <c r="E55" s="114">
        <v>11485</v>
      </c>
      <c r="F55" s="179"/>
      <c r="G55" s="115">
        <f t="shared" si="0"/>
        <v>43190471.934599899</v>
      </c>
    </row>
    <row r="56" spans="1:7" s="7" customFormat="1" ht="18" thickTop="1" thickBot="1" x14ac:dyDescent="0.25">
      <c r="A56" s="21"/>
      <c r="B56" s="116">
        <v>45875</v>
      </c>
      <c r="C56" s="117"/>
      <c r="D56" s="113" t="s">
        <v>39</v>
      </c>
      <c r="E56" s="114">
        <v>62205</v>
      </c>
      <c r="F56" s="179"/>
      <c r="G56" s="115">
        <f t="shared" si="0"/>
        <v>43252676.934599899</v>
      </c>
    </row>
    <row r="57" spans="1:7" s="7" customFormat="1" ht="18" thickTop="1" thickBot="1" x14ac:dyDescent="0.25">
      <c r="A57" s="21"/>
      <c r="B57" s="116">
        <v>45875</v>
      </c>
      <c r="C57" s="117"/>
      <c r="D57" s="113" t="s">
        <v>29</v>
      </c>
      <c r="E57" s="114">
        <v>72001.59</v>
      </c>
      <c r="F57" s="180">
        <v>1876.44</v>
      </c>
      <c r="G57" s="115">
        <f t="shared" si="0"/>
        <v>43322802.084599905</v>
      </c>
    </row>
    <row r="58" spans="1:7" s="7" customFormat="1" ht="31.5" thickTop="1" thickBot="1" x14ac:dyDescent="0.25">
      <c r="A58" s="21"/>
      <c r="B58" s="116">
        <v>45875</v>
      </c>
      <c r="C58" s="117"/>
      <c r="D58" s="113" t="s">
        <v>77</v>
      </c>
      <c r="E58" s="114">
        <v>10450</v>
      </c>
      <c r="F58" s="179">
        <v>338.5</v>
      </c>
      <c r="G58" s="115">
        <f t="shared" si="0"/>
        <v>43332913.584599905</v>
      </c>
    </row>
    <row r="59" spans="1:7" s="7" customFormat="1" ht="25.5" customHeight="1" thickTop="1" thickBot="1" x14ac:dyDescent="0.25">
      <c r="A59" s="21"/>
      <c r="B59" s="116">
        <v>45875</v>
      </c>
      <c r="C59" s="117"/>
      <c r="D59" s="113" t="s">
        <v>22</v>
      </c>
      <c r="E59" s="114">
        <v>148403.24</v>
      </c>
      <c r="F59" s="179"/>
      <c r="G59" s="115">
        <f t="shared" si="0"/>
        <v>43481316.824599907</v>
      </c>
    </row>
    <row r="60" spans="1:7" s="7" customFormat="1" ht="18" thickTop="1" thickBot="1" x14ac:dyDescent="0.25">
      <c r="A60" s="21"/>
      <c r="B60" s="116">
        <v>45875</v>
      </c>
      <c r="C60" s="117"/>
      <c r="D60" s="113" t="s">
        <v>22</v>
      </c>
      <c r="E60" s="114">
        <v>2290382.2799999998</v>
      </c>
      <c r="F60" s="179"/>
      <c r="G60" s="115">
        <f t="shared" si="0"/>
        <v>45771699.104599908</v>
      </c>
    </row>
    <row r="61" spans="1:7" s="7" customFormat="1" ht="18" thickTop="1" thickBot="1" x14ac:dyDescent="0.25">
      <c r="A61" s="21"/>
      <c r="B61" s="116">
        <v>45875</v>
      </c>
      <c r="C61" s="117"/>
      <c r="D61" s="113" t="s">
        <v>22</v>
      </c>
      <c r="E61" s="114">
        <v>2541.5100000000002</v>
      </c>
      <c r="F61" s="179"/>
      <c r="G61" s="115">
        <f t="shared" si="0"/>
        <v>45774240.614599906</v>
      </c>
    </row>
    <row r="62" spans="1:7" s="7" customFormat="1" ht="18" thickTop="1" thickBot="1" x14ac:dyDescent="0.25">
      <c r="A62" s="21"/>
      <c r="B62" s="116">
        <v>45875</v>
      </c>
      <c r="C62" s="117"/>
      <c r="D62" s="113" t="s">
        <v>22</v>
      </c>
      <c r="E62" s="114">
        <v>53137</v>
      </c>
      <c r="F62" s="179"/>
      <c r="G62" s="115">
        <f t="shared" si="0"/>
        <v>45827377.614599906</v>
      </c>
    </row>
    <row r="63" spans="1:7" s="7" customFormat="1" ht="18.75" customHeight="1" thickTop="1" thickBot="1" x14ac:dyDescent="0.25">
      <c r="A63" s="21"/>
      <c r="B63" s="116">
        <v>45875</v>
      </c>
      <c r="C63" s="117"/>
      <c r="D63" s="113" t="s">
        <v>22</v>
      </c>
      <c r="E63" s="114">
        <v>519059.01</v>
      </c>
      <c r="F63" s="179"/>
      <c r="G63" s="115">
        <f t="shared" si="0"/>
        <v>46346436.624599904</v>
      </c>
    </row>
    <row r="64" spans="1:7" s="7" customFormat="1" ht="18" thickTop="1" thickBot="1" x14ac:dyDescent="0.25">
      <c r="A64" s="21"/>
      <c r="B64" s="116">
        <v>45875</v>
      </c>
      <c r="C64" s="117"/>
      <c r="D64" s="118" t="s">
        <v>98</v>
      </c>
      <c r="E64" s="114">
        <v>5285</v>
      </c>
      <c r="F64" s="181"/>
      <c r="G64" s="115">
        <f t="shared" si="0"/>
        <v>46351721.624599904</v>
      </c>
    </row>
    <row r="65" spans="1:7" s="7" customFormat="1" ht="18" thickTop="1" thickBot="1" x14ac:dyDescent="0.25">
      <c r="A65" s="21"/>
      <c r="B65" s="116">
        <v>45875</v>
      </c>
      <c r="C65" s="117"/>
      <c r="D65" s="113" t="s">
        <v>98</v>
      </c>
      <c r="E65" s="114">
        <v>50280</v>
      </c>
      <c r="F65" s="179"/>
      <c r="G65" s="115">
        <f t="shared" si="0"/>
        <v>46402001.624599904</v>
      </c>
    </row>
    <row r="66" spans="1:7" s="7" customFormat="1" ht="18" thickTop="1" thickBot="1" x14ac:dyDescent="0.25">
      <c r="A66" s="21"/>
      <c r="B66" s="116">
        <v>45875</v>
      </c>
      <c r="C66" s="117"/>
      <c r="D66" s="113" t="s">
        <v>98</v>
      </c>
      <c r="E66" s="114">
        <v>207591.5</v>
      </c>
      <c r="F66" s="179"/>
      <c r="G66" s="115">
        <f>G65+E66-F66</f>
        <v>46609593.124599904</v>
      </c>
    </row>
    <row r="67" spans="1:7" s="7" customFormat="1" ht="18" thickTop="1" thickBot="1" x14ac:dyDescent="0.25">
      <c r="A67" s="21"/>
      <c r="B67" s="116">
        <v>45875</v>
      </c>
      <c r="C67" s="117"/>
      <c r="D67" s="113" t="s">
        <v>98</v>
      </c>
      <c r="E67" s="114">
        <v>1191183.79</v>
      </c>
      <c r="F67" s="179"/>
      <c r="G67" s="115">
        <f t="shared" si="0"/>
        <v>47800776.914599903</v>
      </c>
    </row>
    <row r="68" spans="1:7" s="7" customFormat="1" ht="18" thickTop="1" thickBot="1" x14ac:dyDescent="0.25">
      <c r="A68" s="21"/>
      <c r="B68" s="116">
        <v>45875</v>
      </c>
      <c r="C68" s="117"/>
      <c r="D68" s="113" t="s">
        <v>23</v>
      </c>
      <c r="E68" s="114"/>
      <c r="F68" s="179">
        <v>1024388.4</v>
      </c>
      <c r="G68" s="115">
        <f t="shared" si="0"/>
        <v>46776388.514599904</v>
      </c>
    </row>
    <row r="69" spans="1:7" s="7" customFormat="1" ht="18" thickTop="1" thickBot="1" x14ac:dyDescent="0.25">
      <c r="A69" s="21"/>
      <c r="B69" s="116">
        <v>45876</v>
      </c>
      <c r="C69" s="117"/>
      <c r="D69" s="113" t="s">
        <v>39</v>
      </c>
      <c r="E69" s="114">
        <v>47640</v>
      </c>
      <c r="F69" s="179"/>
      <c r="G69" s="115">
        <f t="shared" si="0"/>
        <v>46824028.514599904</v>
      </c>
    </row>
    <row r="70" spans="1:7" s="7" customFormat="1" ht="18" thickTop="1" thickBot="1" x14ac:dyDescent="0.25">
      <c r="A70" s="21"/>
      <c r="B70" s="116">
        <v>45876</v>
      </c>
      <c r="C70" s="117"/>
      <c r="D70" s="113" t="s">
        <v>39</v>
      </c>
      <c r="E70" s="114">
        <v>295</v>
      </c>
      <c r="F70" s="179"/>
      <c r="G70" s="115">
        <f t="shared" si="0"/>
        <v>46824323.514599904</v>
      </c>
    </row>
    <row r="71" spans="1:7" s="7" customFormat="1" ht="18" thickTop="1" thickBot="1" x14ac:dyDescent="0.25">
      <c r="A71" s="21"/>
      <c r="B71" s="116">
        <v>45876</v>
      </c>
      <c r="C71" s="117"/>
      <c r="D71" s="113" t="s">
        <v>39</v>
      </c>
      <c r="E71" s="114">
        <v>50520</v>
      </c>
      <c r="F71" s="179"/>
      <c r="G71" s="115">
        <f t="shared" si="0"/>
        <v>46874843.514599904</v>
      </c>
    </row>
    <row r="72" spans="1:7" s="7" customFormat="1" ht="18" thickTop="1" thickBot="1" x14ac:dyDescent="0.25">
      <c r="A72" s="21"/>
      <c r="B72" s="116">
        <v>45876</v>
      </c>
      <c r="C72" s="117"/>
      <c r="D72" s="113" t="s">
        <v>39</v>
      </c>
      <c r="E72" s="119">
        <v>700</v>
      </c>
      <c r="F72" s="179"/>
      <c r="G72" s="115">
        <f t="shared" si="0"/>
        <v>46875543.514599904</v>
      </c>
    </row>
    <row r="73" spans="1:7" s="7" customFormat="1" ht="18" thickTop="1" thickBot="1" x14ac:dyDescent="0.25">
      <c r="A73" s="21"/>
      <c r="B73" s="116">
        <v>45876</v>
      </c>
      <c r="C73" s="117"/>
      <c r="D73" s="113" t="s">
        <v>39</v>
      </c>
      <c r="E73" s="119">
        <v>4810</v>
      </c>
      <c r="F73" s="179"/>
      <c r="G73" s="115">
        <f t="shared" si="0"/>
        <v>46880353.514599904</v>
      </c>
    </row>
    <row r="74" spans="1:7" s="7" customFormat="1" ht="18" thickTop="1" thickBot="1" x14ac:dyDescent="0.25">
      <c r="A74" s="21"/>
      <c r="B74" s="116">
        <v>45876</v>
      </c>
      <c r="C74" s="117"/>
      <c r="D74" s="113" t="s">
        <v>39</v>
      </c>
      <c r="E74" s="119">
        <v>2700</v>
      </c>
      <c r="F74" s="182"/>
      <c r="G74" s="115">
        <f t="shared" si="0"/>
        <v>46883053.514599904</v>
      </c>
    </row>
    <row r="75" spans="1:7" s="7" customFormat="1" ht="18" thickTop="1" thickBot="1" x14ac:dyDescent="0.25">
      <c r="A75" s="21"/>
      <c r="B75" s="116">
        <v>45876</v>
      </c>
      <c r="C75" s="117"/>
      <c r="D75" s="113" t="s">
        <v>39</v>
      </c>
      <c r="E75" s="119">
        <v>35452</v>
      </c>
      <c r="F75" s="182"/>
      <c r="G75" s="115">
        <f t="shared" si="0"/>
        <v>46918505.514599904</v>
      </c>
    </row>
    <row r="76" spans="1:7" s="7" customFormat="1" ht="18" thickTop="1" thickBot="1" x14ac:dyDescent="0.25">
      <c r="A76" s="21"/>
      <c r="B76" s="116">
        <v>45876</v>
      </c>
      <c r="C76" s="117"/>
      <c r="D76" s="118" t="s">
        <v>39</v>
      </c>
      <c r="E76" s="114">
        <v>90</v>
      </c>
      <c r="F76" s="179"/>
      <c r="G76" s="115">
        <f t="shared" si="0"/>
        <v>46918595.514599904</v>
      </c>
    </row>
    <row r="77" spans="1:7" s="7" customFormat="1" ht="51" customHeight="1" thickTop="1" thickBot="1" x14ac:dyDescent="0.25">
      <c r="A77" s="21"/>
      <c r="B77" s="116">
        <v>45876</v>
      </c>
      <c r="C77" s="117"/>
      <c r="D77" s="113" t="s">
        <v>99</v>
      </c>
      <c r="E77" s="114">
        <v>3825.06</v>
      </c>
      <c r="F77" s="179"/>
      <c r="G77" s="115">
        <f t="shared" si="0"/>
        <v>46922420.574599907</v>
      </c>
    </row>
    <row r="78" spans="1:7" s="7" customFormat="1" ht="20.25" customHeight="1" thickTop="1" thickBot="1" x14ac:dyDescent="0.25">
      <c r="A78" s="21"/>
      <c r="B78" s="116">
        <v>45876</v>
      </c>
      <c r="C78" s="117"/>
      <c r="D78" s="113" t="s">
        <v>29</v>
      </c>
      <c r="E78" s="114">
        <v>85630.36</v>
      </c>
      <c r="F78" s="179">
        <v>2200.4</v>
      </c>
      <c r="G78" s="115">
        <f t="shared" si="0"/>
        <v>47005850.534599908</v>
      </c>
    </row>
    <row r="79" spans="1:7" s="3" customFormat="1" ht="18" thickTop="1" thickBot="1" x14ac:dyDescent="0.25">
      <c r="A79" s="106"/>
      <c r="B79" s="116">
        <v>45876</v>
      </c>
      <c r="C79" s="117"/>
      <c r="D79" s="113" t="s">
        <v>50</v>
      </c>
      <c r="E79" s="114">
        <v>125266.98</v>
      </c>
      <c r="F79" s="179"/>
      <c r="G79" s="115">
        <f t="shared" si="0"/>
        <v>47131117.514599904</v>
      </c>
    </row>
    <row r="80" spans="1:7" s="7" customFormat="1" ht="18" thickTop="1" thickBot="1" x14ac:dyDescent="0.25">
      <c r="A80" s="21"/>
      <c r="B80" s="116">
        <v>45876</v>
      </c>
      <c r="C80" s="117"/>
      <c r="D80" s="113" t="s">
        <v>23</v>
      </c>
      <c r="E80" s="114"/>
      <c r="F80" s="179">
        <v>926772</v>
      </c>
      <c r="G80" s="115">
        <f t="shared" si="0"/>
        <v>46204345.514599904</v>
      </c>
    </row>
    <row r="81" spans="1:8" s="7" customFormat="1" ht="18" thickTop="1" thickBot="1" x14ac:dyDescent="0.25">
      <c r="A81" s="21"/>
      <c r="B81" s="116">
        <v>45877</v>
      </c>
      <c r="C81" s="117"/>
      <c r="D81" s="113" t="s">
        <v>39</v>
      </c>
      <c r="E81" s="114">
        <v>1670</v>
      </c>
      <c r="F81" s="179"/>
      <c r="G81" s="115">
        <f t="shared" si="0"/>
        <v>46206015.514599904</v>
      </c>
    </row>
    <row r="82" spans="1:8" s="7" customFormat="1" ht="18" thickTop="1" thickBot="1" x14ac:dyDescent="0.25">
      <c r="A82" s="21"/>
      <c r="B82" s="116">
        <v>45877</v>
      </c>
      <c r="C82" s="117"/>
      <c r="D82" s="113" t="s">
        <v>39</v>
      </c>
      <c r="E82" s="114">
        <v>45805</v>
      </c>
      <c r="F82" s="179"/>
      <c r="G82" s="115">
        <f t="shared" si="0"/>
        <v>46251820.514599904</v>
      </c>
    </row>
    <row r="83" spans="1:8" s="7" customFormat="1" ht="21" customHeight="1" thickTop="1" thickBot="1" x14ac:dyDescent="0.25">
      <c r="A83" s="21"/>
      <c r="B83" s="116">
        <v>45877</v>
      </c>
      <c r="C83" s="117"/>
      <c r="D83" s="113" t="s">
        <v>39</v>
      </c>
      <c r="E83" s="114">
        <v>1670</v>
      </c>
      <c r="F83" s="179"/>
      <c r="G83" s="115">
        <f t="shared" ref="G83:G147" si="1">G82+E83-F83</f>
        <v>46253490.514599904</v>
      </c>
    </row>
    <row r="84" spans="1:8" s="7" customFormat="1" ht="24.75" customHeight="1" thickTop="1" thickBot="1" x14ac:dyDescent="0.25">
      <c r="A84" s="21"/>
      <c r="B84" s="116">
        <v>45877</v>
      </c>
      <c r="C84" s="117"/>
      <c r="D84" s="131" t="s">
        <v>39</v>
      </c>
      <c r="E84" s="114">
        <v>20350</v>
      </c>
      <c r="F84" s="179"/>
      <c r="G84" s="115">
        <f t="shared" si="1"/>
        <v>46273840.514599904</v>
      </c>
    </row>
    <row r="85" spans="1:8" s="7" customFormat="1" ht="21.75" customHeight="1" thickTop="1" thickBot="1" x14ac:dyDescent="0.25">
      <c r="A85" s="21"/>
      <c r="B85" s="116">
        <v>45877</v>
      </c>
      <c r="C85" s="117"/>
      <c r="D85" s="113" t="s">
        <v>39</v>
      </c>
      <c r="E85" s="114">
        <v>17655</v>
      </c>
      <c r="F85" s="179"/>
      <c r="G85" s="115">
        <f t="shared" si="1"/>
        <v>46291495.514599904</v>
      </c>
    </row>
    <row r="86" spans="1:8" s="7" customFormat="1" ht="18" thickTop="1" thickBot="1" x14ac:dyDescent="0.25">
      <c r="A86" s="21"/>
      <c r="B86" s="116">
        <v>45877</v>
      </c>
      <c r="C86" s="117"/>
      <c r="D86" s="113" t="s">
        <v>39</v>
      </c>
      <c r="E86" s="114">
        <v>26400</v>
      </c>
      <c r="F86" s="179"/>
      <c r="G86" s="115">
        <f t="shared" si="1"/>
        <v>46317895.514599904</v>
      </c>
    </row>
    <row r="87" spans="1:8" s="7" customFormat="1" ht="18" thickTop="1" thickBot="1" x14ac:dyDescent="0.25">
      <c r="A87" s="21"/>
      <c r="B87" s="116">
        <v>45877</v>
      </c>
      <c r="C87" s="117"/>
      <c r="D87" s="113" t="s">
        <v>39</v>
      </c>
      <c r="E87" s="114">
        <v>2850</v>
      </c>
      <c r="F87" s="179"/>
      <c r="G87" s="115">
        <f t="shared" si="1"/>
        <v>46320745.514599904</v>
      </c>
    </row>
    <row r="88" spans="1:8" s="7" customFormat="1" ht="18" thickTop="1" thickBot="1" x14ac:dyDescent="0.25">
      <c r="A88" s="21"/>
      <c r="B88" s="116">
        <v>45877</v>
      </c>
      <c r="C88" s="117"/>
      <c r="D88" s="113" t="s">
        <v>39</v>
      </c>
      <c r="E88" s="114">
        <v>32270</v>
      </c>
      <c r="F88" s="179"/>
      <c r="G88" s="115">
        <f t="shared" si="1"/>
        <v>46353015.514599904</v>
      </c>
    </row>
    <row r="89" spans="1:8" s="7" customFormat="1" ht="18" thickTop="1" thickBot="1" x14ac:dyDescent="0.25">
      <c r="A89" s="21"/>
      <c r="B89" s="116">
        <v>45877</v>
      </c>
      <c r="C89" s="117"/>
      <c r="D89" s="118" t="s">
        <v>29</v>
      </c>
      <c r="E89" s="114">
        <v>52153.78</v>
      </c>
      <c r="F89" s="179">
        <v>1342.23</v>
      </c>
      <c r="G89" s="115">
        <f t="shared" si="1"/>
        <v>46403827.064599909</v>
      </c>
    </row>
    <row r="90" spans="1:8" s="7" customFormat="1" ht="18" thickTop="1" thickBot="1" x14ac:dyDescent="0.25">
      <c r="A90" s="21"/>
      <c r="B90" s="116">
        <v>45877</v>
      </c>
      <c r="C90" s="117"/>
      <c r="D90" s="113" t="s">
        <v>41</v>
      </c>
      <c r="E90" s="114">
        <v>184249.21</v>
      </c>
      <c r="F90" s="179"/>
      <c r="G90" s="115">
        <f t="shared" si="1"/>
        <v>46588076.27459991</v>
      </c>
    </row>
    <row r="91" spans="1:8" s="7" customFormat="1" ht="18" thickTop="1" thickBot="1" x14ac:dyDescent="0.25">
      <c r="A91" s="21"/>
      <c r="B91" s="116">
        <v>45877</v>
      </c>
      <c r="C91" s="117"/>
      <c r="D91" s="113" t="s">
        <v>50</v>
      </c>
      <c r="E91" s="114">
        <v>63459.56</v>
      </c>
      <c r="F91" s="179"/>
      <c r="G91" s="115">
        <f t="shared" si="1"/>
        <v>46651535.834599912</v>
      </c>
    </row>
    <row r="92" spans="1:8" s="7" customFormat="1" ht="18" thickTop="1" thickBot="1" x14ac:dyDescent="0.25">
      <c r="A92" s="21"/>
      <c r="B92" s="116">
        <v>45877</v>
      </c>
      <c r="C92" s="117"/>
      <c r="D92" s="113" t="s">
        <v>23</v>
      </c>
      <c r="E92" s="114"/>
      <c r="F92" s="179">
        <v>2868964.31</v>
      </c>
      <c r="G92" s="115">
        <f t="shared" si="1"/>
        <v>43782571.52459991</v>
      </c>
    </row>
    <row r="93" spans="1:8" s="7" customFormat="1" ht="18" thickTop="1" thickBot="1" x14ac:dyDescent="0.25">
      <c r="A93" s="21"/>
      <c r="B93" s="116">
        <v>45878</v>
      </c>
      <c r="C93" s="117"/>
      <c r="D93" s="113" t="s">
        <v>39</v>
      </c>
      <c r="E93" s="114">
        <v>1035</v>
      </c>
      <c r="F93" s="179"/>
      <c r="G93" s="115">
        <f t="shared" si="1"/>
        <v>43783606.52459991</v>
      </c>
    </row>
    <row r="94" spans="1:8" s="7" customFormat="1" ht="18" thickTop="1" thickBot="1" x14ac:dyDescent="0.25">
      <c r="A94" s="21"/>
      <c r="B94" s="116">
        <v>45879</v>
      </c>
      <c r="C94" s="117"/>
      <c r="D94" s="113" t="s">
        <v>39</v>
      </c>
      <c r="E94" s="114">
        <v>1470</v>
      </c>
      <c r="F94" s="179"/>
      <c r="G94" s="115">
        <f t="shared" si="1"/>
        <v>43785076.52459991</v>
      </c>
      <c r="H94" s="105"/>
    </row>
    <row r="95" spans="1:8" s="7" customFormat="1" ht="18" thickTop="1" thickBot="1" x14ac:dyDescent="0.25">
      <c r="A95" s="21"/>
      <c r="B95" s="116">
        <v>45879</v>
      </c>
      <c r="C95" s="117"/>
      <c r="D95" s="113" t="s">
        <v>29</v>
      </c>
      <c r="E95" s="114">
        <v>56500</v>
      </c>
      <c r="F95" s="179">
        <v>1485.1</v>
      </c>
      <c r="G95" s="115">
        <f t="shared" si="1"/>
        <v>43840091.424599908</v>
      </c>
    </row>
    <row r="96" spans="1:8" s="7" customFormat="1" ht="18" thickTop="1" thickBot="1" x14ac:dyDescent="0.25">
      <c r="A96" s="21"/>
      <c r="B96" s="116">
        <v>45880</v>
      </c>
      <c r="C96" s="117"/>
      <c r="D96" s="113" t="s">
        <v>39</v>
      </c>
      <c r="E96" s="114">
        <v>800</v>
      </c>
      <c r="F96" s="179"/>
      <c r="G96" s="115">
        <f t="shared" si="1"/>
        <v>43840891.424599908</v>
      </c>
    </row>
    <row r="97" spans="1:7" s="7" customFormat="1" ht="18" thickTop="1" thickBot="1" x14ac:dyDescent="0.25">
      <c r="A97" s="21"/>
      <c r="B97" s="116">
        <v>45880</v>
      </c>
      <c r="C97" s="117"/>
      <c r="D97" s="113" t="s">
        <v>39</v>
      </c>
      <c r="E97" s="114">
        <v>66722</v>
      </c>
      <c r="F97" s="179"/>
      <c r="G97" s="115">
        <f t="shared" si="1"/>
        <v>43907613.424599908</v>
      </c>
    </row>
    <row r="98" spans="1:7" s="7" customFormat="1" ht="18" thickTop="1" thickBot="1" x14ac:dyDescent="0.25">
      <c r="A98" s="21"/>
      <c r="B98" s="116">
        <v>45880</v>
      </c>
      <c r="C98" s="117"/>
      <c r="D98" s="113" t="s">
        <v>39</v>
      </c>
      <c r="E98" s="114">
        <v>54342</v>
      </c>
      <c r="F98" s="179"/>
      <c r="G98" s="115">
        <f t="shared" si="1"/>
        <v>43961955.424599908</v>
      </c>
    </row>
    <row r="99" spans="1:7" s="7" customFormat="1" ht="18" thickTop="1" thickBot="1" x14ac:dyDescent="0.25">
      <c r="A99" s="21"/>
      <c r="B99" s="116">
        <v>45880</v>
      </c>
      <c r="C99" s="117"/>
      <c r="D99" s="113" t="s">
        <v>39</v>
      </c>
      <c r="E99" s="114">
        <v>3150</v>
      </c>
      <c r="F99" s="179"/>
      <c r="G99" s="115">
        <f t="shared" si="1"/>
        <v>43965105.424599908</v>
      </c>
    </row>
    <row r="100" spans="1:7" s="7" customFormat="1" ht="18" thickTop="1" thickBot="1" x14ac:dyDescent="0.25">
      <c r="A100" s="21"/>
      <c r="B100" s="116">
        <v>45880</v>
      </c>
      <c r="C100" s="117"/>
      <c r="D100" s="113" t="s">
        <v>39</v>
      </c>
      <c r="E100" s="114">
        <v>29950</v>
      </c>
      <c r="F100" s="179"/>
      <c r="G100" s="115">
        <f t="shared" si="1"/>
        <v>43995055.424599908</v>
      </c>
    </row>
    <row r="101" spans="1:7" s="7" customFormat="1" ht="18" thickTop="1" thickBot="1" x14ac:dyDescent="0.25">
      <c r="A101" s="21"/>
      <c r="B101" s="116">
        <v>45880</v>
      </c>
      <c r="C101" s="117"/>
      <c r="D101" s="113" t="s">
        <v>39</v>
      </c>
      <c r="E101" s="114">
        <v>7075</v>
      </c>
      <c r="F101" s="180"/>
      <c r="G101" s="115">
        <f t="shared" si="1"/>
        <v>44002130.424599908</v>
      </c>
    </row>
    <row r="102" spans="1:7" s="7" customFormat="1" ht="18" thickTop="1" thickBot="1" x14ac:dyDescent="0.25">
      <c r="A102" s="21"/>
      <c r="B102" s="116">
        <v>45880</v>
      </c>
      <c r="C102" s="117"/>
      <c r="D102" s="118" t="s">
        <v>39</v>
      </c>
      <c r="E102" s="114">
        <v>70300</v>
      </c>
      <c r="F102" s="179"/>
      <c r="G102" s="115">
        <f t="shared" si="1"/>
        <v>44072430.424599908</v>
      </c>
    </row>
    <row r="103" spans="1:7" s="7" customFormat="1" ht="18" thickTop="1" thickBot="1" x14ac:dyDescent="0.25">
      <c r="A103" s="21"/>
      <c r="B103" s="116">
        <v>45880</v>
      </c>
      <c r="C103" s="117"/>
      <c r="D103" s="113" t="s">
        <v>39</v>
      </c>
      <c r="E103" s="114">
        <v>25</v>
      </c>
      <c r="F103" s="179"/>
      <c r="G103" s="115">
        <f t="shared" si="1"/>
        <v>44072455.424599908</v>
      </c>
    </row>
    <row r="104" spans="1:7" s="7" customFormat="1" ht="18" thickTop="1" thickBot="1" x14ac:dyDescent="0.25">
      <c r="A104" s="21"/>
      <c r="B104" s="116">
        <v>45880</v>
      </c>
      <c r="C104" s="117"/>
      <c r="D104" s="113" t="s">
        <v>29</v>
      </c>
      <c r="E104" s="114">
        <v>74347.899999999994</v>
      </c>
      <c r="F104" s="179">
        <v>1893.4</v>
      </c>
      <c r="G104" s="115">
        <f t="shared" si="1"/>
        <v>44144909.924599908</v>
      </c>
    </row>
    <row r="105" spans="1:7" s="7" customFormat="1" ht="18.75" customHeight="1" thickTop="1" thickBot="1" x14ac:dyDescent="0.25">
      <c r="A105" s="21"/>
      <c r="B105" s="116">
        <v>45881</v>
      </c>
      <c r="C105" s="117"/>
      <c r="D105" s="113" t="s">
        <v>39</v>
      </c>
      <c r="E105" s="114">
        <v>36135</v>
      </c>
      <c r="F105" s="179"/>
      <c r="G105" s="115">
        <f t="shared" si="1"/>
        <v>44181044.924599908</v>
      </c>
    </row>
    <row r="106" spans="1:7" s="7" customFormat="1" ht="18" thickTop="1" thickBot="1" x14ac:dyDescent="0.25">
      <c r="A106" s="21"/>
      <c r="B106" s="116">
        <v>45881</v>
      </c>
      <c r="C106" s="117"/>
      <c r="D106" s="113" t="s">
        <v>39</v>
      </c>
      <c r="E106" s="114">
        <v>275</v>
      </c>
      <c r="F106" s="179"/>
      <c r="G106" s="115">
        <f t="shared" si="1"/>
        <v>44181319.924599908</v>
      </c>
    </row>
    <row r="107" spans="1:7" s="7" customFormat="1" ht="18" thickTop="1" thickBot="1" x14ac:dyDescent="0.25">
      <c r="A107" s="21"/>
      <c r="B107" s="116">
        <v>45881</v>
      </c>
      <c r="C107" s="117"/>
      <c r="D107" s="113" t="s">
        <v>39</v>
      </c>
      <c r="E107" s="114">
        <v>36205</v>
      </c>
      <c r="F107" s="179"/>
      <c r="G107" s="115">
        <f t="shared" si="1"/>
        <v>44217524.924599908</v>
      </c>
    </row>
    <row r="108" spans="1:7" s="7" customFormat="1" ht="18" thickTop="1" thickBot="1" x14ac:dyDescent="0.25">
      <c r="A108" s="21"/>
      <c r="B108" s="116">
        <v>45881</v>
      </c>
      <c r="C108" s="117"/>
      <c r="D108" s="113" t="s">
        <v>39</v>
      </c>
      <c r="E108" s="114">
        <v>2100</v>
      </c>
      <c r="F108" s="179"/>
      <c r="G108" s="115">
        <f t="shared" si="1"/>
        <v>44219624.924599908</v>
      </c>
    </row>
    <row r="109" spans="1:7" s="7" customFormat="1" ht="20.25" customHeight="1" thickTop="1" thickBot="1" x14ac:dyDescent="0.25">
      <c r="A109" s="21"/>
      <c r="B109" s="120">
        <v>45881</v>
      </c>
      <c r="C109" s="121"/>
      <c r="D109" s="113" t="s">
        <v>39</v>
      </c>
      <c r="E109" s="114">
        <v>18290</v>
      </c>
      <c r="F109" s="179"/>
      <c r="G109" s="115">
        <f t="shared" si="1"/>
        <v>44237914.924599908</v>
      </c>
    </row>
    <row r="110" spans="1:7" s="7" customFormat="1" ht="18" thickTop="1" thickBot="1" x14ac:dyDescent="0.25">
      <c r="A110" s="21"/>
      <c r="B110" s="116">
        <v>45881</v>
      </c>
      <c r="C110" s="117"/>
      <c r="D110" s="113" t="s">
        <v>39</v>
      </c>
      <c r="E110" s="114">
        <v>5415</v>
      </c>
      <c r="F110" s="179"/>
      <c r="G110" s="115">
        <f t="shared" si="1"/>
        <v>44243329.924599908</v>
      </c>
    </row>
    <row r="111" spans="1:7" s="7" customFormat="1" ht="18" thickTop="1" thickBot="1" x14ac:dyDescent="0.25">
      <c r="A111" s="21"/>
      <c r="B111" s="116">
        <v>45881</v>
      </c>
      <c r="C111" s="117"/>
      <c r="D111" s="113" t="s">
        <v>39</v>
      </c>
      <c r="E111" s="114">
        <v>67850</v>
      </c>
      <c r="F111" s="179"/>
      <c r="G111" s="115">
        <f t="shared" si="1"/>
        <v>44311179.924599908</v>
      </c>
    </row>
    <row r="112" spans="1:7" s="7" customFormat="1" ht="18" thickTop="1" thickBot="1" x14ac:dyDescent="0.25">
      <c r="A112" s="21"/>
      <c r="B112" s="116">
        <v>45881</v>
      </c>
      <c r="C112" s="117"/>
      <c r="D112" s="113" t="s">
        <v>39</v>
      </c>
      <c r="E112" s="114">
        <v>6520</v>
      </c>
      <c r="F112" s="179"/>
      <c r="G112" s="115">
        <f t="shared" si="1"/>
        <v>44317699.924599908</v>
      </c>
    </row>
    <row r="113" spans="1:7" s="7" customFormat="1" ht="18" thickTop="1" thickBot="1" x14ac:dyDescent="0.25">
      <c r="A113" s="21"/>
      <c r="B113" s="116">
        <v>45881</v>
      </c>
      <c r="C113" s="117"/>
      <c r="D113" s="113" t="s">
        <v>39</v>
      </c>
      <c r="E113" s="114">
        <v>4600</v>
      </c>
      <c r="F113" s="179"/>
      <c r="G113" s="115">
        <f t="shared" si="1"/>
        <v>44322299.924599908</v>
      </c>
    </row>
    <row r="114" spans="1:7" s="7" customFormat="1" ht="24" customHeight="1" thickTop="1" thickBot="1" x14ac:dyDescent="0.25">
      <c r="A114" s="21"/>
      <c r="B114" s="116">
        <v>45881</v>
      </c>
      <c r="C114" s="117"/>
      <c r="D114" s="113" t="s">
        <v>29</v>
      </c>
      <c r="E114" s="114">
        <v>97585.02</v>
      </c>
      <c r="F114" s="179">
        <v>2577.09</v>
      </c>
      <c r="G114" s="115">
        <f t="shared" si="1"/>
        <v>44417307.854599908</v>
      </c>
    </row>
    <row r="115" spans="1:7" s="7" customFormat="1" ht="20.25" customHeight="1" thickTop="1" thickBot="1" x14ac:dyDescent="0.25">
      <c r="A115" s="21"/>
      <c r="B115" s="120">
        <v>45881</v>
      </c>
      <c r="C115" s="121"/>
      <c r="D115" s="113" t="s">
        <v>77</v>
      </c>
      <c r="E115" s="114">
        <v>4000</v>
      </c>
      <c r="F115" s="179">
        <v>145</v>
      </c>
      <c r="G115" s="115">
        <f t="shared" si="1"/>
        <v>44421162.854599908</v>
      </c>
    </row>
    <row r="116" spans="1:7" s="7" customFormat="1" ht="76.5" thickTop="1" thickBot="1" x14ac:dyDescent="0.25">
      <c r="A116" s="21"/>
      <c r="B116" s="116">
        <v>45881</v>
      </c>
      <c r="C116" s="117"/>
      <c r="D116" s="113" t="s">
        <v>100</v>
      </c>
      <c r="E116" s="114">
        <v>1000</v>
      </c>
      <c r="F116" s="179"/>
      <c r="G116" s="115">
        <f t="shared" si="1"/>
        <v>44422162.854599908</v>
      </c>
    </row>
    <row r="117" spans="1:7" s="7" customFormat="1" ht="18" thickTop="1" thickBot="1" x14ac:dyDescent="0.25">
      <c r="A117" s="21"/>
      <c r="B117" s="116">
        <v>45882</v>
      </c>
      <c r="C117" s="117"/>
      <c r="D117" s="113" t="s">
        <v>39</v>
      </c>
      <c r="E117" s="114">
        <v>28160</v>
      </c>
      <c r="F117" s="152"/>
      <c r="G117" s="115">
        <f t="shared" si="1"/>
        <v>44450322.854599908</v>
      </c>
    </row>
    <row r="118" spans="1:7" s="7" customFormat="1" ht="18" thickTop="1" thickBot="1" x14ac:dyDescent="0.25">
      <c r="A118" s="21"/>
      <c r="B118" s="116">
        <v>45882</v>
      </c>
      <c r="C118" s="117"/>
      <c r="D118" s="113" t="s">
        <v>39</v>
      </c>
      <c r="E118" s="114">
        <v>26100</v>
      </c>
      <c r="F118" s="179"/>
      <c r="G118" s="115">
        <f t="shared" si="1"/>
        <v>44476422.854599908</v>
      </c>
    </row>
    <row r="119" spans="1:7" s="7" customFormat="1" ht="18" thickTop="1" thickBot="1" x14ac:dyDescent="0.25">
      <c r="A119" s="21"/>
      <c r="B119" s="116">
        <v>45882</v>
      </c>
      <c r="C119" s="117"/>
      <c r="D119" s="113" t="s">
        <v>39</v>
      </c>
      <c r="E119" s="114">
        <v>2140</v>
      </c>
      <c r="F119" s="179"/>
      <c r="G119" s="115">
        <f t="shared" si="1"/>
        <v>44478562.854599908</v>
      </c>
    </row>
    <row r="120" spans="1:7" s="7" customFormat="1" ht="18" thickTop="1" thickBot="1" x14ac:dyDescent="0.25">
      <c r="A120" s="21"/>
      <c r="B120" s="116">
        <v>45882</v>
      </c>
      <c r="C120" s="117"/>
      <c r="D120" s="118" t="s">
        <v>39</v>
      </c>
      <c r="E120" s="114">
        <v>15455</v>
      </c>
      <c r="F120" s="179"/>
      <c r="G120" s="115">
        <f t="shared" si="1"/>
        <v>44494017.854599908</v>
      </c>
    </row>
    <row r="121" spans="1:7" s="7" customFormat="1" ht="18" thickTop="1" thickBot="1" x14ac:dyDescent="0.25">
      <c r="A121" s="21"/>
      <c r="B121" s="116">
        <v>45882</v>
      </c>
      <c r="C121" s="117"/>
      <c r="D121" s="113" t="s">
        <v>39</v>
      </c>
      <c r="E121" s="114">
        <v>12065</v>
      </c>
      <c r="F121" s="179"/>
      <c r="G121" s="115">
        <f t="shared" si="1"/>
        <v>44506082.854599908</v>
      </c>
    </row>
    <row r="122" spans="1:7" s="7" customFormat="1" ht="18" thickTop="1" thickBot="1" x14ac:dyDescent="0.25">
      <c r="A122" s="21"/>
      <c r="B122" s="116">
        <v>45882</v>
      </c>
      <c r="C122" s="117"/>
      <c r="D122" s="113" t="s">
        <v>39</v>
      </c>
      <c r="E122" s="114">
        <v>60865</v>
      </c>
      <c r="F122" s="179"/>
      <c r="G122" s="115">
        <f t="shared" si="1"/>
        <v>44566947.854599908</v>
      </c>
    </row>
    <row r="123" spans="1:7" s="7" customFormat="1" ht="18" thickTop="1" thickBot="1" x14ac:dyDescent="0.25">
      <c r="A123" s="21"/>
      <c r="B123" s="116">
        <v>45882</v>
      </c>
      <c r="C123" s="117"/>
      <c r="D123" s="113" t="s">
        <v>39</v>
      </c>
      <c r="E123" s="114">
        <v>1710</v>
      </c>
      <c r="F123" s="179"/>
      <c r="G123" s="115">
        <f t="shared" si="1"/>
        <v>44568657.854599908</v>
      </c>
    </row>
    <row r="124" spans="1:7" s="7" customFormat="1" ht="18" thickTop="1" thickBot="1" x14ac:dyDescent="0.25">
      <c r="A124" s="21"/>
      <c r="B124" s="116">
        <v>45882</v>
      </c>
      <c r="C124" s="117"/>
      <c r="D124" s="113" t="s">
        <v>29</v>
      </c>
      <c r="E124" s="114">
        <v>67057.31</v>
      </c>
      <c r="F124" s="179">
        <v>1751.51</v>
      </c>
      <c r="G124" s="115">
        <f t="shared" si="1"/>
        <v>44633963.654599912</v>
      </c>
    </row>
    <row r="125" spans="1:7" s="7" customFormat="1" ht="76.5" thickTop="1" thickBot="1" x14ac:dyDescent="0.25">
      <c r="A125" s="21"/>
      <c r="B125" s="116">
        <v>45882</v>
      </c>
      <c r="C125" s="117"/>
      <c r="D125" s="113" t="s">
        <v>101</v>
      </c>
      <c r="E125" s="114">
        <v>500</v>
      </c>
      <c r="F125" s="179"/>
      <c r="G125" s="115">
        <f t="shared" si="1"/>
        <v>44634463.654599912</v>
      </c>
    </row>
    <row r="126" spans="1:7" s="7" customFormat="1" ht="31.5" thickTop="1" thickBot="1" x14ac:dyDescent="0.25">
      <c r="A126" s="21"/>
      <c r="B126" s="116">
        <v>45882</v>
      </c>
      <c r="C126" s="117"/>
      <c r="D126" s="113" t="s">
        <v>102</v>
      </c>
      <c r="E126" s="114">
        <v>75000</v>
      </c>
      <c r="F126" s="180"/>
      <c r="G126" s="115">
        <f t="shared" si="1"/>
        <v>44709463.654599912</v>
      </c>
    </row>
    <row r="127" spans="1:7" s="7" customFormat="1" ht="46.5" thickTop="1" thickBot="1" x14ac:dyDescent="0.25">
      <c r="A127" s="21"/>
      <c r="B127" s="116">
        <v>45882</v>
      </c>
      <c r="C127" s="117"/>
      <c r="D127" s="113" t="s">
        <v>103</v>
      </c>
      <c r="E127" s="114">
        <v>4313</v>
      </c>
      <c r="F127" s="179"/>
      <c r="G127" s="115">
        <f t="shared" si="1"/>
        <v>44713776.654599912</v>
      </c>
    </row>
    <row r="128" spans="1:7" s="7" customFormat="1" ht="18" thickTop="1" thickBot="1" x14ac:dyDescent="0.25">
      <c r="A128" s="21"/>
      <c r="B128" s="116">
        <v>45883</v>
      </c>
      <c r="C128" s="117"/>
      <c r="D128" s="113" t="s">
        <v>39</v>
      </c>
      <c r="E128" s="114">
        <v>17541</v>
      </c>
      <c r="F128" s="179"/>
      <c r="G128" s="115">
        <f t="shared" si="1"/>
        <v>44731317.654599912</v>
      </c>
    </row>
    <row r="129" spans="1:7" s="7" customFormat="1" ht="18" thickTop="1" thickBot="1" x14ac:dyDescent="0.25">
      <c r="A129" s="10"/>
      <c r="B129" s="116">
        <v>45883</v>
      </c>
      <c r="C129" s="117"/>
      <c r="D129" s="118" t="s">
        <v>39</v>
      </c>
      <c r="E129" s="114">
        <v>40650</v>
      </c>
      <c r="F129" s="181"/>
      <c r="G129" s="115">
        <f t="shared" si="1"/>
        <v>44771967.654599912</v>
      </c>
    </row>
    <row r="130" spans="1:7" s="7" customFormat="1" ht="18" thickTop="1" thickBot="1" x14ac:dyDescent="0.25">
      <c r="A130" s="10"/>
      <c r="B130" s="116">
        <v>45883</v>
      </c>
      <c r="C130" s="117"/>
      <c r="D130" s="118" t="s">
        <v>39</v>
      </c>
      <c r="E130" s="114">
        <v>1500</v>
      </c>
      <c r="F130" s="183"/>
      <c r="G130" s="115">
        <f t="shared" si="1"/>
        <v>44773467.654599912</v>
      </c>
    </row>
    <row r="131" spans="1:7" s="7" customFormat="1" ht="18" thickTop="1" thickBot="1" x14ac:dyDescent="0.25">
      <c r="A131" s="10"/>
      <c r="B131" s="116">
        <v>45883</v>
      </c>
      <c r="C131" s="117"/>
      <c r="D131" s="113" t="s">
        <v>39</v>
      </c>
      <c r="E131" s="114">
        <v>6285</v>
      </c>
      <c r="F131" s="179"/>
      <c r="G131" s="115">
        <f t="shared" si="1"/>
        <v>44779752.654599912</v>
      </c>
    </row>
    <row r="132" spans="1:7" s="7" customFormat="1" ht="18" thickTop="1" thickBot="1" x14ac:dyDescent="0.25">
      <c r="A132" s="10"/>
      <c r="B132" s="116">
        <v>45883</v>
      </c>
      <c r="C132" s="117"/>
      <c r="D132" s="113" t="s">
        <v>39</v>
      </c>
      <c r="E132" s="114">
        <v>3500</v>
      </c>
      <c r="F132" s="179"/>
      <c r="G132" s="115">
        <f t="shared" si="1"/>
        <v>44783252.654599912</v>
      </c>
    </row>
    <row r="133" spans="1:7" s="7" customFormat="1" ht="18" thickTop="1" thickBot="1" x14ac:dyDescent="0.25">
      <c r="A133" s="10"/>
      <c r="B133" s="116">
        <v>45883</v>
      </c>
      <c r="C133" s="117"/>
      <c r="D133" s="113" t="s">
        <v>39</v>
      </c>
      <c r="E133" s="114">
        <v>38650</v>
      </c>
      <c r="F133" s="179"/>
      <c r="G133" s="115">
        <f t="shared" si="1"/>
        <v>44821902.654599912</v>
      </c>
    </row>
    <row r="134" spans="1:7" s="7" customFormat="1" ht="20.25" customHeight="1" thickTop="1" thickBot="1" x14ac:dyDescent="0.25">
      <c r="A134" s="10"/>
      <c r="B134" s="116">
        <v>45883</v>
      </c>
      <c r="C134" s="117"/>
      <c r="D134" s="113" t="s">
        <v>39</v>
      </c>
      <c r="E134" s="114">
        <v>100</v>
      </c>
      <c r="F134" s="179"/>
      <c r="G134" s="115">
        <f t="shared" si="1"/>
        <v>44822002.654599912</v>
      </c>
    </row>
    <row r="135" spans="1:7" s="7" customFormat="1" ht="18" thickTop="1" thickBot="1" x14ac:dyDescent="0.25">
      <c r="A135" s="10"/>
      <c r="B135" s="116">
        <v>45883</v>
      </c>
      <c r="C135" s="117"/>
      <c r="D135" s="113" t="s">
        <v>29</v>
      </c>
      <c r="E135" s="114">
        <v>89570.9</v>
      </c>
      <c r="F135" s="179">
        <v>2258.9</v>
      </c>
      <c r="G135" s="115">
        <f t="shared" si="1"/>
        <v>44909314.654599912</v>
      </c>
    </row>
    <row r="136" spans="1:7" s="7" customFormat="1" ht="18" thickTop="1" thickBot="1" x14ac:dyDescent="0.25">
      <c r="A136" s="10"/>
      <c r="B136" s="116">
        <v>45883</v>
      </c>
      <c r="C136" s="117"/>
      <c r="D136" s="113" t="s">
        <v>23</v>
      </c>
      <c r="E136" s="114"/>
      <c r="F136" s="179">
        <v>3604712.16</v>
      </c>
      <c r="G136" s="115">
        <f t="shared" si="1"/>
        <v>41304602.494599909</v>
      </c>
    </row>
    <row r="137" spans="1:7" s="7" customFormat="1" ht="18" thickTop="1" thickBot="1" x14ac:dyDescent="0.25">
      <c r="A137" s="10"/>
      <c r="B137" s="116">
        <v>45883</v>
      </c>
      <c r="C137" s="117"/>
      <c r="D137" s="113" t="s">
        <v>23</v>
      </c>
      <c r="E137" s="114"/>
      <c r="F137" s="179">
        <v>2436542</v>
      </c>
      <c r="G137" s="115">
        <f t="shared" si="1"/>
        <v>38868060.494599909</v>
      </c>
    </row>
    <row r="138" spans="1:7" s="7" customFormat="1" ht="18" thickTop="1" thickBot="1" x14ac:dyDescent="0.25">
      <c r="A138" s="10"/>
      <c r="B138" s="116">
        <v>45884</v>
      </c>
      <c r="C138" s="117"/>
      <c r="D138" s="113" t="s">
        <v>39</v>
      </c>
      <c r="E138" s="114">
        <v>23052</v>
      </c>
      <c r="F138" s="179"/>
      <c r="G138" s="115">
        <f t="shared" si="1"/>
        <v>38891112.494599909</v>
      </c>
    </row>
    <row r="139" spans="1:7" s="7" customFormat="1" ht="18" thickTop="1" thickBot="1" x14ac:dyDescent="0.25">
      <c r="A139" s="10"/>
      <c r="B139" s="116">
        <v>45884</v>
      </c>
      <c r="C139" s="117"/>
      <c r="D139" s="113" t="s">
        <v>39</v>
      </c>
      <c r="E139" s="114">
        <v>27094</v>
      </c>
      <c r="F139" s="179"/>
      <c r="G139" s="115">
        <f t="shared" si="1"/>
        <v>38918206.494599909</v>
      </c>
    </row>
    <row r="140" spans="1:7" s="7" customFormat="1" ht="18" thickTop="1" thickBot="1" x14ac:dyDescent="0.25">
      <c r="A140" s="10"/>
      <c r="B140" s="116">
        <v>45884</v>
      </c>
      <c r="C140" s="117"/>
      <c r="D140" s="113" t="s">
        <v>39</v>
      </c>
      <c r="E140" s="114">
        <v>15430</v>
      </c>
      <c r="F140" s="179"/>
      <c r="G140" s="115">
        <f t="shared" si="1"/>
        <v>38933636.494599909</v>
      </c>
    </row>
    <row r="141" spans="1:7" s="7" customFormat="1" ht="18" thickTop="1" thickBot="1" x14ac:dyDescent="0.25">
      <c r="A141" s="10"/>
      <c r="B141" s="116">
        <v>45884</v>
      </c>
      <c r="C141" s="117"/>
      <c r="D141" s="113" t="s">
        <v>39</v>
      </c>
      <c r="E141" s="114">
        <v>20955</v>
      </c>
      <c r="F141" s="179"/>
      <c r="G141" s="115">
        <f t="shared" si="1"/>
        <v>38954591.494599909</v>
      </c>
    </row>
    <row r="142" spans="1:7" s="7" customFormat="1" ht="18" thickTop="1" thickBot="1" x14ac:dyDescent="0.25">
      <c r="A142" s="10"/>
      <c r="B142" s="116">
        <v>45884</v>
      </c>
      <c r="C142" s="117"/>
      <c r="D142" s="113" t="s">
        <v>39</v>
      </c>
      <c r="E142" s="119">
        <v>30820</v>
      </c>
      <c r="F142" s="182"/>
      <c r="G142" s="115">
        <f t="shared" si="1"/>
        <v>38985411.494599909</v>
      </c>
    </row>
    <row r="143" spans="1:7" s="7" customFormat="1" ht="18" thickTop="1" thickBot="1" x14ac:dyDescent="0.25">
      <c r="A143" s="10"/>
      <c r="B143" s="116">
        <v>45884</v>
      </c>
      <c r="C143" s="117"/>
      <c r="D143" s="113" t="s">
        <v>39</v>
      </c>
      <c r="E143" s="119">
        <v>844</v>
      </c>
      <c r="F143" s="182"/>
      <c r="G143" s="115">
        <f t="shared" si="1"/>
        <v>38986255.494599909</v>
      </c>
    </row>
    <row r="144" spans="1:7" s="7" customFormat="1" ht="18" thickTop="1" thickBot="1" x14ac:dyDescent="0.25">
      <c r="A144" s="10"/>
      <c r="B144" s="116">
        <v>45884</v>
      </c>
      <c r="C144" s="117"/>
      <c r="D144" s="113" t="s">
        <v>29</v>
      </c>
      <c r="E144" s="119">
        <v>119907.96</v>
      </c>
      <c r="F144" s="179">
        <v>3132.63</v>
      </c>
      <c r="G144" s="115">
        <f t="shared" si="1"/>
        <v>39103030.824599907</v>
      </c>
    </row>
    <row r="145" spans="1:7" s="7" customFormat="1" ht="18" thickTop="1" thickBot="1" x14ac:dyDescent="0.25">
      <c r="A145" s="10"/>
      <c r="B145" s="116">
        <v>45884</v>
      </c>
      <c r="C145" s="117"/>
      <c r="D145" s="113" t="s">
        <v>59</v>
      </c>
      <c r="E145" s="119">
        <v>3105558.28</v>
      </c>
      <c r="F145" s="179"/>
      <c r="G145" s="115">
        <f t="shared" si="1"/>
        <v>42208589.104599908</v>
      </c>
    </row>
    <row r="146" spans="1:7" s="7" customFormat="1" ht="18" thickTop="1" thickBot="1" x14ac:dyDescent="0.25">
      <c r="A146" s="10"/>
      <c r="B146" s="116">
        <v>45884</v>
      </c>
      <c r="C146" s="117"/>
      <c r="D146" s="113" t="s">
        <v>60</v>
      </c>
      <c r="E146" s="119">
        <v>923764.34</v>
      </c>
      <c r="F146" s="179"/>
      <c r="G146" s="115">
        <f t="shared" si="1"/>
        <v>43132353.444599912</v>
      </c>
    </row>
    <row r="147" spans="1:7" s="7" customFormat="1" ht="18" thickTop="1" thickBot="1" x14ac:dyDescent="0.25">
      <c r="A147" s="10"/>
      <c r="B147" s="116">
        <v>45884</v>
      </c>
      <c r="C147" s="117"/>
      <c r="D147" s="113" t="s">
        <v>60</v>
      </c>
      <c r="E147" s="114">
        <v>1000</v>
      </c>
      <c r="F147" s="179"/>
      <c r="G147" s="115">
        <f t="shared" si="1"/>
        <v>43133353.444599912</v>
      </c>
    </row>
    <row r="148" spans="1:7" s="7" customFormat="1" ht="18" thickTop="1" thickBot="1" x14ac:dyDescent="0.25">
      <c r="A148" s="10"/>
      <c r="B148" s="116">
        <v>45885</v>
      </c>
      <c r="C148" s="117"/>
      <c r="D148" s="113" t="s">
        <v>39</v>
      </c>
      <c r="E148" s="114">
        <v>15190</v>
      </c>
      <c r="F148" s="179"/>
      <c r="G148" s="115">
        <f t="shared" ref="G148:G211" si="2">G147+E148-F148</f>
        <v>43148543.444599912</v>
      </c>
    </row>
    <row r="149" spans="1:7" s="7" customFormat="1" ht="18" customHeight="1" thickTop="1" thickBot="1" x14ac:dyDescent="0.25">
      <c r="A149" s="10"/>
      <c r="B149" s="116">
        <v>45885</v>
      </c>
      <c r="C149" s="117"/>
      <c r="D149" s="113" t="s">
        <v>29</v>
      </c>
      <c r="E149" s="114">
        <v>345</v>
      </c>
      <c r="F149" s="179">
        <v>9.3800000000000008</v>
      </c>
      <c r="G149" s="115">
        <f t="shared" si="2"/>
        <v>43148879.064599909</v>
      </c>
    </row>
    <row r="150" spans="1:7" s="7" customFormat="1" ht="18" thickTop="1" thickBot="1" x14ac:dyDescent="0.25">
      <c r="A150" s="10"/>
      <c r="B150" s="116">
        <v>45886</v>
      </c>
      <c r="C150" s="117"/>
      <c r="D150" s="113" t="s">
        <v>39</v>
      </c>
      <c r="E150" s="114">
        <v>1845</v>
      </c>
      <c r="F150" s="179"/>
      <c r="G150" s="115">
        <f t="shared" si="2"/>
        <v>43150724.064599909</v>
      </c>
    </row>
    <row r="151" spans="1:7" s="7" customFormat="1" ht="18" thickTop="1" thickBot="1" x14ac:dyDescent="0.25">
      <c r="A151" s="10"/>
      <c r="B151" s="116">
        <v>45886</v>
      </c>
      <c r="C151" s="117"/>
      <c r="D151" s="113" t="s">
        <v>29</v>
      </c>
      <c r="E151" s="114">
        <v>12696.9</v>
      </c>
      <c r="F151" s="179">
        <v>320.72000000000003</v>
      </c>
      <c r="G151" s="115">
        <f t="shared" si="2"/>
        <v>43163100.244599909</v>
      </c>
    </row>
    <row r="152" spans="1:7" s="7" customFormat="1" ht="18" thickTop="1" thickBot="1" x14ac:dyDescent="0.25">
      <c r="A152" s="10"/>
      <c r="B152" s="116">
        <v>45887</v>
      </c>
      <c r="C152" s="117"/>
      <c r="D152" s="113" t="s">
        <v>39</v>
      </c>
      <c r="E152" s="114">
        <v>29210</v>
      </c>
      <c r="F152" s="179"/>
      <c r="G152" s="115">
        <f t="shared" si="2"/>
        <v>43192310.244599909</v>
      </c>
    </row>
    <row r="153" spans="1:7" s="7" customFormat="1" ht="18" thickTop="1" thickBot="1" x14ac:dyDescent="0.25">
      <c r="A153" s="10"/>
      <c r="B153" s="116">
        <v>45887</v>
      </c>
      <c r="C153" s="117"/>
      <c r="D153" s="113" t="s">
        <v>39</v>
      </c>
      <c r="E153" s="114">
        <v>54350</v>
      </c>
      <c r="F153" s="179"/>
      <c r="G153" s="115">
        <f t="shared" si="2"/>
        <v>43246660.244599909</v>
      </c>
    </row>
    <row r="154" spans="1:7" s="7" customFormat="1" ht="18" thickTop="1" thickBot="1" x14ac:dyDescent="0.25">
      <c r="A154" s="10"/>
      <c r="B154" s="116">
        <v>45887</v>
      </c>
      <c r="C154" s="117"/>
      <c r="D154" s="113" t="s">
        <v>39</v>
      </c>
      <c r="E154" s="114">
        <v>2625</v>
      </c>
      <c r="F154" s="179"/>
      <c r="G154" s="115">
        <f t="shared" si="2"/>
        <v>43249285.244599909</v>
      </c>
    </row>
    <row r="155" spans="1:7" s="7" customFormat="1" ht="18" thickTop="1" thickBot="1" x14ac:dyDescent="0.25">
      <c r="A155" s="10"/>
      <c r="B155" s="116">
        <v>45887</v>
      </c>
      <c r="C155" s="117"/>
      <c r="D155" s="113" t="s">
        <v>39</v>
      </c>
      <c r="E155" s="114">
        <v>37300</v>
      </c>
      <c r="F155" s="179"/>
      <c r="G155" s="115">
        <f t="shared" si="2"/>
        <v>43286585.244599909</v>
      </c>
    </row>
    <row r="156" spans="1:7" s="7" customFormat="1" ht="18" thickTop="1" thickBot="1" x14ac:dyDescent="0.25">
      <c r="A156" s="10"/>
      <c r="B156" s="116">
        <v>45887</v>
      </c>
      <c r="C156" s="117"/>
      <c r="D156" s="113" t="s">
        <v>39</v>
      </c>
      <c r="E156" s="114">
        <v>6100</v>
      </c>
      <c r="F156" s="179"/>
      <c r="G156" s="115">
        <f t="shared" si="2"/>
        <v>43292685.244599909</v>
      </c>
    </row>
    <row r="157" spans="1:7" s="7" customFormat="1" ht="18.75" customHeight="1" thickTop="1" thickBot="1" x14ac:dyDescent="0.25">
      <c r="A157" s="10"/>
      <c r="B157" s="116">
        <v>45887</v>
      </c>
      <c r="C157" s="117"/>
      <c r="D157" s="113" t="s">
        <v>39</v>
      </c>
      <c r="E157" s="114">
        <v>12740</v>
      </c>
      <c r="F157" s="179"/>
      <c r="G157" s="115">
        <f t="shared" si="2"/>
        <v>43305425.244599909</v>
      </c>
    </row>
    <row r="158" spans="1:7" s="7" customFormat="1" ht="23.25" customHeight="1" thickTop="1" thickBot="1" x14ac:dyDescent="0.25">
      <c r="A158" s="10"/>
      <c r="B158" s="116">
        <v>45887</v>
      </c>
      <c r="C158" s="117"/>
      <c r="D158" s="113" t="s">
        <v>39</v>
      </c>
      <c r="E158" s="114">
        <v>890</v>
      </c>
      <c r="F158" s="179"/>
      <c r="G158" s="115">
        <f t="shared" si="2"/>
        <v>43306315.244599909</v>
      </c>
    </row>
    <row r="159" spans="1:7" s="7" customFormat="1" ht="19.5" customHeight="1" thickTop="1" thickBot="1" x14ac:dyDescent="0.25">
      <c r="A159" s="10"/>
      <c r="B159" s="116">
        <v>45887</v>
      </c>
      <c r="C159" s="117"/>
      <c r="D159" s="113" t="s">
        <v>29</v>
      </c>
      <c r="E159" s="114">
        <v>110606.35</v>
      </c>
      <c r="F159" s="179">
        <v>2910.41</v>
      </c>
      <c r="G159" s="115">
        <f t="shared" si="2"/>
        <v>43414011.184599914</v>
      </c>
    </row>
    <row r="160" spans="1:7" s="7" customFormat="1" ht="21.75" customHeight="1" thickTop="1" thickBot="1" x14ac:dyDescent="0.25">
      <c r="A160" s="10"/>
      <c r="B160" s="116">
        <v>45887</v>
      </c>
      <c r="C160" s="117"/>
      <c r="D160" s="113" t="s">
        <v>23</v>
      </c>
      <c r="E160" s="114"/>
      <c r="F160" s="179">
        <v>419186.27</v>
      </c>
      <c r="G160" s="115">
        <f t="shared" si="2"/>
        <v>42994824.91459991</v>
      </c>
    </row>
    <row r="161" spans="1:7" s="7" customFormat="1" ht="18" thickTop="1" thickBot="1" x14ac:dyDescent="0.25">
      <c r="A161" s="10"/>
      <c r="B161" s="131">
        <v>45887</v>
      </c>
      <c r="C161" s="131"/>
      <c r="D161" s="131" t="s">
        <v>23</v>
      </c>
      <c r="E161" s="155"/>
      <c r="F161" s="155">
        <v>496372.04</v>
      </c>
      <c r="G161" s="115">
        <f t="shared" si="2"/>
        <v>42498452.874599911</v>
      </c>
    </row>
    <row r="162" spans="1:7" s="7" customFormat="1" ht="18" thickTop="1" thickBot="1" x14ac:dyDescent="0.25">
      <c r="A162" s="10"/>
      <c r="B162" s="131">
        <v>45888</v>
      </c>
      <c r="C162" s="131"/>
      <c r="D162" s="131" t="s">
        <v>39</v>
      </c>
      <c r="E162" s="155">
        <v>13800</v>
      </c>
      <c r="F162" s="155"/>
      <c r="G162" s="115">
        <f t="shared" si="2"/>
        <v>42512252.874599911</v>
      </c>
    </row>
    <row r="163" spans="1:7" s="7" customFormat="1" ht="19.5" customHeight="1" thickTop="1" thickBot="1" x14ac:dyDescent="0.25">
      <c r="A163" s="10"/>
      <c r="B163" s="131">
        <v>45888</v>
      </c>
      <c r="C163" s="131"/>
      <c r="D163" s="131" t="s">
        <v>39</v>
      </c>
      <c r="E163" s="155">
        <v>80965</v>
      </c>
      <c r="F163" s="155"/>
      <c r="G163" s="115">
        <f t="shared" si="2"/>
        <v>42593217.874599911</v>
      </c>
    </row>
    <row r="164" spans="1:7" s="7" customFormat="1" ht="18" thickTop="1" thickBot="1" x14ac:dyDescent="0.25">
      <c r="A164" s="10"/>
      <c r="B164" s="131">
        <v>45888</v>
      </c>
      <c r="C164" s="131"/>
      <c r="D164" s="131" t="s">
        <v>39</v>
      </c>
      <c r="E164" s="155">
        <v>4310</v>
      </c>
      <c r="F164" s="155"/>
      <c r="G164" s="115">
        <f t="shared" si="2"/>
        <v>42597527.874599911</v>
      </c>
    </row>
    <row r="165" spans="1:7" s="7" customFormat="1" ht="18" thickTop="1" thickBot="1" x14ac:dyDescent="0.25">
      <c r="A165" s="10"/>
      <c r="B165" s="131">
        <v>45888</v>
      </c>
      <c r="C165" s="131"/>
      <c r="D165" s="131" t="s">
        <v>39</v>
      </c>
      <c r="E165" s="155">
        <v>17030</v>
      </c>
      <c r="F165" s="155"/>
      <c r="G165" s="115">
        <f t="shared" si="2"/>
        <v>42614557.874599911</v>
      </c>
    </row>
    <row r="166" spans="1:7" s="7" customFormat="1" ht="18" thickTop="1" thickBot="1" x14ac:dyDescent="0.25">
      <c r="A166" s="10"/>
      <c r="B166" s="131">
        <v>45888</v>
      </c>
      <c r="C166" s="131"/>
      <c r="D166" s="131" t="s">
        <v>39</v>
      </c>
      <c r="E166" s="155">
        <v>1600</v>
      </c>
      <c r="F166" s="155"/>
      <c r="G166" s="115">
        <f t="shared" si="2"/>
        <v>42616157.874599911</v>
      </c>
    </row>
    <row r="167" spans="1:7" s="7" customFormat="1" ht="18" thickTop="1" thickBot="1" x14ac:dyDescent="0.25">
      <c r="A167" s="10"/>
      <c r="B167" s="131">
        <v>45888</v>
      </c>
      <c r="C167" s="131"/>
      <c r="D167" s="131" t="s">
        <v>39</v>
      </c>
      <c r="E167" s="155">
        <v>116030</v>
      </c>
      <c r="F167" s="155"/>
      <c r="G167" s="115">
        <f t="shared" si="2"/>
        <v>42732187.874599911</v>
      </c>
    </row>
    <row r="168" spans="1:7" s="7" customFormat="1" ht="18" thickTop="1" thickBot="1" x14ac:dyDescent="0.25">
      <c r="A168" s="10"/>
      <c r="B168" s="131">
        <v>45888</v>
      </c>
      <c r="C168" s="131"/>
      <c r="D168" s="131" t="s">
        <v>29</v>
      </c>
      <c r="E168" s="155">
        <v>112571.65</v>
      </c>
      <c r="F168" s="155">
        <v>2866.92</v>
      </c>
      <c r="G168" s="115">
        <f t="shared" si="2"/>
        <v>42841892.604599908</v>
      </c>
    </row>
    <row r="169" spans="1:7" s="7" customFormat="1" ht="58.5" thickTop="1" thickBot="1" x14ac:dyDescent="0.25">
      <c r="A169" s="10"/>
      <c r="B169" s="159">
        <v>45888</v>
      </c>
      <c r="C169" s="160"/>
      <c r="D169" s="157" t="s">
        <v>104</v>
      </c>
      <c r="E169" s="158">
        <v>2000</v>
      </c>
      <c r="F169" s="158"/>
      <c r="G169" s="115">
        <f t="shared" si="2"/>
        <v>42843892.604599908</v>
      </c>
    </row>
    <row r="170" spans="1:7" s="7" customFormat="1" ht="18" thickTop="1" thickBot="1" x14ac:dyDescent="0.25">
      <c r="A170" s="10"/>
      <c r="B170" s="131">
        <v>45888</v>
      </c>
      <c r="C170" s="131"/>
      <c r="D170" s="153" t="s">
        <v>23</v>
      </c>
      <c r="E170" s="155"/>
      <c r="F170" s="155">
        <v>44499.5</v>
      </c>
      <c r="G170" s="115">
        <f t="shared" si="2"/>
        <v>42799393.104599908</v>
      </c>
    </row>
    <row r="171" spans="1:7" s="7" customFormat="1" ht="18" thickTop="1" thickBot="1" x14ac:dyDescent="0.25">
      <c r="A171" s="10"/>
      <c r="B171" s="154">
        <v>45889</v>
      </c>
      <c r="C171" s="131"/>
      <c r="D171" s="153" t="s">
        <v>39</v>
      </c>
      <c r="E171" s="155">
        <v>37250</v>
      </c>
      <c r="F171" s="155"/>
      <c r="G171" s="115">
        <f t="shared" si="2"/>
        <v>42836643.104599908</v>
      </c>
    </row>
    <row r="172" spans="1:7" s="7" customFormat="1" ht="25.5" customHeight="1" thickTop="1" thickBot="1" x14ac:dyDescent="0.25">
      <c r="A172" s="10"/>
      <c r="B172" s="154">
        <v>45889</v>
      </c>
      <c r="C172" s="131"/>
      <c r="D172" s="199" t="s">
        <v>39</v>
      </c>
      <c r="E172" s="155">
        <v>4900</v>
      </c>
      <c r="F172" s="155"/>
      <c r="G172" s="115">
        <f t="shared" si="2"/>
        <v>42841543.104599908</v>
      </c>
    </row>
    <row r="173" spans="1:7" s="7" customFormat="1" ht="18" thickTop="1" thickBot="1" x14ac:dyDescent="0.25">
      <c r="A173" s="10"/>
      <c r="B173" s="154">
        <v>45889</v>
      </c>
      <c r="C173" s="131"/>
      <c r="D173" s="153" t="s">
        <v>39</v>
      </c>
      <c r="E173" s="155">
        <v>27925</v>
      </c>
      <c r="F173" s="155"/>
      <c r="G173" s="115">
        <f t="shared" si="2"/>
        <v>42869468.104599908</v>
      </c>
    </row>
    <row r="174" spans="1:7" s="7" customFormat="1" ht="18" thickTop="1" thickBot="1" x14ac:dyDescent="0.25">
      <c r="A174" s="10"/>
      <c r="B174" s="156">
        <v>45889</v>
      </c>
      <c r="C174" s="152"/>
      <c r="D174" s="157" t="s">
        <v>39</v>
      </c>
      <c r="E174" s="152">
        <v>10040</v>
      </c>
      <c r="F174" s="152"/>
      <c r="G174" s="115">
        <f t="shared" si="2"/>
        <v>42879508.104599908</v>
      </c>
    </row>
    <row r="175" spans="1:7" s="7" customFormat="1" ht="17.25" customHeight="1" thickTop="1" thickBot="1" x14ac:dyDescent="0.25">
      <c r="A175" s="10"/>
      <c r="B175" s="116">
        <v>45889</v>
      </c>
      <c r="C175" s="117"/>
      <c r="D175" s="113" t="s">
        <v>39</v>
      </c>
      <c r="E175" s="114">
        <v>63700</v>
      </c>
      <c r="F175" s="161"/>
      <c r="G175" s="115">
        <f t="shared" si="2"/>
        <v>42943208.104599908</v>
      </c>
    </row>
    <row r="176" spans="1:7" s="7" customFormat="1" ht="18" thickTop="1" thickBot="1" x14ac:dyDescent="0.25">
      <c r="A176" s="10"/>
      <c r="B176" s="122">
        <v>45889</v>
      </c>
      <c r="C176" s="123"/>
      <c r="D176" s="113" t="s">
        <v>39</v>
      </c>
      <c r="E176" s="114">
        <v>301</v>
      </c>
      <c r="F176" s="161"/>
      <c r="G176" s="115">
        <f t="shared" si="2"/>
        <v>42943509.104599908</v>
      </c>
    </row>
    <row r="177" spans="1:9" s="7" customFormat="1" ht="18" thickTop="1" thickBot="1" x14ac:dyDescent="0.25">
      <c r="A177" s="10"/>
      <c r="B177" s="122">
        <v>45889</v>
      </c>
      <c r="C177" s="123"/>
      <c r="D177" s="113" t="s">
        <v>39</v>
      </c>
      <c r="E177" s="114">
        <v>33405</v>
      </c>
      <c r="F177" s="161"/>
      <c r="G177" s="115">
        <f t="shared" si="2"/>
        <v>42976914.104599908</v>
      </c>
    </row>
    <row r="178" spans="1:9" s="7" customFormat="1" ht="18" thickTop="1" thickBot="1" x14ac:dyDescent="0.25">
      <c r="A178" s="10"/>
      <c r="B178" s="122">
        <v>45889</v>
      </c>
      <c r="C178" s="123"/>
      <c r="D178" s="113" t="s">
        <v>29</v>
      </c>
      <c r="E178" s="114">
        <v>114083.13</v>
      </c>
      <c r="F178" s="161">
        <v>2983.84</v>
      </c>
      <c r="G178" s="115">
        <f t="shared" si="2"/>
        <v>43088013.394599907</v>
      </c>
    </row>
    <row r="179" spans="1:9" s="7" customFormat="1" ht="31.5" thickTop="1" thickBot="1" x14ac:dyDescent="0.25">
      <c r="A179" s="10"/>
      <c r="B179" s="122">
        <v>45889</v>
      </c>
      <c r="C179" s="123"/>
      <c r="D179" s="113" t="s">
        <v>77</v>
      </c>
      <c r="E179" s="114">
        <v>100</v>
      </c>
      <c r="F179" s="161">
        <v>28</v>
      </c>
      <c r="G179" s="115">
        <f t="shared" si="2"/>
        <v>43088085.394599907</v>
      </c>
    </row>
    <row r="180" spans="1:9" s="7" customFormat="1" ht="18" thickTop="1" thickBot="1" x14ac:dyDescent="0.25">
      <c r="A180" s="10"/>
      <c r="B180" s="122">
        <v>45889</v>
      </c>
      <c r="C180" s="123"/>
      <c r="D180" s="113" t="s">
        <v>61</v>
      </c>
      <c r="E180" s="114">
        <v>730036.93</v>
      </c>
      <c r="F180" s="161"/>
      <c r="G180" s="115">
        <f t="shared" si="2"/>
        <v>43818122.324599907</v>
      </c>
    </row>
    <row r="181" spans="1:9" s="7" customFormat="1" ht="18" thickTop="1" thickBot="1" x14ac:dyDescent="0.25">
      <c r="A181" s="10"/>
      <c r="B181" s="122">
        <v>45889</v>
      </c>
      <c r="C181" s="123"/>
      <c r="D181" s="113" t="s">
        <v>61</v>
      </c>
      <c r="E181" s="114">
        <v>395142.2</v>
      </c>
      <c r="F181" s="161"/>
      <c r="G181" s="115">
        <f t="shared" si="2"/>
        <v>44213264.52459991</v>
      </c>
    </row>
    <row r="182" spans="1:9" s="7" customFormat="1" ht="18" thickTop="1" thickBot="1" x14ac:dyDescent="0.25">
      <c r="A182" s="10"/>
      <c r="B182" s="122">
        <v>45889</v>
      </c>
      <c r="C182" s="123"/>
      <c r="D182" s="113" t="s">
        <v>61</v>
      </c>
      <c r="E182" s="114">
        <v>273545.28000000003</v>
      </c>
      <c r="F182" s="161"/>
      <c r="G182" s="115">
        <f t="shared" si="2"/>
        <v>44486809.804599911</v>
      </c>
    </row>
    <row r="183" spans="1:9" s="7" customFormat="1" ht="18" thickTop="1" thickBot="1" x14ac:dyDescent="0.25">
      <c r="A183" s="10"/>
      <c r="B183" s="122">
        <v>45889</v>
      </c>
      <c r="C183" s="123"/>
      <c r="D183" s="113" t="s">
        <v>61</v>
      </c>
      <c r="E183" s="114">
        <v>34777.599999999999</v>
      </c>
      <c r="F183" s="161"/>
      <c r="G183" s="115">
        <f t="shared" si="2"/>
        <v>44521587.404599912</v>
      </c>
    </row>
    <row r="184" spans="1:9" s="7" customFormat="1" ht="18" thickTop="1" thickBot="1" x14ac:dyDescent="0.25">
      <c r="A184" s="10"/>
      <c r="B184" s="122">
        <v>45889</v>
      </c>
      <c r="C184" s="123"/>
      <c r="D184" s="113" t="s">
        <v>61</v>
      </c>
      <c r="E184" s="114">
        <v>17460</v>
      </c>
      <c r="F184" s="161"/>
      <c r="G184" s="115">
        <f t="shared" si="2"/>
        <v>44539047.404599912</v>
      </c>
    </row>
    <row r="185" spans="1:9" s="7" customFormat="1" ht="18" thickTop="1" thickBot="1" x14ac:dyDescent="0.25">
      <c r="A185" s="10"/>
      <c r="B185" s="122">
        <v>45889</v>
      </c>
      <c r="C185" s="123"/>
      <c r="D185" s="113" t="s">
        <v>61</v>
      </c>
      <c r="E185" s="114">
        <v>5500</v>
      </c>
      <c r="F185" s="161"/>
      <c r="G185" s="115">
        <f t="shared" si="2"/>
        <v>44544547.404599912</v>
      </c>
    </row>
    <row r="186" spans="1:9" s="7" customFormat="1" ht="18" thickTop="1" thickBot="1" x14ac:dyDescent="0.25">
      <c r="A186" s="10"/>
      <c r="B186" s="122">
        <v>45889</v>
      </c>
      <c r="C186" s="123"/>
      <c r="D186" s="113" t="s">
        <v>61</v>
      </c>
      <c r="E186" s="114">
        <v>145000</v>
      </c>
      <c r="F186" s="161"/>
      <c r="G186" s="115">
        <f t="shared" si="2"/>
        <v>44689547.404599912</v>
      </c>
    </row>
    <row r="187" spans="1:9" s="7" customFormat="1" ht="18" thickTop="1" thickBot="1" x14ac:dyDescent="0.25">
      <c r="A187" s="10"/>
      <c r="B187" s="122">
        <v>45889</v>
      </c>
      <c r="C187" s="123"/>
      <c r="D187" s="113" t="s">
        <v>61</v>
      </c>
      <c r="E187" s="114">
        <v>72208.95</v>
      </c>
      <c r="F187" s="161"/>
      <c r="G187" s="115">
        <f t="shared" si="2"/>
        <v>44761756.354599915</v>
      </c>
    </row>
    <row r="188" spans="1:9" s="7" customFormat="1" ht="18" thickTop="1" thickBot="1" x14ac:dyDescent="0.25">
      <c r="A188" s="10"/>
      <c r="B188" s="122">
        <v>45889</v>
      </c>
      <c r="C188" s="123"/>
      <c r="D188" s="113" t="s">
        <v>61</v>
      </c>
      <c r="E188" s="114">
        <v>66330.2</v>
      </c>
      <c r="F188" s="161"/>
      <c r="G188" s="115">
        <f t="shared" si="2"/>
        <v>44828086.554599918</v>
      </c>
    </row>
    <row r="189" spans="1:9" s="7" customFormat="1" ht="18" thickTop="1" thickBot="1" x14ac:dyDescent="0.25">
      <c r="A189" s="10"/>
      <c r="B189" s="122">
        <v>45889</v>
      </c>
      <c r="C189" s="123"/>
      <c r="D189" s="113" t="s">
        <v>61</v>
      </c>
      <c r="E189" s="114">
        <v>65863</v>
      </c>
      <c r="F189" s="161"/>
      <c r="G189" s="115">
        <f t="shared" si="2"/>
        <v>44893949.554599918</v>
      </c>
    </row>
    <row r="190" spans="1:9" s="7" customFormat="1" ht="18" thickTop="1" thickBot="1" x14ac:dyDescent="0.25">
      <c r="A190" s="10"/>
      <c r="B190" s="122">
        <v>45889</v>
      </c>
      <c r="C190" s="123"/>
      <c r="D190" s="113" t="s">
        <v>61</v>
      </c>
      <c r="E190" s="114">
        <v>41953.77</v>
      </c>
      <c r="F190" s="161"/>
      <c r="G190" s="115">
        <f t="shared" si="2"/>
        <v>44935903.324599922</v>
      </c>
      <c r="H190" s="191">
        <v>63971008.160399824</v>
      </c>
      <c r="I190" s="105">
        <f>+H190-G190</f>
        <v>19035104.835799903</v>
      </c>
    </row>
    <row r="191" spans="1:9" s="7" customFormat="1" ht="18" thickTop="1" thickBot="1" x14ac:dyDescent="0.25">
      <c r="A191" s="10"/>
      <c r="B191" s="122">
        <v>45889</v>
      </c>
      <c r="C191" s="123"/>
      <c r="D191" s="113" t="s">
        <v>61</v>
      </c>
      <c r="E191" s="114">
        <v>8280</v>
      </c>
      <c r="F191" s="161"/>
      <c r="G191" s="115">
        <f t="shared" si="2"/>
        <v>44944183.324599922</v>
      </c>
    </row>
    <row r="192" spans="1:9" s="7" customFormat="1" ht="18" thickTop="1" thickBot="1" x14ac:dyDescent="0.25">
      <c r="A192" s="10"/>
      <c r="B192" s="122">
        <v>45889</v>
      </c>
      <c r="C192" s="123"/>
      <c r="D192" s="113" t="s">
        <v>61</v>
      </c>
      <c r="E192" s="114">
        <v>23400</v>
      </c>
      <c r="F192" s="161"/>
      <c r="G192" s="115">
        <f t="shared" si="2"/>
        <v>44967583.324599922</v>
      </c>
    </row>
    <row r="193" spans="1:7" s="7" customFormat="1" ht="18" thickTop="1" thickBot="1" x14ac:dyDescent="0.25">
      <c r="A193" s="10"/>
      <c r="B193" s="122">
        <v>45889</v>
      </c>
      <c r="C193" s="123"/>
      <c r="D193" s="113" t="s">
        <v>50</v>
      </c>
      <c r="E193" s="114">
        <v>500</v>
      </c>
      <c r="F193" s="161"/>
      <c r="G193" s="115">
        <f t="shared" si="2"/>
        <v>44968083.324599922</v>
      </c>
    </row>
    <row r="194" spans="1:7" s="7" customFormat="1" ht="18" thickTop="1" thickBot="1" x14ac:dyDescent="0.25">
      <c r="A194" s="10"/>
      <c r="B194" s="122">
        <v>45889</v>
      </c>
      <c r="C194" s="123"/>
      <c r="D194" s="113" t="s">
        <v>22</v>
      </c>
      <c r="E194" s="114">
        <v>3335021.73</v>
      </c>
      <c r="F194" s="161"/>
      <c r="G194" s="115">
        <f t="shared" si="2"/>
        <v>48303105.054599918</v>
      </c>
    </row>
    <row r="195" spans="1:7" s="7" customFormat="1" ht="18" thickTop="1" thickBot="1" x14ac:dyDescent="0.25">
      <c r="A195" s="10"/>
      <c r="B195" s="122">
        <v>45889</v>
      </c>
      <c r="C195" s="123"/>
      <c r="D195" s="113" t="s">
        <v>22</v>
      </c>
      <c r="E195" s="114">
        <v>6701374.1699999999</v>
      </c>
      <c r="F195" s="161"/>
      <c r="G195" s="115">
        <f t="shared" si="2"/>
        <v>55004479.22459992</v>
      </c>
    </row>
    <row r="196" spans="1:7" s="7" customFormat="1" ht="18" thickTop="1" thickBot="1" x14ac:dyDescent="0.25">
      <c r="A196" s="10"/>
      <c r="B196" s="122">
        <v>45889</v>
      </c>
      <c r="C196" s="123"/>
      <c r="D196" s="113" t="s">
        <v>22</v>
      </c>
      <c r="E196" s="114">
        <v>1182578.8400000001</v>
      </c>
      <c r="F196" s="161"/>
      <c r="G196" s="115">
        <f t="shared" si="2"/>
        <v>56187058.064599924</v>
      </c>
    </row>
    <row r="197" spans="1:7" s="7" customFormat="1" ht="76.5" thickTop="1" thickBot="1" x14ac:dyDescent="0.25">
      <c r="A197" s="10"/>
      <c r="B197" s="122">
        <v>45889</v>
      </c>
      <c r="C197" s="123"/>
      <c r="D197" s="113" t="s">
        <v>105</v>
      </c>
      <c r="E197" s="114">
        <v>10000</v>
      </c>
      <c r="F197" s="161"/>
      <c r="G197" s="115">
        <f t="shared" si="2"/>
        <v>56197058.064599924</v>
      </c>
    </row>
    <row r="198" spans="1:7" s="7" customFormat="1" ht="18" thickTop="1" thickBot="1" x14ac:dyDescent="0.25">
      <c r="A198" s="10"/>
      <c r="B198" s="122">
        <v>45889</v>
      </c>
      <c r="C198" s="123"/>
      <c r="D198" s="113" t="s">
        <v>23</v>
      </c>
      <c r="E198" s="114"/>
      <c r="F198" s="161">
        <v>5394291.9199999999</v>
      </c>
      <c r="G198" s="115">
        <f t="shared" si="2"/>
        <v>50802766.144599922</v>
      </c>
    </row>
    <row r="199" spans="1:7" s="7" customFormat="1" ht="18" thickTop="1" thickBot="1" x14ac:dyDescent="0.25">
      <c r="A199" s="10"/>
      <c r="B199" s="122">
        <v>45890</v>
      </c>
      <c r="C199" s="123"/>
      <c r="D199" s="113" t="s">
        <v>39</v>
      </c>
      <c r="E199" s="114">
        <v>55560</v>
      </c>
      <c r="F199" s="161"/>
      <c r="G199" s="115">
        <f t="shared" si="2"/>
        <v>50858326.144599922</v>
      </c>
    </row>
    <row r="200" spans="1:7" s="7" customFormat="1" ht="18" thickTop="1" thickBot="1" x14ac:dyDescent="0.25">
      <c r="A200" s="10"/>
      <c r="B200" s="122">
        <v>45890</v>
      </c>
      <c r="C200" s="123"/>
      <c r="D200" s="113" t="s">
        <v>39</v>
      </c>
      <c r="E200" s="114">
        <v>46950</v>
      </c>
      <c r="F200" s="161"/>
      <c r="G200" s="115">
        <f t="shared" si="2"/>
        <v>50905276.144599922</v>
      </c>
    </row>
    <row r="201" spans="1:7" s="7" customFormat="1" ht="18" thickTop="1" thickBot="1" x14ac:dyDescent="0.25">
      <c r="A201" s="10"/>
      <c r="B201" s="122">
        <v>45890</v>
      </c>
      <c r="C201" s="123"/>
      <c r="D201" s="113" t="s">
        <v>39</v>
      </c>
      <c r="E201" s="114">
        <v>2450</v>
      </c>
      <c r="F201" s="161"/>
      <c r="G201" s="115">
        <f t="shared" si="2"/>
        <v>50907726.144599922</v>
      </c>
    </row>
    <row r="202" spans="1:7" s="7" customFormat="1" ht="18" thickTop="1" thickBot="1" x14ac:dyDescent="0.25">
      <c r="A202" s="10"/>
      <c r="B202" s="122">
        <v>45890</v>
      </c>
      <c r="C202" s="123"/>
      <c r="D202" s="113" t="s">
        <v>39</v>
      </c>
      <c r="E202" s="114">
        <v>15650</v>
      </c>
      <c r="F202" s="161"/>
      <c r="G202" s="115">
        <f t="shared" si="2"/>
        <v>50923376.144599922</v>
      </c>
    </row>
    <row r="203" spans="1:7" s="7" customFormat="1" ht="18" thickTop="1" thickBot="1" x14ac:dyDescent="0.25">
      <c r="A203" s="10"/>
      <c r="B203" s="122">
        <v>45890</v>
      </c>
      <c r="C203" s="123"/>
      <c r="D203" s="113" t="s">
        <v>39</v>
      </c>
      <c r="E203" s="114">
        <v>1700</v>
      </c>
      <c r="F203" s="161"/>
      <c r="G203" s="115">
        <f t="shared" si="2"/>
        <v>50925076.144599922</v>
      </c>
    </row>
    <row r="204" spans="1:7" s="7" customFormat="1" ht="18" thickTop="1" thickBot="1" x14ac:dyDescent="0.25">
      <c r="A204" s="10"/>
      <c r="B204" s="122">
        <v>45890</v>
      </c>
      <c r="C204" s="123"/>
      <c r="D204" s="113" t="s">
        <v>39</v>
      </c>
      <c r="E204" s="114">
        <v>59850</v>
      </c>
      <c r="F204" s="161"/>
      <c r="G204" s="115">
        <f t="shared" si="2"/>
        <v>50984926.144599922</v>
      </c>
    </row>
    <row r="205" spans="1:7" s="7" customFormat="1" ht="18" thickTop="1" thickBot="1" x14ac:dyDescent="0.25">
      <c r="A205" s="10"/>
      <c r="B205" s="122">
        <v>45890</v>
      </c>
      <c r="C205" s="123"/>
      <c r="D205" s="113" t="s">
        <v>39</v>
      </c>
      <c r="E205" s="114">
        <v>1700</v>
      </c>
      <c r="F205" s="161"/>
      <c r="G205" s="115">
        <f t="shared" si="2"/>
        <v>50986626.144599922</v>
      </c>
    </row>
    <row r="206" spans="1:7" s="7" customFormat="1" ht="18" thickTop="1" thickBot="1" x14ac:dyDescent="0.25">
      <c r="A206" s="10"/>
      <c r="B206" s="122">
        <v>45890</v>
      </c>
      <c r="C206" s="123"/>
      <c r="D206" s="113" t="s">
        <v>29</v>
      </c>
      <c r="E206" s="114">
        <v>35816.31</v>
      </c>
      <c r="F206" s="161">
        <v>932.7</v>
      </c>
      <c r="G206" s="115">
        <f t="shared" si="2"/>
        <v>51021509.754599921</v>
      </c>
    </row>
    <row r="207" spans="1:7" s="7" customFormat="1" ht="18" thickTop="1" thickBot="1" x14ac:dyDescent="0.25">
      <c r="A207" s="10"/>
      <c r="B207" s="122">
        <v>45890</v>
      </c>
      <c r="C207" s="123"/>
      <c r="D207" s="113" t="s">
        <v>61</v>
      </c>
      <c r="E207" s="114">
        <v>36253.879999999997</v>
      </c>
      <c r="F207" s="161"/>
      <c r="G207" s="115">
        <f t="shared" si="2"/>
        <v>51057763.634599924</v>
      </c>
    </row>
    <row r="208" spans="1:7" s="7" customFormat="1" ht="18" thickTop="1" thickBot="1" x14ac:dyDescent="0.25">
      <c r="A208" s="10"/>
      <c r="B208" s="122">
        <v>45890</v>
      </c>
      <c r="C208" s="123"/>
      <c r="D208" s="113" t="s">
        <v>61</v>
      </c>
      <c r="E208" s="114">
        <v>25320.6</v>
      </c>
      <c r="F208" s="161"/>
      <c r="G208" s="115">
        <f t="shared" si="2"/>
        <v>51083084.234599926</v>
      </c>
    </row>
    <row r="209" spans="1:7" s="7" customFormat="1" ht="18" thickTop="1" thickBot="1" x14ac:dyDescent="0.25">
      <c r="A209" s="10"/>
      <c r="B209" s="122">
        <v>45890</v>
      </c>
      <c r="C209" s="123"/>
      <c r="D209" s="113" t="s">
        <v>61</v>
      </c>
      <c r="E209" s="114">
        <v>62954.96</v>
      </c>
      <c r="F209" s="161"/>
      <c r="G209" s="115">
        <f t="shared" si="2"/>
        <v>51146039.194599926</v>
      </c>
    </row>
    <row r="210" spans="1:7" s="7" customFormat="1" ht="18" thickTop="1" thickBot="1" x14ac:dyDescent="0.25">
      <c r="A210" s="10"/>
      <c r="B210" s="122">
        <v>45890</v>
      </c>
      <c r="C210" s="123"/>
      <c r="D210" s="113" t="s">
        <v>61</v>
      </c>
      <c r="E210" s="114">
        <v>1050962.07</v>
      </c>
      <c r="F210" s="161"/>
      <c r="G210" s="115">
        <f t="shared" si="2"/>
        <v>52197001.264599927</v>
      </c>
    </row>
    <row r="211" spans="1:7" s="7" customFormat="1" ht="61.5" thickTop="1" thickBot="1" x14ac:dyDescent="0.25">
      <c r="A211" s="10"/>
      <c r="B211" s="122">
        <v>45890</v>
      </c>
      <c r="C211" s="123"/>
      <c r="D211" s="113" t="s">
        <v>106</v>
      </c>
      <c r="E211" s="114">
        <v>1500</v>
      </c>
      <c r="F211" s="161"/>
      <c r="G211" s="115">
        <f t="shared" si="2"/>
        <v>52198501.264599927</v>
      </c>
    </row>
    <row r="212" spans="1:7" s="7" customFormat="1" ht="18" thickTop="1" thickBot="1" x14ac:dyDescent="0.25">
      <c r="A212" s="10"/>
      <c r="B212" s="122">
        <v>45890</v>
      </c>
      <c r="C212" s="123"/>
      <c r="D212" s="113" t="s">
        <v>62</v>
      </c>
      <c r="E212" s="114">
        <v>1577637.71</v>
      </c>
      <c r="F212" s="161"/>
      <c r="G212" s="115">
        <f t="shared" ref="G212:G275" si="3">G211+E212-F212</f>
        <v>53776138.974599928</v>
      </c>
    </row>
    <row r="213" spans="1:7" s="7" customFormat="1" ht="18" thickTop="1" thickBot="1" x14ac:dyDescent="0.25">
      <c r="A213" s="10"/>
      <c r="B213" s="122">
        <v>45890</v>
      </c>
      <c r="C213" s="123"/>
      <c r="D213" s="113" t="s">
        <v>107</v>
      </c>
      <c r="E213" s="114">
        <v>127919.3</v>
      </c>
      <c r="F213" s="161"/>
      <c r="G213" s="115">
        <f t="shared" si="3"/>
        <v>53904058.274599925</v>
      </c>
    </row>
    <row r="214" spans="1:7" s="7" customFormat="1" ht="61.5" thickTop="1" thickBot="1" x14ac:dyDescent="0.25">
      <c r="A214" s="10"/>
      <c r="B214" s="122">
        <v>45890</v>
      </c>
      <c r="C214" s="123"/>
      <c r="D214" s="113" t="s">
        <v>108</v>
      </c>
      <c r="E214" s="114">
        <v>1000</v>
      </c>
      <c r="F214" s="161"/>
      <c r="G214" s="115">
        <f t="shared" si="3"/>
        <v>53905058.274599925</v>
      </c>
    </row>
    <row r="215" spans="1:7" s="7" customFormat="1" ht="61.5" thickTop="1" thickBot="1" x14ac:dyDescent="0.25">
      <c r="A215" s="10"/>
      <c r="B215" s="122">
        <v>45890</v>
      </c>
      <c r="C215" s="123"/>
      <c r="D215" s="113" t="s">
        <v>109</v>
      </c>
      <c r="E215" s="114">
        <v>1000</v>
      </c>
      <c r="F215" s="161"/>
      <c r="G215" s="115">
        <f t="shared" si="3"/>
        <v>53906058.274599925</v>
      </c>
    </row>
    <row r="216" spans="1:7" s="7" customFormat="1" ht="61.5" thickTop="1" thickBot="1" x14ac:dyDescent="0.25">
      <c r="A216" s="10"/>
      <c r="B216" s="122">
        <v>45890</v>
      </c>
      <c r="C216" s="123"/>
      <c r="D216" s="113" t="s">
        <v>110</v>
      </c>
      <c r="E216" s="114">
        <v>10000</v>
      </c>
      <c r="F216" s="161"/>
      <c r="G216" s="115">
        <f t="shared" si="3"/>
        <v>53916058.274599925</v>
      </c>
    </row>
    <row r="217" spans="1:7" s="7" customFormat="1" ht="61.5" thickTop="1" thickBot="1" x14ac:dyDescent="0.25">
      <c r="A217" s="10"/>
      <c r="B217" s="122">
        <v>45890</v>
      </c>
      <c r="C217" s="123"/>
      <c r="D217" s="113" t="s">
        <v>111</v>
      </c>
      <c r="E217" s="114">
        <v>10000</v>
      </c>
      <c r="F217" s="161"/>
      <c r="G217" s="115">
        <f t="shared" si="3"/>
        <v>53926058.274599925</v>
      </c>
    </row>
    <row r="218" spans="1:7" s="7" customFormat="1" ht="61.5" thickTop="1" thickBot="1" x14ac:dyDescent="0.25">
      <c r="A218" s="10"/>
      <c r="B218" s="122">
        <v>45890</v>
      </c>
      <c r="C218" s="123"/>
      <c r="D218" s="113" t="s">
        <v>112</v>
      </c>
      <c r="E218" s="114">
        <v>7000</v>
      </c>
      <c r="F218" s="161"/>
      <c r="G218" s="115">
        <f t="shared" si="3"/>
        <v>53933058.274599925</v>
      </c>
    </row>
    <row r="219" spans="1:7" s="7" customFormat="1" ht="18" thickTop="1" thickBot="1" x14ac:dyDescent="0.25">
      <c r="A219" s="10"/>
      <c r="B219" s="122">
        <v>45890</v>
      </c>
      <c r="C219" s="123"/>
      <c r="D219" s="113" t="s">
        <v>23</v>
      </c>
      <c r="E219" s="114"/>
      <c r="F219" s="161">
        <v>1644920</v>
      </c>
      <c r="G219" s="115">
        <f t="shared" si="3"/>
        <v>52288138.274599925</v>
      </c>
    </row>
    <row r="220" spans="1:7" s="7" customFormat="1" ht="18" thickTop="1" thickBot="1" x14ac:dyDescent="0.25">
      <c r="A220" s="10"/>
      <c r="B220" s="122">
        <v>45891</v>
      </c>
      <c r="C220" s="123"/>
      <c r="D220" s="113" t="s">
        <v>39</v>
      </c>
      <c r="E220" s="114">
        <v>40590</v>
      </c>
      <c r="F220" s="161"/>
      <c r="G220" s="115">
        <f t="shared" si="3"/>
        <v>52328728.274599925</v>
      </c>
    </row>
    <row r="221" spans="1:7" s="7" customFormat="1" ht="18" thickTop="1" thickBot="1" x14ac:dyDescent="0.25">
      <c r="A221" s="10"/>
      <c r="B221" s="122">
        <v>45891</v>
      </c>
      <c r="C221" s="123"/>
      <c r="D221" s="113" t="s">
        <v>39</v>
      </c>
      <c r="E221" s="114">
        <v>25000</v>
      </c>
      <c r="F221" s="161"/>
      <c r="G221" s="115">
        <f t="shared" si="3"/>
        <v>52353728.274599925</v>
      </c>
    </row>
    <row r="222" spans="1:7" s="7" customFormat="1" ht="18" thickTop="1" thickBot="1" x14ac:dyDescent="0.25">
      <c r="A222" s="10"/>
      <c r="B222" s="122">
        <v>45891</v>
      </c>
      <c r="C222" s="123"/>
      <c r="D222" s="113" t="s">
        <v>39</v>
      </c>
      <c r="E222" s="114">
        <v>26305</v>
      </c>
      <c r="F222" s="161"/>
      <c r="G222" s="115">
        <f t="shared" si="3"/>
        <v>52380033.274599925</v>
      </c>
    </row>
    <row r="223" spans="1:7" s="7" customFormat="1" ht="18" thickTop="1" thickBot="1" x14ac:dyDescent="0.25">
      <c r="A223" s="10"/>
      <c r="B223" s="122">
        <v>45891</v>
      </c>
      <c r="C223" s="123"/>
      <c r="D223" s="113" t="s">
        <v>39</v>
      </c>
      <c r="E223" s="114">
        <v>1500</v>
      </c>
      <c r="F223" s="161"/>
      <c r="G223" s="115">
        <f t="shared" si="3"/>
        <v>52381533.274599925</v>
      </c>
    </row>
    <row r="224" spans="1:7" s="7" customFormat="1" ht="18" thickTop="1" thickBot="1" x14ac:dyDescent="0.25">
      <c r="A224" s="10"/>
      <c r="B224" s="122">
        <v>45891</v>
      </c>
      <c r="C224" s="123"/>
      <c r="D224" s="113" t="s">
        <v>39</v>
      </c>
      <c r="E224" s="114">
        <v>17060</v>
      </c>
      <c r="F224" s="161"/>
      <c r="G224" s="115">
        <f t="shared" si="3"/>
        <v>52398593.274599925</v>
      </c>
    </row>
    <row r="225" spans="1:7" s="7" customFormat="1" ht="18" thickTop="1" thickBot="1" x14ac:dyDescent="0.25">
      <c r="A225" s="10"/>
      <c r="B225" s="122">
        <v>45891</v>
      </c>
      <c r="C225" s="123"/>
      <c r="D225" s="113" t="s">
        <v>39</v>
      </c>
      <c r="E225" s="114">
        <v>8835</v>
      </c>
      <c r="F225" s="161"/>
      <c r="G225" s="115">
        <f t="shared" si="3"/>
        <v>52407428.274599925</v>
      </c>
    </row>
    <row r="226" spans="1:7" s="7" customFormat="1" ht="18" thickTop="1" thickBot="1" x14ac:dyDescent="0.25">
      <c r="A226" s="10"/>
      <c r="B226" s="122">
        <v>45891</v>
      </c>
      <c r="C226" s="123"/>
      <c r="D226" s="113" t="s">
        <v>39</v>
      </c>
      <c r="E226" s="114">
        <v>7525</v>
      </c>
      <c r="F226" s="161"/>
      <c r="G226" s="115">
        <f t="shared" si="3"/>
        <v>52414953.274599925</v>
      </c>
    </row>
    <row r="227" spans="1:7" s="7" customFormat="1" ht="18" thickTop="1" thickBot="1" x14ac:dyDescent="0.25">
      <c r="A227" s="10"/>
      <c r="B227" s="122">
        <v>45891</v>
      </c>
      <c r="C227" s="123"/>
      <c r="D227" s="113" t="s">
        <v>39</v>
      </c>
      <c r="E227" s="114">
        <v>3250</v>
      </c>
      <c r="F227" s="161"/>
      <c r="G227" s="115">
        <f t="shared" si="3"/>
        <v>52418203.274599925</v>
      </c>
    </row>
    <row r="228" spans="1:7" s="7" customFormat="1" ht="18" thickTop="1" thickBot="1" x14ac:dyDescent="0.25">
      <c r="A228" s="10"/>
      <c r="B228" s="122">
        <v>45891</v>
      </c>
      <c r="C228" s="123"/>
      <c r="D228" s="113" t="s">
        <v>29</v>
      </c>
      <c r="E228" s="114">
        <v>54486.01</v>
      </c>
      <c r="F228" s="161">
        <v>1436.19</v>
      </c>
      <c r="G228" s="115">
        <f t="shared" si="3"/>
        <v>52471253.094599925</v>
      </c>
    </row>
    <row r="229" spans="1:7" s="7" customFormat="1" ht="61.5" thickTop="1" thickBot="1" x14ac:dyDescent="0.25">
      <c r="A229" s="10"/>
      <c r="B229" s="122">
        <v>45891</v>
      </c>
      <c r="C229" s="123"/>
      <c r="D229" s="113" t="s">
        <v>113</v>
      </c>
      <c r="E229" s="114">
        <v>1000</v>
      </c>
      <c r="F229" s="161"/>
      <c r="G229" s="115">
        <f t="shared" si="3"/>
        <v>52472253.094599925</v>
      </c>
    </row>
    <row r="230" spans="1:7" s="7" customFormat="1" ht="18" thickTop="1" thickBot="1" x14ac:dyDescent="0.25">
      <c r="A230" s="10"/>
      <c r="B230" s="122">
        <v>45891</v>
      </c>
      <c r="C230" s="123"/>
      <c r="D230" s="113" t="s">
        <v>23</v>
      </c>
      <c r="E230" s="114"/>
      <c r="F230" s="161">
        <v>167383</v>
      </c>
      <c r="G230" s="115">
        <f t="shared" si="3"/>
        <v>52304870.094599925</v>
      </c>
    </row>
    <row r="231" spans="1:7" s="7" customFormat="1" ht="18" thickTop="1" thickBot="1" x14ac:dyDescent="0.25">
      <c r="A231" s="10"/>
      <c r="B231" s="122">
        <v>45892</v>
      </c>
      <c r="C231" s="123"/>
      <c r="D231" s="113" t="s">
        <v>39</v>
      </c>
      <c r="E231" s="114">
        <v>60150</v>
      </c>
      <c r="F231" s="161"/>
      <c r="G231" s="115">
        <f t="shared" si="3"/>
        <v>52365020.094599925</v>
      </c>
    </row>
    <row r="232" spans="1:7" s="7" customFormat="1" ht="18" thickTop="1" thickBot="1" x14ac:dyDescent="0.25">
      <c r="A232" s="10"/>
      <c r="B232" s="122">
        <v>45892</v>
      </c>
      <c r="C232" s="123"/>
      <c r="D232" s="113" t="s">
        <v>29</v>
      </c>
      <c r="E232" s="114">
        <v>26745</v>
      </c>
      <c r="F232" s="161">
        <v>726.71</v>
      </c>
      <c r="G232" s="115">
        <f t="shared" si="3"/>
        <v>52391038.384599924</v>
      </c>
    </row>
    <row r="233" spans="1:7" s="7" customFormat="1" ht="18" thickTop="1" thickBot="1" x14ac:dyDescent="0.25">
      <c r="A233" s="10"/>
      <c r="B233" s="122">
        <v>45893</v>
      </c>
      <c r="C233" s="123"/>
      <c r="D233" s="113" t="s">
        <v>39</v>
      </c>
      <c r="E233" s="114">
        <v>10690</v>
      </c>
      <c r="F233" s="161"/>
      <c r="G233" s="115">
        <f t="shared" si="3"/>
        <v>52401728.384599924</v>
      </c>
    </row>
    <row r="234" spans="1:7" s="7" customFormat="1" ht="18" thickTop="1" thickBot="1" x14ac:dyDescent="0.25">
      <c r="A234" s="10"/>
      <c r="B234" s="122">
        <v>45893</v>
      </c>
      <c r="C234" s="123"/>
      <c r="D234" s="113" t="s">
        <v>29</v>
      </c>
      <c r="E234" s="114">
        <v>20690</v>
      </c>
      <c r="F234" s="161">
        <v>543.30999999999995</v>
      </c>
      <c r="G234" s="115">
        <f t="shared" si="3"/>
        <v>52421875.074599922</v>
      </c>
    </row>
    <row r="235" spans="1:7" s="7" customFormat="1" ht="18" thickTop="1" thickBot="1" x14ac:dyDescent="0.25">
      <c r="A235" s="10"/>
      <c r="B235" s="122">
        <v>45894</v>
      </c>
      <c r="C235" s="123"/>
      <c r="D235" s="113" t="s">
        <v>39</v>
      </c>
      <c r="E235" s="114">
        <v>30261</v>
      </c>
      <c r="F235" s="161"/>
      <c r="G235" s="115">
        <f t="shared" si="3"/>
        <v>52452136.074599922</v>
      </c>
    </row>
    <row r="236" spans="1:7" s="7" customFormat="1" ht="18" thickTop="1" thickBot="1" x14ac:dyDescent="0.25">
      <c r="A236" s="10"/>
      <c r="B236" s="122">
        <v>45894</v>
      </c>
      <c r="C236" s="123"/>
      <c r="D236" s="113" t="s">
        <v>39</v>
      </c>
      <c r="E236" s="114">
        <v>48790</v>
      </c>
      <c r="F236" s="161"/>
      <c r="G236" s="115">
        <f t="shared" si="3"/>
        <v>52500926.074599922</v>
      </c>
    </row>
    <row r="237" spans="1:7" s="7" customFormat="1" ht="18" thickTop="1" thickBot="1" x14ac:dyDescent="0.25">
      <c r="A237" s="10"/>
      <c r="B237" s="122">
        <v>45894</v>
      </c>
      <c r="C237" s="123"/>
      <c r="D237" s="113" t="s">
        <v>39</v>
      </c>
      <c r="E237" s="114">
        <v>30220</v>
      </c>
      <c r="F237" s="161"/>
      <c r="G237" s="115">
        <f t="shared" si="3"/>
        <v>52531146.074599922</v>
      </c>
    </row>
    <row r="238" spans="1:7" s="7" customFormat="1" ht="18" thickTop="1" thickBot="1" x14ac:dyDescent="0.25">
      <c r="A238" s="10"/>
      <c r="B238" s="122">
        <v>45894</v>
      </c>
      <c r="C238" s="123"/>
      <c r="D238" s="113" t="s">
        <v>39</v>
      </c>
      <c r="E238" s="114">
        <v>22520</v>
      </c>
      <c r="F238" s="161"/>
      <c r="G238" s="115">
        <f t="shared" si="3"/>
        <v>52553666.074599922</v>
      </c>
    </row>
    <row r="239" spans="1:7" s="7" customFormat="1" ht="18" thickTop="1" thickBot="1" x14ac:dyDescent="0.25">
      <c r="A239" s="10"/>
      <c r="B239" s="122">
        <v>45894</v>
      </c>
      <c r="C239" s="123"/>
      <c r="D239" s="113" t="s">
        <v>39</v>
      </c>
      <c r="E239" s="114">
        <v>1300</v>
      </c>
      <c r="F239" s="161"/>
      <c r="G239" s="115">
        <f t="shared" si="3"/>
        <v>52554966.074599922</v>
      </c>
    </row>
    <row r="240" spans="1:7" s="7" customFormat="1" ht="18" thickTop="1" thickBot="1" x14ac:dyDescent="0.25">
      <c r="A240" s="10"/>
      <c r="B240" s="122">
        <v>45894</v>
      </c>
      <c r="C240" s="123"/>
      <c r="D240" s="113" t="s">
        <v>39</v>
      </c>
      <c r="E240" s="114">
        <v>1850</v>
      </c>
      <c r="F240" s="161"/>
      <c r="G240" s="115">
        <f t="shared" si="3"/>
        <v>52556816.074599922</v>
      </c>
    </row>
    <row r="241" spans="1:7" s="7" customFormat="1" ht="18" thickTop="1" thickBot="1" x14ac:dyDescent="0.25">
      <c r="A241" s="10"/>
      <c r="B241" s="122">
        <v>45894</v>
      </c>
      <c r="C241" s="123"/>
      <c r="D241" s="113" t="s">
        <v>39</v>
      </c>
      <c r="E241" s="114">
        <v>2750</v>
      </c>
      <c r="F241" s="161"/>
      <c r="G241" s="115">
        <f t="shared" si="3"/>
        <v>52559566.074599922</v>
      </c>
    </row>
    <row r="242" spans="1:7" s="7" customFormat="1" ht="18" thickTop="1" thickBot="1" x14ac:dyDescent="0.25">
      <c r="A242" s="10"/>
      <c r="B242" s="122">
        <v>45894</v>
      </c>
      <c r="C242" s="123"/>
      <c r="D242" s="113" t="s">
        <v>29</v>
      </c>
      <c r="E242" s="114">
        <v>70809.25</v>
      </c>
      <c r="F242" s="161">
        <v>1866.33</v>
      </c>
      <c r="G242" s="115">
        <f t="shared" si="3"/>
        <v>52628508.994599923</v>
      </c>
    </row>
    <row r="243" spans="1:7" s="7" customFormat="1" ht="18" thickTop="1" thickBot="1" x14ac:dyDescent="0.25">
      <c r="A243" s="10"/>
      <c r="B243" s="122">
        <v>45894</v>
      </c>
      <c r="C243" s="123"/>
      <c r="D243" s="113" t="s">
        <v>98</v>
      </c>
      <c r="E243" s="114">
        <v>238956.67</v>
      </c>
      <c r="F243" s="161"/>
      <c r="G243" s="115">
        <f t="shared" si="3"/>
        <v>52867465.664599925</v>
      </c>
    </row>
    <row r="244" spans="1:7" s="7" customFormat="1" ht="61.5" thickTop="1" thickBot="1" x14ac:dyDescent="0.25">
      <c r="A244" s="10"/>
      <c r="B244" s="122">
        <v>45894</v>
      </c>
      <c r="C244" s="123"/>
      <c r="D244" s="113" t="s">
        <v>114</v>
      </c>
      <c r="E244" s="114">
        <v>500</v>
      </c>
      <c r="F244" s="161"/>
      <c r="G244" s="115">
        <f t="shared" si="3"/>
        <v>52867965.664599925</v>
      </c>
    </row>
    <row r="245" spans="1:7" s="7" customFormat="1" ht="76.5" thickTop="1" thickBot="1" x14ac:dyDescent="0.25">
      <c r="A245" s="10"/>
      <c r="B245" s="122">
        <v>45894</v>
      </c>
      <c r="C245" s="123"/>
      <c r="D245" s="113" t="s">
        <v>115</v>
      </c>
      <c r="E245" s="114">
        <v>1000</v>
      </c>
      <c r="F245" s="161"/>
      <c r="G245" s="115">
        <f t="shared" si="3"/>
        <v>52868965.664599925</v>
      </c>
    </row>
    <row r="246" spans="1:7" s="7" customFormat="1" ht="18" thickTop="1" thickBot="1" x14ac:dyDescent="0.25">
      <c r="A246" s="10"/>
      <c r="B246" s="122">
        <v>45894</v>
      </c>
      <c r="C246" s="123"/>
      <c r="D246" s="113" t="s">
        <v>23</v>
      </c>
      <c r="E246" s="114"/>
      <c r="F246" s="161">
        <v>953964.86</v>
      </c>
      <c r="G246" s="115">
        <f t="shared" si="3"/>
        <v>51915000.804599926</v>
      </c>
    </row>
    <row r="247" spans="1:7" s="7" customFormat="1" ht="18" thickTop="1" thickBot="1" x14ac:dyDescent="0.25">
      <c r="A247" s="10"/>
      <c r="B247" s="122">
        <v>45895</v>
      </c>
      <c r="C247" s="123"/>
      <c r="D247" s="113" t="s">
        <v>39</v>
      </c>
      <c r="E247" s="114">
        <v>46650</v>
      </c>
      <c r="F247" s="161"/>
      <c r="G247" s="115">
        <f t="shared" si="3"/>
        <v>51961650.804599926</v>
      </c>
    </row>
    <row r="248" spans="1:7" s="7" customFormat="1" ht="18" thickTop="1" thickBot="1" x14ac:dyDescent="0.25">
      <c r="A248" s="10"/>
      <c r="B248" s="122">
        <v>45895</v>
      </c>
      <c r="C248" s="123"/>
      <c r="D248" s="113" t="s">
        <v>39</v>
      </c>
      <c r="E248" s="114">
        <v>29885</v>
      </c>
      <c r="F248" s="161"/>
      <c r="G248" s="115">
        <f t="shared" si="3"/>
        <v>51991535.804599926</v>
      </c>
    </row>
    <row r="249" spans="1:7" s="7" customFormat="1" ht="18" thickTop="1" thickBot="1" x14ac:dyDescent="0.25">
      <c r="A249" s="10"/>
      <c r="B249" s="122">
        <v>45895</v>
      </c>
      <c r="C249" s="123"/>
      <c r="D249" s="113" t="s">
        <v>39</v>
      </c>
      <c r="E249" s="114">
        <v>3450</v>
      </c>
      <c r="F249" s="161"/>
      <c r="G249" s="115">
        <f t="shared" si="3"/>
        <v>51994985.804599926</v>
      </c>
    </row>
    <row r="250" spans="1:7" s="7" customFormat="1" ht="18" thickTop="1" thickBot="1" x14ac:dyDescent="0.25">
      <c r="A250" s="10"/>
      <c r="B250" s="122">
        <v>45895</v>
      </c>
      <c r="C250" s="123"/>
      <c r="D250" s="113" t="s">
        <v>39</v>
      </c>
      <c r="E250" s="114">
        <v>25378</v>
      </c>
      <c r="F250" s="161"/>
      <c r="G250" s="115">
        <f t="shared" si="3"/>
        <v>52020363.804599926</v>
      </c>
    </row>
    <row r="251" spans="1:7" s="7" customFormat="1" ht="21" customHeight="1" thickTop="1" thickBot="1" x14ac:dyDescent="0.25">
      <c r="A251" s="10"/>
      <c r="B251" s="122">
        <v>45895</v>
      </c>
      <c r="C251" s="123"/>
      <c r="D251" s="113" t="s">
        <v>39</v>
      </c>
      <c r="E251" s="114">
        <v>1300</v>
      </c>
      <c r="F251" s="161"/>
      <c r="G251" s="115">
        <f t="shared" si="3"/>
        <v>52021663.804599926</v>
      </c>
    </row>
    <row r="252" spans="1:7" s="7" customFormat="1" ht="18" thickTop="1" thickBot="1" x14ac:dyDescent="0.25">
      <c r="A252" s="10"/>
      <c r="B252" s="122">
        <v>45895</v>
      </c>
      <c r="C252" s="123"/>
      <c r="D252" s="113" t="s">
        <v>39</v>
      </c>
      <c r="E252" s="114">
        <v>37435</v>
      </c>
      <c r="F252" s="161"/>
      <c r="G252" s="115">
        <f t="shared" si="3"/>
        <v>52059098.804599926</v>
      </c>
    </row>
    <row r="253" spans="1:7" s="7" customFormat="1" ht="18" thickTop="1" thickBot="1" x14ac:dyDescent="0.25">
      <c r="A253" s="10"/>
      <c r="B253" s="122">
        <v>45895</v>
      </c>
      <c r="C253" s="123"/>
      <c r="D253" s="113" t="s">
        <v>39</v>
      </c>
      <c r="E253" s="114">
        <v>2675</v>
      </c>
      <c r="F253" s="161"/>
      <c r="G253" s="115">
        <f t="shared" si="3"/>
        <v>52061773.804599926</v>
      </c>
    </row>
    <row r="254" spans="1:7" s="7" customFormat="1" ht="18" thickTop="1" thickBot="1" x14ac:dyDescent="0.25">
      <c r="A254" s="10"/>
      <c r="B254" s="122">
        <v>45895</v>
      </c>
      <c r="C254" s="123"/>
      <c r="D254" s="113" t="s">
        <v>29</v>
      </c>
      <c r="E254" s="114">
        <v>102639.03</v>
      </c>
      <c r="F254" s="161">
        <v>2630.87</v>
      </c>
      <c r="G254" s="115">
        <f t="shared" si="3"/>
        <v>52161781.96459993</v>
      </c>
    </row>
    <row r="255" spans="1:7" s="7" customFormat="1" ht="18" thickTop="1" thickBot="1" x14ac:dyDescent="0.25">
      <c r="A255" s="10"/>
      <c r="B255" s="122">
        <v>45895</v>
      </c>
      <c r="C255" s="123"/>
      <c r="D255" s="113" t="s">
        <v>66</v>
      </c>
      <c r="E255" s="114">
        <v>138325.20000000001</v>
      </c>
      <c r="F255" s="161"/>
      <c r="G255" s="115">
        <f t="shared" si="3"/>
        <v>52300107.164599933</v>
      </c>
    </row>
    <row r="256" spans="1:7" s="7" customFormat="1" ht="18" thickTop="1" thickBot="1" x14ac:dyDescent="0.25">
      <c r="A256" s="10"/>
      <c r="B256" s="122">
        <v>45895</v>
      </c>
      <c r="C256" s="123"/>
      <c r="D256" s="113" t="s">
        <v>22</v>
      </c>
      <c r="E256" s="114">
        <v>355197.5</v>
      </c>
      <c r="F256" s="161"/>
      <c r="G256" s="115">
        <f t="shared" si="3"/>
        <v>52655304.664599933</v>
      </c>
    </row>
    <row r="257" spans="1:9" s="7" customFormat="1" ht="18" thickTop="1" thickBot="1" x14ac:dyDescent="0.25">
      <c r="A257" s="10"/>
      <c r="B257" s="122">
        <v>45895</v>
      </c>
      <c r="C257" s="123"/>
      <c r="D257" s="113" t="s">
        <v>98</v>
      </c>
      <c r="E257" s="114">
        <v>896067.17</v>
      </c>
      <c r="F257" s="161"/>
      <c r="G257" s="115">
        <f t="shared" si="3"/>
        <v>53551371.834599935</v>
      </c>
    </row>
    <row r="258" spans="1:9" s="7" customFormat="1" ht="46.5" thickTop="1" thickBot="1" x14ac:dyDescent="0.25">
      <c r="A258" s="10"/>
      <c r="B258" s="122">
        <v>45895</v>
      </c>
      <c r="C258" s="123"/>
      <c r="D258" s="113" t="s">
        <v>116</v>
      </c>
      <c r="E258" s="114">
        <v>36600</v>
      </c>
      <c r="F258" s="161"/>
      <c r="G258" s="115">
        <f t="shared" si="3"/>
        <v>53587971.834599935</v>
      </c>
    </row>
    <row r="259" spans="1:9" s="7" customFormat="1" ht="46.5" thickTop="1" thickBot="1" x14ac:dyDescent="0.25">
      <c r="A259" s="10"/>
      <c r="B259" s="122">
        <v>45895</v>
      </c>
      <c r="C259" s="123"/>
      <c r="D259" s="113" t="s">
        <v>117</v>
      </c>
      <c r="E259" s="114">
        <v>6184</v>
      </c>
      <c r="F259" s="161"/>
      <c r="G259" s="115">
        <f t="shared" si="3"/>
        <v>53594155.834599935</v>
      </c>
    </row>
    <row r="260" spans="1:9" s="7" customFormat="1" ht="18" thickTop="1" thickBot="1" x14ac:dyDescent="0.25">
      <c r="A260" s="10"/>
      <c r="B260" s="122">
        <v>45896</v>
      </c>
      <c r="C260" s="123"/>
      <c r="D260" s="113" t="s">
        <v>39</v>
      </c>
      <c r="E260" s="114">
        <v>50135</v>
      </c>
      <c r="F260" s="161"/>
      <c r="G260" s="115">
        <f t="shared" si="3"/>
        <v>53644290.834599935</v>
      </c>
      <c r="I260" s="105"/>
    </row>
    <row r="261" spans="1:9" s="7" customFormat="1" ht="18" thickTop="1" thickBot="1" x14ac:dyDescent="0.25">
      <c r="A261" s="10"/>
      <c r="B261" s="122">
        <v>45896</v>
      </c>
      <c r="C261" s="123"/>
      <c r="D261" s="113" t="s">
        <v>39</v>
      </c>
      <c r="E261" s="114">
        <v>46960</v>
      </c>
      <c r="F261" s="161"/>
      <c r="G261" s="115">
        <f t="shared" si="3"/>
        <v>53691250.834599935</v>
      </c>
    </row>
    <row r="262" spans="1:9" s="7" customFormat="1" ht="18" thickTop="1" thickBot="1" x14ac:dyDescent="0.25">
      <c r="A262" s="10"/>
      <c r="B262" s="122">
        <v>45896</v>
      </c>
      <c r="C262" s="123"/>
      <c r="D262" s="113" t="s">
        <v>39</v>
      </c>
      <c r="E262" s="114">
        <v>24535</v>
      </c>
      <c r="F262" s="161"/>
      <c r="G262" s="115">
        <f t="shared" si="3"/>
        <v>53715785.834599935</v>
      </c>
    </row>
    <row r="263" spans="1:9" s="7" customFormat="1" ht="18" thickTop="1" thickBot="1" x14ac:dyDescent="0.25">
      <c r="A263" s="10"/>
      <c r="B263" s="122">
        <v>45896</v>
      </c>
      <c r="C263" s="123"/>
      <c r="D263" s="113" t="s">
        <v>39</v>
      </c>
      <c r="E263" s="114">
        <v>4250</v>
      </c>
      <c r="F263" s="161"/>
      <c r="G263" s="115">
        <f t="shared" si="3"/>
        <v>53720035.834599935</v>
      </c>
    </row>
    <row r="264" spans="1:9" s="7" customFormat="1" ht="18" thickTop="1" thickBot="1" x14ac:dyDescent="0.25">
      <c r="A264" s="10"/>
      <c r="B264" s="122">
        <v>45896</v>
      </c>
      <c r="C264" s="123"/>
      <c r="D264" s="113" t="s">
        <v>39</v>
      </c>
      <c r="E264" s="114">
        <v>51797</v>
      </c>
      <c r="F264" s="161"/>
      <c r="G264" s="115">
        <f t="shared" si="3"/>
        <v>53771832.834599935</v>
      </c>
    </row>
    <row r="265" spans="1:9" s="7" customFormat="1" ht="18" thickTop="1" thickBot="1" x14ac:dyDescent="0.25">
      <c r="A265" s="10"/>
      <c r="B265" s="122">
        <v>45896</v>
      </c>
      <c r="C265" s="123"/>
      <c r="D265" s="113" t="s">
        <v>39</v>
      </c>
      <c r="E265" s="114">
        <v>1250</v>
      </c>
      <c r="F265" s="161"/>
      <c r="G265" s="115">
        <f t="shared" si="3"/>
        <v>53773082.834599935</v>
      </c>
    </row>
    <row r="266" spans="1:9" s="7" customFormat="1" ht="18" thickTop="1" thickBot="1" x14ac:dyDescent="0.25">
      <c r="A266" s="10"/>
      <c r="B266" s="122">
        <v>45896</v>
      </c>
      <c r="C266" s="123"/>
      <c r="D266" s="113" t="s">
        <v>39</v>
      </c>
      <c r="E266" s="114">
        <v>655</v>
      </c>
      <c r="F266" s="161"/>
      <c r="G266" s="115">
        <f t="shared" si="3"/>
        <v>53773737.834599935</v>
      </c>
    </row>
    <row r="267" spans="1:9" s="7" customFormat="1" ht="18" thickTop="1" thickBot="1" x14ac:dyDescent="0.25">
      <c r="A267" s="10"/>
      <c r="B267" s="122">
        <v>45896</v>
      </c>
      <c r="C267" s="123"/>
      <c r="D267" s="113" t="s">
        <v>29</v>
      </c>
      <c r="E267" s="114">
        <v>131769.54</v>
      </c>
      <c r="F267" s="161">
        <v>3353.07</v>
      </c>
      <c r="G267" s="115">
        <f t="shared" si="3"/>
        <v>53902154.304599933</v>
      </c>
    </row>
    <row r="268" spans="1:9" s="7" customFormat="1" ht="18" thickTop="1" thickBot="1" x14ac:dyDescent="0.25">
      <c r="A268" s="10"/>
      <c r="B268" s="122">
        <v>45896</v>
      </c>
      <c r="C268" s="123"/>
      <c r="D268" s="113" t="s">
        <v>75</v>
      </c>
      <c r="E268" s="114">
        <v>22255.42</v>
      </c>
      <c r="F268" s="161"/>
      <c r="G268" s="115">
        <f t="shared" si="3"/>
        <v>53924409.724599935</v>
      </c>
    </row>
    <row r="269" spans="1:9" s="7" customFormat="1" ht="18" thickTop="1" thickBot="1" x14ac:dyDescent="0.25">
      <c r="A269" s="10"/>
      <c r="B269" s="122">
        <v>45896</v>
      </c>
      <c r="C269" s="123"/>
      <c r="D269" s="113" t="s">
        <v>23</v>
      </c>
      <c r="E269" s="114"/>
      <c r="F269" s="161">
        <v>1064020.51</v>
      </c>
      <c r="G269" s="115">
        <f t="shared" si="3"/>
        <v>52860389.214599937</v>
      </c>
    </row>
    <row r="270" spans="1:9" s="7" customFormat="1" ht="18" thickTop="1" thickBot="1" x14ac:dyDescent="0.25">
      <c r="A270" s="10"/>
      <c r="B270" s="122">
        <v>45897</v>
      </c>
      <c r="C270" s="123"/>
      <c r="D270" s="113" t="s">
        <v>39</v>
      </c>
      <c r="E270" s="114">
        <v>25340</v>
      </c>
      <c r="F270" s="161"/>
      <c r="G270" s="115">
        <f t="shared" si="3"/>
        <v>52885729.214599937</v>
      </c>
    </row>
    <row r="271" spans="1:9" s="7" customFormat="1" ht="18" thickTop="1" thickBot="1" x14ac:dyDescent="0.25">
      <c r="A271" s="10"/>
      <c r="B271" s="122">
        <v>45897</v>
      </c>
      <c r="C271" s="123"/>
      <c r="D271" s="113" t="s">
        <v>39</v>
      </c>
      <c r="E271" s="114">
        <v>31625</v>
      </c>
      <c r="F271" s="161"/>
      <c r="G271" s="115">
        <f t="shared" si="3"/>
        <v>52917354.214599937</v>
      </c>
    </row>
    <row r="272" spans="1:9" s="7" customFormat="1" ht="18" thickTop="1" thickBot="1" x14ac:dyDescent="0.25">
      <c r="A272" s="10"/>
      <c r="B272" s="122">
        <v>45897</v>
      </c>
      <c r="C272" s="123"/>
      <c r="D272" s="113" t="s">
        <v>39</v>
      </c>
      <c r="E272" s="114">
        <v>1700</v>
      </c>
      <c r="F272" s="161"/>
      <c r="G272" s="115">
        <f t="shared" si="3"/>
        <v>52919054.214599937</v>
      </c>
    </row>
    <row r="273" spans="1:7" s="7" customFormat="1" ht="18" thickTop="1" thickBot="1" x14ac:dyDescent="0.25">
      <c r="A273" s="10"/>
      <c r="B273" s="122">
        <v>45897</v>
      </c>
      <c r="C273" s="123"/>
      <c r="D273" s="113" t="s">
        <v>39</v>
      </c>
      <c r="E273" s="114">
        <v>4225</v>
      </c>
      <c r="F273" s="161"/>
      <c r="G273" s="115">
        <f t="shared" si="3"/>
        <v>52923279.214599937</v>
      </c>
    </row>
    <row r="274" spans="1:7" s="7" customFormat="1" ht="18" thickTop="1" thickBot="1" x14ac:dyDescent="0.25">
      <c r="A274" s="10"/>
      <c r="B274" s="122">
        <v>45897</v>
      </c>
      <c r="C274" s="123"/>
      <c r="D274" s="113" t="s">
        <v>39</v>
      </c>
      <c r="E274" s="114">
        <v>37140</v>
      </c>
      <c r="F274" s="161"/>
      <c r="G274" s="115">
        <f t="shared" si="3"/>
        <v>52960419.214599937</v>
      </c>
    </row>
    <row r="275" spans="1:7" s="7" customFormat="1" ht="18" thickTop="1" thickBot="1" x14ac:dyDescent="0.25">
      <c r="A275" s="10"/>
      <c r="B275" s="122">
        <v>45897</v>
      </c>
      <c r="C275" s="123"/>
      <c r="D275" s="113" t="s">
        <v>39</v>
      </c>
      <c r="E275" s="114">
        <v>1300</v>
      </c>
      <c r="F275" s="161"/>
      <c r="G275" s="115">
        <f t="shared" si="3"/>
        <v>52961719.214599937</v>
      </c>
    </row>
    <row r="276" spans="1:7" s="7" customFormat="1" ht="18" thickTop="1" thickBot="1" x14ac:dyDescent="0.25">
      <c r="A276" s="10"/>
      <c r="B276" s="122">
        <v>45897</v>
      </c>
      <c r="C276" s="123"/>
      <c r="D276" s="113" t="s">
        <v>39</v>
      </c>
      <c r="E276" s="114">
        <v>1280</v>
      </c>
      <c r="F276" s="161"/>
      <c r="G276" s="115">
        <f t="shared" ref="G276:G339" si="4">G275+E276-F276</f>
        <v>52962999.214599937</v>
      </c>
    </row>
    <row r="277" spans="1:7" s="7" customFormat="1" ht="18" thickTop="1" thickBot="1" x14ac:dyDescent="0.25">
      <c r="A277" s="10"/>
      <c r="B277" s="122">
        <v>45897</v>
      </c>
      <c r="C277" s="123"/>
      <c r="D277" s="113" t="s">
        <v>29</v>
      </c>
      <c r="E277" s="114">
        <v>39568.15</v>
      </c>
      <c r="F277" s="161">
        <v>1010.17</v>
      </c>
      <c r="G277" s="115">
        <f t="shared" si="4"/>
        <v>53001557.194599934</v>
      </c>
    </row>
    <row r="278" spans="1:7" s="7" customFormat="1" ht="31.5" thickTop="1" thickBot="1" x14ac:dyDescent="0.25">
      <c r="A278" s="10"/>
      <c r="B278" s="122">
        <v>45897</v>
      </c>
      <c r="C278" s="123"/>
      <c r="D278" s="113" t="s">
        <v>77</v>
      </c>
      <c r="E278" s="114">
        <v>168.96</v>
      </c>
      <c r="F278" s="161">
        <v>30.0688</v>
      </c>
      <c r="G278" s="115">
        <f t="shared" si="4"/>
        <v>53001696.085799932</v>
      </c>
    </row>
    <row r="279" spans="1:7" s="7" customFormat="1" ht="46.5" thickTop="1" thickBot="1" x14ac:dyDescent="0.25">
      <c r="A279" s="10"/>
      <c r="B279" s="122">
        <v>45897</v>
      </c>
      <c r="C279" s="123"/>
      <c r="D279" s="113" t="s">
        <v>118</v>
      </c>
      <c r="E279" s="114">
        <v>402</v>
      </c>
      <c r="F279" s="161"/>
      <c r="G279" s="115">
        <f t="shared" si="4"/>
        <v>53002098.085799932</v>
      </c>
    </row>
    <row r="280" spans="1:7" s="7" customFormat="1" ht="18" thickTop="1" thickBot="1" x14ac:dyDescent="0.25">
      <c r="A280" s="10"/>
      <c r="B280" s="122">
        <v>45896</v>
      </c>
      <c r="C280" s="123"/>
      <c r="D280" s="113" t="s">
        <v>23</v>
      </c>
      <c r="E280" s="114"/>
      <c r="F280" s="161">
        <v>939052.97</v>
      </c>
      <c r="G280" s="115">
        <f t="shared" si="4"/>
        <v>52063045.115799934</v>
      </c>
    </row>
    <row r="281" spans="1:7" s="7" customFormat="1" ht="18" thickTop="1" thickBot="1" x14ac:dyDescent="0.25">
      <c r="A281" s="10"/>
      <c r="B281" s="122">
        <v>45898</v>
      </c>
      <c r="C281" s="123"/>
      <c r="D281" s="113" t="s">
        <v>39</v>
      </c>
      <c r="E281" s="114">
        <v>20068</v>
      </c>
      <c r="F281" s="161"/>
      <c r="G281" s="115">
        <f t="shared" si="4"/>
        <v>52083113.115799934</v>
      </c>
    </row>
    <row r="282" spans="1:7" s="7" customFormat="1" ht="18" thickTop="1" thickBot="1" x14ac:dyDescent="0.25">
      <c r="A282" s="10"/>
      <c r="B282" s="122">
        <v>45898</v>
      </c>
      <c r="C282" s="123"/>
      <c r="D282" s="113" t="s">
        <v>39</v>
      </c>
      <c r="E282" s="114">
        <v>235</v>
      </c>
      <c r="F282" s="161"/>
      <c r="G282" s="115">
        <f t="shared" si="4"/>
        <v>52083348.115799934</v>
      </c>
    </row>
    <row r="283" spans="1:7" s="7" customFormat="1" ht="18" thickTop="1" thickBot="1" x14ac:dyDescent="0.25">
      <c r="A283" s="10"/>
      <c r="B283" s="122">
        <v>45898</v>
      </c>
      <c r="C283" s="123"/>
      <c r="D283" s="113" t="s">
        <v>39</v>
      </c>
      <c r="E283" s="114">
        <v>790</v>
      </c>
      <c r="F283" s="161"/>
      <c r="G283" s="115">
        <f t="shared" si="4"/>
        <v>52084138.115799934</v>
      </c>
    </row>
    <row r="284" spans="1:7" s="7" customFormat="1" ht="18" thickTop="1" thickBot="1" x14ac:dyDescent="0.25">
      <c r="A284" s="10"/>
      <c r="B284" s="122">
        <v>45898</v>
      </c>
      <c r="C284" s="123"/>
      <c r="D284" s="113" t="s">
        <v>39</v>
      </c>
      <c r="E284" s="114">
        <v>63775</v>
      </c>
      <c r="F284" s="161"/>
      <c r="G284" s="115">
        <f t="shared" si="4"/>
        <v>52147913.115799934</v>
      </c>
    </row>
    <row r="285" spans="1:7" s="7" customFormat="1" ht="18" thickTop="1" thickBot="1" x14ac:dyDescent="0.25">
      <c r="A285" s="10"/>
      <c r="B285" s="122">
        <v>45898</v>
      </c>
      <c r="C285" s="123"/>
      <c r="D285" s="113" t="s">
        <v>39</v>
      </c>
      <c r="E285" s="114">
        <v>1800</v>
      </c>
      <c r="F285" s="161"/>
      <c r="G285" s="115">
        <f t="shared" si="4"/>
        <v>52149713.115799934</v>
      </c>
    </row>
    <row r="286" spans="1:7" s="7" customFormat="1" ht="18" thickTop="1" thickBot="1" x14ac:dyDescent="0.25">
      <c r="A286" s="10"/>
      <c r="B286" s="122">
        <v>45898</v>
      </c>
      <c r="C286" s="123"/>
      <c r="D286" s="113" t="s">
        <v>39</v>
      </c>
      <c r="E286" s="114">
        <v>3145</v>
      </c>
      <c r="F286" s="161"/>
      <c r="G286" s="115">
        <f t="shared" si="4"/>
        <v>52152858.115799934</v>
      </c>
    </row>
    <row r="287" spans="1:7" s="7" customFormat="1" ht="14.25" customHeight="1" thickTop="1" thickBot="1" x14ac:dyDescent="0.25">
      <c r="A287" s="10"/>
      <c r="B287" s="122">
        <v>45898</v>
      </c>
      <c r="C287" s="123"/>
      <c r="D287" s="113" t="s">
        <v>39</v>
      </c>
      <c r="E287" s="114">
        <v>1255</v>
      </c>
      <c r="F287" s="161"/>
      <c r="G287" s="115">
        <f t="shared" si="4"/>
        <v>52154113.115799934</v>
      </c>
    </row>
    <row r="288" spans="1:7" s="7" customFormat="1" ht="18" thickTop="1" thickBot="1" x14ac:dyDescent="0.25">
      <c r="A288" s="10"/>
      <c r="B288" s="122">
        <v>45898</v>
      </c>
      <c r="C288" s="123"/>
      <c r="D288" s="113" t="s">
        <v>39</v>
      </c>
      <c r="E288" s="114">
        <v>12560</v>
      </c>
      <c r="F288" s="161"/>
      <c r="G288" s="115">
        <f t="shared" si="4"/>
        <v>52166673.115799934</v>
      </c>
    </row>
    <row r="289" spans="1:7" s="7" customFormat="1" ht="18" thickTop="1" thickBot="1" x14ac:dyDescent="0.25">
      <c r="A289" s="10"/>
      <c r="B289" s="122">
        <v>45898</v>
      </c>
      <c r="C289" s="123"/>
      <c r="D289" s="113" t="s">
        <v>39</v>
      </c>
      <c r="E289" s="114">
        <v>3530</v>
      </c>
      <c r="F289" s="161"/>
      <c r="G289" s="115">
        <f t="shared" si="4"/>
        <v>52170203.115799934</v>
      </c>
    </row>
    <row r="290" spans="1:7" s="7" customFormat="1" ht="18" thickTop="1" thickBot="1" x14ac:dyDescent="0.25">
      <c r="A290" s="10"/>
      <c r="B290" s="122">
        <v>45898</v>
      </c>
      <c r="C290" s="123"/>
      <c r="D290" s="113" t="s">
        <v>29</v>
      </c>
      <c r="E290" s="114">
        <v>61403.54</v>
      </c>
      <c r="F290" s="161"/>
      <c r="G290" s="115">
        <f t="shared" si="4"/>
        <v>52231606.655799933</v>
      </c>
    </row>
    <row r="291" spans="1:7" s="7" customFormat="1" ht="18" thickTop="1" thickBot="1" x14ac:dyDescent="0.25">
      <c r="A291" s="10"/>
      <c r="B291" s="122">
        <v>45898</v>
      </c>
      <c r="C291" s="123"/>
      <c r="D291" s="113" t="s">
        <v>119</v>
      </c>
      <c r="E291" s="114"/>
      <c r="F291" s="161"/>
      <c r="G291" s="115">
        <f t="shared" si="4"/>
        <v>52231606.655799933</v>
      </c>
    </row>
    <row r="292" spans="1:7" s="7" customFormat="1" ht="18" thickTop="1" thickBot="1" x14ac:dyDescent="0.25">
      <c r="A292" s="10"/>
      <c r="B292" s="122">
        <v>45898</v>
      </c>
      <c r="C292" s="123"/>
      <c r="D292" s="113" t="s">
        <v>76</v>
      </c>
      <c r="E292" s="114">
        <v>63880.29</v>
      </c>
      <c r="F292" s="161"/>
      <c r="G292" s="115">
        <f t="shared" si="4"/>
        <v>52295486.945799932</v>
      </c>
    </row>
    <row r="293" spans="1:7" s="7" customFormat="1" ht="76.5" thickTop="1" thickBot="1" x14ac:dyDescent="0.25">
      <c r="A293" s="10"/>
      <c r="B293" s="122">
        <v>45898</v>
      </c>
      <c r="C293" s="123"/>
      <c r="D293" s="113" t="s">
        <v>120</v>
      </c>
      <c r="E293" s="114">
        <v>1000</v>
      </c>
      <c r="F293" s="161"/>
      <c r="G293" s="115">
        <f t="shared" si="4"/>
        <v>52296486.945799932</v>
      </c>
    </row>
    <row r="294" spans="1:7" s="7" customFormat="1" ht="18" thickTop="1" thickBot="1" x14ac:dyDescent="0.25">
      <c r="A294" s="10"/>
      <c r="B294" s="122">
        <v>45898</v>
      </c>
      <c r="C294" s="123"/>
      <c r="D294" s="113" t="s">
        <v>63</v>
      </c>
      <c r="E294" s="114">
        <v>766763.81</v>
      </c>
      <c r="F294" s="161"/>
      <c r="G294" s="115">
        <f t="shared" si="4"/>
        <v>53063250.755799934</v>
      </c>
    </row>
    <row r="295" spans="1:7" s="7" customFormat="1" ht="18" thickTop="1" thickBot="1" x14ac:dyDescent="0.25">
      <c r="A295" s="10"/>
      <c r="B295" s="122">
        <v>45898</v>
      </c>
      <c r="C295" s="123"/>
      <c r="D295" s="113" t="s">
        <v>70</v>
      </c>
      <c r="E295" s="114">
        <v>31795.3</v>
      </c>
      <c r="F295" s="161"/>
      <c r="G295" s="115">
        <f t="shared" si="4"/>
        <v>53095046.055799931</v>
      </c>
    </row>
    <row r="296" spans="1:7" s="7" customFormat="1" ht="18" thickTop="1" thickBot="1" x14ac:dyDescent="0.25">
      <c r="A296" s="10"/>
      <c r="B296" s="122">
        <v>45899</v>
      </c>
      <c r="C296" s="123"/>
      <c r="D296" s="113" t="s">
        <v>39</v>
      </c>
      <c r="E296" s="114">
        <v>1380</v>
      </c>
      <c r="F296" s="161"/>
      <c r="G296" s="115">
        <f t="shared" si="4"/>
        <v>53096426.055799931</v>
      </c>
    </row>
    <row r="297" spans="1:7" s="7" customFormat="1" ht="18" thickTop="1" thickBot="1" x14ac:dyDescent="0.25">
      <c r="A297" s="10"/>
      <c r="B297" s="122">
        <v>45899</v>
      </c>
      <c r="C297" s="123"/>
      <c r="D297" s="113" t="s">
        <v>29</v>
      </c>
      <c r="E297" s="114">
        <v>4145</v>
      </c>
      <c r="F297" s="161"/>
      <c r="G297" s="115">
        <f t="shared" si="4"/>
        <v>53100571.055799931</v>
      </c>
    </row>
    <row r="298" spans="1:7" s="7" customFormat="1" ht="18" thickTop="1" thickBot="1" x14ac:dyDescent="0.25">
      <c r="A298" s="10"/>
      <c r="B298" s="122">
        <v>45900</v>
      </c>
      <c r="C298" s="123"/>
      <c r="D298" s="113" t="s">
        <v>39</v>
      </c>
      <c r="E298" s="114">
        <v>3350</v>
      </c>
      <c r="F298" s="161"/>
      <c r="G298" s="115">
        <f t="shared" si="4"/>
        <v>53103921.055799931</v>
      </c>
    </row>
    <row r="299" spans="1:7" s="7" customFormat="1" ht="18" thickTop="1" thickBot="1" x14ac:dyDescent="0.25">
      <c r="A299" s="10"/>
      <c r="B299" s="122">
        <v>45900</v>
      </c>
      <c r="C299" s="123"/>
      <c r="D299" s="113" t="s">
        <v>29</v>
      </c>
      <c r="E299" s="114">
        <v>9580</v>
      </c>
      <c r="F299" s="161"/>
      <c r="G299" s="115">
        <f t="shared" si="4"/>
        <v>53113501.055799931</v>
      </c>
    </row>
    <row r="300" spans="1:7" s="7" customFormat="1" ht="18" hidden="1" thickTop="1" thickBot="1" x14ac:dyDescent="0.25">
      <c r="A300" s="10"/>
      <c r="B300" s="122"/>
      <c r="C300" s="123"/>
      <c r="D300" s="113"/>
      <c r="E300" s="114"/>
      <c r="F300" s="161"/>
      <c r="G300" s="115">
        <f t="shared" si="4"/>
        <v>53113501.055799931</v>
      </c>
    </row>
    <row r="301" spans="1:7" s="7" customFormat="1" ht="18" hidden="1" thickTop="1" thickBot="1" x14ac:dyDescent="0.25">
      <c r="A301" s="10"/>
      <c r="B301" s="122"/>
      <c r="C301" s="123"/>
      <c r="D301" s="196"/>
      <c r="E301" s="197"/>
      <c r="F301" s="198"/>
      <c r="G301" s="115">
        <f t="shared" si="4"/>
        <v>53113501.055799931</v>
      </c>
    </row>
    <row r="302" spans="1:7" s="7" customFormat="1" ht="18" hidden="1" thickTop="1" thickBot="1" x14ac:dyDescent="0.25">
      <c r="A302" s="10"/>
      <c r="B302" s="122"/>
      <c r="C302" s="123"/>
      <c r="D302" s="196"/>
      <c r="E302" s="197"/>
      <c r="F302" s="198"/>
      <c r="G302" s="115">
        <f t="shared" si="4"/>
        <v>53113501.055799931</v>
      </c>
    </row>
    <row r="303" spans="1:7" s="7" customFormat="1" ht="18" hidden="1" thickTop="1" thickBot="1" x14ac:dyDescent="0.25">
      <c r="A303" s="10"/>
      <c r="B303" s="122"/>
      <c r="C303" s="123"/>
      <c r="D303" s="196"/>
      <c r="E303" s="197"/>
      <c r="F303" s="198"/>
      <c r="G303" s="115">
        <f t="shared" si="4"/>
        <v>53113501.055799931</v>
      </c>
    </row>
    <row r="304" spans="1:7" s="7" customFormat="1" ht="18" hidden="1" thickTop="1" thickBot="1" x14ac:dyDescent="0.25">
      <c r="A304" s="10"/>
      <c r="B304" s="122"/>
      <c r="C304" s="123"/>
      <c r="D304" s="196"/>
      <c r="E304" s="197"/>
      <c r="F304" s="198"/>
      <c r="G304" s="115">
        <f t="shared" si="4"/>
        <v>53113501.055799931</v>
      </c>
    </row>
    <row r="305" spans="1:7" s="7" customFormat="1" ht="18" hidden="1" thickTop="1" thickBot="1" x14ac:dyDescent="0.25">
      <c r="A305" s="10"/>
      <c r="B305" s="122"/>
      <c r="C305" s="123"/>
      <c r="D305" s="196"/>
      <c r="E305" s="197"/>
      <c r="F305" s="198"/>
      <c r="G305" s="115">
        <f t="shared" si="4"/>
        <v>53113501.055799931</v>
      </c>
    </row>
    <row r="306" spans="1:7" s="7" customFormat="1" ht="18" hidden="1" thickTop="1" thickBot="1" x14ac:dyDescent="0.25">
      <c r="A306" s="10"/>
      <c r="B306" s="122"/>
      <c r="C306" s="123"/>
      <c r="D306" s="196"/>
      <c r="E306" s="197"/>
      <c r="F306" s="198"/>
      <c r="G306" s="115">
        <f t="shared" si="4"/>
        <v>53113501.055799931</v>
      </c>
    </row>
    <row r="307" spans="1:7" s="7" customFormat="1" ht="18" hidden="1" thickTop="1" thickBot="1" x14ac:dyDescent="0.25">
      <c r="A307" s="10"/>
      <c r="B307" s="122"/>
      <c r="C307" s="123"/>
      <c r="D307" s="196"/>
      <c r="E307" s="197"/>
      <c r="F307" s="198"/>
      <c r="G307" s="115">
        <f t="shared" si="4"/>
        <v>53113501.055799931</v>
      </c>
    </row>
    <row r="308" spans="1:7" s="7" customFormat="1" ht="18" hidden="1" thickTop="1" thickBot="1" x14ac:dyDescent="0.25">
      <c r="A308" s="10"/>
      <c r="B308" s="122"/>
      <c r="C308" s="123"/>
      <c r="D308" s="196"/>
      <c r="E308" s="197"/>
      <c r="F308" s="198"/>
      <c r="G308" s="115">
        <f t="shared" si="4"/>
        <v>53113501.055799931</v>
      </c>
    </row>
    <row r="309" spans="1:7" s="7" customFormat="1" ht="18" hidden="1" thickTop="1" thickBot="1" x14ac:dyDescent="0.25">
      <c r="A309" s="10"/>
      <c r="B309" s="122"/>
      <c r="C309" s="123"/>
      <c r="D309" s="196"/>
      <c r="E309" s="197"/>
      <c r="F309" s="198"/>
      <c r="G309" s="115">
        <f t="shared" si="4"/>
        <v>53113501.055799931</v>
      </c>
    </row>
    <row r="310" spans="1:7" s="7" customFormat="1" ht="18" hidden="1" thickTop="1" thickBot="1" x14ac:dyDescent="0.25">
      <c r="A310" s="10"/>
      <c r="B310" s="122"/>
      <c r="C310" s="123"/>
      <c r="D310" s="196"/>
      <c r="E310" s="197"/>
      <c r="F310" s="198"/>
      <c r="G310" s="115">
        <f t="shared" si="4"/>
        <v>53113501.055799931</v>
      </c>
    </row>
    <row r="311" spans="1:7" s="7" customFormat="1" ht="18" hidden="1" thickTop="1" thickBot="1" x14ac:dyDescent="0.25">
      <c r="A311" s="10"/>
      <c r="B311" s="122"/>
      <c r="C311" s="123"/>
      <c r="D311" s="196"/>
      <c r="E311" s="197"/>
      <c r="F311" s="198"/>
      <c r="G311" s="115">
        <f t="shared" si="4"/>
        <v>53113501.055799931</v>
      </c>
    </row>
    <row r="312" spans="1:7" s="7" customFormat="1" ht="18" hidden="1" thickTop="1" thickBot="1" x14ac:dyDescent="0.25">
      <c r="A312" s="10"/>
      <c r="B312" s="122"/>
      <c r="C312" s="123"/>
      <c r="D312" s="196"/>
      <c r="E312" s="197"/>
      <c r="F312" s="198"/>
      <c r="G312" s="115">
        <f t="shared" si="4"/>
        <v>53113501.055799931</v>
      </c>
    </row>
    <row r="313" spans="1:7" s="7" customFormat="1" ht="18" hidden="1" thickTop="1" thickBot="1" x14ac:dyDescent="0.25">
      <c r="A313" s="10"/>
      <c r="B313" s="122"/>
      <c r="C313" s="123"/>
      <c r="D313" s="196"/>
      <c r="E313" s="197"/>
      <c r="F313" s="198"/>
      <c r="G313" s="115">
        <f t="shared" si="4"/>
        <v>53113501.055799931</v>
      </c>
    </row>
    <row r="314" spans="1:7" s="7" customFormat="1" ht="18" hidden="1" thickTop="1" thickBot="1" x14ac:dyDescent="0.25">
      <c r="A314" s="10"/>
      <c r="B314" s="122"/>
      <c r="C314" s="123"/>
      <c r="D314" s="196"/>
      <c r="E314" s="197"/>
      <c r="F314" s="198"/>
      <c r="G314" s="115">
        <f t="shared" si="4"/>
        <v>53113501.055799931</v>
      </c>
    </row>
    <row r="315" spans="1:7" s="7" customFormat="1" ht="18" hidden="1" thickTop="1" thickBot="1" x14ac:dyDescent="0.25">
      <c r="A315" s="10"/>
      <c r="B315" s="122"/>
      <c r="C315" s="123"/>
      <c r="D315" s="196"/>
      <c r="E315" s="197"/>
      <c r="F315" s="198"/>
      <c r="G315" s="115">
        <f t="shared" si="4"/>
        <v>53113501.055799931</v>
      </c>
    </row>
    <row r="316" spans="1:7" s="7" customFormat="1" ht="18" hidden="1" thickTop="1" thickBot="1" x14ac:dyDescent="0.25">
      <c r="A316" s="10"/>
      <c r="B316" s="122"/>
      <c r="C316" s="123"/>
      <c r="D316" s="196"/>
      <c r="E316" s="197"/>
      <c r="F316" s="198"/>
      <c r="G316" s="115">
        <f t="shared" si="4"/>
        <v>53113501.055799931</v>
      </c>
    </row>
    <row r="317" spans="1:7" s="7" customFormat="1" ht="18" hidden="1" thickTop="1" thickBot="1" x14ac:dyDescent="0.25">
      <c r="A317" s="10"/>
      <c r="B317" s="122"/>
      <c r="C317" s="123"/>
      <c r="D317" s="196"/>
      <c r="E317" s="197"/>
      <c r="F317" s="198"/>
      <c r="G317" s="115">
        <f t="shared" si="4"/>
        <v>53113501.055799931</v>
      </c>
    </row>
    <row r="318" spans="1:7" s="7" customFormat="1" ht="18" hidden="1" thickTop="1" thickBot="1" x14ac:dyDescent="0.25">
      <c r="A318" s="10"/>
      <c r="B318" s="122"/>
      <c r="C318" s="123"/>
      <c r="D318" s="196"/>
      <c r="E318" s="197"/>
      <c r="F318" s="198"/>
      <c r="G318" s="115">
        <f t="shared" si="4"/>
        <v>53113501.055799931</v>
      </c>
    </row>
    <row r="319" spans="1:7" s="7" customFormat="1" ht="18" hidden="1" thickTop="1" thickBot="1" x14ac:dyDescent="0.25">
      <c r="A319" s="10"/>
      <c r="B319" s="122"/>
      <c r="C319" s="123"/>
      <c r="D319" s="196"/>
      <c r="E319" s="197"/>
      <c r="F319" s="198"/>
      <c r="G319" s="115">
        <f t="shared" si="4"/>
        <v>53113501.055799931</v>
      </c>
    </row>
    <row r="320" spans="1:7" s="7" customFormat="1" ht="18" hidden="1" thickTop="1" thickBot="1" x14ac:dyDescent="0.25">
      <c r="A320" s="10"/>
      <c r="B320" s="122"/>
      <c r="C320" s="123"/>
      <c r="D320" s="196"/>
      <c r="E320" s="197"/>
      <c r="F320" s="198"/>
      <c r="G320" s="115">
        <f t="shared" si="4"/>
        <v>53113501.055799931</v>
      </c>
    </row>
    <row r="321" spans="1:7" s="7" customFormat="1" ht="18" hidden="1" thickTop="1" thickBot="1" x14ac:dyDescent="0.25">
      <c r="A321" s="10"/>
      <c r="B321" s="122"/>
      <c r="C321" s="123"/>
      <c r="D321" s="196"/>
      <c r="E321" s="197"/>
      <c r="F321" s="198"/>
      <c r="G321" s="115">
        <f t="shared" si="4"/>
        <v>53113501.055799931</v>
      </c>
    </row>
    <row r="322" spans="1:7" s="7" customFormat="1" ht="18" hidden="1" thickTop="1" thickBot="1" x14ac:dyDescent="0.25">
      <c r="A322" s="10"/>
      <c r="B322" s="122"/>
      <c r="C322" s="123"/>
      <c r="D322" s="196"/>
      <c r="E322" s="197"/>
      <c r="F322" s="198"/>
      <c r="G322" s="115">
        <f t="shared" si="4"/>
        <v>53113501.055799931</v>
      </c>
    </row>
    <row r="323" spans="1:7" s="7" customFormat="1" ht="18" hidden="1" thickTop="1" thickBot="1" x14ac:dyDescent="0.25">
      <c r="A323" s="10"/>
      <c r="B323" s="122"/>
      <c r="C323" s="123"/>
      <c r="D323" s="196"/>
      <c r="E323" s="197"/>
      <c r="F323" s="198"/>
      <c r="G323" s="115">
        <f t="shared" si="4"/>
        <v>53113501.055799931</v>
      </c>
    </row>
    <row r="324" spans="1:7" s="7" customFormat="1" ht="18" hidden="1" thickTop="1" thickBot="1" x14ac:dyDescent="0.25">
      <c r="A324" s="10"/>
      <c r="B324" s="122"/>
      <c r="C324" s="123"/>
      <c r="D324" s="196"/>
      <c r="E324" s="197"/>
      <c r="F324" s="198"/>
      <c r="G324" s="115">
        <f t="shared" si="4"/>
        <v>53113501.055799931</v>
      </c>
    </row>
    <row r="325" spans="1:7" s="7" customFormat="1" ht="18" hidden="1" thickTop="1" thickBot="1" x14ac:dyDescent="0.25">
      <c r="A325" s="10"/>
      <c r="B325" s="122"/>
      <c r="C325" s="123"/>
      <c r="D325" s="196"/>
      <c r="E325" s="197"/>
      <c r="F325" s="198"/>
      <c r="G325" s="115">
        <f t="shared" si="4"/>
        <v>53113501.055799931</v>
      </c>
    </row>
    <row r="326" spans="1:7" s="7" customFormat="1" ht="18" hidden="1" thickTop="1" thickBot="1" x14ac:dyDescent="0.25">
      <c r="A326" s="10"/>
      <c r="B326" s="122"/>
      <c r="C326" s="123"/>
      <c r="D326" s="196"/>
      <c r="E326" s="197"/>
      <c r="F326" s="198"/>
      <c r="G326" s="115">
        <f t="shared" si="4"/>
        <v>53113501.055799931</v>
      </c>
    </row>
    <row r="327" spans="1:7" s="7" customFormat="1" ht="18" hidden="1" thickTop="1" thickBot="1" x14ac:dyDescent="0.25">
      <c r="A327" s="10"/>
      <c r="B327" s="122"/>
      <c r="C327" s="123"/>
      <c r="D327" s="196"/>
      <c r="E327" s="197"/>
      <c r="F327" s="198"/>
      <c r="G327" s="115">
        <f t="shared" si="4"/>
        <v>53113501.055799931</v>
      </c>
    </row>
    <row r="328" spans="1:7" s="7" customFormat="1" ht="18" hidden="1" thickTop="1" thickBot="1" x14ac:dyDescent="0.25">
      <c r="A328" s="10"/>
      <c r="B328" s="122"/>
      <c r="C328" s="123"/>
      <c r="D328" s="196"/>
      <c r="E328" s="197"/>
      <c r="F328" s="198"/>
      <c r="G328" s="115">
        <f t="shared" si="4"/>
        <v>53113501.055799931</v>
      </c>
    </row>
    <row r="329" spans="1:7" s="7" customFormat="1" ht="18" hidden="1" thickTop="1" thickBot="1" x14ac:dyDescent="0.25">
      <c r="A329" s="10"/>
      <c r="B329" s="122"/>
      <c r="C329" s="123"/>
      <c r="D329" s="196"/>
      <c r="E329" s="197"/>
      <c r="F329" s="198"/>
      <c r="G329" s="115">
        <f t="shared" si="4"/>
        <v>53113501.055799931</v>
      </c>
    </row>
    <row r="330" spans="1:7" s="7" customFormat="1" ht="18" hidden="1" thickTop="1" thickBot="1" x14ac:dyDescent="0.25">
      <c r="A330" s="10"/>
      <c r="B330" s="122"/>
      <c r="C330" s="123"/>
      <c r="D330" s="196"/>
      <c r="E330" s="197"/>
      <c r="F330" s="198"/>
      <c r="G330" s="115">
        <f t="shared" si="4"/>
        <v>53113501.055799931</v>
      </c>
    </row>
    <row r="331" spans="1:7" s="7" customFormat="1" ht="18" hidden="1" thickTop="1" thickBot="1" x14ac:dyDescent="0.25">
      <c r="A331" s="10"/>
      <c r="B331" s="122"/>
      <c r="C331" s="123"/>
      <c r="D331" s="196"/>
      <c r="E331" s="197"/>
      <c r="F331" s="198"/>
      <c r="G331" s="115">
        <f t="shared" si="4"/>
        <v>53113501.055799931</v>
      </c>
    </row>
    <row r="332" spans="1:7" s="7" customFormat="1" ht="18" hidden="1" thickTop="1" thickBot="1" x14ac:dyDescent="0.25">
      <c r="A332" s="10"/>
      <c r="B332" s="122"/>
      <c r="C332" s="123"/>
      <c r="D332" s="196"/>
      <c r="E332" s="197"/>
      <c r="F332" s="198"/>
      <c r="G332" s="115">
        <f t="shared" si="4"/>
        <v>53113501.055799931</v>
      </c>
    </row>
    <row r="333" spans="1:7" s="7" customFormat="1" ht="18" hidden="1" thickTop="1" thickBot="1" x14ac:dyDescent="0.25">
      <c r="A333" s="10"/>
      <c r="B333" s="122"/>
      <c r="C333" s="123"/>
      <c r="D333" s="196"/>
      <c r="E333" s="197"/>
      <c r="F333" s="198"/>
      <c r="G333" s="115">
        <f t="shared" si="4"/>
        <v>53113501.055799931</v>
      </c>
    </row>
    <row r="334" spans="1:7" s="7" customFormat="1" ht="18" hidden="1" thickTop="1" thickBot="1" x14ac:dyDescent="0.25">
      <c r="A334" s="10"/>
      <c r="B334" s="122"/>
      <c r="C334" s="123"/>
      <c r="D334" s="196"/>
      <c r="E334" s="197"/>
      <c r="F334" s="198"/>
      <c r="G334" s="115">
        <f t="shared" si="4"/>
        <v>53113501.055799931</v>
      </c>
    </row>
    <row r="335" spans="1:7" s="7" customFormat="1" ht="18" hidden="1" thickTop="1" thickBot="1" x14ac:dyDescent="0.25">
      <c r="A335" s="10"/>
      <c r="B335" s="122"/>
      <c r="C335" s="123"/>
      <c r="D335" s="196"/>
      <c r="E335" s="197"/>
      <c r="F335" s="198"/>
      <c r="G335" s="115">
        <f t="shared" si="4"/>
        <v>53113501.055799931</v>
      </c>
    </row>
    <row r="336" spans="1:7" s="7" customFormat="1" ht="18" hidden="1" thickTop="1" thickBot="1" x14ac:dyDescent="0.25">
      <c r="A336" s="10"/>
      <c r="B336" s="122"/>
      <c r="C336" s="123"/>
      <c r="D336" s="196"/>
      <c r="E336" s="197"/>
      <c r="F336" s="198"/>
      <c r="G336" s="115">
        <f t="shared" si="4"/>
        <v>53113501.055799931</v>
      </c>
    </row>
    <row r="337" spans="1:8" s="7" customFormat="1" ht="18" hidden="1" thickTop="1" thickBot="1" x14ac:dyDescent="0.25">
      <c r="A337" s="10"/>
      <c r="B337" s="122"/>
      <c r="C337" s="123"/>
      <c r="D337" s="196"/>
      <c r="E337" s="197"/>
      <c r="F337" s="198"/>
      <c r="G337" s="115">
        <f t="shared" si="4"/>
        <v>53113501.055799931</v>
      </c>
    </row>
    <row r="338" spans="1:8" s="7" customFormat="1" ht="18" hidden="1" thickTop="1" thickBot="1" x14ac:dyDescent="0.25">
      <c r="A338" s="10"/>
      <c r="B338" s="122"/>
      <c r="C338" s="123"/>
      <c r="D338" s="196"/>
      <c r="E338" s="197"/>
      <c r="F338" s="198"/>
      <c r="G338" s="115">
        <f t="shared" si="4"/>
        <v>53113501.055799931</v>
      </c>
    </row>
    <row r="339" spans="1:8" s="7" customFormat="1" ht="18" hidden="1" thickTop="1" thickBot="1" x14ac:dyDescent="0.25">
      <c r="A339" s="10"/>
      <c r="B339" s="122"/>
      <c r="C339" s="123"/>
      <c r="D339" s="196"/>
      <c r="E339" s="197"/>
      <c r="F339" s="198"/>
      <c r="G339" s="115">
        <f t="shared" si="4"/>
        <v>53113501.055799931</v>
      </c>
    </row>
    <row r="340" spans="1:8" s="7" customFormat="1" ht="18" hidden="1" thickTop="1" thickBot="1" x14ac:dyDescent="0.25">
      <c r="A340" s="10"/>
      <c r="B340" s="122"/>
      <c r="C340" s="123"/>
      <c r="D340" s="196"/>
      <c r="E340" s="197"/>
      <c r="F340" s="198"/>
      <c r="G340" s="115">
        <f t="shared" ref="G340:G348" si="5">G339+E340-F340</f>
        <v>53113501.055799931</v>
      </c>
    </row>
    <row r="341" spans="1:8" s="7" customFormat="1" ht="18" hidden="1" thickTop="1" thickBot="1" x14ac:dyDescent="0.25">
      <c r="A341" s="10"/>
      <c r="B341" s="122"/>
      <c r="C341" s="123"/>
      <c r="D341" s="196"/>
      <c r="E341" s="197"/>
      <c r="F341" s="198"/>
      <c r="G341" s="115">
        <f t="shared" si="5"/>
        <v>53113501.055799931</v>
      </c>
    </row>
    <row r="342" spans="1:8" s="7" customFormat="1" ht="18" hidden="1" thickTop="1" thickBot="1" x14ac:dyDescent="0.25">
      <c r="A342" s="10"/>
      <c r="B342" s="122"/>
      <c r="C342" s="123"/>
      <c r="D342" s="196"/>
      <c r="E342" s="197"/>
      <c r="F342" s="198"/>
      <c r="G342" s="115">
        <f t="shared" si="5"/>
        <v>53113501.055799931</v>
      </c>
    </row>
    <row r="343" spans="1:8" s="7" customFormat="1" ht="18" hidden="1" thickTop="1" thickBot="1" x14ac:dyDescent="0.25">
      <c r="A343" s="10"/>
      <c r="B343" s="122"/>
      <c r="C343" s="123"/>
      <c r="D343" s="196"/>
      <c r="E343" s="197"/>
      <c r="F343" s="198"/>
      <c r="G343" s="115">
        <f t="shared" si="5"/>
        <v>53113501.055799931</v>
      </c>
    </row>
    <row r="344" spans="1:8" s="7" customFormat="1" ht="18" hidden="1" thickTop="1" thickBot="1" x14ac:dyDescent="0.25">
      <c r="A344" s="10"/>
      <c r="B344" s="122"/>
      <c r="C344" s="123"/>
      <c r="D344" s="196"/>
      <c r="E344" s="197"/>
      <c r="F344" s="198"/>
      <c r="G344" s="115">
        <f t="shared" si="5"/>
        <v>53113501.055799931</v>
      </c>
    </row>
    <row r="345" spans="1:8" s="7" customFormat="1" ht="18" hidden="1" thickTop="1" thickBot="1" x14ac:dyDescent="0.25">
      <c r="A345" s="10"/>
      <c r="B345" s="122"/>
      <c r="C345" s="123"/>
      <c r="D345" s="196"/>
      <c r="E345" s="197"/>
      <c r="F345" s="198"/>
      <c r="G345" s="115">
        <f t="shared" si="5"/>
        <v>53113501.055799931</v>
      </c>
    </row>
    <row r="346" spans="1:8" s="7" customFormat="1" ht="18" hidden="1" thickTop="1" thickBot="1" x14ac:dyDescent="0.25">
      <c r="A346" s="10"/>
      <c r="B346" s="122"/>
      <c r="C346" s="123"/>
      <c r="D346" s="196"/>
      <c r="E346" s="197"/>
      <c r="F346" s="198"/>
      <c r="G346" s="115">
        <f t="shared" si="5"/>
        <v>53113501.055799931</v>
      </c>
    </row>
    <row r="347" spans="1:8" s="7" customFormat="1" ht="18" hidden="1" thickTop="1" thickBot="1" x14ac:dyDescent="0.25">
      <c r="A347" s="10"/>
      <c r="B347" s="122"/>
      <c r="C347" s="123"/>
      <c r="D347" s="196"/>
      <c r="E347" s="197"/>
      <c r="F347" s="198"/>
      <c r="G347" s="115">
        <f t="shared" si="5"/>
        <v>53113501.055799931</v>
      </c>
    </row>
    <row r="348" spans="1:8" s="7" customFormat="1" ht="18" hidden="1" thickTop="1" thickBot="1" x14ac:dyDescent="0.25">
      <c r="A348" s="10"/>
      <c r="B348" s="122"/>
      <c r="C348" s="123"/>
      <c r="D348" s="196"/>
      <c r="E348" s="197"/>
      <c r="F348" s="198"/>
      <c r="G348" s="115">
        <f t="shared" si="5"/>
        <v>53113501.055799931</v>
      </c>
    </row>
    <row r="349" spans="1:8" ht="18" thickTop="1" thickBot="1" x14ac:dyDescent="0.25">
      <c r="A349" s="23"/>
      <c r="B349" s="192"/>
      <c r="C349" s="193"/>
      <c r="D349" s="193" t="s">
        <v>8</v>
      </c>
      <c r="E349" s="194">
        <f>SUM(E18:E348)</f>
        <v>33323183.100000001</v>
      </c>
      <c r="F349" s="195">
        <f>SUM(F18:F348)</f>
        <v>24434065.548799999</v>
      </c>
      <c r="G349" s="115">
        <f>G17+E349-F349</f>
        <v>53113501.055799909</v>
      </c>
      <c r="H349" s="24">
        <f>+G349-'[1]CTA. RECOLECTORA (010) y 3000'!$G$12182</f>
        <v>0</v>
      </c>
    </row>
    <row r="350" spans="1:8" ht="16.5" x14ac:dyDescent="0.2">
      <c r="A350" s="5"/>
      <c r="B350" s="124"/>
      <c r="C350" s="124"/>
      <c r="D350" s="124"/>
      <c r="E350" s="125"/>
      <c r="F350" s="184"/>
      <c r="G350" s="125"/>
    </row>
    <row r="351" spans="1:8" ht="16.5" x14ac:dyDescent="0.2">
      <c r="A351" s="5"/>
      <c r="B351" s="124"/>
      <c r="C351" s="126" t="s">
        <v>31</v>
      </c>
      <c r="D351" s="127"/>
      <c r="E351" s="80"/>
      <c r="F351" s="185"/>
      <c r="G351" s="125"/>
    </row>
    <row r="352" spans="1:8" ht="16.5" x14ac:dyDescent="0.2">
      <c r="A352" s="5"/>
      <c r="B352" s="124"/>
      <c r="C352" s="126" t="s">
        <v>33</v>
      </c>
      <c r="D352" s="127"/>
      <c r="E352" s="80"/>
      <c r="F352" s="185"/>
      <c r="G352" s="125"/>
    </row>
    <row r="353" spans="1:8" ht="16.5" x14ac:dyDescent="0.2">
      <c r="A353" s="5"/>
      <c r="B353" s="124"/>
      <c r="C353" s="126"/>
      <c r="D353" s="77" t="s">
        <v>36</v>
      </c>
      <c r="E353" s="126"/>
      <c r="G353" s="167"/>
    </row>
    <row r="354" spans="1:8" ht="16.5" x14ac:dyDescent="0.2">
      <c r="A354" s="5"/>
      <c r="B354" s="124"/>
      <c r="C354" s="127"/>
      <c r="D354" s="77" t="s">
        <v>31</v>
      </c>
      <c r="E354" s="78" t="s">
        <v>38</v>
      </c>
      <c r="G354" s="77" t="s">
        <v>37</v>
      </c>
    </row>
    <row r="355" spans="1:8" ht="16.5" x14ac:dyDescent="0.2">
      <c r="A355" s="5"/>
      <c r="B355" s="124"/>
      <c r="C355" s="127"/>
      <c r="D355" s="77" t="s">
        <v>33</v>
      </c>
      <c r="E355" s="77" t="s">
        <v>32</v>
      </c>
      <c r="G355" s="77" t="s">
        <v>35</v>
      </c>
    </row>
    <row r="356" spans="1:8" ht="16.5" x14ac:dyDescent="0.2">
      <c r="A356" s="5"/>
      <c r="B356" s="124"/>
      <c r="C356" s="127"/>
      <c r="D356" s="77" t="s">
        <v>34</v>
      </c>
      <c r="E356" s="77" t="s">
        <v>74</v>
      </c>
      <c r="G356" s="77" t="s">
        <v>91</v>
      </c>
    </row>
    <row r="357" spans="1:8" ht="16.5" x14ac:dyDescent="0.2">
      <c r="A357" s="5"/>
      <c r="B357" s="124"/>
      <c r="C357" s="127"/>
      <c r="D357" s="80"/>
      <c r="E357" s="77" t="s">
        <v>51</v>
      </c>
      <c r="F357" s="184"/>
      <c r="G357" s="77" t="s">
        <v>49</v>
      </c>
      <c r="H357" s="22"/>
    </row>
    <row r="358" spans="1:8" ht="16.5" x14ac:dyDescent="0.2">
      <c r="A358" s="5"/>
      <c r="B358" s="124"/>
      <c r="C358" s="127"/>
      <c r="D358" s="80"/>
      <c r="F358" s="184"/>
      <c r="G358" s="125"/>
    </row>
    <row r="359" spans="1:8" ht="16.5" x14ac:dyDescent="0.2">
      <c r="A359" s="5"/>
      <c r="B359" s="124"/>
      <c r="C359" s="127"/>
      <c r="D359" s="80"/>
      <c r="F359" s="184"/>
      <c r="G359" s="125"/>
    </row>
    <row r="360" spans="1:8" ht="16.5" x14ac:dyDescent="0.2">
      <c r="A360" s="5"/>
      <c r="B360" s="124"/>
      <c r="C360" s="127"/>
      <c r="D360" s="80"/>
      <c r="F360" s="184"/>
      <c r="G360" s="125"/>
    </row>
    <row r="361" spans="1:8" ht="16.5" x14ac:dyDescent="0.2">
      <c r="A361" s="5"/>
      <c r="B361" s="124"/>
      <c r="C361" s="124"/>
      <c r="F361" s="184"/>
      <c r="G361" s="125"/>
    </row>
    <row r="362" spans="1:8" ht="16.5" x14ac:dyDescent="0.2">
      <c r="A362" s="5"/>
      <c r="B362" s="124"/>
      <c r="C362" s="124"/>
      <c r="E362" s="80"/>
      <c r="F362" s="184"/>
      <c r="G362" s="125"/>
    </row>
    <row r="363" spans="1:8" ht="16.5" x14ac:dyDescent="0.2">
      <c r="A363" s="5"/>
      <c r="B363" s="5"/>
      <c r="C363" s="5"/>
      <c r="F363" s="187"/>
      <c r="G363" s="8"/>
    </row>
    <row r="364" spans="1:8" ht="16.5" x14ac:dyDescent="0.2">
      <c r="A364" s="5"/>
      <c r="B364" s="5"/>
      <c r="C364" s="5"/>
      <c r="F364" s="187"/>
      <c r="G364" s="8"/>
    </row>
    <row r="365" spans="1:8" ht="16.5" x14ac:dyDescent="0.2">
      <c r="A365" s="5"/>
      <c r="B365" s="5"/>
      <c r="C365" s="5"/>
      <c r="E365" s="8"/>
      <c r="F365" s="187"/>
      <c r="G365" s="8"/>
    </row>
    <row r="366" spans="1:8" x14ac:dyDescent="0.2">
      <c r="A366" s="9"/>
      <c r="B366" s="9"/>
      <c r="C366" s="9"/>
      <c r="D366" s="9"/>
      <c r="E366" s="9"/>
      <c r="F366" s="188"/>
      <c r="G366" s="9"/>
    </row>
    <row r="367" spans="1:8" x14ac:dyDescent="0.2">
      <c r="A367" s="9"/>
      <c r="B367" s="9"/>
      <c r="C367" s="9"/>
      <c r="D367" s="9"/>
      <c r="E367" s="9"/>
      <c r="F367" s="188"/>
      <c r="G367" s="9"/>
    </row>
    <row r="368" spans="1:8" x14ac:dyDescent="0.2">
      <c r="A368" s="9"/>
      <c r="B368" s="9"/>
      <c r="C368" s="9"/>
      <c r="D368" s="9"/>
      <c r="E368" s="9"/>
      <c r="F368" s="188"/>
      <c r="G368" s="9"/>
    </row>
    <row r="387" spans="1:1" ht="13.5" thickBot="1" x14ac:dyDescent="0.25"/>
    <row r="388" spans="1:1" ht="15" x14ac:dyDescent="0.2">
      <c r="A388" s="2"/>
    </row>
  </sheetData>
  <autoFilter ref="B1:H388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65" max="6" man="1"/>
    <brk id="124" max="6" man="1"/>
    <brk id="171" max="6" man="1"/>
    <brk id="218" max="6" man="1"/>
    <brk id="27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222"/>
  <sheetViews>
    <sheetView view="pageBreakPreview" topLeftCell="B38" zoomScale="60" zoomScaleNormal="80" workbookViewId="0">
      <selection activeCell="J174" sqref="J174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3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8"/>
    </row>
    <row r="2" spans="1:13" s="11" customFormat="1" x14ac:dyDescent="0.2">
      <c r="E2" s="168"/>
    </row>
    <row r="3" spans="1:13" s="14" customFormat="1" ht="12" customHeight="1" x14ac:dyDescent="0.2">
      <c r="E3" s="169"/>
    </row>
    <row r="4" spans="1:13" s="15" customFormat="1" ht="18" customHeight="1" x14ac:dyDescent="0.3">
      <c r="B4" s="16"/>
      <c r="C4" s="16"/>
      <c r="D4" s="12"/>
      <c r="E4" s="170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00" t="s">
        <v>10</v>
      </c>
      <c r="D6" s="200"/>
      <c r="E6" s="200"/>
      <c r="F6" s="200"/>
      <c r="G6" s="200"/>
      <c r="H6" s="200"/>
      <c r="I6" s="200"/>
      <c r="J6" s="16"/>
      <c r="K6" s="16"/>
    </row>
    <row r="7" spans="1:13" s="14" customFormat="1" ht="18.75" x14ac:dyDescent="0.2">
      <c r="B7" s="15"/>
      <c r="C7" s="206" t="s">
        <v>19</v>
      </c>
      <c r="D7" s="206"/>
      <c r="E7" s="206"/>
      <c r="F7" s="206"/>
      <c r="G7" s="206"/>
      <c r="H7" s="206"/>
      <c r="I7" s="206"/>
    </row>
    <row r="8" spans="1:13" s="14" customFormat="1" ht="21" customHeight="1" x14ac:dyDescent="0.2">
      <c r="B8" s="15"/>
      <c r="C8" s="206" t="s">
        <v>3</v>
      </c>
      <c r="D8" s="206"/>
      <c r="E8" s="206"/>
      <c r="F8" s="206"/>
      <c r="G8" s="206"/>
      <c r="H8" s="206"/>
      <c r="I8" s="206"/>
    </row>
    <row r="9" spans="1:13" s="14" customFormat="1" ht="18.75" x14ac:dyDescent="0.2">
      <c r="C9" s="206" t="s">
        <v>92</v>
      </c>
      <c r="D9" s="206"/>
      <c r="E9" s="206"/>
      <c r="F9" s="206"/>
      <c r="G9" s="206"/>
      <c r="H9" s="206"/>
      <c r="I9" s="206"/>
    </row>
    <row r="10" spans="1:13" s="11" customFormat="1" ht="19.5" customHeight="1" thickBot="1" x14ac:dyDescent="0.25">
      <c r="E10" s="168"/>
    </row>
    <row r="11" spans="1:13" s="3" customFormat="1" ht="28.5" customHeight="1" thickTop="1" thickBot="1" x14ac:dyDescent="0.25">
      <c r="A11" s="7"/>
      <c r="B11" s="7"/>
      <c r="C11" s="205"/>
      <c r="D11" s="202" t="s">
        <v>17</v>
      </c>
      <c r="E11" s="202"/>
      <c r="F11" s="202"/>
      <c r="G11" s="202"/>
      <c r="H11" s="202"/>
      <c r="I11" s="202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05"/>
      <c r="D12" s="201" t="s">
        <v>7</v>
      </c>
      <c r="E12" s="201"/>
      <c r="F12" s="201"/>
      <c r="G12" s="201"/>
      <c r="H12" s="201"/>
      <c r="I12" s="46">
        <f>+'[1]CTA. RECOLECTORA AUXILIAR 3001'!$J$6643</f>
        <v>-13511570.488899954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05"/>
      <c r="D13" s="57" t="s">
        <v>4</v>
      </c>
      <c r="E13" s="57" t="s">
        <v>5</v>
      </c>
      <c r="F13" s="57" t="s">
        <v>6</v>
      </c>
      <c r="G13" s="57" t="s">
        <v>0</v>
      </c>
      <c r="H13" s="57" t="s">
        <v>1</v>
      </c>
      <c r="I13" s="57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42"/>
      <c r="D14" s="143"/>
      <c r="E14" s="171"/>
      <c r="F14" s="136">
        <f>+'INGRESOS CUENTA COLECT'!D17</f>
        <v>45869</v>
      </c>
      <c r="G14" s="144"/>
      <c r="H14" s="145">
        <v>0</v>
      </c>
      <c r="I14" s="56">
        <f>+I12</f>
        <v>-13511570.488899954</v>
      </c>
    </row>
    <row r="15" spans="1:13" s="6" customFormat="1" ht="31.5" customHeight="1" thickTop="1" thickBot="1" x14ac:dyDescent="0.25">
      <c r="C15" s="58"/>
      <c r="D15" s="60">
        <v>45870</v>
      </c>
      <c r="E15" s="61"/>
      <c r="F15" s="96" t="s">
        <v>23</v>
      </c>
      <c r="G15" s="100">
        <v>2400427.96</v>
      </c>
      <c r="H15" s="100"/>
      <c r="I15" s="40">
        <f>I14+G15-H15</f>
        <v>-11111142.528899953</v>
      </c>
    </row>
    <row r="16" spans="1:13" s="6" customFormat="1" ht="31.5" customHeight="1" thickTop="1" thickBot="1" x14ac:dyDescent="0.25">
      <c r="C16" s="132"/>
      <c r="D16" s="60">
        <v>45870</v>
      </c>
      <c r="E16" s="61" t="s">
        <v>121</v>
      </c>
      <c r="F16" s="96" t="s">
        <v>16</v>
      </c>
      <c r="G16" s="100"/>
      <c r="H16" s="100">
        <v>129920</v>
      </c>
      <c r="I16" s="40">
        <f t="shared" ref="I16:I172" si="0">I15+G16-H16</f>
        <v>-11241062.528899953</v>
      </c>
    </row>
    <row r="17" spans="3:9" s="6" customFormat="1" ht="24.75" customHeight="1" thickTop="1" thickBot="1" x14ac:dyDescent="0.25">
      <c r="C17" s="59"/>
      <c r="D17" s="60">
        <v>45870</v>
      </c>
      <c r="E17" s="64" t="s">
        <v>121</v>
      </c>
      <c r="F17" s="96" t="s">
        <v>207</v>
      </c>
      <c r="G17" s="101"/>
      <c r="H17" s="101">
        <v>2936192.16</v>
      </c>
      <c r="I17" s="40">
        <f t="shared" si="0"/>
        <v>-14177254.688899953</v>
      </c>
    </row>
    <row r="18" spans="3:9" s="6" customFormat="1" ht="30" thickTop="1" thickBot="1" x14ac:dyDescent="0.25">
      <c r="C18" s="59"/>
      <c r="D18" s="60">
        <v>45870</v>
      </c>
      <c r="E18" s="61" t="s">
        <v>122</v>
      </c>
      <c r="F18" s="96" t="s">
        <v>16</v>
      </c>
      <c r="G18" s="101"/>
      <c r="H18" s="98">
        <v>20000</v>
      </c>
      <c r="I18" s="40">
        <f t="shared" si="0"/>
        <v>-14197254.688899953</v>
      </c>
    </row>
    <row r="19" spans="3:9" s="6" customFormat="1" ht="30" thickTop="1" thickBot="1" x14ac:dyDescent="0.25">
      <c r="C19" s="59"/>
      <c r="D19" s="60">
        <v>45870</v>
      </c>
      <c r="E19" s="64" t="s">
        <v>122</v>
      </c>
      <c r="F19" s="96" t="s">
        <v>208</v>
      </c>
      <c r="G19" s="101"/>
      <c r="H19" s="98">
        <v>380000</v>
      </c>
      <c r="I19" s="40">
        <f t="shared" si="0"/>
        <v>-14577254.688899953</v>
      </c>
    </row>
    <row r="20" spans="3:9" s="6" customFormat="1" ht="30" thickTop="1" thickBot="1" x14ac:dyDescent="0.25">
      <c r="C20" s="59"/>
      <c r="D20" s="60">
        <v>45870</v>
      </c>
      <c r="E20" s="61" t="s">
        <v>123</v>
      </c>
      <c r="F20" s="96" t="s">
        <v>16</v>
      </c>
      <c r="G20" s="101"/>
      <c r="H20" s="98">
        <v>6930</v>
      </c>
      <c r="I20" s="40">
        <f t="shared" si="0"/>
        <v>-14584184.688899953</v>
      </c>
    </row>
    <row r="21" spans="3:9" s="6" customFormat="1" ht="18" thickTop="1" thickBot="1" x14ac:dyDescent="0.25">
      <c r="C21" s="59"/>
      <c r="D21" s="60">
        <v>45870</v>
      </c>
      <c r="E21" s="64" t="s">
        <v>123</v>
      </c>
      <c r="F21" s="96" t="s">
        <v>78</v>
      </c>
      <c r="G21" s="101"/>
      <c r="H21" s="98">
        <v>131670</v>
      </c>
      <c r="I21" s="40">
        <f t="shared" si="0"/>
        <v>-14715854.688899953</v>
      </c>
    </row>
    <row r="22" spans="3:9" s="6" customFormat="1" ht="18" thickTop="1" thickBot="1" x14ac:dyDescent="0.25">
      <c r="C22" s="59"/>
      <c r="D22" s="60">
        <v>45873</v>
      </c>
      <c r="E22" s="61" t="s">
        <v>124</v>
      </c>
      <c r="F22" s="96" t="s">
        <v>209</v>
      </c>
      <c r="G22" s="101"/>
      <c r="H22" s="98">
        <v>67500</v>
      </c>
      <c r="I22" s="40">
        <f t="shared" si="0"/>
        <v>-14783354.688899953</v>
      </c>
    </row>
    <row r="23" spans="3:9" s="6" customFormat="1" ht="18" thickTop="1" thickBot="1" x14ac:dyDescent="0.25">
      <c r="C23" s="59"/>
      <c r="D23" s="60">
        <v>45873</v>
      </c>
      <c r="E23" s="61" t="s">
        <v>125</v>
      </c>
      <c r="F23" s="96" t="s">
        <v>209</v>
      </c>
      <c r="G23" s="101"/>
      <c r="H23" s="98">
        <v>513040</v>
      </c>
      <c r="I23" s="40">
        <f t="shared" si="0"/>
        <v>-15296394.688899953</v>
      </c>
    </row>
    <row r="24" spans="3:9" s="6" customFormat="1" ht="18" thickTop="1" thickBot="1" x14ac:dyDescent="0.25">
      <c r="C24" s="59"/>
      <c r="D24" s="60">
        <v>45873</v>
      </c>
      <c r="E24" s="61" t="s">
        <v>126</v>
      </c>
      <c r="F24" s="96" t="s">
        <v>209</v>
      </c>
      <c r="G24" s="101"/>
      <c r="H24" s="98">
        <v>782058</v>
      </c>
      <c r="I24" s="40">
        <f t="shared" si="0"/>
        <v>-16078452.688899953</v>
      </c>
    </row>
    <row r="25" spans="3:9" s="6" customFormat="1" ht="18" thickTop="1" thickBot="1" x14ac:dyDescent="0.25">
      <c r="C25" s="59"/>
      <c r="D25" s="60">
        <v>45873</v>
      </c>
      <c r="E25" s="61" t="s">
        <v>127</v>
      </c>
      <c r="F25" s="96" t="s">
        <v>209</v>
      </c>
      <c r="G25" s="101"/>
      <c r="H25" s="98">
        <v>41200</v>
      </c>
      <c r="I25" s="40">
        <f t="shared" si="0"/>
        <v>-16119652.688899953</v>
      </c>
    </row>
    <row r="26" spans="3:9" s="6" customFormat="1" ht="18" thickTop="1" thickBot="1" x14ac:dyDescent="0.25">
      <c r="C26" s="59"/>
      <c r="D26" s="60">
        <v>45873</v>
      </c>
      <c r="E26" s="61" t="s">
        <v>128</v>
      </c>
      <c r="F26" s="96" t="s">
        <v>209</v>
      </c>
      <c r="G26" s="101"/>
      <c r="H26" s="98">
        <v>53600</v>
      </c>
      <c r="I26" s="40">
        <f t="shared" si="0"/>
        <v>-16173252.688899953</v>
      </c>
    </row>
    <row r="27" spans="3:9" s="6" customFormat="1" ht="30" thickTop="1" thickBot="1" x14ac:dyDescent="0.25">
      <c r="C27" s="59"/>
      <c r="D27" s="60">
        <v>45873</v>
      </c>
      <c r="E27" s="61" t="s">
        <v>129</v>
      </c>
      <c r="F27" s="96" t="s">
        <v>16</v>
      </c>
      <c r="G27" s="101"/>
      <c r="H27" s="98">
        <v>29700</v>
      </c>
      <c r="I27" s="40">
        <f t="shared" si="0"/>
        <v>-16202952.688899953</v>
      </c>
    </row>
    <row r="28" spans="3:9" s="6" customFormat="1" ht="18" thickTop="1" thickBot="1" x14ac:dyDescent="0.25">
      <c r="C28" s="59"/>
      <c r="D28" s="60">
        <v>45873</v>
      </c>
      <c r="E28" s="61" t="s">
        <v>129</v>
      </c>
      <c r="F28" s="96" t="s">
        <v>210</v>
      </c>
      <c r="G28" s="101"/>
      <c r="H28" s="98">
        <v>564300</v>
      </c>
      <c r="I28" s="40">
        <f t="shared" si="0"/>
        <v>-16767252.688899953</v>
      </c>
    </row>
    <row r="29" spans="3:9" s="6" customFormat="1" ht="30" thickTop="1" thickBot="1" x14ac:dyDescent="0.25">
      <c r="C29" s="59"/>
      <c r="D29" s="60">
        <v>45873</v>
      </c>
      <c r="E29" s="61" t="s">
        <v>130</v>
      </c>
      <c r="F29" s="96" t="s">
        <v>16</v>
      </c>
      <c r="G29" s="101"/>
      <c r="H29" s="98">
        <v>9235</v>
      </c>
      <c r="I29" s="40">
        <f t="shared" si="0"/>
        <v>-16776487.688899953</v>
      </c>
    </row>
    <row r="30" spans="3:9" s="6" customFormat="1" ht="18" thickTop="1" thickBot="1" x14ac:dyDescent="0.25">
      <c r="C30" s="59"/>
      <c r="D30" s="60">
        <v>45873</v>
      </c>
      <c r="E30" s="61" t="s">
        <v>130</v>
      </c>
      <c r="F30" s="96" t="s">
        <v>210</v>
      </c>
      <c r="G30" s="101"/>
      <c r="H30" s="98">
        <v>175465</v>
      </c>
      <c r="I30" s="40">
        <f t="shared" si="0"/>
        <v>-16951952.688899953</v>
      </c>
    </row>
    <row r="31" spans="3:9" s="6" customFormat="1" ht="30" thickTop="1" thickBot="1" x14ac:dyDescent="0.25">
      <c r="C31" s="59"/>
      <c r="D31" s="60">
        <v>45873</v>
      </c>
      <c r="E31" s="61" t="s">
        <v>131</v>
      </c>
      <c r="F31" s="96" t="s">
        <v>16</v>
      </c>
      <c r="G31" s="101"/>
      <c r="H31" s="98">
        <v>5221.2000000000007</v>
      </c>
      <c r="I31" s="40">
        <f t="shared" si="0"/>
        <v>-16957173.888899952</v>
      </c>
    </row>
    <row r="32" spans="3:9" s="6" customFormat="1" ht="18" thickTop="1" thickBot="1" x14ac:dyDescent="0.25">
      <c r="C32" s="59"/>
      <c r="D32" s="60">
        <v>45873</v>
      </c>
      <c r="E32" s="61" t="s">
        <v>131</v>
      </c>
      <c r="F32" s="96" t="s">
        <v>210</v>
      </c>
      <c r="G32" s="101"/>
      <c r="H32" s="98">
        <v>99202.8</v>
      </c>
      <c r="I32" s="40">
        <f t="shared" si="0"/>
        <v>-17056376.688899953</v>
      </c>
    </row>
    <row r="33" spans="3:9" s="6" customFormat="1" ht="30" thickTop="1" thickBot="1" x14ac:dyDescent="0.25">
      <c r="C33" s="59"/>
      <c r="D33" s="60">
        <v>45873</v>
      </c>
      <c r="E33" s="61" t="s">
        <v>132</v>
      </c>
      <c r="F33" s="96" t="s">
        <v>16</v>
      </c>
      <c r="G33" s="101"/>
      <c r="H33" s="98">
        <v>745</v>
      </c>
      <c r="I33" s="40">
        <f t="shared" si="0"/>
        <v>-17057121.688899953</v>
      </c>
    </row>
    <row r="34" spans="3:9" s="6" customFormat="1" ht="18" thickTop="1" thickBot="1" x14ac:dyDescent="0.25">
      <c r="C34" s="59"/>
      <c r="D34" s="60">
        <v>45873</v>
      </c>
      <c r="E34" s="61" t="s">
        <v>132</v>
      </c>
      <c r="F34" s="96" t="s">
        <v>210</v>
      </c>
      <c r="G34" s="101"/>
      <c r="H34" s="98">
        <v>14155</v>
      </c>
      <c r="I34" s="40">
        <f t="shared" si="0"/>
        <v>-17071276.688899953</v>
      </c>
    </row>
    <row r="35" spans="3:9" s="6" customFormat="1" ht="18" thickTop="1" thickBot="1" x14ac:dyDescent="0.25">
      <c r="C35" s="59"/>
      <c r="D35" s="60">
        <v>45874</v>
      </c>
      <c r="E35" s="61" t="s">
        <v>133</v>
      </c>
      <c r="F35" s="96" t="s">
        <v>209</v>
      </c>
      <c r="G35" s="101"/>
      <c r="H35" s="98">
        <v>81120</v>
      </c>
      <c r="I35" s="40">
        <f t="shared" si="0"/>
        <v>-17152396.688899953</v>
      </c>
    </row>
    <row r="36" spans="3:9" s="6" customFormat="1" ht="30" thickTop="1" thickBot="1" x14ac:dyDescent="0.25">
      <c r="C36" s="59"/>
      <c r="D36" s="60">
        <v>45874</v>
      </c>
      <c r="E36" s="61" t="s">
        <v>134</v>
      </c>
      <c r="F36" s="96" t="s">
        <v>16</v>
      </c>
      <c r="G36" s="101"/>
      <c r="H36" s="98">
        <v>17762.14</v>
      </c>
      <c r="I36" s="40">
        <f t="shared" si="0"/>
        <v>-17170158.828899954</v>
      </c>
    </row>
    <row r="37" spans="3:9" s="6" customFormat="1" ht="18" thickTop="1" thickBot="1" x14ac:dyDescent="0.25">
      <c r="C37" s="59"/>
      <c r="D37" s="60">
        <v>45874</v>
      </c>
      <c r="E37" s="61" t="s">
        <v>134</v>
      </c>
      <c r="F37" s="96" t="s">
        <v>211</v>
      </c>
      <c r="G37" s="101"/>
      <c r="H37" s="98">
        <v>401424.13</v>
      </c>
      <c r="I37" s="40">
        <f t="shared" si="0"/>
        <v>-17571582.958899952</v>
      </c>
    </row>
    <row r="38" spans="3:9" s="6" customFormat="1" ht="30" thickTop="1" thickBot="1" x14ac:dyDescent="0.25">
      <c r="C38" s="59"/>
      <c r="D38" s="60">
        <v>45875</v>
      </c>
      <c r="E38" s="61"/>
      <c r="F38" s="96" t="s">
        <v>23</v>
      </c>
      <c r="G38" s="101">
        <v>1024388.4</v>
      </c>
      <c r="H38" s="98"/>
      <c r="I38" s="40">
        <f t="shared" si="0"/>
        <v>-16547194.558899952</v>
      </c>
    </row>
    <row r="39" spans="3:9" s="6" customFormat="1" ht="30" thickTop="1" thickBot="1" x14ac:dyDescent="0.25">
      <c r="C39" s="59"/>
      <c r="D39" s="60">
        <v>45875</v>
      </c>
      <c r="E39" s="61" t="s">
        <v>135</v>
      </c>
      <c r="F39" s="96" t="s">
        <v>16</v>
      </c>
      <c r="G39" s="101"/>
      <c r="H39" s="98">
        <v>3251.8240000000001</v>
      </c>
      <c r="I39" s="40">
        <f t="shared" si="0"/>
        <v>-16550446.382899951</v>
      </c>
    </row>
    <row r="40" spans="3:9" s="6" customFormat="1" ht="30" thickTop="1" thickBot="1" x14ac:dyDescent="0.25">
      <c r="C40" s="59"/>
      <c r="D40" s="60">
        <v>45875</v>
      </c>
      <c r="E40" s="61" t="s">
        <v>135</v>
      </c>
      <c r="F40" s="96" t="s">
        <v>212</v>
      </c>
      <c r="G40" s="101"/>
      <c r="H40" s="98">
        <v>73491.216</v>
      </c>
      <c r="I40" s="40">
        <f t="shared" si="0"/>
        <v>-16623937.598899951</v>
      </c>
    </row>
    <row r="41" spans="3:9" s="6" customFormat="1" ht="30" thickTop="1" thickBot="1" x14ac:dyDescent="0.25">
      <c r="C41" s="59"/>
      <c r="D41" s="60">
        <v>45875</v>
      </c>
      <c r="E41" s="61" t="s">
        <v>136</v>
      </c>
      <c r="F41" s="96" t="s">
        <v>16</v>
      </c>
      <c r="G41" s="101"/>
      <c r="H41" s="98">
        <v>1933.174422417399</v>
      </c>
      <c r="I41" s="40">
        <f t="shared" si="0"/>
        <v>-16625870.773322368</v>
      </c>
    </row>
    <row r="42" spans="3:9" s="6" customFormat="1" ht="18" thickTop="1" thickBot="1" x14ac:dyDescent="0.25">
      <c r="C42" s="59"/>
      <c r="D42" s="60">
        <v>45875</v>
      </c>
      <c r="E42" s="61" t="s">
        <v>136</v>
      </c>
      <c r="F42" s="96" t="s">
        <v>213</v>
      </c>
      <c r="G42" s="101"/>
      <c r="H42" s="98">
        <v>417695.82557758258</v>
      </c>
      <c r="I42" s="40">
        <f t="shared" si="0"/>
        <v>-17043566.598899949</v>
      </c>
    </row>
    <row r="43" spans="3:9" s="6" customFormat="1" ht="30" thickTop="1" thickBot="1" x14ac:dyDescent="0.25">
      <c r="C43" s="59"/>
      <c r="D43" s="60">
        <v>45876</v>
      </c>
      <c r="E43" s="61"/>
      <c r="F43" s="96" t="s">
        <v>23</v>
      </c>
      <c r="G43" s="101">
        <v>926772</v>
      </c>
      <c r="H43" s="98"/>
      <c r="I43" s="40">
        <f t="shared" si="0"/>
        <v>-16116794.598899949</v>
      </c>
    </row>
    <row r="44" spans="3:9" s="6" customFormat="1" ht="30" thickTop="1" thickBot="1" x14ac:dyDescent="0.25">
      <c r="C44" s="59"/>
      <c r="D44" s="60">
        <v>45876</v>
      </c>
      <c r="E44" s="61" t="s">
        <v>137</v>
      </c>
      <c r="F44" s="96" t="s">
        <v>16</v>
      </c>
      <c r="G44" s="101"/>
      <c r="H44" s="98">
        <v>400</v>
      </c>
      <c r="I44" s="40">
        <f t="shared" si="0"/>
        <v>-16117194.598899949</v>
      </c>
    </row>
    <row r="45" spans="3:9" s="6" customFormat="1" ht="18" thickTop="1" thickBot="1" x14ac:dyDescent="0.25">
      <c r="C45" s="59"/>
      <c r="D45" s="60">
        <v>45876</v>
      </c>
      <c r="E45" s="61" t="s">
        <v>137</v>
      </c>
      <c r="F45" s="96" t="s">
        <v>88</v>
      </c>
      <c r="G45" s="101"/>
      <c r="H45" s="98">
        <v>7600</v>
      </c>
      <c r="I45" s="40">
        <f t="shared" si="0"/>
        <v>-16124794.598899949</v>
      </c>
    </row>
    <row r="46" spans="3:9" s="6" customFormat="1" ht="30" thickTop="1" thickBot="1" x14ac:dyDescent="0.25">
      <c r="C46" s="59"/>
      <c r="D46" s="60">
        <v>45876</v>
      </c>
      <c r="E46" s="61" t="s">
        <v>138</v>
      </c>
      <c r="F46" s="96" t="s">
        <v>214</v>
      </c>
      <c r="G46" s="101"/>
      <c r="H46" s="98">
        <v>36499.5</v>
      </c>
      <c r="I46" s="40">
        <f t="shared" si="0"/>
        <v>-16161294.098899949</v>
      </c>
    </row>
    <row r="47" spans="3:9" s="6" customFormat="1" ht="30" thickTop="1" thickBot="1" x14ac:dyDescent="0.25">
      <c r="C47" s="59"/>
      <c r="D47" s="60">
        <v>45877</v>
      </c>
      <c r="E47" s="61"/>
      <c r="F47" s="96" t="s">
        <v>23</v>
      </c>
      <c r="G47" s="101">
        <v>2868964.31</v>
      </c>
      <c r="H47" s="98"/>
      <c r="I47" s="40">
        <f t="shared" si="0"/>
        <v>-13292329.788899949</v>
      </c>
    </row>
    <row r="48" spans="3:9" s="6" customFormat="1" ht="30" thickTop="1" thickBot="1" x14ac:dyDescent="0.25">
      <c r="C48" s="59"/>
      <c r="D48" s="60">
        <v>45877</v>
      </c>
      <c r="E48" s="61" t="s">
        <v>139</v>
      </c>
      <c r="F48" s="96" t="s">
        <v>45</v>
      </c>
      <c r="G48" s="101"/>
      <c r="H48" s="98">
        <v>298118.83999999997</v>
      </c>
      <c r="I48" s="40">
        <f t="shared" si="0"/>
        <v>-13590448.628899949</v>
      </c>
    </row>
    <row r="49" spans="3:9" s="6" customFormat="1" ht="30" thickTop="1" thickBot="1" x14ac:dyDescent="0.25">
      <c r="C49" s="59"/>
      <c r="D49" s="60">
        <v>45877</v>
      </c>
      <c r="E49" s="61" t="s">
        <v>140</v>
      </c>
      <c r="F49" s="96" t="s">
        <v>47</v>
      </c>
      <c r="G49" s="101"/>
      <c r="H49" s="98">
        <v>67250.25</v>
      </c>
      <c r="I49" s="40">
        <f t="shared" si="0"/>
        <v>-13657698.878899949</v>
      </c>
    </row>
    <row r="50" spans="3:9" s="6" customFormat="1" ht="30" thickTop="1" thickBot="1" x14ac:dyDescent="0.25">
      <c r="C50" s="59"/>
      <c r="D50" s="60">
        <v>45877</v>
      </c>
      <c r="E50" s="61" t="s">
        <v>141</v>
      </c>
      <c r="F50" s="96" t="s">
        <v>46</v>
      </c>
      <c r="G50" s="101"/>
      <c r="H50" s="98">
        <v>267704.52</v>
      </c>
      <c r="I50" s="40">
        <f t="shared" si="0"/>
        <v>-13925403.398899948</v>
      </c>
    </row>
    <row r="51" spans="3:9" s="6" customFormat="1" ht="30" thickTop="1" thickBot="1" x14ac:dyDescent="0.25">
      <c r="C51" s="59"/>
      <c r="D51" s="60">
        <v>45877</v>
      </c>
      <c r="E51" s="61" t="s">
        <v>142</v>
      </c>
      <c r="F51" s="96" t="s">
        <v>44</v>
      </c>
      <c r="G51" s="101"/>
      <c r="H51" s="98">
        <v>137309.21</v>
      </c>
      <c r="I51" s="40">
        <f t="shared" si="0"/>
        <v>-14062712.608899949</v>
      </c>
    </row>
    <row r="52" spans="3:9" s="6" customFormat="1" ht="30" thickTop="1" thickBot="1" x14ac:dyDescent="0.25">
      <c r="C52" s="59"/>
      <c r="D52" s="60">
        <v>45878</v>
      </c>
      <c r="E52" s="61" t="s">
        <v>143</v>
      </c>
      <c r="F52" s="96" t="s">
        <v>16</v>
      </c>
      <c r="G52" s="101"/>
      <c r="H52" s="98">
        <v>6150</v>
      </c>
      <c r="I52" s="40">
        <f t="shared" si="0"/>
        <v>-14068862.608899949</v>
      </c>
    </row>
    <row r="53" spans="3:9" s="6" customFormat="1" ht="18" thickTop="1" thickBot="1" x14ac:dyDescent="0.25">
      <c r="C53" s="59"/>
      <c r="D53" s="60">
        <v>45878</v>
      </c>
      <c r="E53" s="61" t="s">
        <v>143</v>
      </c>
      <c r="F53" s="96" t="s">
        <v>215</v>
      </c>
      <c r="G53" s="101"/>
      <c r="H53" s="98">
        <v>138990</v>
      </c>
      <c r="I53" s="40">
        <f t="shared" si="0"/>
        <v>-14207852.608899949</v>
      </c>
    </row>
    <row r="54" spans="3:9" s="6" customFormat="1" ht="30" thickTop="1" thickBot="1" x14ac:dyDescent="0.25">
      <c r="C54" s="59"/>
      <c r="D54" s="60">
        <v>45878</v>
      </c>
      <c r="E54" s="61" t="s">
        <v>144</v>
      </c>
      <c r="F54" s="96" t="s">
        <v>16</v>
      </c>
      <c r="G54" s="101"/>
      <c r="H54" s="98">
        <v>3436</v>
      </c>
      <c r="I54" s="40">
        <f t="shared" si="0"/>
        <v>-14211288.608899949</v>
      </c>
    </row>
    <row r="55" spans="3:9" s="6" customFormat="1" ht="18" thickTop="1" thickBot="1" x14ac:dyDescent="0.25">
      <c r="C55" s="59"/>
      <c r="D55" s="60">
        <v>45878</v>
      </c>
      <c r="E55" s="61" t="s">
        <v>144</v>
      </c>
      <c r="F55" s="96" t="s">
        <v>215</v>
      </c>
      <c r="G55" s="101"/>
      <c r="H55" s="98">
        <v>71432.800000000003</v>
      </c>
      <c r="I55" s="40">
        <f t="shared" si="0"/>
        <v>-14282721.40889995</v>
      </c>
    </row>
    <row r="56" spans="3:9" s="6" customFormat="1" ht="30" thickTop="1" thickBot="1" x14ac:dyDescent="0.25">
      <c r="C56" s="59"/>
      <c r="D56" s="60">
        <v>45878</v>
      </c>
      <c r="E56" s="61" t="s">
        <v>145</v>
      </c>
      <c r="F56" s="96" t="s">
        <v>16</v>
      </c>
      <c r="G56" s="101"/>
      <c r="H56" s="98">
        <v>7050</v>
      </c>
      <c r="I56" s="40">
        <f t="shared" si="0"/>
        <v>-14289771.40889995</v>
      </c>
    </row>
    <row r="57" spans="3:9" s="6" customFormat="1" ht="18" thickTop="1" thickBot="1" x14ac:dyDescent="0.25">
      <c r="C57" s="59"/>
      <c r="D57" s="60">
        <v>45878</v>
      </c>
      <c r="E57" s="61" t="s">
        <v>145</v>
      </c>
      <c r="F57" s="96" t="s">
        <v>215</v>
      </c>
      <c r="G57" s="101"/>
      <c r="H57" s="98">
        <v>150150</v>
      </c>
      <c r="I57" s="40">
        <f t="shared" si="0"/>
        <v>-14439921.40889995</v>
      </c>
    </row>
    <row r="58" spans="3:9" s="6" customFormat="1" ht="30" thickTop="1" thickBot="1" x14ac:dyDescent="0.25">
      <c r="C58" s="59"/>
      <c r="D58" s="60">
        <v>45878</v>
      </c>
      <c r="E58" s="61" t="s">
        <v>146</v>
      </c>
      <c r="F58" s="96" t="s">
        <v>16</v>
      </c>
      <c r="G58" s="101"/>
      <c r="H58" s="98">
        <v>15648</v>
      </c>
      <c r="I58" s="40">
        <f t="shared" si="0"/>
        <v>-14455569.40889995</v>
      </c>
    </row>
    <row r="59" spans="3:9" s="6" customFormat="1" ht="18" thickTop="1" thickBot="1" x14ac:dyDescent="0.25">
      <c r="C59" s="59"/>
      <c r="D59" s="60">
        <v>45878</v>
      </c>
      <c r="E59" s="61" t="s">
        <v>146</v>
      </c>
      <c r="F59" s="96" t="s">
        <v>215</v>
      </c>
      <c r="G59" s="101"/>
      <c r="H59" s="98">
        <v>304164.59999999998</v>
      </c>
      <c r="I59" s="40">
        <f t="shared" si="0"/>
        <v>-14759734.008899949</v>
      </c>
    </row>
    <row r="60" spans="3:9" s="6" customFormat="1" ht="30" thickTop="1" thickBot="1" x14ac:dyDescent="0.25">
      <c r="C60" s="59"/>
      <c r="D60" s="60">
        <v>45878</v>
      </c>
      <c r="E60" s="61" t="s">
        <v>147</v>
      </c>
      <c r="F60" s="96" t="s">
        <v>16</v>
      </c>
      <c r="G60" s="101"/>
      <c r="H60" s="98">
        <v>2725.9500000000003</v>
      </c>
      <c r="I60" s="40">
        <f t="shared" si="0"/>
        <v>-14762459.958899949</v>
      </c>
    </row>
    <row r="61" spans="3:9" s="6" customFormat="1" ht="18" thickTop="1" thickBot="1" x14ac:dyDescent="0.25">
      <c r="C61" s="59"/>
      <c r="D61" s="60">
        <v>45878</v>
      </c>
      <c r="E61" s="61" t="s">
        <v>147</v>
      </c>
      <c r="F61" s="96" t="s">
        <v>215</v>
      </c>
      <c r="G61" s="101"/>
      <c r="H61" s="98">
        <v>51793.05</v>
      </c>
      <c r="I61" s="40">
        <f t="shared" si="0"/>
        <v>-14814253.008899949</v>
      </c>
    </row>
    <row r="62" spans="3:9" s="6" customFormat="1" ht="30" thickTop="1" thickBot="1" x14ac:dyDescent="0.25">
      <c r="C62" s="59"/>
      <c r="D62" s="60">
        <v>45878</v>
      </c>
      <c r="E62" s="61" t="s">
        <v>148</v>
      </c>
      <c r="F62" s="96" t="s">
        <v>16</v>
      </c>
      <c r="G62" s="101"/>
      <c r="H62" s="98">
        <v>13582.5</v>
      </c>
      <c r="I62" s="40">
        <f t="shared" si="0"/>
        <v>-14827835.508899949</v>
      </c>
    </row>
    <row r="63" spans="3:9" s="6" customFormat="1" ht="18" thickTop="1" thickBot="1" x14ac:dyDescent="0.25">
      <c r="C63" s="59"/>
      <c r="D63" s="60">
        <v>45878</v>
      </c>
      <c r="E63" s="61" t="s">
        <v>148</v>
      </c>
      <c r="F63" s="96" t="s">
        <v>215</v>
      </c>
      <c r="G63" s="101"/>
      <c r="H63" s="98">
        <v>258067.5</v>
      </c>
      <c r="I63" s="40">
        <f t="shared" si="0"/>
        <v>-15085903.008899949</v>
      </c>
    </row>
    <row r="64" spans="3:9" s="6" customFormat="1" ht="30" thickTop="1" thickBot="1" x14ac:dyDescent="0.25">
      <c r="C64" s="59"/>
      <c r="D64" s="60">
        <v>45878</v>
      </c>
      <c r="E64" s="61" t="s">
        <v>149</v>
      </c>
      <c r="F64" s="96" t="s">
        <v>16</v>
      </c>
      <c r="G64" s="101"/>
      <c r="H64" s="98">
        <v>2319</v>
      </c>
      <c r="I64" s="40">
        <f t="shared" si="0"/>
        <v>-15088222.008899949</v>
      </c>
    </row>
    <row r="65" spans="3:9" s="6" customFormat="1" ht="18" thickTop="1" thickBot="1" x14ac:dyDescent="0.25">
      <c r="C65" s="59"/>
      <c r="D65" s="60">
        <v>45878</v>
      </c>
      <c r="E65" s="61" t="s">
        <v>149</v>
      </c>
      <c r="F65" s="96" t="s">
        <v>215</v>
      </c>
      <c r="G65" s="101"/>
      <c r="H65" s="98">
        <v>50627.4</v>
      </c>
      <c r="I65" s="40">
        <f t="shared" si="0"/>
        <v>-15138849.40889995</v>
      </c>
    </row>
    <row r="66" spans="3:9" s="6" customFormat="1" ht="30" thickTop="1" thickBot="1" x14ac:dyDescent="0.25">
      <c r="C66" s="59"/>
      <c r="D66" s="60">
        <v>45878</v>
      </c>
      <c r="E66" s="61" t="s">
        <v>150</v>
      </c>
      <c r="F66" s="96" t="s">
        <v>16</v>
      </c>
      <c r="G66" s="101"/>
      <c r="H66" s="98">
        <v>10000</v>
      </c>
      <c r="I66" s="40">
        <f t="shared" si="0"/>
        <v>-15148849.40889995</v>
      </c>
    </row>
    <row r="67" spans="3:9" s="6" customFormat="1" ht="30" thickTop="1" thickBot="1" x14ac:dyDescent="0.25">
      <c r="C67" s="59"/>
      <c r="D67" s="60">
        <v>45878</v>
      </c>
      <c r="E67" s="61" t="s">
        <v>150</v>
      </c>
      <c r="F67" s="96" t="s">
        <v>87</v>
      </c>
      <c r="G67" s="101"/>
      <c r="H67" s="98">
        <v>190000</v>
      </c>
      <c r="I67" s="40">
        <f t="shared" si="0"/>
        <v>-15338849.40889995</v>
      </c>
    </row>
    <row r="68" spans="3:9" s="6" customFormat="1" ht="18" thickTop="1" thickBot="1" x14ac:dyDescent="0.25">
      <c r="C68" s="59"/>
      <c r="D68" s="60">
        <v>45879</v>
      </c>
      <c r="E68" s="61" t="s">
        <v>151</v>
      </c>
      <c r="F68" s="96" t="s">
        <v>83</v>
      </c>
      <c r="G68" s="101"/>
      <c r="H68" s="98">
        <v>1491600</v>
      </c>
      <c r="I68" s="40">
        <f t="shared" si="0"/>
        <v>-16830449.408899948</v>
      </c>
    </row>
    <row r="69" spans="3:9" s="6" customFormat="1" ht="18" thickTop="1" thickBot="1" x14ac:dyDescent="0.25">
      <c r="C69" s="59"/>
      <c r="D69" s="60">
        <v>45879</v>
      </c>
      <c r="E69" s="61" t="s">
        <v>152</v>
      </c>
      <c r="F69" s="96" t="s">
        <v>83</v>
      </c>
      <c r="G69" s="101"/>
      <c r="H69" s="98">
        <v>1572400</v>
      </c>
      <c r="I69" s="40">
        <f t="shared" si="0"/>
        <v>-18402849.408899948</v>
      </c>
    </row>
    <row r="70" spans="3:9" s="6" customFormat="1" ht="30" thickTop="1" thickBot="1" x14ac:dyDescent="0.25">
      <c r="C70" s="59"/>
      <c r="D70" s="60">
        <v>45879</v>
      </c>
      <c r="E70" s="61" t="s">
        <v>153</v>
      </c>
      <c r="F70" s="96" t="s">
        <v>16</v>
      </c>
      <c r="G70" s="101"/>
      <c r="H70" s="98">
        <v>820.80000000000007</v>
      </c>
      <c r="I70" s="40">
        <f t="shared" si="0"/>
        <v>-18403670.208899949</v>
      </c>
    </row>
    <row r="71" spans="3:9" s="6" customFormat="1" ht="18" thickTop="1" thickBot="1" x14ac:dyDescent="0.25">
      <c r="C71" s="59"/>
      <c r="D71" s="60">
        <v>45879</v>
      </c>
      <c r="E71" s="61" t="s">
        <v>153</v>
      </c>
      <c r="F71" s="96" t="s">
        <v>216</v>
      </c>
      <c r="G71" s="101"/>
      <c r="H71" s="98">
        <v>18550.080000000002</v>
      </c>
      <c r="I71" s="40">
        <f t="shared" si="0"/>
        <v>-18422220.288899947</v>
      </c>
    </row>
    <row r="72" spans="3:9" s="6" customFormat="1" ht="30" thickTop="1" thickBot="1" x14ac:dyDescent="0.25">
      <c r="C72" s="59"/>
      <c r="D72" s="60">
        <v>45879</v>
      </c>
      <c r="E72" s="61" t="s">
        <v>154</v>
      </c>
      <c r="F72" s="96" t="s">
        <v>16</v>
      </c>
      <c r="G72" s="101"/>
      <c r="H72" s="98">
        <v>11203.45</v>
      </c>
      <c r="I72" s="40">
        <f t="shared" si="0"/>
        <v>-18433423.738899946</v>
      </c>
    </row>
    <row r="73" spans="3:9" s="6" customFormat="1" ht="18" thickTop="1" thickBot="1" x14ac:dyDescent="0.25">
      <c r="C73" s="59"/>
      <c r="D73" s="60">
        <v>45879</v>
      </c>
      <c r="E73" s="61" t="s">
        <v>154</v>
      </c>
      <c r="F73" s="96" t="s">
        <v>216</v>
      </c>
      <c r="G73" s="101"/>
      <c r="H73" s="98">
        <v>253197.96999999997</v>
      </c>
      <c r="I73" s="40">
        <f t="shared" si="0"/>
        <v>-18686621.708899945</v>
      </c>
    </row>
    <row r="74" spans="3:9" s="6" customFormat="1" ht="30" thickTop="1" thickBot="1" x14ac:dyDescent="0.25">
      <c r="C74" s="59"/>
      <c r="D74" s="60">
        <v>45880</v>
      </c>
      <c r="E74" s="61" t="s">
        <v>155</v>
      </c>
      <c r="F74" s="96" t="s">
        <v>16</v>
      </c>
      <c r="G74" s="101"/>
      <c r="H74" s="98">
        <v>69700</v>
      </c>
      <c r="I74" s="40">
        <f t="shared" si="0"/>
        <v>-18756321.708899945</v>
      </c>
    </row>
    <row r="75" spans="3:9" s="6" customFormat="1" ht="30" thickTop="1" thickBot="1" x14ac:dyDescent="0.25">
      <c r="C75" s="59"/>
      <c r="D75" s="60">
        <v>45880</v>
      </c>
      <c r="E75" s="61" t="s">
        <v>155</v>
      </c>
      <c r="F75" s="96" t="s">
        <v>217</v>
      </c>
      <c r="G75" s="101"/>
      <c r="H75" s="98">
        <v>1575220</v>
      </c>
      <c r="I75" s="40">
        <f t="shared" si="0"/>
        <v>-20331541.708899945</v>
      </c>
    </row>
    <row r="76" spans="3:9" s="6" customFormat="1" ht="30" thickTop="1" thickBot="1" x14ac:dyDescent="0.25">
      <c r="C76" s="59"/>
      <c r="D76" s="60">
        <v>45881</v>
      </c>
      <c r="E76" s="61" t="s">
        <v>156</v>
      </c>
      <c r="F76" s="96" t="s">
        <v>16</v>
      </c>
      <c r="G76" s="101"/>
      <c r="H76" s="98">
        <v>7659.9</v>
      </c>
      <c r="I76" s="40">
        <f t="shared" si="0"/>
        <v>-20339201.608899944</v>
      </c>
    </row>
    <row r="77" spans="3:9" s="6" customFormat="1" ht="18" thickTop="1" thickBot="1" x14ac:dyDescent="0.25">
      <c r="C77" s="59"/>
      <c r="D77" s="60">
        <v>45881</v>
      </c>
      <c r="E77" s="61" t="s">
        <v>156</v>
      </c>
      <c r="F77" s="96" t="s">
        <v>218</v>
      </c>
      <c r="G77" s="101"/>
      <c r="H77" s="98">
        <v>159723.1</v>
      </c>
      <c r="I77" s="40">
        <f t="shared" si="0"/>
        <v>-20498924.708899945</v>
      </c>
    </row>
    <row r="78" spans="3:9" s="6" customFormat="1" ht="30" thickTop="1" thickBot="1" x14ac:dyDescent="0.25">
      <c r="C78" s="59"/>
      <c r="D78" s="60">
        <v>45881</v>
      </c>
      <c r="E78" s="61" t="s">
        <v>157</v>
      </c>
      <c r="F78" s="96" t="s">
        <v>16</v>
      </c>
      <c r="G78" s="101"/>
      <c r="H78" s="98">
        <v>4506.5</v>
      </c>
      <c r="I78" s="40">
        <f t="shared" si="0"/>
        <v>-20503431.208899945</v>
      </c>
    </row>
    <row r="79" spans="3:9" s="6" customFormat="1" ht="18" thickTop="1" thickBot="1" x14ac:dyDescent="0.25">
      <c r="C79" s="59"/>
      <c r="D79" s="60">
        <v>45881</v>
      </c>
      <c r="E79" s="61" t="s">
        <v>157</v>
      </c>
      <c r="F79" s="96" t="s">
        <v>216</v>
      </c>
      <c r="G79" s="101"/>
      <c r="H79" s="98">
        <v>101846.9</v>
      </c>
      <c r="I79" s="40">
        <f t="shared" si="0"/>
        <v>-20605278.108899944</v>
      </c>
    </row>
    <row r="80" spans="3:9" s="6" customFormat="1" ht="30" thickTop="1" thickBot="1" x14ac:dyDescent="0.25">
      <c r="C80" s="59"/>
      <c r="D80" s="60">
        <v>45883</v>
      </c>
      <c r="E80" s="61"/>
      <c r="F80" s="96" t="s">
        <v>23</v>
      </c>
      <c r="G80" s="101">
        <v>3604712.16</v>
      </c>
      <c r="H80" s="98"/>
      <c r="I80" s="40">
        <f t="shared" si="0"/>
        <v>-17000565.948899943</v>
      </c>
    </row>
    <row r="81" spans="3:9" s="6" customFormat="1" ht="30" thickTop="1" thickBot="1" x14ac:dyDescent="0.25">
      <c r="C81" s="59"/>
      <c r="D81" s="60">
        <v>45883</v>
      </c>
      <c r="E81" s="61"/>
      <c r="F81" s="96" t="s">
        <v>23</v>
      </c>
      <c r="G81" s="101">
        <v>2436542</v>
      </c>
      <c r="H81" s="98"/>
      <c r="I81" s="40">
        <f t="shared" si="0"/>
        <v>-14564023.948899943</v>
      </c>
    </row>
    <row r="82" spans="3:9" s="6" customFormat="1" ht="30" thickTop="1" thickBot="1" x14ac:dyDescent="0.25">
      <c r="C82" s="59"/>
      <c r="D82" s="60">
        <v>45884</v>
      </c>
      <c r="E82" s="61" t="s">
        <v>158</v>
      </c>
      <c r="F82" s="96" t="s">
        <v>16</v>
      </c>
      <c r="G82" s="101"/>
      <c r="H82" s="98">
        <v>13975.150000000001</v>
      </c>
      <c r="I82" s="40">
        <f t="shared" si="0"/>
        <v>-14577999.098899944</v>
      </c>
    </row>
    <row r="83" spans="3:9" s="6" customFormat="1" ht="30" thickTop="1" thickBot="1" x14ac:dyDescent="0.25">
      <c r="C83" s="59"/>
      <c r="D83" s="60">
        <v>45884</v>
      </c>
      <c r="E83" s="61" t="s">
        <v>158</v>
      </c>
      <c r="F83" s="96" t="s">
        <v>71</v>
      </c>
      <c r="G83" s="101"/>
      <c r="H83" s="98">
        <v>42971.756999999998</v>
      </c>
      <c r="I83" s="40">
        <f t="shared" si="0"/>
        <v>-14620970.855899943</v>
      </c>
    </row>
    <row r="84" spans="3:9" s="6" customFormat="1" ht="30" thickTop="1" thickBot="1" x14ac:dyDescent="0.25">
      <c r="C84" s="59"/>
      <c r="D84" s="60">
        <v>45884</v>
      </c>
      <c r="E84" s="61" t="s">
        <v>158</v>
      </c>
      <c r="F84" s="96" t="s">
        <v>219</v>
      </c>
      <c r="G84" s="101"/>
      <c r="H84" s="98">
        <v>882065.58299999998</v>
      </c>
      <c r="I84" s="40">
        <f t="shared" si="0"/>
        <v>-15503036.438899944</v>
      </c>
    </row>
    <row r="85" spans="3:9" s="6" customFormat="1" ht="18" thickTop="1" thickBot="1" x14ac:dyDescent="0.25">
      <c r="C85" s="59"/>
      <c r="D85" s="60">
        <v>45884</v>
      </c>
      <c r="E85" s="61" t="s">
        <v>159</v>
      </c>
      <c r="F85" s="96" t="s">
        <v>79</v>
      </c>
      <c r="G85" s="101"/>
      <c r="H85" s="98">
        <v>847611.46000000008</v>
      </c>
      <c r="I85" s="40">
        <f t="shared" si="0"/>
        <v>-16350647.898899944</v>
      </c>
    </row>
    <row r="86" spans="3:9" s="6" customFormat="1" ht="30" thickTop="1" thickBot="1" x14ac:dyDescent="0.25">
      <c r="C86" s="59"/>
      <c r="D86" s="60">
        <v>45884</v>
      </c>
      <c r="E86" s="61" t="s">
        <v>160</v>
      </c>
      <c r="F86" s="96" t="s">
        <v>16</v>
      </c>
      <c r="G86" s="101"/>
      <c r="H86" s="98">
        <v>5296.9500000000007</v>
      </c>
      <c r="I86" s="40">
        <f t="shared" si="0"/>
        <v>-16355944.848899944</v>
      </c>
    </row>
    <row r="87" spans="3:9" s="6" customFormat="1" ht="18" thickTop="1" thickBot="1" x14ac:dyDescent="0.25">
      <c r="C87" s="59"/>
      <c r="D87" s="60">
        <v>45884</v>
      </c>
      <c r="E87" s="61" t="s">
        <v>160</v>
      </c>
      <c r="F87" s="96" t="s">
        <v>220</v>
      </c>
      <c r="G87" s="101"/>
      <c r="H87" s="98">
        <v>119711.07</v>
      </c>
      <c r="I87" s="40">
        <f t="shared" si="0"/>
        <v>-16475655.918899944</v>
      </c>
    </row>
    <row r="88" spans="3:9" s="6" customFormat="1" ht="30" thickTop="1" thickBot="1" x14ac:dyDescent="0.25">
      <c r="C88" s="59"/>
      <c r="D88" s="60">
        <v>45887</v>
      </c>
      <c r="E88" s="61"/>
      <c r="F88" s="96" t="s">
        <v>23</v>
      </c>
      <c r="G88" s="101">
        <v>419186.27</v>
      </c>
      <c r="H88" s="98"/>
      <c r="I88" s="40">
        <f t="shared" si="0"/>
        <v>-16056469.648899944</v>
      </c>
    </row>
    <row r="89" spans="3:9" s="6" customFormat="1" ht="30" thickTop="1" thickBot="1" x14ac:dyDescent="0.25">
      <c r="C89" s="59"/>
      <c r="D89" s="60">
        <v>45887</v>
      </c>
      <c r="E89" s="61"/>
      <c r="F89" s="96" t="s">
        <v>23</v>
      </c>
      <c r="G89" s="101">
        <v>496372.04</v>
      </c>
      <c r="H89" s="98"/>
      <c r="I89" s="40">
        <f t="shared" si="0"/>
        <v>-15560097.608899945</v>
      </c>
    </row>
    <row r="90" spans="3:9" s="6" customFormat="1" ht="30" thickTop="1" thickBot="1" x14ac:dyDescent="0.25">
      <c r="C90" s="59"/>
      <c r="D90" s="60">
        <v>45888</v>
      </c>
      <c r="E90" s="61"/>
      <c r="F90" s="96" t="s">
        <v>23</v>
      </c>
      <c r="G90" s="101">
        <v>44499.5</v>
      </c>
      <c r="H90" s="98"/>
      <c r="I90" s="40">
        <f t="shared" si="0"/>
        <v>-15515598.108899945</v>
      </c>
    </row>
    <row r="91" spans="3:9" s="6" customFormat="1" ht="30" thickTop="1" thickBot="1" x14ac:dyDescent="0.25">
      <c r="C91" s="59"/>
      <c r="D91" s="60">
        <v>45888</v>
      </c>
      <c r="E91" s="61" t="s">
        <v>161</v>
      </c>
      <c r="F91" s="96" t="s">
        <v>16</v>
      </c>
      <c r="G91" s="101"/>
      <c r="H91" s="98">
        <v>16500</v>
      </c>
      <c r="I91" s="40">
        <f t="shared" si="0"/>
        <v>-15532098.108899945</v>
      </c>
    </row>
    <row r="92" spans="3:9" s="6" customFormat="1" ht="30" thickTop="1" thickBot="1" x14ac:dyDescent="0.25">
      <c r="C92" s="59"/>
      <c r="D92" s="60">
        <v>45888</v>
      </c>
      <c r="E92" s="61" t="s">
        <v>161</v>
      </c>
      <c r="F92" s="96" t="s">
        <v>221</v>
      </c>
      <c r="G92" s="101"/>
      <c r="H92" s="98">
        <v>372900</v>
      </c>
      <c r="I92" s="40">
        <f t="shared" si="0"/>
        <v>-15904998.108899945</v>
      </c>
    </row>
    <row r="93" spans="3:9" s="6" customFormat="1" ht="30" thickTop="1" thickBot="1" x14ac:dyDescent="0.25">
      <c r="C93" s="59"/>
      <c r="D93" s="60">
        <v>45888</v>
      </c>
      <c r="E93" s="61" t="s">
        <v>162</v>
      </c>
      <c r="F93" s="96" t="s">
        <v>16</v>
      </c>
      <c r="G93" s="101"/>
      <c r="H93" s="98">
        <v>7450.380000000001</v>
      </c>
      <c r="I93" s="40">
        <f t="shared" si="0"/>
        <v>-15912448.488899946</v>
      </c>
    </row>
    <row r="94" spans="3:9" s="6" customFormat="1" ht="18" thickTop="1" thickBot="1" x14ac:dyDescent="0.25">
      <c r="C94" s="59"/>
      <c r="D94" s="60">
        <v>45888</v>
      </c>
      <c r="E94" s="61" t="s">
        <v>162</v>
      </c>
      <c r="F94" s="96" t="s">
        <v>222</v>
      </c>
      <c r="G94" s="101"/>
      <c r="H94" s="98">
        <v>168378.59</v>
      </c>
      <c r="I94" s="40">
        <f t="shared" si="0"/>
        <v>-16080827.078899946</v>
      </c>
    </row>
    <row r="95" spans="3:9" s="6" customFormat="1" ht="30" thickTop="1" thickBot="1" x14ac:dyDescent="0.25">
      <c r="C95" s="59"/>
      <c r="D95" s="60">
        <v>45888</v>
      </c>
      <c r="E95" s="61" t="s">
        <v>163</v>
      </c>
      <c r="F95" s="96" t="s">
        <v>16</v>
      </c>
      <c r="G95" s="101"/>
      <c r="H95" s="98">
        <v>15840</v>
      </c>
      <c r="I95" s="40">
        <f t="shared" si="0"/>
        <v>-16096667.078899946</v>
      </c>
    </row>
    <row r="96" spans="3:9" s="6" customFormat="1" ht="18" thickTop="1" thickBot="1" x14ac:dyDescent="0.25">
      <c r="C96" s="59"/>
      <c r="D96" s="60">
        <v>45888</v>
      </c>
      <c r="E96" s="61" t="s">
        <v>163</v>
      </c>
      <c r="F96" s="96" t="s">
        <v>223</v>
      </c>
      <c r="G96" s="101"/>
      <c r="H96" s="98">
        <v>357984</v>
      </c>
      <c r="I96" s="40">
        <f t="shared" si="0"/>
        <v>-16454651.078899946</v>
      </c>
    </row>
    <row r="97" spans="3:9" s="6" customFormat="1" ht="30" thickTop="1" thickBot="1" x14ac:dyDescent="0.25">
      <c r="C97" s="59"/>
      <c r="D97" s="60">
        <v>45889</v>
      </c>
      <c r="E97" s="61"/>
      <c r="F97" s="96" t="s">
        <v>23</v>
      </c>
      <c r="G97" s="101">
        <v>5394291.9199999999</v>
      </c>
      <c r="H97" s="98"/>
      <c r="I97" s="40">
        <f t="shared" si="0"/>
        <v>-11060359.158899946</v>
      </c>
    </row>
    <row r="98" spans="3:9" s="6" customFormat="1" ht="30" thickTop="1" thickBot="1" x14ac:dyDescent="0.25">
      <c r="C98" s="59"/>
      <c r="D98" s="60">
        <v>45889</v>
      </c>
      <c r="E98" s="61" t="s">
        <v>164</v>
      </c>
      <c r="F98" s="96" t="s">
        <v>16</v>
      </c>
      <c r="G98" s="101"/>
      <c r="H98" s="98">
        <v>6513.9000000000005</v>
      </c>
      <c r="I98" s="40">
        <f t="shared" si="0"/>
        <v>-11066873.058899947</v>
      </c>
    </row>
    <row r="99" spans="3:9" s="6" customFormat="1" ht="30" thickTop="1" thickBot="1" x14ac:dyDescent="0.25">
      <c r="C99" s="59"/>
      <c r="D99" s="60">
        <v>45889</v>
      </c>
      <c r="E99" s="61" t="s">
        <v>164</v>
      </c>
      <c r="F99" s="96" t="s">
        <v>224</v>
      </c>
      <c r="G99" s="101"/>
      <c r="H99" s="98">
        <v>123914.94</v>
      </c>
      <c r="I99" s="40">
        <f t="shared" si="0"/>
        <v>-11190787.998899946</v>
      </c>
    </row>
    <row r="100" spans="3:9" s="6" customFormat="1" ht="30" thickTop="1" thickBot="1" x14ac:dyDescent="0.25">
      <c r="C100" s="59"/>
      <c r="D100" s="60">
        <v>45890</v>
      </c>
      <c r="E100" s="61"/>
      <c r="F100" s="96" t="s">
        <v>23</v>
      </c>
      <c r="G100" s="101">
        <v>1644920</v>
      </c>
      <c r="H100" s="98"/>
      <c r="I100" s="40">
        <f t="shared" si="0"/>
        <v>-9545867.998899946</v>
      </c>
    </row>
    <row r="101" spans="3:9" s="6" customFormat="1" ht="30" thickTop="1" thickBot="1" x14ac:dyDescent="0.25">
      <c r="C101" s="59"/>
      <c r="D101" s="60">
        <v>45890</v>
      </c>
      <c r="E101" s="61" t="s">
        <v>165</v>
      </c>
      <c r="F101" s="96" t="s">
        <v>16</v>
      </c>
      <c r="G101" s="101"/>
      <c r="H101" s="98">
        <v>9880.822500000002</v>
      </c>
      <c r="I101" s="40">
        <f t="shared" si="0"/>
        <v>-9555748.8213999458</v>
      </c>
    </row>
    <row r="102" spans="3:9" s="6" customFormat="1" ht="18" thickTop="1" thickBot="1" x14ac:dyDescent="0.25">
      <c r="C102" s="59"/>
      <c r="D102" s="60">
        <v>45890</v>
      </c>
      <c r="E102" s="61" t="s">
        <v>165</v>
      </c>
      <c r="F102" s="96" t="s">
        <v>80</v>
      </c>
      <c r="G102" s="101"/>
      <c r="H102" s="98">
        <v>187735.6275</v>
      </c>
      <c r="I102" s="40">
        <f t="shared" si="0"/>
        <v>-9743484.4488999452</v>
      </c>
    </row>
    <row r="103" spans="3:9" s="6" customFormat="1" ht="30" thickTop="1" thickBot="1" x14ac:dyDescent="0.25">
      <c r="C103" s="59"/>
      <c r="D103" s="60">
        <v>45890</v>
      </c>
      <c r="E103" s="61" t="s">
        <v>166</v>
      </c>
      <c r="F103" s="96" t="s">
        <v>16</v>
      </c>
      <c r="G103" s="101"/>
      <c r="H103" s="98">
        <v>1024.3699999999999</v>
      </c>
      <c r="I103" s="40">
        <f t="shared" si="0"/>
        <v>-9744508.8188999444</v>
      </c>
    </row>
    <row r="104" spans="3:9" s="6" customFormat="1" ht="18" thickTop="1" thickBot="1" x14ac:dyDescent="0.25">
      <c r="C104" s="59"/>
      <c r="D104" s="60">
        <v>45890</v>
      </c>
      <c r="E104" s="61" t="s">
        <v>166</v>
      </c>
      <c r="F104" s="96" t="s">
        <v>89</v>
      </c>
      <c r="G104" s="101"/>
      <c r="H104" s="98">
        <v>1527500</v>
      </c>
      <c r="I104" s="40">
        <f t="shared" si="0"/>
        <v>-11272008.818899944</v>
      </c>
    </row>
    <row r="105" spans="3:9" s="6" customFormat="1" ht="18" thickTop="1" thickBot="1" x14ac:dyDescent="0.25">
      <c r="C105" s="59"/>
      <c r="D105" s="60">
        <v>45890</v>
      </c>
      <c r="E105" s="61" t="s">
        <v>167</v>
      </c>
      <c r="F105" s="96" t="s">
        <v>89</v>
      </c>
      <c r="G105" s="101"/>
      <c r="H105" s="98">
        <v>1328462.44</v>
      </c>
      <c r="I105" s="40">
        <f t="shared" si="0"/>
        <v>-12600471.258899944</v>
      </c>
    </row>
    <row r="106" spans="3:9" s="6" customFormat="1" ht="30" thickTop="1" thickBot="1" x14ac:dyDescent="0.25">
      <c r="C106" s="59"/>
      <c r="D106" s="60">
        <v>45891</v>
      </c>
      <c r="E106" s="61"/>
      <c r="F106" s="96" t="s">
        <v>23</v>
      </c>
      <c r="G106" s="101">
        <v>167383</v>
      </c>
      <c r="H106" s="98"/>
      <c r="I106" s="40">
        <f t="shared" si="0"/>
        <v>-12433088.258899944</v>
      </c>
    </row>
    <row r="107" spans="3:9" s="6" customFormat="1" ht="18" thickTop="1" thickBot="1" x14ac:dyDescent="0.25">
      <c r="C107" s="59"/>
      <c r="D107" s="60">
        <v>45891</v>
      </c>
      <c r="E107" s="61" t="s">
        <v>168</v>
      </c>
      <c r="F107" s="96" t="s">
        <v>89</v>
      </c>
      <c r="G107" s="101"/>
      <c r="H107" s="98">
        <v>181294.14</v>
      </c>
      <c r="I107" s="40">
        <f t="shared" si="0"/>
        <v>-12614382.398899944</v>
      </c>
    </row>
    <row r="108" spans="3:9" s="6" customFormat="1" ht="30" thickTop="1" thickBot="1" x14ac:dyDescent="0.25">
      <c r="C108" s="59"/>
      <c r="D108" s="60">
        <v>45891</v>
      </c>
      <c r="E108" s="61" t="s">
        <v>169</v>
      </c>
      <c r="F108" s="96" t="s">
        <v>16</v>
      </c>
      <c r="G108" s="101"/>
      <c r="H108" s="98">
        <v>2656.9</v>
      </c>
      <c r="I108" s="40">
        <f t="shared" si="0"/>
        <v>-12617039.298899945</v>
      </c>
    </row>
    <row r="109" spans="3:9" s="6" customFormat="1" ht="18" thickTop="1" thickBot="1" x14ac:dyDescent="0.25">
      <c r="C109" s="59"/>
      <c r="D109" s="60">
        <v>45891</v>
      </c>
      <c r="E109" s="61" t="s">
        <v>169</v>
      </c>
      <c r="F109" s="96" t="s">
        <v>225</v>
      </c>
      <c r="G109" s="101"/>
      <c r="H109" s="98">
        <v>50481.1</v>
      </c>
      <c r="I109" s="40">
        <f t="shared" si="0"/>
        <v>-12667520.398899944</v>
      </c>
    </row>
    <row r="110" spans="3:9" s="6" customFormat="1" ht="30" thickTop="1" thickBot="1" x14ac:dyDescent="0.25">
      <c r="C110" s="59"/>
      <c r="D110" s="60">
        <v>45891</v>
      </c>
      <c r="E110" s="61" t="s">
        <v>170</v>
      </c>
      <c r="F110" s="96" t="s">
        <v>16</v>
      </c>
      <c r="G110" s="101"/>
      <c r="H110" s="98">
        <v>3658.6800000000003</v>
      </c>
      <c r="I110" s="40">
        <f t="shared" si="0"/>
        <v>-12671179.078899944</v>
      </c>
    </row>
    <row r="111" spans="3:9" s="6" customFormat="1" ht="18" thickTop="1" thickBot="1" x14ac:dyDescent="0.25">
      <c r="C111" s="59"/>
      <c r="D111" s="60">
        <v>45891</v>
      </c>
      <c r="E111" s="61" t="s">
        <v>170</v>
      </c>
      <c r="F111" s="96" t="s">
        <v>225</v>
      </c>
      <c r="G111" s="101"/>
      <c r="H111" s="98">
        <v>69514.92</v>
      </c>
      <c r="I111" s="40">
        <f t="shared" si="0"/>
        <v>-12740693.998899944</v>
      </c>
    </row>
    <row r="112" spans="3:9" s="6" customFormat="1" ht="30" thickTop="1" thickBot="1" x14ac:dyDescent="0.25">
      <c r="C112" s="59"/>
      <c r="D112" s="60">
        <v>45891</v>
      </c>
      <c r="E112" s="61" t="s">
        <v>171</v>
      </c>
      <c r="F112" s="96" t="s">
        <v>16</v>
      </c>
      <c r="G112" s="101"/>
      <c r="H112" s="98">
        <v>10826.38</v>
      </c>
      <c r="I112" s="40">
        <f t="shared" si="0"/>
        <v>-12751520.378899945</v>
      </c>
    </row>
    <row r="113" spans="3:9" s="6" customFormat="1" ht="18" thickTop="1" thickBot="1" x14ac:dyDescent="0.25">
      <c r="C113" s="59"/>
      <c r="D113" s="60">
        <v>45891</v>
      </c>
      <c r="E113" s="61" t="s">
        <v>171</v>
      </c>
      <c r="F113" s="96" t="s">
        <v>226</v>
      </c>
      <c r="G113" s="101"/>
      <c r="H113" s="98">
        <v>224019.27000000002</v>
      </c>
      <c r="I113" s="40">
        <f t="shared" si="0"/>
        <v>-12975539.648899944</v>
      </c>
    </row>
    <row r="114" spans="3:9" s="6" customFormat="1" ht="18" thickTop="1" thickBot="1" x14ac:dyDescent="0.25">
      <c r="C114" s="59"/>
      <c r="D114" s="60">
        <v>45893</v>
      </c>
      <c r="E114" s="61" t="s">
        <v>172</v>
      </c>
      <c r="F114" s="96" t="s">
        <v>86</v>
      </c>
      <c r="G114" s="101"/>
      <c r="H114" s="98">
        <v>57586.490000000005</v>
      </c>
      <c r="I114" s="40">
        <f t="shared" si="0"/>
        <v>-13033126.138899945</v>
      </c>
    </row>
    <row r="115" spans="3:9" s="6" customFormat="1" ht="18" thickTop="1" thickBot="1" x14ac:dyDescent="0.25">
      <c r="C115" s="59"/>
      <c r="D115" s="60">
        <v>45893</v>
      </c>
      <c r="E115" s="61" t="s">
        <v>173</v>
      </c>
      <c r="F115" s="96" t="s">
        <v>72</v>
      </c>
      <c r="G115" s="101"/>
      <c r="H115" s="98">
        <v>379166.6</v>
      </c>
      <c r="I115" s="40">
        <f t="shared" si="0"/>
        <v>-13412292.738899944</v>
      </c>
    </row>
    <row r="116" spans="3:9" s="6" customFormat="1" ht="18" thickTop="1" thickBot="1" x14ac:dyDescent="0.25">
      <c r="C116" s="59"/>
      <c r="D116" s="60">
        <v>45893</v>
      </c>
      <c r="E116" s="61" t="s">
        <v>174</v>
      </c>
      <c r="F116" s="96" t="s">
        <v>72</v>
      </c>
      <c r="G116" s="101"/>
      <c r="H116" s="98">
        <v>250000</v>
      </c>
      <c r="I116" s="40">
        <f t="shared" si="0"/>
        <v>-13662292.738899944</v>
      </c>
    </row>
    <row r="117" spans="3:9" s="6" customFormat="1" ht="18" thickTop="1" thickBot="1" x14ac:dyDescent="0.25">
      <c r="C117" s="59"/>
      <c r="D117" s="60">
        <v>45893</v>
      </c>
      <c r="E117" s="61" t="s">
        <v>175</v>
      </c>
      <c r="F117" s="96" t="s">
        <v>72</v>
      </c>
      <c r="G117" s="101"/>
      <c r="H117" s="98">
        <v>61840</v>
      </c>
      <c r="I117" s="40">
        <f t="shared" si="0"/>
        <v>-13724132.738899944</v>
      </c>
    </row>
    <row r="118" spans="3:9" s="6" customFormat="1" ht="18" thickTop="1" thickBot="1" x14ac:dyDescent="0.25">
      <c r="C118" s="59"/>
      <c r="D118" s="60">
        <v>45893</v>
      </c>
      <c r="E118" s="61" t="s">
        <v>176</v>
      </c>
      <c r="F118" s="96" t="s">
        <v>72</v>
      </c>
      <c r="G118" s="101"/>
      <c r="H118" s="98">
        <v>123750</v>
      </c>
      <c r="I118" s="40">
        <f t="shared" si="0"/>
        <v>-13847882.738899944</v>
      </c>
    </row>
    <row r="119" spans="3:9" s="6" customFormat="1" ht="18" thickTop="1" thickBot="1" x14ac:dyDescent="0.25">
      <c r="C119" s="59"/>
      <c r="D119" s="60">
        <v>45893</v>
      </c>
      <c r="E119" s="61" t="s">
        <v>177</v>
      </c>
      <c r="F119" s="96" t="s">
        <v>84</v>
      </c>
      <c r="G119" s="101"/>
      <c r="H119" s="98">
        <v>2052120</v>
      </c>
      <c r="I119" s="40">
        <f t="shared" si="0"/>
        <v>-15900002.738899944</v>
      </c>
    </row>
    <row r="120" spans="3:9" s="6" customFormat="1" ht="18" thickTop="1" thickBot="1" x14ac:dyDescent="0.25">
      <c r="C120" s="59"/>
      <c r="D120" s="60">
        <v>45893</v>
      </c>
      <c r="E120" s="61" t="s">
        <v>178</v>
      </c>
      <c r="F120" s="96" t="s">
        <v>85</v>
      </c>
      <c r="G120" s="101"/>
      <c r="H120" s="98">
        <v>11563280</v>
      </c>
      <c r="I120" s="40">
        <f t="shared" si="0"/>
        <v>-27463282.738899946</v>
      </c>
    </row>
    <row r="121" spans="3:9" s="6" customFormat="1" ht="18" thickTop="1" thickBot="1" x14ac:dyDescent="0.25">
      <c r="C121" s="59"/>
      <c r="D121" s="60">
        <v>45893</v>
      </c>
      <c r="E121" s="61" t="s">
        <v>179</v>
      </c>
      <c r="F121" s="96" t="s">
        <v>82</v>
      </c>
      <c r="G121" s="101"/>
      <c r="H121" s="98">
        <v>225000</v>
      </c>
      <c r="I121" s="40">
        <f t="shared" si="0"/>
        <v>-27688282.738899946</v>
      </c>
    </row>
    <row r="122" spans="3:9" s="6" customFormat="1" ht="18" thickTop="1" thickBot="1" x14ac:dyDescent="0.25">
      <c r="C122" s="59"/>
      <c r="D122" s="60">
        <v>45893</v>
      </c>
      <c r="E122" s="61" t="s">
        <v>180</v>
      </c>
      <c r="F122" s="96" t="s">
        <v>82</v>
      </c>
      <c r="G122" s="101"/>
      <c r="H122" s="98">
        <v>1264980</v>
      </c>
      <c r="I122" s="40">
        <f t="shared" si="0"/>
        <v>-28953262.738899946</v>
      </c>
    </row>
    <row r="123" spans="3:9" s="6" customFormat="1" ht="30" thickTop="1" thickBot="1" x14ac:dyDescent="0.25">
      <c r="C123" s="59"/>
      <c r="D123" s="60">
        <v>45894</v>
      </c>
      <c r="E123" s="61"/>
      <c r="F123" s="96" t="s">
        <v>23</v>
      </c>
      <c r="G123" s="101">
        <v>953964.86</v>
      </c>
      <c r="H123" s="98"/>
      <c r="I123" s="40">
        <f t="shared" si="0"/>
        <v>-27999297.878899947</v>
      </c>
    </row>
    <row r="124" spans="3:9" s="6" customFormat="1" ht="18" thickTop="1" thickBot="1" x14ac:dyDescent="0.25">
      <c r="C124" s="59"/>
      <c r="D124" s="60">
        <v>45894</v>
      </c>
      <c r="E124" s="61" t="s">
        <v>181</v>
      </c>
      <c r="F124" s="96" t="s">
        <v>82</v>
      </c>
      <c r="G124" s="101"/>
      <c r="H124" s="98">
        <v>1568000</v>
      </c>
      <c r="I124" s="40">
        <f t="shared" si="0"/>
        <v>-29567297.878899947</v>
      </c>
    </row>
    <row r="125" spans="3:9" s="6" customFormat="1" ht="18" thickTop="1" thickBot="1" x14ac:dyDescent="0.25">
      <c r="C125" s="59"/>
      <c r="D125" s="60">
        <v>45894</v>
      </c>
      <c r="E125" s="61" t="s">
        <v>182</v>
      </c>
      <c r="F125" s="96" t="s">
        <v>81</v>
      </c>
      <c r="G125" s="101"/>
      <c r="H125" s="98">
        <v>2352460</v>
      </c>
      <c r="I125" s="40">
        <f t="shared" si="0"/>
        <v>-31919757.878899947</v>
      </c>
    </row>
    <row r="126" spans="3:9" s="6" customFormat="1" ht="30" thickTop="1" thickBot="1" x14ac:dyDescent="0.25">
      <c r="C126" s="59"/>
      <c r="D126" s="60">
        <v>45894</v>
      </c>
      <c r="E126" s="61" t="s">
        <v>183</v>
      </c>
      <c r="F126" s="96" t="s">
        <v>16</v>
      </c>
      <c r="G126" s="101"/>
      <c r="H126" s="98">
        <v>3042</v>
      </c>
      <c r="I126" s="40">
        <f t="shared" ref="I126:I172" si="1">I125+G126-H126</f>
        <v>-31922799.878899947</v>
      </c>
    </row>
    <row r="127" spans="3:9" s="6" customFormat="1" ht="18" thickTop="1" thickBot="1" x14ac:dyDescent="0.25">
      <c r="C127" s="59"/>
      <c r="D127" s="60">
        <v>45894</v>
      </c>
      <c r="E127" s="61" t="s">
        <v>183</v>
      </c>
      <c r="F127" s="96" t="s">
        <v>227</v>
      </c>
      <c r="G127" s="101"/>
      <c r="H127" s="98">
        <v>67842</v>
      </c>
      <c r="I127" s="40">
        <f t="shared" si="1"/>
        <v>-31990641.878899947</v>
      </c>
    </row>
    <row r="128" spans="3:9" s="6" customFormat="1" ht="30" thickTop="1" thickBot="1" x14ac:dyDescent="0.25">
      <c r="C128" s="59"/>
      <c r="D128" s="60">
        <v>45894</v>
      </c>
      <c r="E128" s="61" t="s">
        <v>184</v>
      </c>
      <c r="F128" s="96" t="s">
        <v>16</v>
      </c>
      <c r="G128" s="101"/>
      <c r="H128" s="98">
        <v>4499.9799999999996</v>
      </c>
      <c r="I128" s="40">
        <f t="shared" si="1"/>
        <v>-31995141.858899947</v>
      </c>
    </row>
    <row r="129" spans="3:9" s="6" customFormat="1" ht="18" thickTop="1" thickBot="1" x14ac:dyDescent="0.25">
      <c r="C129" s="59"/>
      <c r="D129" s="60">
        <v>45894</v>
      </c>
      <c r="E129" s="61" t="s">
        <v>184</v>
      </c>
      <c r="F129" s="96" t="s">
        <v>228</v>
      </c>
      <c r="G129" s="101"/>
      <c r="H129" s="98">
        <v>101699.21999999999</v>
      </c>
      <c r="I129" s="40">
        <f t="shared" si="1"/>
        <v>-32096841.078899946</v>
      </c>
    </row>
    <row r="130" spans="3:9" s="6" customFormat="1" ht="30" thickTop="1" thickBot="1" x14ac:dyDescent="0.25">
      <c r="C130" s="59"/>
      <c r="D130" s="60">
        <v>45894</v>
      </c>
      <c r="E130" s="61" t="s">
        <v>185</v>
      </c>
      <c r="F130" s="96" t="s">
        <v>16</v>
      </c>
      <c r="G130" s="101"/>
      <c r="H130" s="98">
        <v>7427.5200000000013</v>
      </c>
      <c r="I130" s="40">
        <f t="shared" si="1"/>
        <v>-32104268.598899946</v>
      </c>
    </row>
    <row r="131" spans="3:9" s="6" customFormat="1" ht="18" thickTop="1" thickBot="1" x14ac:dyDescent="0.25">
      <c r="C131" s="59"/>
      <c r="D131" s="60">
        <v>45894</v>
      </c>
      <c r="E131" s="61" t="s">
        <v>185</v>
      </c>
      <c r="F131" s="96" t="s">
        <v>228</v>
      </c>
      <c r="G131" s="101"/>
      <c r="H131" s="98">
        <v>156570.94000000003</v>
      </c>
      <c r="I131" s="40">
        <f t="shared" si="1"/>
        <v>-32260839.538899947</v>
      </c>
    </row>
    <row r="132" spans="3:9" s="6" customFormat="1" ht="30" thickTop="1" thickBot="1" x14ac:dyDescent="0.25">
      <c r="C132" s="59"/>
      <c r="D132" s="60">
        <v>45896</v>
      </c>
      <c r="E132" s="61"/>
      <c r="F132" s="96" t="s">
        <v>23</v>
      </c>
      <c r="G132" s="101">
        <v>1064020.51</v>
      </c>
      <c r="H132" s="98"/>
      <c r="I132" s="40">
        <f t="shared" si="1"/>
        <v>-31196819.028899945</v>
      </c>
    </row>
    <row r="133" spans="3:9" s="6" customFormat="1" ht="30" thickTop="1" thickBot="1" x14ac:dyDescent="0.25">
      <c r="C133" s="59"/>
      <c r="D133" s="60">
        <v>45896</v>
      </c>
      <c r="E133" s="61" t="s">
        <v>186</v>
      </c>
      <c r="F133" s="96" t="s">
        <v>16</v>
      </c>
      <c r="G133" s="101"/>
      <c r="H133" s="98">
        <v>6188.2000000000007</v>
      </c>
      <c r="I133" s="40">
        <f t="shared" si="1"/>
        <v>-31203007.228899945</v>
      </c>
    </row>
    <row r="134" spans="3:9" s="6" customFormat="1" ht="18" thickTop="1" thickBot="1" x14ac:dyDescent="0.25">
      <c r="C134" s="59"/>
      <c r="D134" s="60">
        <v>45896</v>
      </c>
      <c r="E134" s="61" t="s">
        <v>186</v>
      </c>
      <c r="F134" s="96" t="s">
        <v>229</v>
      </c>
      <c r="G134" s="101"/>
      <c r="H134" s="98">
        <v>124211.32</v>
      </c>
      <c r="I134" s="40">
        <f t="shared" si="1"/>
        <v>-31327218.548899945</v>
      </c>
    </row>
    <row r="135" spans="3:9" s="6" customFormat="1" ht="18" thickTop="1" thickBot="1" x14ac:dyDescent="0.25">
      <c r="C135" s="59"/>
      <c r="D135" s="60">
        <v>45896</v>
      </c>
      <c r="E135" s="61" t="s">
        <v>187</v>
      </c>
      <c r="F135" s="96" t="s">
        <v>230</v>
      </c>
      <c r="G135" s="101"/>
      <c r="H135" s="98">
        <v>75566.66</v>
      </c>
      <c r="I135" s="40">
        <f t="shared" si="1"/>
        <v>-31402785.208899945</v>
      </c>
    </row>
    <row r="136" spans="3:9" s="6" customFormat="1" ht="18" thickTop="1" thickBot="1" x14ac:dyDescent="0.25">
      <c r="C136" s="59"/>
      <c r="D136" s="60">
        <v>45896</v>
      </c>
      <c r="E136" s="61" t="s">
        <v>188</v>
      </c>
      <c r="F136" s="96" t="s">
        <v>230</v>
      </c>
      <c r="G136" s="101"/>
      <c r="H136" s="98">
        <v>31565.84</v>
      </c>
      <c r="I136" s="40">
        <f t="shared" si="1"/>
        <v>-31434351.048899945</v>
      </c>
    </row>
    <row r="137" spans="3:9" s="6" customFormat="1" ht="18" thickTop="1" thickBot="1" x14ac:dyDescent="0.25">
      <c r="C137" s="59"/>
      <c r="D137" s="60">
        <v>45896</v>
      </c>
      <c r="E137" s="61" t="s">
        <v>189</v>
      </c>
      <c r="F137" s="96" t="s">
        <v>230</v>
      </c>
      <c r="G137" s="101"/>
      <c r="H137" s="98">
        <v>27026.82</v>
      </c>
      <c r="I137" s="40">
        <f t="shared" si="1"/>
        <v>-31461377.868899945</v>
      </c>
    </row>
    <row r="138" spans="3:9" s="6" customFormat="1" ht="30" thickTop="1" thickBot="1" x14ac:dyDescent="0.25">
      <c r="C138" s="59"/>
      <c r="D138" s="60">
        <v>45896</v>
      </c>
      <c r="E138" s="61" t="s">
        <v>190</v>
      </c>
      <c r="F138" s="96" t="s">
        <v>16</v>
      </c>
      <c r="G138" s="101"/>
      <c r="H138" s="98">
        <v>2778.9300000000003</v>
      </c>
      <c r="I138" s="40">
        <f t="shared" si="1"/>
        <v>-31464156.798899945</v>
      </c>
    </row>
    <row r="139" spans="3:9" s="6" customFormat="1" ht="18" thickTop="1" thickBot="1" x14ac:dyDescent="0.25">
      <c r="C139" s="59"/>
      <c r="D139" s="60">
        <v>45896</v>
      </c>
      <c r="E139" s="61" t="s">
        <v>190</v>
      </c>
      <c r="F139" s="96" t="s">
        <v>231</v>
      </c>
      <c r="G139" s="101"/>
      <c r="H139" s="98">
        <v>62803.82</v>
      </c>
      <c r="I139" s="40">
        <f t="shared" si="1"/>
        <v>-31526960.618899945</v>
      </c>
    </row>
    <row r="140" spans="3:9" s="6" customFormat="1" ht="30" thickTop="1" thickBot="1" x14ac:dyDescent="0.25">
      <c r="C140" s="59"/>
      <c r="D140" s="60">
        <v>45897</v>
      </c>
      <c r="E140" s="61"/>
      <c r="F140" s="96" t="s">
        <v>23</v>
      </c>
      <c r="G140" s="101">
        <v>939052.97</v>
      </c>
      <c r="H140" s="98"/>
      <c r="I140" s="40">
        <f t="shared" si="1"/>
        <v>-30587907.648899946</v>
      </c>
    </row>
    <row r="141" spans="3:9" s="6" customFormat="1" ht="30" thickTop="1" thickBot="1" x14ac:dyDescent="0.25">
      <c r="C141" s="59"/>
      <c r="D141" s="60">
        <v>45897</v>
      </c>
      <c r="E141" s="61" t="s">
        <v>191</v>
      </c>
      <c r="F141" s="96" t="s">
        <v>16</v>
      </c>
      <c r="G141" s="101"/>
      <c r="H141" s="98">
        <v>20478</v>
      </c>
      <c r="I141" s="40">
        <f t="shared" si="1"/>
        <v>-30608385.648899946</v>
      </c>
    </row>
    <row r="142" spans="3:9" s="6" customFormat="1" ht="18" thickTop="1" thickBot="1" x14ac:dyDescent="0.25">
      <c r="C142" s="59"/>
      <c r="D142" s="60">
        <v>45897</v>
      </c>
      <c r="E142" s="61" t="s">
        <v>191</v>
      </c>
      <c r="F142" s="96" t="s">
        <v>229</v>
      </c>
      <c r="G142" s="101"/>
      <c r="H142" s="98">
        <v>389082</v>
      </c>
      <c r="I142" s="40">
        <f t="shared" si="1"/>
        <v>-30997467.648899946</v>
      </c>
    </row>
    <row r="143" spans="3:9" s="6" customFormat="1" ht="30" thickTop="1" thickBot="1" x14ac:dyDescent="0.25">
      <c r="C143" s="59"/>
      <c r="D143" s="60">
        <v>45898</v>
      </c>
      <c r="E143" s="61" t="s">
        <v>192</v>
      </c>
      <c r="F143" s="96" t="s">
        <v>16</v>
      </c>
      <c r="G143" s="101"/>
      <c r="H143" s="98">
        <v>4450</v>
      </c>
      <c r="I143" s="40">
        <f t="shared" si="1"/>
        <v>-31001917.648899946</v>
      </c>
    </row>
    <row r="144" spans="3:9" s="6" customFormat="1" ht="18" thickTop="1" thickBot="1" x14ac:dyDescent="0.25">
      <c r="C144" s="59"/>
      <c r="D144" s="60">
        <v>45898</v>
      </c>
      <c r="E144" s="61" t="s">
        <v>192</v>
      </c>
      <c r="F144" s="96" t="s">
        <v>232</v>
      </c>
      <c r="G144" s="101"/>
      <c r="H144" s="98">
        <v>100570</v>
      </c>
      <c r="I144" s="40">
        <f t="shared" si="1"/>
        <v>-31102487.648899946</v>
      </c>
    </row>
    <row r="145" spans="3:9" s="6" customFormat="1" ht="30" thickTop="1" thickBot="1" x14ac:dyDescent="0.25">
      <c r="C145" s="59"/>
      <c r="D145" s="60">
        <v>45898</v>
      </c>
      <c r="E145" s="61" t="s">
        <v>193</v>
      </c>
      <c r="F145" s="96" t="s">
        <v>16</v>
      </c>
      <c r="G145" s="101"/>
      <c r="H145" s="98">
        <v>540</v>
      </c>
      <c r="I145" s="40">
        <f t="shared" si="1"/>
        <v>-31103027.648899946</v>
      </c>
    </row>
    <row r="146" spans="3:9" s="6" customFormat="1" ht="18" thickTop="1" thickBot="1" x14ac:dyDescent="0.25">
      <c r="C146" s="59"/>
      <c r="D146" s="60">
        <v>45898</v>
      </c>
      <c r="E146" s="61" t="s">
        <v>193</v>
      </c>
      <c r="F146" s="96" t="s">
        <v>233</v>
      </c>
      <c r="G146" s="101"/>
      <c r="H146" s="98">
        <v>10260</v>
      </c>
      <c r="I146" s="40">
        <f t="shared" si="1"/>
        <v>-31113287.648899946</v>
      </c>
    </row>
    <row r="147" spans="3:9" s="6" customFormat="1" ht="30" thickTop="1" thickBot="1" x14ac:dyDescent="0.25">
      <c r="C147" s="59"/>
      <c r="D147" s="60">
        <v>45898</v>
      </c>
      <c r="E147" s="61" t="s">
        <v>194</v>
      </c>
      <c r="F147" s="96" t="s">
        <v>16</v>
      </c>
      <c r="G147" s="101"/>
      <c r="H147" s="98">
        <v>29700</v>
      </c>
      <c r="I147" s="40">
        <f t="shared" si="1"/>
        <v>-31142987.648899946</v>
      </c>
    </row>
    <row r="148" spans="3:9" s="6" customFormat="1" ht="18" thickTop="1" thickBot="1" x14ac:dyDescent="0.25">
      <c r="C148" s="59"/>
      <c r="D148" s="60">
        <v>45898</v>
      </c>
      <c r="E148" s="61" t="s">
        <v>194</v>
      </c>
      <c r="F148" s="96" t="s">
        <v>67</v>
      </c>
      <c r="G148" s="101"/>
      <c r="H148" s="98">
        <v>861300</v>
      </c>
      <c r="I148" s="40">
        <f t="shared" si="1"/>
        <v>-32004287.648899946</v>
      </c>
    </row>
    <row r="149" spans="3:9" s="6" customFormat="1" ht="30" thickTop="1" thickBot="1" x14ac:dyDescent="0.25">
      <c r="C149" s="59"/>
      <c r="D149" s="60">
        <v>45898</v>
      </c>
      <c r="E149" s="61" t="s">
        <v>195</v>
      </c>
      <c r="F149" s="96" t="s">
        <v>16</v>
      </c>
      <c r="G149" s="101"/>
      <c r="H149" s="98">
        <v>2800</v>
      </c>
      <c r="I149" s="40">
        <f t="shared" si="1"/>
        <v>-32007087.648899946</v>
      </c>
    </row>
    <row r="150" spans="3:9" s="6" customFormat="1" ht="18" thickTop="1" thickBot="1" x14ac:dyDescent="0.25">
      <c r="C150" s="59"/>
      <c r="D150" s="60">
        <v>45898</v>
      </c>
      <c r="E150" s="61" t="s">
        <v>195</v>
      </c>
      <c r="F150" s="96" t="s">
        <v>67</v>
      </c>
      <c r="G150" s="101"/>
      <c r="H150" s="98">
        <v>137200</v>
      </c>
      <c r="I150" s="40">
        <f t="shared" si="1"/>
        <v>-32144287.648899946</v>
      </c>
    </row>
    <row r="151" spans="3:9" s="6" customFormat="1" ht="18" thickTop="1" thickBot="1" x14ac:dyDescent="0.25">
      <c r="C151" s="59"/>
      <c r="D151" s="60">
        <v>45898</v>
      </c>
      <c r="E151" s="61" t="s">
        <v>196</v>
      </c>
      <c r="F151" s="96" t="s">
        <v>67</v>
      </c>
      <c r="G151" s="101"/>
      <c r="H151" s="98">
        <v>322140</v>
      </c>
      <c r="I151" s="40">
        <f t="shared" si="1"/>
        <v>-32466427.648899946</v>
      </c>
    </row>
    <row r="152" spans="3:9" s="6" customFormat="1" ht="30" thickTop="1" thickBot="1" x14ac:dyDescent="0.25">
      <c r="C152" s="59"/>
      <c r="D152" s="60">
        <v>45898</v>
      </c>
      <c r="E152" s="61" t="s">
        <v>197</v>
      </c>
      <c r="F152" s="96" t="s">
        <v>16</v>
      </c>
      <c r="G152" s="101"/>
      <c r="H152" s="98">
        <v>6615</v>
      </c>
      <c r="I152" s="40">
        <f t="shared" si="1"/>
        <v>-32473042.648899946</v>
      </c>
    </row>
    <row r="153" spans="3:9" s="6" customFormat="1" ht="18" thickTop="1" thickBot="1" x14ac:dyDescent="0.25">
      <c r="C153" s="59"/>
      <c r="D153" s="60">
        <v>45898</v>
      </c>
      <c r="E153" s="64" t="s">
        <v>197</v>
      </c>
      <c r="F153" s="96" t="s">
        <v>67</v>
      </c>
      <c r="G153" s="101"/>
      <c r="H153" s="98">
        <v>149499</v>
      </c>
      <c r="I153" s="40">
        <f t="shared" si="1"/>
        <v>-32622541.648899946</v>
      </c>
    </row>
    <row r="154" spans="3:9" s="6" customFormat="1" ht="30" thickTop="1" thickBot="1" x14ac:dyDescent="0.25">
      <c r="C154" s="59"/>
      <c r="D154" s="60">
        <v>45899</v>
      </c>
      <c r="E154" s="61" t="s">
        <v>198</v>
      </c>
      <c r="F154" s="96" t="s">
        <v>16</v>
      </c>
      <c r="G154" s="101"/>
      <c r="H154" s="98">
        <v>1100</v>
      </c>
      <c r="I154" s="40">
        <f t="shared" si="1"/>
        <v>-32623641.648899946</v>
      </c>
    </row>
    <row r="155" spans="3:9" s="6" customFormat="1" ht="18" thickTop="1" thickBot="1" x14ac:dyDescent="0.25">
      <c r="C155" s="59"/>
      <c r="D155" s="60">
        <v>45899</v>
      </c>
      <c r="E155" s="64" t="s">
        <v>198</v>
      </c>
      <c r="F155" s="96" t="s">
        <v>215</v>
      </c>
      <c r="G155" s="101"/>
      <c r="H155" s="97">
        <v>20900</v>
      </c>
      <c r="I155" s="40">
        <f t="shared" si="1"/>
        <v>-32644541.648899946</v>
      </c>
    </row>
    <row r="156" spans="3:9" s="6" customFormat="1" ht="30" thickTop="1" thickBot="1" x14ac:dyDescent="0.25">
      <c r="C156" s="59"/>
      <c r="D156" s="60">
        <v>45899</v>
      </c>
      <c r="E156" s="64" t="s">
        <v>199</v>
      </c>
      <c r="F156" s="96" t="s">
        <v>16</v>
      </c>
      <c r="G156" s="101"/>
      <c r="H156" s="97">
        <v>16656.5</v>
      </c>
      <c r="I156" s="40">
        <f t="shared" si="1"/>
        <v>-32661198.148899946</v>
      </c>
    </row>
    <row r="157" spans="3:9" s="6" customFormat="1" ht="18" thickTop="1" thickBot="1" x14ac:dyDescent="0.25">
      <c r="C157" s="59"/>
      <c r="D157" s="60">
        <v>45899</v>
      </c>
      <c r="E157" s="61" t="s">
        <v>199</v>
      </c>
      <c r="F157" s="96" t="s">
        <v>215</v>
      </c>
      <c r="G157" s="101"/>
      <c r="H157" s="98">
        <v>347478.5</v>
      </c>
      <c r="I157" s="40">
        <f t="shared" si="1"/>
        <v>-33008676.648899946</v>
      </c>
    </row>
    <row r="158" spans="3:9" s="6" customFormat="1" ht="30" thickTop="1" thickBot="1" x14ac:dyDescent="0.25">
      <c r="C158" s="59"/>
      <c r="D158" s="60">
        <v>45899</v>
      </c>
      <c r="E158" s="61" t="s">
        <v>200</v>
      </c>
      <c r="F158" s="96" t="s">
        <v>16</v>
      </c>
      <c r="G158" s="101"/>
      <c r="H158" s="98">
        <v>8313.5</v>
      </c>
      <c r="I158" s="40">
        <f t="shared" si="1"/>
        <v>-33016990.148899946</v>
      </c>
    </row>
    <row r="159" spans="3:9" s="6" customFormat="1" ht="18" thickTop="1" thickBot="1" x14ac:dyDescent="0.25">
      <c r="C159" s="59"/>
      <c r="D159" s="60">
        <v>45899</v>
      </c>
      <c r="E159" s="64" t="s">
        <v>200</v>
      </c>
      <c r="F159" s="96" t="s">
        <v>215</v>
      </c>
      <c r="G159" s="101"/>
      <c r="H159" s="98">
        <v>173850.5</v>
      </c>
      <c r="I159" s="40">
        <f t="shared" si="1"/>
        <v>-33190840.648899946</v>
      </c>
    </row>
    <row r="160" spans="3:9" s="6" customFormat="1" ht="30" thickTop="1" thickBot="1" x14ac:dyDescent="0.25">
      <c r="C160" s="59"/>
      <c r="D160" s="60">
        <v>45899</v>
      </c>
      <c r="E160" s="64" t="s">
        <v>201</v>
      </c>
      <c r="F160" s="96" t="s">
        <v>16</v>
      </c>
      <c r="G160" s="101"/>
      <c r="H160" s="98">
        <v>21383</v>
      </c>
      <c r="I160" s="40">
        <f t="shared" si="1"/>
        <v>-33212223.648899946</v>
      </c>
    </row>
    <row r="161" spans="3:95" s="6" customFormat="1" ht="18" thickTop="1" thickBot="1" x14ac:dyDescent="0.25">
      <c r="C161" s="59"/>
      <c r="D161" s="60">
        <v>45899</v>
      </c>
      <c r="E161" s="61" t="s">
        <v>201</v>
      </c>
      <c r="F161" s="96" t="s">
        <v>215</v>
      </c>
      <c r="G161" s="102"/>
      <c r="H161" s="98">
        <v>483255.8</v>
      </c>
      <c r="I161" s="40">
        <f t="shared" si="1"/>
        <v>-33695479.448899947</v>
      </c>
    </row>
    <row r="162" spans="3:95" s="6" customFormat="1" ht="30" thickTop="1" thickBot="1" x14ac:dyDescent="0.25">
      <c r="C162" s="59"/>
      <c r="D162" s="60">
        <v>45899</v>
      </c>
      <c r="E162" s="64" t="s">
        <v>202</v>
      </c>
      <c r="F162" s="62" t="s">
        <v>16</v>
      </c>
      <c r="G162" s="99"/>
      <c r="H162" s="76">
        <v>7708</v>
      </c>
      <c r="I162" s="40">
        <f t="shared" si="1"/>
        <v>-33703187.448899947</v>
      </c>
    </row>
    <row r="163" spans="3:95" s="6" customFormat="1" ht="18" thickTop="1" thickBot="1" x14ac:dyDescent="0.25">
      <c r="C163" s="59"/>
      <c r="D163" s="60">
        <v>45899</v>
      </c>
      <c r="E163" s="61" t="s">
        <v>202</v>
      </c>
      <c r="F163" s="62" t="s">
        <v>215</v>
      </c>
      <c r="G163" s="76"/>
      <c r="H163" s="76">
        <v>169799.8</v>
      </c>
      <c r="I163" s="40">
        <f t="shared" si="1"/>
        <v>-33872987.248899944</v>
      </c>
    </row>
    <row r="164" spans="3:95" s="6" customFormat="1" ht="30" thickTop="1" thickBot="1" x14ac:dyDescent="0.25">
      <c r="C164" s="59"/>
      <c r="D164" s="60">
        <v>45899</v>
      </c>
      <c r="E164" s="64" t="s">
        <v>203</v>
      </c>
      <c r="F164" s="62" t="s">
        <v>16</v>
      </c>
      <c r="G164" s="76"/>
      <c r="H164" s="76">
        <v>13604</v>
      </c>
      <c r="I164" s="40">
        <f t="shared" si="1"/>
        <v>-33886591.248899944</v>
      </c>
    </row>
    <row r="165" spans="3:95" s="6" customFormat="1" ht="18" thickTop="1" thickBot="1" x14ac:dyDescent="0.25">
      <c r="C165" s="59"/>
      <c r="D165" s="60">
        <v>45899</v>
      </c>
      <c r="E165" s="61" t="s">
        <v>203</v>
      </c>
      <c r="F165" s="62" t="s">
        <v>215</v>
      </c>
      <c r="G165" s="76"/>
      <c r="H165" s="76">
        <v>307450.40000000002</v>
      </c>
      <c r="I165" s="40">
        <f t="shared" si="1"/>
        <v>-34194041.648899943</v>
      </c>
    </row>
    <row r="166" spans="3:95" s="6" customFormat="1" ht="30" thickTop="1" thickBot="1" x14ac:dyDescent="0.25">
      <c r="C166" s="59"/>
      <c r="D166" s="60">
        <v>45899</v>
      </c>
      <c r="E166" s="64" t="s">
        <v>204</v>
      </c>
      <c r="F166" s="62" t="s">
        <v>16</v>
      </c>
      <c r="G166" s="76"/>
      <c r="H166" s="76">
        <v>59173.5</v>
      </c>
      <c r="I166" s="40">
        <f t="shared" si="1"/>
        <v>-34253215.148899943</v>
      </c>
    </row>
    <row r="167" spans="3:95" s="6" customFormat="1" ht="18" thickTop="1" thickBot="1" x14ac:dyDescent="0.25">
      <c r="C167" s="59"/>
      <c r="D167" s="60">
        <v>45899</v>
      </c>
      <c r="E167" s="61" t="s">
        <v>204</v>
      </c>
      <c r="F167" s="62" t="s">
        <v>215</v>
      </c>
      <c r="G167" s="76"/>
      <c r="H167" s="76">
        <v>1192563.3</v>
      </c>
      <c r="I167" s="40">
        <f t="shared" si="1"/>
        <v>-35445778.44889994</v>
      </c>
    </row>
    <row r="168" spans="3:95" s="6" customFormat="1" ht="30" thickTop="1" thickBot="1" x14ac:dyDescent="0.25">
      <c r="C168" s="59"/>
      <c r="D168" s="60">
        <v>45899</v>
      </c>
      <c r="E168" s="64" t="s">
        <v>205</v>
      </c>
      <c r="F168" s="62" t="s">
        <v>16</v>
      </c>
      <c r="G168" s="76"/>
      <c r="H168" s="63">
        <v>19050</v>
      </c>
      <c r="I168" s="40">
        <f t="shared" si="1"/>
        <v>-35464828.44889994</v>
      </c>
    </row>
    <row r="169" spans="3:95" s="6" customFormat="1" ht="18" thickTop="1" thickBot="1" x14ac:dyDescent="0.25">
      <c r="C169" s="59"/>
      <c r="D169" s="60">
        <v>45899</v>
      </c>
      <c r="E169" s="61" t="s">
        <v>205</v>
      </c>
      <c r="F169" s="62" t="s">
        <v>234</v>
      </c>
      <c r="G169" s="76"/>
      <c r="H169" s="63">
        <v>1123950</v>
      </c>
      <c r="I169" s="40">
        <f t="shared" si="1"/>
        <v>-36588778.44889994</v>
      </c>
    </row>
    <row r="170" spans="3:95" s="6" customFormat="1" ht="30" thickTop="1" thickBot="1" x14ac:dyDescent="0.25">
      <c r="C170" s="59"/>
      <c r="D170" s="60">
        <v>45899</v>
      </c>
      <c r="E170" s="64" t="s">
        <v>206</v>
      </c>
      <c r="F170" s="62" t="s">
        <v>16</v>
      </c>
      <c r="G170" s="76"/>
      <c r="H170" s="63">
        <v>10497</v>
      </c>
      <c r="I170" s="40">
        <f t="shared" si="1"/>
        <v>-36599275.44889994</v>
      </c>
    </row>
    <row r="171" spans="3:95" s="6" customFormat="1" ht="18" thickTop="1" thickBot="1" x14ac:dyDescent="0.25">
      <c r="C171" s="59"/>
      <c r="D171" s="60">
        <v>45899</v>
      </c>
      <c r="E171" s="61" t="s">
        <v>206</v>
      </c>
      <c r="F171" s="62" t="s">
        <v>235</v>
      </c>
      <c r="G171" s="76"/>
      <c r="H171" s="63">
        <v>237232.2</v>
      </c>
      <c r="I171" s="40">
        <f t="shared" si="1"/>
        <v>-36836507.648899943</v>
      </c>
    </row>
    <row r="172" spans="3:95" s="6" customFormat="1" ht="18" thickTop="1" thickBot="1" x14ac:dyDescent="0.25">
      <c r="C172" s="59"/>
      <c r="D172" s="60"/>
      <c r="E172" s="64"/>
      <c r="F172" s="62"/>
      <c r="G172" s="76"/>
      <c r="H172" s="63"/>
      <c r="I172" s="40">
        <f t="shared" si="1"/>
        <v>-36836507.648899943</v>
      </c>
    </row>
    <row r="173" spans="3:95" s="11" customFormat="1" ht="18" thickTop="1" thickBot="1" x14ac:dyDescent="0.25">
      <c r="C173" s="208" t="s">
        <v>8</v>
      </c>
      <c r="D173" s="209"/>
      <c r="E173" s="209"/>
      <c r="F173" s="209"/>
      <c r="G173" s="85">
        <f>SUM(G15:G172)</f>
        <v>24385497.899999999</v>
      </c>
      <c r="H173" s="85">
        <f>SUM(H15:H172)</f>
        <v>47710435.060000002</v>
      </c>
      <c r="I173" s="86">
        <f>+I14+G173-H173</f>
        <v>-36836507.648899958</v>
      </c>
      <c r="J173" s="24">
        <f>+I173-'[1]CTA. RECOLECTORA AUXILIAR 3001'!$J$6800</f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</row>
    <row r="174" spans="3:95" s="11" customFormat="1" ht="17.25" thickTop="1" x14ac:dyDescent="0.2">
      <c r="C174" s="128"/>
      <c r="D174" s="128"/>
      <c r="E174" s="128"/>
      <c r="F174" s="128"/>
      <c r="G174" s="129"/>
      <c r="H174" s="129"/>
      <c r="I174" s="84"/>
      <c r="J174" s="24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</row>
    <row r="175" spans="3:95" s="11" customFormat="1" ht="16.5" x14ac:dyDescent="0.2">
      <c r="C175" s="128"/>
      <c r="D175" s="128"/>
      <c r="E175" s="128"/>
      <c r="F175" s="128"/>
      <c r="G175" s="129"/>
      <c r="H175" s="129"/>
      <c r="I175" s="84"/>
      <c r="J175" s="24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</row>
    <row r="176" spans="3:95" s="11" customFormat="1" ht="16.5" x14ac:dyDescent="0.2">
      <c r="C176" s="5"/>
      <c r="D176" s="5"/>
      <c r="E176" s="77" t="s">
        <v>36</v>
      </c>
      <c r="F176" s="78"/>
      <c r="G176" s="8" t="s">
        <v>48</v>
      </c>
      <c r="H176" s="78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</row>
    <row r="177" spans="3:95" s="11" customFormat="1" ht="16.5" x14ac:dyDescent="0.2">
      <c r="C177" s="5"/>
      <c r="D177" s="5"/>
      <c r="E177" s="77" t="s">
        <v>31</v>
      </c>
      <c r="F177" s="78"/>
      <c r="G177" s="8"/>
      <c r="H177" s="77" t="s">
        <v>32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</row>
    <row r="178" spans="3:95" s="11" customFormat="1" ht="16.5" x14ac:dyDescent="0.2">
      <c r="C178" s="5"/>
      <c r="D178" s="5"/>
      <c r="E178" s="77" t="s">
        <v>33</v>
      </c>
      <c r="F178" s="78"/>
      <c r="G178" s="8"/>
      <c r="H178" s="77" t="s">
        <v>74</v>
      </c>
      <c r="J178" s="22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</row>
    <row r="179" spans="3:95" s="11" customFormat="1" ht="16.5" x14ac:dyDescent="0.2">
      <c r="C179" s="5"/>
      <c r="D179" s="5"/>
      <c r="E179" s="77" t="s">
        <v>34</v>
      </c>
      <c r="F179" s="78"/>
      <c r="G179" s="8"/>
      <c r="H179" s="77" t="s">
        <v>51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</row>
    <row r="180" spans="3:95" s="11" customFormat="1" ht="16.5" x14ac:dyDescent="0.2">
      <c r="C180" s="5"/>
      <c r="D180" s="5"/>
      <c r="E180" s="77"/>
      <c r="F180" s="78"/>
      <c r="G180" s="77"/>
      <c r="H180" s="8"/>
      <c r="I180" s="8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</row>
    <row r="181" spans="3:95" s="11" customFormat="1" ht="16.5" x14ac:dyDescent="0.2">
      <c r="C181" s="5"/>
      <c r="D181" s="5"/>
      <c r="E181" s="79"/>
      <c r="F181" s="104"/>
      <c r="G181" s="78"/>
      <c r="H181" s="8"/>
      <c r="I181" s="8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</row>
    <row r="182" spans="3:95" s="11" customFormat="1" ht="16.5" x14ac:dyDescent="0.2">
      <c r="C182" s="5"/>
      <c r="D182" s="5"/>
      <c r="E182" s="79"/>
      <c r="F182" s="77" t="s">
        <v>35</v>
      </c>
      <c r="G182" s="78"/>
      <c r="H182" s="8"/>
      <c r="I182" s="8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</row>
    <row r="183" spans="3:95" s="11" customFormat="1" ht="18" x14ac:dyDescent="0.25">
      <c r="C183" s="19"/>
      <c r="D183" s="5"/>
      <c r="E183" s="79"/>
      <c r="F183" s="77" t="s">
        <v>91</v>
      </c>
      <c r="G183" s="78"/>
      <c r="H183" s="8"/>
      <c r="I183" s="17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</row>
    <row r="184" spans="3:95" s="11" customFormat="1" ht="18" x14ac:dyDescent="0.2">
      <c r="C184" s="18"/>
      <c r="D184" s="5"/>
      <c r="E184" s="79"/>
      <c r="F184" s="77" t="s">
        <v>49</v>
      </c>
      <c r="G184" s="78"/>
      <c r="H184" s="8"/>
      <c r="I184" s="20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</row>
    <row r="185" spans="3:95" s="11" customFormat="1" ht="18" x14ac:dyDescent="0.2">
      <c r="C185" s="18"/>
      <c r="D185" s="5"/>
      <c r="E185" s="79"/>
      <c r="G185" s="78"/>
      <c r="H185" s="8"/>
      <c r="I185" s="20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</row>
    <row r="186" spans="3:95" s="11" customFormat="1" ht="16.5" x14ac:dyDescent="0.2">
      <c r="C186" s="5"/>
      <c r="D186" s="5"/>
      <c r="E186" s="79"/>
      <c r="F186" s="78"/>
      <c r="G186" s="78"/>
      <c r="H186" s="8"/>
      <c r="I186" s="4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</row>
    <row r="187" spans="3:95" s="11" customFormat="1" ht="20.25" x14ac:dyDescent="0.2">
      <c r="C187" s="207"/>
      <c r="D187" s="207"/>
      <c r="E187" s="207"/>
      <c r="F187" s="207"/>
      <c r="G187" s="207"/>
      <c r="H187" s="207"/>
      <c r="I187" s="207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</row>
    <row r="188" spans="3:95" s="11" customFormat="1" ht="20.25" x14ac:dyDescent="0.2">
      <c r="C188" s="207"/>
      <c r="D188" s="207"/>
      <c r="E188" s="207"/>
      <c r="F188" s="207"/>
      <c r="G188" s="207"/>
      <c r="H188" s="207"/>
      <c r="I188" s="207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</row>
    <row r="189" spans="3:95" s="11" customFormat="1" ht="20.25" x14ac:dyDescent="0.2">
      <c r="C189" s="207"/>
      <c r="D189" s="207"/>
      <c r="E189" s="207"/>
      <c r="F189" s="207"/>
      <c r="G189" s="207"/>
      <c r="H189" s="207"/>
      <c r="I189" s="207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</row>
    <row r="190" spans="3:95" s="11" customFormat="1" ht="20.25" x14ac:dyDescent="0.2">
      <c r="C190" s="207"/>
      <c r="D190" s="207"/>
      <c r="E190" s="207"/>
      <c r="F190" s="207"/>
      <c r="G190" s="207"/>
      <c r="H190" s="207"/>
      <c r="I190" s="207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</row>
    <row r="191" spans="3:95" s="11" customFormat="1" x14ac:dyDescent="0.2">
      <c r="C191" s="9"/>
      <c r="D191" s="9"/>
      <c r="E191" s="172"/>
      <c r="F191" s="9"/>
      <c r="G191" s="9"/>
      <c r="H191" s="9"/>
      <c r="I191" s="9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</row>
    <row r="192" spans="3:95" s="11" customFormat="1" x14ac:dyDescent="0.2">
      <c r="C192" s="9"/>
      <c r="D192" s="9"/>
      <c r="E192" s="172"/>
      <c r="F192" s="9"/>
      <c r="G192" s="9"/>
      <c r="H192" s="9"/>
      <c r="I192" s="9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</row>
    <row r="193" spans="3:95" s="11" customFormat="1" x14ac:dyDescent="0.2">
      <c r="C193" s="9"/>
      <c r="D193" s="9"/>
      <c r="E193" s="172"/>
      <c r="F193" s="9"/>
      <c r="G193" s="9"/>
      <c r="H193" s="9"/>
      <c r="I193" s="9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3:95" s="11" customFormat="1" x14ac:dyDescent="0.2">
      <c r="C194" s="9"/>
      <c r="D194" s="9"/>
      <c r="E194" s="172"/>
      <c r="F194" s="9"/>
      <c r="G194" s="9"/>
      <c r="H194" s="9"/>
      <c r="I194" s="9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3:95" s="11" customFormat="1" x14ac:dyDescent="0.2">
      <c r="C195" s="9"/>
      <c r="D195" s="9"/>
      <c r="E195" s="172"/>
      <c r="F195" s="9"/>
      <c r="G195" s="9"/>
      <c r="H195" s="9"/>
      <c r="I195" s="9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3:95" s="11" customFormat="1" x14ac:dyDescent="0.2">
      <c r="C196" s="9"/>
      <c r="D196" s="9"/>
      <c r="E196" s="172"/>
      <c r="F196" s="9"/>
      <c r="G196" s="9"/>
      <c r="H196" s="9"/>
      <c r="I196" s="9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3:95" s="11" customFormat="1" x14ac:dyDescent="0.2">
      <c r="C197" s="9"/>
      <c r="D197" s="9"/>
      <c r="E197" s="172"/>
      <c r="F197" s="9"/>
      <c r="G197" s="9"/>
      <c r="H197" s="9"/>
      <c r="I197" s="9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3:95" s="11" customFormat="1" x14ac:dyDescent="0.2">
      <c r="C198" s="9"/>
      <c r="D198" s="9"/>
      <c r="E198" s="172"/>
      <c r="F198" s="9"/>
      <c r="G198" s="9"/>
      <c r="H198" s="9"/>
      <c r="I198" s="9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3:95" s="11" customFormat="1" ht="3" customHeight="1" x14ac:dyDescent="0.2">
      <c r="C199" s="9"/>
      <c r="D199" s="9"/>
      <c r="E199" s="172"/>
      <c r="F199" s="9"/>
      <c r="G199" s="9"/>
      <c r="H199" s="9"/>
      <c r="I199" s="9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3:95" s="11" customFormat="1" x14ac:dyDescent="0.2">
      <c r="C200" s="9"/>
      <c r="D200" s="9"/>
      <c r="E200" s="172"/>
      <c r="F200" s="9"/>
      <c r="G200" s="9"/>
      <c r="H200" s="9"/>
      <c r="I200" s="9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3:95" s="11" customFormat="1" x14ac:dyDescent="0.2">
      <c r="C201" s="9"/>
      <c r="D201" s="9"/>
      <c r="E201" s="172"/>
      <c r="F201" s="9"/>
      <c r="G201" s="9"/>
      <c r="H201" s="9"/>
      <c r="I201" s="9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3:95" s="11" customFormat="1" x14ac:dyDescent="0.2">
      <c r="C202" s="9"/>
      <c r="D202" s="9"/>
      <c r="E202" s="172"/>
      <c r="F202" s="9"/>
      <c r="G202" s="9"/>
      <c r="H202" s="9"/>
      <c r="I202" s="9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21" spans="3:3" ht="13.5" thickBot="1" x14ac:dyDescent="0.25"/>
    <row r="222" spans="3:3" ht="15" x14ac:dyDescent="0.2">
      <c r="C222" s="2"/>
    </row>
  </sheetData>
  <mergeCells count="12">
    <mergeCell ref="C188:I188"/>
    <mergeCell ref="C189:I189"/>
    <mergeCell ref="C190:I190"/>
    <mergeCell ref="D11:I11"/>
    <mergeCell ref="C11:C13"/>
    <mergeCell ref="D12:H12"/>
    <mergeCell ref="C173:F173"/>
    <mergeCell ref="C6:I6"/>
    <mergeCell ref="C7:I7"/>
    <mergeCell ref="C187:I18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1" manualBreakCount="1">
    <brk id="186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80"/>
  <sheetViews>
    <sheetView topLeftCell="B6" zoomScale="80" zoomScaleNormal="80" zoomScaleSheetLayoutView="55" workbookViewId="0">
      <selection activeCell="J51" sqref="J51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00" t="s">
        <v>10</v>
      </c>
      <c r="D6" s="200"/>
      <c r="E6" s="200"/>
      <c r="F6" s="200"/>
      <c r="G6" s="200"/>
      <c r="H6" s="200"/>
      <c r="I6" s="200"/>
      <c r="J6" s="35"/>
    </row>
    <row r="7" spans="1:12" s="14" customFormat="1" ht="18" customHeight="1" x14ac:dyDescent="0.2">
      <c r="B7" s="15"/>
      <c r="C7" s="206" t="s">
        <v>11</v>
      </c>
      <c r="D7" s="206"/>
      <c r="E7" s="206"/>
      <c r="F7" s="206"/>
      <c r="G7" s="206"/>
      <c r="H7" s="206"/>
      <c r="I7" s="206"/>
      <c r="J7" s="36"/>
    </row>
    <row r="8" spans="1:12" s="14" customFormat="1" ht="15.75" customHeight="1" x14ac:dyDescent="0.2">
      <c r="B8" s="15"/>
      <c r="C8" s="206" t="s">
        <v>21</v>
      </c>
      <c r="D8" s="206"/>
      <c r="E8" s="206"/>
      <c r="F8" s="206"/>
      <c r="G8" s="206"/>
      <c r="H8" s="206"/>
      <c r="I8" s="206"/>
      <c r="J8" s="36"/>
    </row>
    <row r="9" spans="1:12" s="14" customFormat="1" ht="18.75" x14ac:dyDescent="0.2">
      <c r="B9" s="15"/>
      <c r="C9" s="206" t="s">
        <v>92</v>
      </c>
      <c r="D9" s="206"/>
      <c r="E9" s="206"/>
      <c r="F9" s="206"/>
      <c r="G9" s="206"/>
      <c r="H9" s="206"/>
      <c r="I9" s="206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12"/>
      <c r="D11" s="202" t="s">
        <v>13</v>
      </c>
      <c r="E11" s="202"/>
      <c r="F11" s="202"/>
      <c r="G11" s="202"/>
      <c r="H11" s="202"/>
      <c r="I11" s="202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13"/>
      <c r="D12" s="201" t="s">
        <v>7</v>
      </c>
      <c r="E12" s="201"/>
      <c r="F12" s="201"/>
      <c r="G12" s="201"/>
      <c r="H12" s="201"/>
      <c r="I12" s="46">
        <f>+'[1]CTA. OPERATIVA.(160)'!$J$1435</f>
        <v>121157.67340000933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13"/>
      <c r="D13" s="45" t="s">
        <v>4</v>
      </c>
      <c r="E13" s="45" t="s">
        <v>5</v>
      </c>
      <c r="F13" s="45" t="s">
        <v>6</v>
      </c>
      <c r="G13" s="45" t="s">
        <v>0</v>
      </c>
      <c r="H13" s="45" t="s">
        <v>1</v>
      </c>
      <c r="I13" s="45" t="s">
        <v>2</v>
      </c>
      <c r="J13" s="7"/>
      <c r="K13" s="7"/>
      <c r="L13" s="7"/>
    </row>
    <row r="14" spans="1:12" s="10" customFormat="1" ht="27" customHeight="1" thickTop="1" thickBot="1" x14ac:dyDescent="0.25">
      <c r="C14" s="133"/>
      <c r="D14" s="134"/>
      <c r="E14" s="135"/>
      <c r="F14" s="136">
        <f>+'INGRESOS CUENTA COLECT'!D17</f>
        <v>45869</v>
      </c>
      <c r="G14" s="137"/>
      <c r="H14" s="138">
        <v>0</v>
      </c>
      <c r="I14" s="137">
        <f>+I12</f>
        <v>121157.67340000933</v>
      </c>
    </row>
    <row r="15" spans="1:12" s="10" customFormat="1" ht="43.5" thickTop="1" x14ac:dyDescent="0.2">
      <c r="C15" s="47"/>
      <c r="D15" s="48">
        <v>45899</v>
      </c>
      <c r="E15" s="72">
        <v>2417</v>
      </c>
      <c r="F15" s="39" t="s">
        <v>238</v>
      </c>
      <c r="G15" s="49">
        <v>1778.48</v>
      </c>
      <c r="H15" s="49"/>
      <c r="I15" s="41">
        <f>I14+G15-H15</f>
        <v>122936.15340000932</v>
      </c>
    </row>
    <row r="16" spans="1:12" s="10" customFormat="1" ht="42.75" x14ac:dyDescent="0.2">
      <c r="C16" s="50"/>
      <c r="D16" s="51">
        <v>45899</v>
      </c>
      <c r="E16" s="73" t="s">
        <v>236</v>
      </c>
      <c r="F16" s="42" t="s">
        <v>239</v>
      </c>
      <c r="G16" s="52">
        <v>2306.88</v>
      </c>
      <c r="H16" s="43"/>
      <c r="I16" s="44">
        <f t="shared" ref="I16:I49" si="0">I15+G16-H16</f>
        <v>125243.03340000933</v>
      </c>
    </row>
    <row r="17" spans="3:9" s="7" customFormat="1" ht="42.75" x14ac:dyDescent="0.2">
      <c r="C17" s="50"/>
      <c r="D17" s="51">
        <v>45899</v>
      </c>
      <c r="E17" s="151" t="s">
        <v>237</v>
      </c>
      <c r="F17" s="42" t="s">
        <v>240</v>
      </c>
      <c r="G17" s="52">
        <v>1770.8</v>
      </c>
      <c r="H17" s="43"/>
      <c r="I17" s="44">
        <f t="shared" si="0"/>
        <v>127013.83340000933</v>
      </c>
    </row>
    <row r="18" spans="3:9" s="7" customFormat="1" ht="42.75" x14ac:dyDescent="0.2">
      <c r="C18" s="50"/>
      <c r="D18" s="51">
        <v>45899</v>
      </c>
      <c r="E18" s="73">
        <v>2424</v>
      </c>
      <c r="F18" s="42" t="s">
        <v>241</v>
      </c>
      <c r="G18" s="52">
        <v>1500</v>
      </c>
      <c r="H18" s="43"/>
      <c r="I18" s="44">
        <f t="shared" si="0"/>
        <v>128513.83340000933</v>
      </c>
    </row>
    <row r="19" spans="3:9" s="7" customFormat="1" ht="29.25" thickBot="1" x14ac:dyDescent="0.25">
      <c r="C19" s="50"/>
      <c r="D19" s="51">
        <v>45899</v>
      </c>
      <c r="E19" s="73"/>
      <c r="F19" s="42" t="s">
        <v>30</v>
      </c>
      <c r="G19" s="52"/>
      <c r="H19" s="43">
        <v>175</v>
      </c>
      <c r="I19" s="44">
        <f t="shared" si="0"/>
        <v>128338.83340000933</v>
      </c>
    </row>
    <row r="20" spans="3:9" s="7" customFormat="1" ht="16.5" hidden="1" x14ac:dyDescent="0.2">
      <c r="C20" s="50"/>
      <c r="D20" s="53"/>
      <c r="E20" s="54"/>
      <c r="F20" s="42"/>
      <c r="G20" s="52"/>
      <c r="H20" s="55"/>
      <c r="I20" s="44">
        <f t="shared" si="0"/>
        <v>128338.83340000933</v>
      </c>
    </row>
    <row r="21" spans="3:9" s="7" customFormat="1" ht="16.5" hidden="1" x14ac:dyDescent="0.2">
      <c r="C21" s="50"/>
      <c r="D21" s="53"/>
      <c r="E21" s="73"/>
      <c r="F21" s="42"/>
      <c r="G21" s="52"/>
      <c r="H21" s="43"/>
      <c r="I21" s="44">
        <f t="shared" si="0"/>
        <v>128338.83340000933</v>
      </c>
    </row>
    <row r="22" spans="3:9" s="7" customFormat="1" ht="16.5" hidden="1" x14ac:dyDescent="0.2">
      <c r="C22" s="50"/>
      <c r="D22" s="51"/>
      <c r="E22" s="73"/>
      <c r="F22" s="42"/>
      <c r="G22" s="52"/>
      <c r="H22" s="43"/>
      <c r="I22" s="44">
        <f t="shared" si="0"/>
        <v>128338.83340000933</v>
      </c>
    </row>
    <row r="23" spans="3:9" s="7" customFormat="1" ht="16.5" hidden="1" x14ac:dyDescent="0.2">
      <c r="C23" s="50"/>
      <c r="D23" s="51"/>
      <c r="E23" s="73"/>
      <c r="F23" s="42"/>
      <c r="G23" s="52"/>
      <c r="H23" s="43"/>
      <c r="I23" s="44">
        <f t="shared" si="0"/>
        <v>128338.83340000933</v>
      </c>
    </row>
    <row r="24" spans="3:9" s="7" customFormat="1" ht="16.5" hidden="1" x14ac:dyDescent="0.2">
      <c r="C24" s="50"/>
      <c r="D24" s="51"/>
      <c r="E24" s="151"/>
      <c r="F24" s="42"/>
      <c r="G24" s="52"/>
      <c r="H24" s="43"/>
      <c r="I24" s="44">
        <f t="shared" si="0"/>
        <v>128338.83340000933</v>
      </c>
    </row>
    <row r="25" spans="3:9" s="7" customFormat="1" ht="16.5" hidden="1" x14ac:dyDescent="0.2">
      <c r="C25" s="50"/>
      <c r="D25" s="51"/>
      <c r="E25" s="73"/>
      <c r="F25" s="42"/>
      <c r="G25" s="52"/>
      <c r="H25" s="43"/>
      <c r="I25" s="44">
        <f t="shared" si="0"/>
        <v>128338.83340000933</v>
      </c>
    </row>
    <row r="26" spans="3:9" s="7" customFormat="1" ht="16.5" hidden="1" x14ac:dyDescent="0.2">
      <c r="C26" s="50"/>
      <c r="D26" s="51"/>
      <c r="E26" s="73"/>
      <c r="F26" s="42"/>
      <c r="G26" s="52"/>
      <c r="H26" s="43"/>
      <c r="I26" s="44">
        <f t="shared" si="0"/>
        <v>128338.83340000933</v>
      </c>
    </row>
    <row r="27" spans="3:9" s="7" customFormat="1" ht="16.5" hidden="1" x14ac:dyDescent="0.2">
      <c r="C27" s="92"/>
      <c r="D27" s="90"/>
      <c r="E27" s="103"/>
      <c r="F27" s="93"/>
      <c r="G27" s="91"/>
      <c r="H27" s="87"/>
      <c r="I27" s="44">
        <f t="shared" si="0"/>
        <v>128338.83340000933</v>
      </c>
    </row>
    <row r="28" spans="3:9" s="7" customFormat="1" ht="16.5" hidden="1" x14ac:dyDescent="0.2">
      <c r="C28" s="92"/>
      <c r="D28" s="90"/>
      <c r="E28" s="103"/>
      <c r="F28" s="93"/>
      <c r="G28" s="91"/>
      <c r="H28" s="87"/>
      <c r="I28" s="44">
        <f t="shared" si="0"/>
        <v>128338.83340000933</v>
      </c>
    </row>
    <row r="29" spans="3:9" s="7" customFormat="1" ht="16.5" hidden="1" x14ac:dyDescent="0.2">
      <c r="C29" s="92"/>
      <c r="D29" s="90"/>
      <c r="E29" s="103"/>
      <c r="F29" s="93"/>
      <c r="G29" s="91"/>
      <c r="H29" s="87"/>
      <c r="I29" s="44">
        <f t="shared" si="0"/>
        <v>128338.83340000933</v>
      </c>
    </row>
    <row r="30" spans="3:9" s="7" customFormat="1" ht="16.5" hidden="1" x14ac:dyDescent="0.2">
      <c r="C30" s="92"/>
      <c r="D30" s="90"/>
      <c r="E30" s="103"/>
      <c r="F30" s="93"/>
      <c r="G30" s="91"/>
      <c r="H30" s="87"/>
      <c r="I30" s="44">
        <f t="shared" si="0"/>
        <v>128338.83340000933</v>
      </c>
    </row>
    <row r="31" spans="3:9" s="7" customFormat="1" ht="16.5" hidden="1" x14ac:dyDescent="0.2">
      <c r="C31" s="92"/>
      <c r="D31" s="90"/>
      <c r="E31" s="103"/>
      <c r="F31" s="93"/>
      <c r="G31" s="91"/>
      <c r="H31" s="87"/>
      <c r="I31" s="44">
        <f t="shared" si="0"/>
        <v>128338.83340000933</v>
      </c>
    </row>
    <row r="32" spans="3:9" s="7" customFormat="1" ht="16.5" hidden="1" x14ac:dyDescent="0.2">
      <c r="C32" s="92"/>
      <c r="D32" s="90"/>
      <c r="E32" s="103"/>
      <c r="F32" s="93"/>
      <c r="G32" s="91"/>
      <c r="H32" s="87"/>
      <c r="I32" s="44">
        <f t="shared" si="0"/>
        <v>128338.83340000933</v>
      </c>
    </row>
    <row r="33" spans="3:9" s="7" customFormat="1" ht="16.5" hidden="1" x14ac:dyDescent="0.2">
      <c r="C33" s="92"/>
      <c r="D33" s="90"/>
      <c r="E33" s="103"/>
      <c r="F33" s="93"/>
      <c r="G33" s="91"/>
      <c r="H33" s="87"/>
      <c r="I33" s="44">
        <f t="shared" si="0"/>
        <v>128338.83340000933</v>
      </c>
    </row>
    <row r="34" spans="3:9" s="7" customFormat="1" ht="16.5" hidden="1" x14ac:dyDescent="0.2">
      <c r="C34" s="92"/>
      <c r="D34" s="90"/>
      <c r="E34" s="103"/>
      <c r="F34" s="93"/>
      <c r="G34" s="91"/>
      <c r="H34" s="87"/>
      <c r="I34" s="44">
        <f t="shared" si="0"/>
        <v>128338.83340000933</v>
      </c>
    </row>
    <row r="35" spans="3:9" s="7" customFormat="1" ht="16.5" hidden="1" x14ac:dyDescent="0.2">
      <c r="C35" s="92"/>
      <c r="D35" s="90"/>
      <c r="E35" s="103"/>
      <c r="F35" s="93"/>
      <c r="G35" s="91"/>
      <c r="H35" s="87"/>
      <c r="I35" s="44">
        <f t="shared" si="0"/>
        <v>128338.83340000933</v>
      </c>
    </row>
    <row r="36" spans="3:9" s="7" customFormat="1" ht="16.5" hidden="1" x14ac:dyDescent="0.2">
      <c r="C36" s="92"/>
      <c r="D36" s="90"/>
      <c r="E36" s="103"/>
      <c r="F36" s="93"/>
      <c r="G36" s="91"/>
      <c r="H36" s="87"/>
      <c r="I36" s="44">
        <f t="shared" si="0"/>
        <v>128338.83340000933</v>
      </c>
    </row>
    <row r="37" spans="3:9" s="7" customFormat="1" ht="16.5" hidden="1" x14ac:dyDescent="0.2">
      <c r="C37" s="92"/>
      <c r="D37" s="90"/>
      <c r="E37" s="103"/>
      <c r="F37" s="93"/>
      <c r="G37" s="91"/>
      <c r="H37" s="87"/>
      <c r="I37" s="44">
        <f t="shared" si="0"/>
        <v>128338.83340000933</v>
      </c>
    </row>
    <row r="38" spans="3:9" s="7" customFormat="1" ht="16.5" hidden="1" x14ac:dyDescent="0.2">
      <c r="C38" s="92"/>
      <c r="D38" s="90"/>
      <c r="E38" s="103"/>
      <c r="F38" s="93"/>
      <c r="G38" s="91"/>
      <c r="H38" s="87"/>
      <c r="I38" s="44">
        <f t="shared" si="0"/>
        <v>128338.83340000933</v>
      </c>
    </row>
    <row r="39" spans="3:9" s="7" customFormat="1" ht="16.5" hidden="1" x14ac:dyDescent="0.2">
      <c r="C39" s="92"/>
      <c r="D39" s="90"/>
      <c r="E39" s="103"/>
      <c r="F39" s="93"/>
      <c r="G39" s="91"/>
      <c r="H39" s="87"/>
      <c r="I39" s="44">
        <f t="shared" si="0"/>
        <v>128338.83340000933</v>
      </c>
    </row>
    <row r="40" spans="3:9" s="7" customFormat="1" ht="16.5" hidden="1" x14ac:dyDescent="0.2">
      <c r="C40" s="92"/>
      <c r="D40" s="190"/>
      <c r="E40" s="103"/>
      <c r="F40" s="93"/>
      <c r="G40" s="91"/>
      <c r="H40" s="87"/>
      <c r="I40" s="44">
        <f t="shared" si="0"/>
        <v>128338.83340000933</v>
      </c>
    </row>
    <row r="41" spans="3:9" s="7" customFormat="1" ht="16.5" hidden="1" x14ac:dyDescent="0.2">
      <c r="C41" s="92"/>
      <c r="D41" s="190"/>
      <c r="E41" s="103"/>
      <c r="F41" s="93"/>
      <c r="G41" s="91"/>
      <c r="H41" s="87"/>
      <c r="I41" s="44">
        <f t="shared" si="0"/>
        <v>128338.83340000933</v>
      </c>
    </row>
    <row r="42" spans="3:9" s="7" customFormat="1" ht="16.5" hidden="1" x14ac:dyDescent="0.2">
      <c r="C42" s="92"/>
      <c r="D42" s="190"/>
      <c r="E42" s="103"/>
      <c r="F42" s="93"/>
      <c r="G42" s="91"/>
      <c r="H42" s="87"/>
      <c r="I42" s="44">
        <f t="shared" si="0"/>
        <v>128338.83340000933</v>
      </c>
    </row>
    <row r="43" spans="3:9" s="7" customFormat="1" ht="16.5" hidden="1" x14ac:dyDescent="0.2">
      <c r="C43" s="92"/>
      <c r="D43" s="190"/>
      <c r="E43" s="103"/>
      <c r="F43" s="93"/>
      <c r="G43" s="91"/>
      <c r="H43" s="87"/>
      <c r="I43" s="44">
        <f t="shared" si="0"/>
        <v>128338.83340000933</v>
      </c>
    </row>
    <row r="44" spans="3:9" s="7" customFormat="1" ht="16.5" hidden="1" x14ac:dyDescent="0.2">
      <c r="C44" s="92"/>
      <c r="D44" s="190"/>
      <c r="E44" s="103"/>
      <c r="F44" s="93"/>
      <c r="G44" s="91"/>
      <c r="H44" s="87"/>
      <c r="I44" s="44">
        <f t="shared" si="0"/>
        <v>128338.83340000933</v>
      </c>
    </row>
    <row r="45" spans="3:9" s="7" customFormat="1" ht="16.5" hidden="1" x14ac:dyDescent="0.2">
      <c r="C45" s="92"/>
      <c r="D45" s="190"/>
      <c r="E45" s="103"/>
      <c r="F45" s="93"/>
      <c r="G45" s="91"/>
      <c r="H45" s="87"/>
      <c r="I45" s="44">
        <f t="shared" si="0"/>
        <v>128338.83340000933</v>
      </c>
    </row>
    <row r="46" spans="3:9" s="7" customFormat="1" ht="16.5" hidden="1" x14ac:dyDescent="0.2">
      <c r="C46" s="92"/>
      <c r="D46" s="190"/>
      <c r="E46" s="103"/>
      <c r="F46" s="93"/>
      <c r="G46" s="91"/>
      <c r="H46" s="87"/>
      <c r="I46" s="44">
        <f t="shared" si="0"/>
        <v>128338.83340000933</v>
      </c>
    </row>
    <row r="47" spans="3:9" s="7" customFormat="1" ht="16.5" hidden="1" x14ac:dyDescent="0.2">
      <c r="C47" s="92"/>
      <c r="D47" s="190"/>
      <c r="E47" s="103"/>
      <c r="F47" s="93"/>
      <c r="G47" s="91"/>
      <c r="H47" s="87"/>
      <c r="I47" s="44">
        <f t="shared" si="0"/>
        <v>128338.83340000933</v>
      </c>
    </row>
    <row r="48" spans="3:9" s="7" customFormat="1" ht="16.5" hidden="1" x14ac:dyDescent="0.2">
      <c r="C48" s="92"/>
      <c r="D48" s="190"/>
      <c r="E48" s="103"/>
      <c r="F48" s="93"/>
      <c r="G48" s="91"/>
      <c r="H48" s="87"/>
      <c r="I48" s="44">
        <f t="shared" si="0"/>
        <v>128338.83340000933</v>
      </c>
    </row>
    <row r="49" spans="3:94" s="7" customFormat="1" ht="17.25" hidden="1" thickBot="1" x14ac:dyDescent="0.25">
      <c r="C49" s="92"/>
      <c r="D49" s="190"/>
      <c r="E49" s="103"/>
      <c r="F49" s="93"/>
      <c r="G49" s="91"/>
      <c r="H49" s="87"/>
      <c r="I49" s="44">
        <f t="shared" si="0"/>
        <v>128338.83340000933</v>
      </c>
    </row>
    <row r="50" spans="3:94" s="11" customFormat="1" ht="17.25" thickBot="1" x14ac:dyDescent="0.25">
      <c r="C50" s="210" t="s">
        <v>8</v>
      </c>
      <c r="D50" s="211"/>
      <c r="E50" s="211"/>
      <c r="F50" s="211"/>
      <c r="G50" s="94">
        <f>SUM(G15:G49)</f>
        <v>7356.16</v>
      </c>
      <c r="H50" s="94">
        <f>SUM(H15:H49)</f>
        <v>175</v>
      </c>
      <c r="I50" s="95">
        <f>+I14+G50-H50</f>
        <v>128338.83340000933</v>
      </c>
      <c r="J50" s="22">
        <f>+I50-'[1]CTA. OPERATIVA.(160)'!$J$1440</f>
        <v>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</row>
    <row r="51" spans="3:94" s="11" customFormat="1" ht="16.5" x14ac:dyDescent="0.2">
      <c r="C51" s="128"/>
      <c r="D51" s="128"/>
      <c r="E51" s="128"/>
      <c r="F51" s="128"/>
      <c r="G51" s="129"/>
      <c r="H51" s="129"/>
      <c r="I51" s="84"/>
      <c r="J51" s="2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3:94" s="11" customFormat="1" ht="16.5" x14ac:dyDescent="0.2">
      <c r="C52" s="128"/>
      <c r="D52" s="128"/>
      <c r="E52" s="128"/>
      <c r="F52" s="128"/>
      <c r="G52" s="129"/>
      <c r="H52" s="129"/>
      <c r="I52" s="84"/>
      <c r="J52" s="2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</row>
    <row r="53" spans="3:94" s="11" customFormat="1" ht="16.5" x14ac:dyDescent="0.2">
      <c r="C53" s="5"/>
      <c r="D53" s="5"/>
      <c r="E53" s="5"/>
      <c r="F53" s="32"/>
      <c r="G53" s="8"/>
      <c r="H53" s="8"/>
      <c r="I53" s="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3:94" s="11" customFormat="1" ht="16.5" x14ac:dyDescent="0.2">
      <c r="C54" s="5"/>
      <c r="D54" s="77" t="s">
        <v>36</v>
      </c>
      <c r="E54" s="9"/>
      <c r="F54" s="77" t="s">
        <v>37</v>
      </c>
      <c r="G54" s="9"/>
      <c r="H54" s="1" t="s">
        <v>43</v>
      </c>
      <c r="I54" s="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3:94" s="11" customFormat="1" ht="16.5" x14ac:dyDescent="0.2">
      <c r="C55" s="5"/>
      <c r="D55" s="77" t="s">
        <v>31</v>
      </c>
      <c r="E55" s="5"/>
      <c r="F55" s="77" t="s">
        <v>32</v>
      </c>
      <c r="G55" s="9"/>
      <c r="H55" s="77" t="s">
        <v>35</v>
      </c>
      <c r="I55" s="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5" x14ac:dyDescent="0.2">
      <c r="C56" s="5"/>
      <c r="D56" s="77" t="s">
        <v>33</v>
      </c>
      <c r="E56" s="1"/>
      <c r="F56" s="77" t="s">
        <v>74</v>
      </c>
      <c r="G56" s="9"/>
      <c r="H56" s="77" t="s">
        <v>91</v>
      </c>
      <c r="I56" s="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77" t="s">
        <v>34</v>
      </c>
      <c r="E57" s="1"/>
      <c r="F57" s="77" t="s">
        <v>51</v>
      </c>
      <c r="G57" s="9"/>
      <c r="H57" s="77" t="s">
        <v>49</v>
      </c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5" x14ac:dyDescent="0.2">
      <c r="C58" s="5"/>
      <c r="D58" s="9"/>
      <c r="E58" s="1"/>
      <c r="G58" s="9"/>
      <c r="H58" s="1"/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9"/>
      <c r="E59" s="9"/>
      <c r="G59" s="9"/>
      <c r="H59" s="9"/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8" x14ac:dyDescent="0.2">
      <c r="C60" s="18"/>
      <c r="D60" s="9"/>
      <c r="E60" s="9"/>
      <c r="F60" s="78"/>
      <c r="G60" s="9"/>
      <c r="H60" s="9"/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8" x14ac:dyDescent="0.2">
      <c r="C61" s="18"/>
      <c r="D61" s="9"/>
      <c r="E61" s="9"/>
      <c r="F61" s="34"/>
      <c r="G61" s="9"/>
      <c r="H61" s="1"/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x14ac:dyDescent="0.2">
      <c r="E62" s="9"/>
    </row>
    <row r="80" spans="3:3" ht="15" x14ac:dyDescent="0.2">
      <c r="C80" s="80"/>
    </row>
  </sheetData>
  <mergeCells count="8">
    <mergeCell ref="C50:F50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113"/>
  <sheetViews>
    <sheetView view="pageBreakPreview" topLeftCell="C17" zoomScale="70" zoomScaleNormal="85" zoomScaleSheetLayoutView="70" workbookViewId="0">
      <selection activeCell="C73" sqref="A73:XFD75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0" t="s">
        <v>10</v>
      </c>
      <c r="E8" s="200"/>
      <c r="F8" s="200"/>
      <c r="G8" s="200"/>
      <c r="H8" s="200"/>
      <c r="I8" s="200"/>
      <c r="J8" s="200"/>
      <c r="K8" s="16"/>
      <c r="L8" s="16"/>
    </row>
    <row r="9" spans="1:14" s="14" customFormat="1" ht="18.75" x14ac:dyDescent="0.2">
      <c r="C9" s="15"/>
      <c r="D9" s="206" t="s">
        <v>18</v>
      </c>
      <c r="E9" s="206"/>
      <c r="F9" s="206"/>
      <c r="G9" s="206"/>
      <c r="H9" s="206"/>
      <c r="I9" s="206"/>
      <c r="J9" s="206"/>
    </row>
    <row r="10" spans="1:14" s="14" customFormat="1" ht="18" customHeight="1" x14ac:dyDescent="0.2">
      <c r="B10" s="15"/>
      <c r="C10" s="15"/>
      <c r="D10" s="206" t="s">
        <v>20</v>
      </c>
      <c r="E10" s="206"/>
      <c r="F10" s="206"/>
      <c r="G10" s="206"/>
      <c r="H10" s="206"/>
      <c r="I10" s="206"/>
      <c r="J10" s="206"/>
    </row>
    <row r="11" spans="1:14" s="14" customFormat="1" ht="18.75" customHeight="1" x14ac:dyDescent="0.2">
      <c r="D11" s="206" t="s">
        <v>92</v>
      </c>
      <c r="E11" s="206"/>
      <c r="F11" s="206"/>
      <c r="G11" s="206"/>
      <c r="H11" s="206"/>
      <c r="I11" s="206"/>
      <c r="J11" s="206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05"/>
      <c r="E13" s="202" t="s">
        <v>18</v>
      </c>
      <c r="F13" s="202"/>
      <c r="G13" s="202"/>
      <c r="H13" s="202"/>
      <c r="I13" s="202"/>
      <c r="J13" s="202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05"/>
      <c r="E14" s="201" t="s">
        <v>7</v>
      </c>
      <c r="F14" s="201"/>
      <c r="G14" s="201"/>
      <c r="H14" s="201"/>
      <c r="I14" s="201"/>
      <c r="J14" s="46">
        <f>+'[1]CTA. NOMINA 2000'!$G$1759</f>
        <v>132682997.57643214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05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9"/>
      <c r="E16" s="136"/>
      <c r="F16" s="139"/>
      <c r="G16" s="136">
        <f>+'INGRESOS CUENTA COLECT'!D17</f>
        <v>45869</v>
      </c>
      <c r="H16" s="140"/>
      <c r="I16" s="141">
        <v>0</v>
      </c>
      <c r="J16" s="140">
        <f>+J14</f>
        <v>132682997.57643214</v>
      </c>
    </row>
    <row r="17" spans="4:11" s="10" customFormat="1" ht="71.25" x14ac:dyDescent="0.2">
      <c r="D17" s="65"/>
      <c r="E17" s="66">
        <v>45882</v>
      </c>
      <c r="F17" s="67"/>
      <c r="G17" s="81" t="s">
        <v>242</v>
      </c>
      <c r="H17" s="69">
        <v>8726403.7100000009</v>
      </c>
      <c r="I17" s="69"/>
      <c r="J17" s="69">
        <f>J16+H17-I17</f>
        <v>141409401.28643215</v>
      </c>
    </row>
    <row r="18" spans="4:11" s="10" customFormat="1" ht="16.5" x14ac:dyDescent="0.2">
      <c r="D18" s="65"/>
      <c r="E18" s="66">
        <v>45882</v>
      </c>
      <c r="F18" s="67"/>
      <c r="G18" s="68" t="s">
        <v>65</v>
      </c>
      <c r="H18" s="69">
        <v>1010358.75</v>
      </c>
      <c r="I18" s="69"/>
      <c r="J18" s="69">
        <f>J17+H18-I18</f>
        <v>142419760.03643215</v>
      </c>
    </row>
    <row r="19" spans="4:11" s="10" customFormat="1" ht="28.5" x14ac:dyDescent="0.2">
      <c r="D19" s="65"/>
      <c r="E19" s="66">
        <v>45883</v>
      </c>
      <c r="F19" s="67"/>
      <c r="G19" s="68" t="s">
        <v>243</v>
      </c>
      <c r="H19" s="69">
        <v>3852726.74</v>
      </c>
      <c r="I19" s="69"/>
      <c r="J19" s="69">
        <f>J18+H19-I19</f>
        <v>146272486.77643216</v>
      </c>
    </row>
    <row r="20" spans="4:11" s="10" customFormat="1" ht="28.5" x14ac:dyDescent="0.2">
      <c r="D20" s="65"/>
      <c r="E20" s="66">
        <v>45883</v>
      </c>
      <c r="F20" s="67"/>
      <c r="G20" s="68" t="s">
        <v>24</v>
      </c>
      <c r="H20" s="69">
        <v>281616.32</v>
      </c>
      <c r="I20" s="69"/>
      <c r="J20" s="69">
        <f>J19+H20-I20</f>
        <v>146554103.09643215</v>
      </c>
    </row>
    <row r="21" spans="4:11" s="10" customFormat="1" ht="28.5" x14ac:dyDescent="0.2">
      <c r="D21" s="65"/>
      <c r="E21" s="66">
        <v>45883</v>
      </c>
      <c r="F21" s="67"/>
      <c r="G21" s="68" t="s">
        <v>24</v>
      </c>
      <c r="H21" s="69"/>
      <c r="I21" s="69">
        <v>281616.32</v>
      </c>
      <c r="J21" s="69">
        <f>J20+H21-I21</f>
        <v>146272486.77643216</v>
      </c>
    </row>
    <row r="22" spans="4:11" s="10" customFormat="1" ht="28.5" x14ac:dyDescent="0.2">
      <c r="D22" s="65"/>
      <c r="E22" s="66">
        <v>45884</v>
      </c>
      <c r="F22" s="67"/>
      <c r="G22" s="68" t="s">
        <v>28</v>
      </c>
      <c r="H22" s="69">
        <v>61492279.020000003</v>
      </c>
      <c r="I22" s="69"/>
      <c r="J22" s="69">
        <f t="shared" ref="J22:J69" si="0">J21+H22-I22</f>
        <v>207764765.79643217</v>
      </c>
    </row>
    <row r="23" spans="4:11" s="10" customFormat="1" ht="28.5" x14ac:dyDescent="0.2">
      <c r="D23" s="65"/>
      <c r="E23" s="66">
        <v>45884</v>
      </c>
      <c r="F23" s="67"/>
      <c r="G23" s="68" t="s">
        <v>24</v>
      </c>
      <c r="H23" s="69">
        <v>1216585.9099999999</v>
      </c>
      <c r="I23" s="69"/>
      <c r="J23" s="69">
        <f t="shared" si="0"/>
        <v>208981351.70643216</v>
      </c>
    </row>
    <row r="24" spans="4:11" s="10" customFormat="1" ht="28.5" x14ac:dyDescent="0.2">
      <c r="D24" s="65"/>
      <c r="E24" s="66">
        <v>45884</v>
      </c>
      <c r="F24" s="67"/>
      <c r="G24" s="68" t="s">
        <v>24</v>
      </c>
      <c r="H24" s="69"/>
      <c r="I24" s="69">
        <v>1216585.9099999999</v>
      </c>
      <c r="J24" s="69">
        <f t="shared" si="0"/>
        <v>207764765.79643217</v>
      </c>
    </row>
    <row r="25" spans="4:11" s="10" customFormat="1" ht="28.5" x14ac:dyDescent="0.2">
      <c r="D25" s="65"/>
      <c r="E25" s="66">
        <v>45887</v>
      </c>
      <c r="F25" s="67"/>
      <c r="G25" s="68" t="s">
        <v>24</v>
      </c>
      <c r="H25" s="69">
        <v>40598217.609999999</v>
      </c>
      <c r="I25" s="69"/>
      <c r="J25" s="69">
        <f t="shared" si="0"/>
        <v>248362983.40643215</v>
      </c>
    </row>
    <row r="26" spans="4:11" s="10" customFormat="1" ht="28.5" x14ac:dyDescent="0.2">
      <c r="D26" s="65"/>
      <c r="E26" s="66">
        <v>45887</v>
      </c>
      <c r="F26" s="67"/>
      <c r="G26" s="68" t="s">
        <v>24</v>
      </c>
      <c r="H26" s="69"/>
      <c r="I26" s="69">
        <v>40598217.609999999</v>
      </c>
      <c r="J26" s="69">
        <f t="shared" si="0"/>
        <v>207764765.79643214</v>
      </c>
      <c r="K26" s="75"/>
    </row>
    <row r="27" spans="4:11" s="10" customFormat="1" ht="28.5" x14ac:dyDescent="0.2">
      <c r="D27" s="65"/>
      <c r="E27" s="66">
        <v>45887</v>
      </c>
      <c r="F27" s="67"/>
      <c r="G27" s="68" t="s">
        <v>24</v>
      </c>
      <c r="H27" s="69">
        <v>281616.32</v>
      </c>
      <c r="I27" s="69"/>
      <c r="J27" s="69">
        <f t="shared" si="0"/>
        <v>208046382.11643213</v>
      </c>
    </row>
    <row r="28" spans="4:11" s="10" customFormat="1" ht="31.5" customHeight="1" x14ac:dyDescent="0.2">
      <c r="D28" s="65"/>
      <c r="E28" s="66">
        <v>45887</v>
      </c>
      <c r="F28" s="67"/>
      <c r="G28" s="68" t="s">
        <v>24</v>
      </c>
      <c r="H28" s="69"/>
      <c r="I28" s="69">
        <v>281616.32</v>
      </c>
      <c r="J28" s="69">
        <f t="shared" si="0"/>
        <v>207764765.79643214</v>
      </c>
    </row>
    <row r="29" spans="4:11" s="10" customFormat="1" ht="42.75" x14ac:dyDescent="0.2">
      <c r="D29" s="65"/>
      <c r="E29" s="66">
        <v>45888</v>
      </c>
      <c r="F29" s="67"/>
      <c r="G29" s="68" t="s">
        <v>244</v>
      </c>
      <c r="H29" s="69">
        <v>204584.87</v>
      </c>
      <c r="I29" s="69"/>
      <c r="J29" s="69">
        <f t="shared" si="0"/>
        <v>207969350.66643214</v>
      </c>
    </row>
    <row r="30" spans="4:11" s="10" customFormat="1" ht="28.5" x14ac:dyDescent="0.2">
      <c r="D30" s="65"/>
      <c r="E30" s="66">
        <v>45888</v>
      </c>
      <c r="F30" s="67"/>
      <c r="G30" s="68" t="s">
        <v>24</v>
      </c>
      <c r="H30" s="69">
        <v>17741959.129999999</v>
      </c>
      <c r="I30" s="69"/>
      <c r="J30" s="69">
        <f t="shared" si="0"/>
        <v>225711309.79643214</v>
      </c>
    </row>
    <row r="31" spans="4:11" s="10" customFormat="1" ht="28.5" x14ac:dyDescent="0.2">
      <c r="D31" s="65"/>
      <c r="E31" s="66">
        <v>45888</v>
      </c>
      <c r="F31" s="67"/>
      <c r="G31" s="68" t="s">
        <v>24</v>
      </c>
      <c r="H31" s="69"/>
      <c r="I31" s="69">
        <v>17741959.129999999</v>
      </c>
      <c r="J31" s="69">
        <f t="shared" si="0"/>
        <v>207969350.66643214</v>
      </c>
    </row>
    <row r="32" spans="4:11" s="10" customFormat="1" ht="16.5" x14ac:dyDescent="0.2">
      <c r="D32" s="65"/>
      <c r="E32" s="66">
        <v>45888</v>
      </c>
      <c r="F32" s="67" t="s">
        <v>245</v>
      </c>
      <c r="G32" s="68" t="s">
        <v>52</v>
      </c>
      <c r="H32" s="69"/>
      <c r="I32" s="69">
        <v>18263.7</v>
      </c>
      <c r="J32" s="69">
        <f t="shared" si="0"/>
        <v>207951086.96643215</v>
      </c>
    </row>
    <row r="33" spans="4:11" s="10" customFormat="1" ht="42.75" x14ac:dyDescent="0.2">
      <c r="D33" s="65"/>
      <c r="E33" s="66">
        <v>45888</v>
      </c>
      <c r="F33" s="67" t="s">
        <v>246</v>
      </c>
      <c r="G33" s="81" t="s">
        <v>54</v>
      </c>
      <c r="H33" s="69"/>
      <c r="I33" s="69">
        <v>188352</v>
      </c>
      <c r="J33" s="69">
        <f t="shared" si="0"/>
        <v>207762734.96643215</v>
      </c>
    </row>
    <row r="34" spans="4:11" s="10" customFormat="1" ht="16.5" x14ac:dyDescent="0.2">
      <c r="D34" s="65"/>
      <c r="E34" s="66">
        <v>45888</v>
      </c>
      <c r="F34" s="67" t="s">
        <v>247</v>
      </c>
      <c r="G34" s="81" t="s">
        <v>53</v>
      </c>
      <c r="H34" s="69"/>
      <c r="I34" s="69">
        <v>458184.44</v>
      </c>
      <c r="J34" s="69">
        <f t="shared" si="0"/>
        <v>207304550.52643216</v>
      </c>
      <c r="K34" s="75"/>
    </row>
    <row r="35" spans="4:11" s="10" customFormat="1" ht="31.5" customHeight="1" x14ac:dyDescent="0.2">
      <c r="D35" s="65"/>
      <c r="E35" s="66">
        <v>45888</v>
      </c>
      <c r="F35" s="67" t="s">
        <v>248</v>
      </c>
      <c r="G35" s="68" t="s">
        <v>55</v>
      </c>
      <c r="H35" s="69"/>
      <c r="I35" s="69">
        <v>296800</v>
      </c>
      <c r="J35" s="69">
        <f t="shared" si="0"/>
        <v>207007750.52643216</v>
      </c>
      <c r="K35" s="75"/>
    </row>
    <row r="36" spans="4:11" s="10" customFormat="1" ht="26.25" customHeight="1" x14ac:dyDescent="0.2">
      <c r="D36" s="65"/>
      <c r="E36" s="66">
        <v>45888</v>
      </c>
      <c r="F36" s="67" t="s">
        <v>249</v>
      </c>
      <c r="G36" s="68" t="s">
        <v>64</v>
      </c>
      <c r="H36" s="69"/>
      <c r="I36" s="69">
        <v>15977</v>
      </c>
      <c r="J36" s="69">
        <f t="shared" si="0"/>
        <v>206991773.52643216</v>
      </c>
      <c r="K36" s="75"/>
    </row>
    <row r="37" spans="4:11" s="10" customFormat="1" ht="25.5" customHeight="1" x14ac:dyDescent="0.2">
      <c r="D37" s="65"/>
      <c r="E37" s="66">
        <v>45890</v>
      </c>
      <c r="F37" s="67" t="s">
        <v>250</v>
      </c>
      <c r="G37" s="68" t="s">
        <v>42</v>
      </c>
      <c r="H37" s="69"/>
      <c r="I37" s="69">
        <v>5146.3999999999996</v>
      </c>
      <c r="J37" s="69">
        <f t="shared" si="0"/>
        <v>206986627.12643215</v>
      </c>
      <c r="K37" s="75"/>
    </row>
    <row r="38" spans="4:11" s="10" customFormat="1" ht="25.5" customHeight="1" x14ac:dyDescent="0.2">
      <c r="D38" s="65"/>
      <c r="E38" s="66">
        <v>45890</v>
      </c>
      <c r="F38" s="67" t="s">
        <v>250</v>
      </c>
      <c r="G38" s="68" t="s">
        <v>251</v>
      </c>
      <c r="H38" s="69"/>
      <c r="I38" s="69">
        <v>46317.57</v>
      </c>
      <c r="J38" s="69">
        <f t="shared" si="0"/>
        <v>206940309.55643216</v>
      </c>
      <c r="K38" s="75"/>
    </row>
    <row r="39" spans="4:11" s="10" customFormat="1" ht="85.5" customHeight="1" x14ac:dyDescent="0.2">
      <c r="D39" s="65"/>
      <c r="E39" s="66">
        <v>45890</v>
      </c>
      <c r="F39" s="67" t="s">
        <v>252</v>
      </c>
      <c r="G39" s="68" t="s">
        <v>42</v>
      </c>
      <c r="H39" s="69"/>
      <c r="I39" s="69">
        <v>2297.25</v>
      </c>
      <c r="J39" s="69">
        <f t="shared" si="0"/>
        <v>206938012.30643216</v>
      </c>
      <c r="K39" s="75"/>
    </row>
    <row r="40" spans="4:11" s="10" customFormat="1" ht="27.75" customHeight="1" x14ac:dyDescent="0.2">
      <c r="D40" s="65"/>
      <c r="E40" s="66">
        <v>45890</v>
      </c>
      <c r="F40" s="67" t="s">
        <v>252</v>
      </c>
      <c r="G40" s="68" t="s">
        <v>253</v>
      </c>
      <c r="H40" s="69"/>
      <c r="I40" s="69">
        <v>97702.75</v>
      </c>
      <c r="J40" s="69">
        <f t="shared" si="0"/>
        <v>206840309.55643216</v>
      </c>
      <c r="K40" s="75"/>
    </row>
    <row r="41" spans="4:11" s="10" customFormat="1" ht="27.75" customHeight="1" x14ac:dyDescent="0.2">
      <c r="D41" s="65"/>
      <c r="E41" s="66">
        <v>45890</v>
      </c>
      <c r="F41" s="67" t="s">
        <v>254</v>
      </c>
      <c r="G41" s="68" t="s">
        <v>42</v>
      </c>
      <c r="H41" s="69"/>
      <c r="I41" s="69">
        <v>17794.75</v>
      </c>
      <c r="J41" s="69">
        <f t="shared" si="0"/>
        <v>206822514.80643216</v>
      </c>
      <c r="K41" s="75"/>
    </row>
    <row r="42" spans="4:11" s="10" customFormat="1" ht="27.75" customHeight="1" x14ac:dyDescent="0.2">
      <c r="D42" s="65"/>
      <c r="E42" s="66">
        <v>45890</v>
      </c>
      <c r="F42" s="67" t="s">
        <v>254</v>
      </c>
      <c r="G42" s="68" t="s">
        <v>255</v>
      </c>
      <c r="H42" s="69"/>
      <c r="I42" s="69">
        <v>236063.25</v>
      </c>
      <c r="J42" s="69">
        <f t="shared" si="0"/>
        <v>206586451.55643216</v>
      </c>
      <c r="K42" s="75"/>
    </row>
    <row r="43" spans="4:11" s="10" customFormat="1" ht="27.75" customHeight="1" x14ac:dyDescent="0.2">
      <c r="D43" s="65"/>
      <c r="E43" s="66">
        <v>45890</v>
      </c>
      <c r="F43" s="67" t="s">
        <v>256</v>
      </c>
      <c r="G43" s="68" t="s">
        <v>42</v>
      </c>
      <c r="H43" s="69"/>
      <c r="I43" s="69">
        <v>40262.910000000003</v>
      </c>
      <c r="J43" s="69">
        <f t="shared" si="0"/>
        <v>206546188.64643216</v>
      </c>
      <c r="K43" s="75"/>
    </row>
    <row r="44" spans="4:11" s="10" customFormat="1" ht="27.75" customHeight="1" x14ac:dyDescent="0.2">
      <c r="D44" s="65"/>
      <c r="E44" s="66">
        <v>45890</v>
      </c>
      <c r="F44" s="67" t="s">
        <v>256</v>
      </c>
      <c r="G44" s="68" t="s">
        <v>73</v>
      </c>
      <c r="H44" s="69"/>
      <c r="I44" s="69">
        <v>310376.98</v>
      </c>
      <c r="J44" s="69">
        <f t="shared" si="0"/>
        <v>206235811.66643217</v>
      </c>
      <c r="K44" s="75"/>
    </row>
    <row r="45" spans="4:11" s="10" customFormat="1" ht="27.75" customHeight="1" x14ac:dyDescent="0.2">
      <c r="D45" s="65"/>
      <c r="E45" s="66">
        <v>45890</v>
      </c>
      <c r="F45" s="67" t="s">
        <v>257</v>
      </c>
      <c r="G45" s="68" t="s">
        <v>42</v>
      </c>
      <c r="H45" s="69"/>
      <c r="I45" s="69">
        <v>46062.400000000001</v>
      </c>
      <c r="J45" s="69">
        <f t="shared" si="0"/>
        <v>206189749.26643217</v>
      </c>
      <c r="K45" s="75"/>
    </row>
    <row r="46" spans="4:11" s="10" customFormat="1" ht="27.75" customHeight="1" x14ac:dyDescent="0.2">
      <c r="D46" s="65"/>
      <c r="E46" s="66">
        <v>45890</v>
      </c>
      <c r="F46" s="67" t="s">
        <v>257</v>
      </c>
      <c r="G46" s="68" t="s">
        <v>258</v>
      </c>
      <c r="H46" s="69"/>
      <c r="I46" s="69">
        <v>414561.65</v>
      </c>
      <c r="J46" s="69">
        <f t="shared" si="0"/>
        <v>205775187.61643216</v>
      </c>
      <c r="K46" s="75"/>
    </row>
    <row r="47" spans="4:11" s="10" customFormat="1" ht="27.75" customHeight="1" x14ac:dyDescent="0.2">
      <c r="D47" s="65"/>
      <c r="E47" s="66">
        <v>45890</v>
      </c>
      <c r="F47" s="67" t="s">
        <v>259</v>
      </c>
      <c r="G47" s="68" t="s">
        <v>260</v>
      </c>
      <c r="H47" s="69"/>
      <c r="I47" s="69">
        <v>255435.99</v>
      </c>
      <c r="J47" s="69">
        <f t="shared" si="0"/>
        <v>205519751.62643215</v>
      </c>
      <c r="K47" s="75"/>
    </row>
    <row r="48" spans="4:11" s="10" customFormat="1" ht="27.75" customHeight="1" x14ac:dyDescent="0.2">
      <c r="D48" s="65"/>
      <c r="E48" s="66">
        <v>45890</v>
      </c>
      <c r="F48" s="67" t="s">
        <v>261</v>
      </c>
      <c r="G48" s="68" t="s">
        <v>42</v>
      </c>
      <c r="H48" s="69"/>
      <c r="I48" s="69">
        <v>992.2</v>
      </c>
      <c r="J48" s="69">
        <f t="shared" si="0"/>
        <v>205518759.42643216</v>
      </c>
      <c r="K48" s="75"/>
    </row>
    <row r="49" spans="4:11" s="10" customFormat="1" ht="27.75" customHeight="1" x14ac:dyDescent="0.2">
      <c r="D49" s="65"/>
      <c r="E49" s="66">
        <v>45890</v>
      </c>
      <c r="F49" s="67" t="s">
        <v>261</v>
      </c>
      <c r="G49" s="68" t="s">
        <v>90</v>
      </c>
      <c r="H49" s="69"/>
      <c r="I49" s="69">
        <v>25188.13</v>
      </c>
      <c r="J49" s="69">
        <f t="shared" si="0"/>
        <v>205493571.29643217</v>
      </c>
      <c r="K49" s="75"/>
    </row>
    <row r="50" spans="4:11" s="10" customFormat="1" ht="27.75" customHeight="1" x14ac:dyDescent="0.2">
      <c r="D50" s="65"/>
      <c r="E50" s="66">
        <v>45890</v>
      </c>
      <c r="F50" s="67" t="s">
        <v>262</v>
      </c>
      <c r="G50" s="68" t="s">
        <v>42</v>
      </c>
      <c r="H50" s="69"/>
      <c r="I50" s="69">
        <v>15499.24</v>
      </c>
      <c r="J50" s="69">
        <f t="shared" si="0"/>
        <v>205478072.05643216</v>
      </c>
      <c r="K50" s="75"/>
    </row>
    <row r="51" spans="4:11" s="10" customFormat="1" ht="27.75" customHeight="1" x14ac:dyDescent="0.2">
      <c r="D51" s="65"/>
      <c r="E51" s="66">
        <v>45890</v>
      </c>
      <c r="F51" s="67" t="s">
        <v>262</v>
      </c>
      <c r="G51" s="68" t="s">
        <v>263</v>
      </c>
      <c r="H51" s="69"/>
      <c r="I51" s="69">
        <v>189854.18</v>
      </c>
      <c r="J51" s="69">
        <f t="shared" si="0"/>
        <v>205288217.87643215</v>
      </c>
      <c r="K51" s="75"/>
    </row>
    <row r="52" spans="4:11" s="10" customFormat="1" ht="27.75" customHeight="1" x14ac:dyDescent="0.2">
      <c r="D52" s="65"/>
      <c r="E52" s="66">
        <v>45890</v>
      </c>
      <c r="F52" s="67" t="s">
        <v>264</v>
      </c>
      <c r="G52" s="68" t="s">
        <v>42</v>
      </c>
      <c r="H52" s="69"/>
      <c r="I52" s="69">
        <v>158626.94</v>
      </c>
      <c r="J52" s="69">
        <f t="shared" si="0"/>
        <v>205129590.93643215</v>
      </c>
      <c r="K52" s="75"/>
    </row>
    <row r="53" spans="4:11" s="10" customFormat="1" ht="27.75" customHeight="1" x14ac:dyDescent="0.2">
      <c r="D53" s="65"/>
      <c r="E53" s="66">
        <v>45890</v>
      </c>
      <c r="F53" s="67" t="s">
        <v>264</v>
      </c>
      <c r="G53" s="68" t="s">
        <v>265</v>
      </c>
      <c r="H53" s="69"/>
      <c r="I53" s="69">
        <v>3415329.18</v>
      </c>
      <c r="J53" s="69">
        <f t="shared" si="0"/>
        <v>201714261.75643215</v>
      </c>
      <c r="K53" s="75"/>
    </row>
    <row r="54" spans="4:11" s="10" customFormat="1" ht="27.75" customHeight="1" x14ac:dyDescent="0.2">
      <c r="D54" s="65"/>
      <c r="E54" s="66">
        <v>45890</v>
      </c>
      <c r="F54" s="67" t="s">
        <v>266</v>
      </c>
      <c r="G54" s="68" t="s">
        <v>42</v>
      </c>
      <c r="H54" s="69"/>
      <c r="I54" s="69">
        <v>2019744.16</v>
      </c>
      <c r="J54" s="69">
        <f t="shared" si="0"/>
        <v>199694517.59643215</v>
      </c>
      <c r="K54" s="75"/>
    </row>
    <row r="55" spans="4:11" s="10" customFormat="1" ht="27.75" customHeight="1" x14ac:dyDescent="0.2">
      <c r="D55" s="65"/>
      <c r="E55" s="66">
        <v>45890</v>
      </c>
      <c r="F55" s="67" t="s">
        <v>266</v>
      </c>
      <c r="G55" s="68" t="s">
        <v>267</v>
      </c>
      <c r="H55" s="69"/>
      <c r="I55" s="69">
        <v>35080780.229999997</v>
      </c>
      <c r="J55" s="69">
        <f t="shared" si="0"/>
        <v>164613737.36643216</v>
      </c>
      <c r="K55" s="75"/>
    </row>
    <row r="56" spans="4:11" s="10" customFormat="1" ht="33" customHeight="1" x14ac:dyDescent="0.2">
      <c r="D56" s="65"/>
      <c r="E56" s="66">
        <v>45890</v>
      </c>
      <c r="F56" s="67" t="s">
        <v>268</v>
      </c>
      <c r="G56" s="68" t="s">
        <v>42</v>
      </c>
      <c r="H56" s="69"/>
      <c r="I56" s="69">
        <v>770529.35</v>
      </c>
      <c r="J56" s="69">
        <f t="shared" si="0"/>
        <v>163843208.01643217</v>
      </c>
      <c r="K56" s="75"/>
    </row>
    <row r="57" spans="4:11" s="10" customFormat="1" ht="21" customHeight="1" x14ac:dyDescent="0.2">
      <c r="D57" s="65"/>
      <c r="E57" s="66">
        <v>45890</v>
      </c>
      <c r="F57" s="67" t="s">
        <v>268</v>
      </c>
      <c r="G57" s="68" t="s">
        <v>267</v>
      </c>
      <c r="H57" s="69"/>
      <c r="I57" s="69">
        <v>16971429.780000001</v>
      </c>
      <c r="J57" s="69">
        <f t="shared" si="0"/>
        <v>146871778.23643216</v>
      </c>
      <c r="K57" s="75"/>
    </row>
    <row r="58" spans="4:11" s="10" customFormat="1" ht="27.75" customHeight="1" x14ac:dyDescent="0.2">
      <c r="D58" s="65"/>
      <c r="E58" s="66">
        <v>45890</v>
      </c>
      <c r="F58" s="67" t="s">
        <v>269</v>
      </c>
      <c r="G58" s="68" t="s">
        <v>270</v>
      </c>
      <c r="H58" s="69"/>
      <c r="I58" s="69">
        <v>41771.22</v>
      </c>
      <c r="J58" s="69">
        <f t="shared" si="0"/>
        <v>146830007.01643217</v>
      </c>
      <c r="K58" s="75"/>
    </row>
    <row r="59" spans="4:11" s="10" customFormat="1" ht="27.75" customHeight="1" x14ac:dyDescent="0.2">
      <c r="D59" s="65"/>
      <c r="E59" s="66">
        <v>45890</v>
      </c>
      <c r="F59" s="67" t="s">
        <v>271</v>
      </c>
      <c r="G59" s="68" t="s">
        <v>272</v>
      </c>
      <c r="H59" s="69"/>
      <c r="I59" s="69">
        <v>255435.99</v>
      </c>
      <c r="J59" s="69">
        <f t="shared" si="0"/>
        <v>146574571.02643216</v>
      </c>
      <c r="K59" s="75"/>
    </row>
    <row r="60" spans="4:11" s="10" customFormat="1" ht="27.75" customHeight="1" x14ac:dyDescent="0.2">
      <c r="D60" s="65"/>
      <c r="E60" s="66">
        <v>45895</v>
      </c>
      <c r="F60" s="67"/>
      <c r="G60" s="68" t="s">
        <v>273</v>
      </c>
      <c r="H60" s="69">
        <v>1058817.67</v>
      </c>
      <c r="I60" s="69"/>
      <c r="J60" s="69">
        <f t="shared" si="0"/>
        <v>147633388.69643214</v>
      </c>
      <c r="K60" s="75"/>
    </row>
    <row r="61" spans="4:11" s="10" customFormat="1" ht="27.75" customHeight="1" x14ac:dyDescent="0.2">
      <c r="D61" s="65"/>
      <c r="E61" s="66">
        <v>45898</v>
      </c>
      <c r="F61" s="67"/>
      <c r="G61" s="68" t="s">
        <v>24</v>
      </c>
      <c r="H61" s="69">
        <v>358925.94</v>
      </c>
      <c r="I61" s="69"/>
      <c r="J61" s="69">
        <f t="shared" si="0"/>
        <v>147992314.63643214</v>
      </c>
      <c r="K61" s="75"/>
    </row>
    <row r="62" spans="4:11" s="10" customFormat="1" ht="27.75" customHeight="1" x14ac:dyDescent="0.2">
      <c r="D62" s="65"/>
      <c r="E62" s="66">
        <v>45898</v>
      </c>
      <c r="F62" s="67"/>
      <c r="G62" s="68" t="s">
        <v>24</v>
      </c>
      <c r="H62" s="69"/>
      <c r="I62" s="69">
        <v>358925.94</v>
      </c>
      <c r="J62" s="69">
        <f t="shared" si="0"/>
        <v>147633388.69643214</v>
      </c>
      <c r="K62" s="75"/>
    </row>
    <row r="63" spans="4:11" s="10" customFormat="1" ht="27.75" customHeight="1" thickBot="1" x14ac:dyDescent="0.25">
      <c r="D63" s="65"/>
      <c r="E63" s="66">
        <v>45899</v>
      </c>
      <c r="F63" s="67"/>
      <c r="G63" s="68" t="s">
        <v>24</v>
      </c>
      <c r="H63" s="69">
        <v>618651.19999999995</v>
      </c>
      <c r="I63" s="69"/>
      <c r="J63" s="69">
        <f t="shared" si="0"/>
        <v>148252039.89643213</v>
      </c>
      <c r="K63" s="75"/>
    </row>
    <row r="64" spans="4:11" s="10" customFormat="1" ht="27.75" hidden="1" customHeight="1" x14ac:dyDescent="0.2">
      <c r="D64" s="65"/>
      <c r="E64" s="66">
        <v>45899</v>
      </c>
      <c r="F64" s="67"/>
      <c r="G64" s="68" t="s">
        <v>24</v>
      </c>
      <c r="H64" s="69"/>
      <c r="I64" s="69">
        <v>618651.19999999995</v>
      </c>
      <c r="J64" s="69">
        <f t="shared" si="0"/>
        <v>147633388.69643214</v>
      </c>
      <c r="K64" s="75"/>
    </row>
    <row r="65" spans="4:96" s="10" customFormat="1" ht="27.75" hidden="1" customHeight="1" x14ac:dyDescent="0.2">
      <c r="D65" s="65"/>
      <c r="E65" s="66"/>
      <c r="F65" s="67"/>
      <c r="G65" s="68"/>
      <c r="H65" s="69"/>
      <c r="I65" s="69"/>
      <c r="J65" s="69">
        <f t="shared" si="0"/>
        <v>147633388.69643214</v>
      </c>
      <c r="K65" s="75"/>
    </row>
    <row r="66" spans="4:96" s="10" customFormat="1" ht="27.75" hidden="1" customHeight="1" x14ac:dyDescent="0.2">
      <c r="D66" s="65"/>
      <c r="E66" s="66"/>
      <c r="F66" s="67"/>
      <c r="G66" s="68"/>
      <c r="H66" s="69"/>
      <c r="I66" s="69"/>
      <c r="J66" s="69">
        <f t="shared" si="0"/>
        <v>147633388.69643214</v>
      </c>
      <c r="K66" s="75"/>
    </row>
    <row r="67" spans="4:96" s="10" customFormat="1" ht="27.75" hidden="1" customHeight="1" x14ac:dyDescent="0.2">
      <c r="D67" s="65"/>
      <c r="E67" s="66"/>
      <c r="F67" s="67"/>
      <c r="G67" s="68"/>
      <c r="H67" s="69"/>
      <c r="I67" s="69"/>
      <c r="J67" s="69">
        <f t="shared" si="0"/>
        <v>147633388.69643214</v>
      </c>
      <c r="K67" s="75"/>
    </row>
    <row r="68" spans="4:96" s="10" customFormat="1" ht="27.75" hidden="1" customHeight="1" x14ac:dyDescent="0.2">
      <c r="D68" s="65"/>
      <c r="E68" s="66"/>
      <c r="F68" s="67"/>
      <c r="G68" s="68"/>
      <c r="H68" s="69"/>
      <c r="I68" s="69"/>
      <c r="J68" s="69">
        <f t="shared" si="0"/>
        <v>147633388.69643214</v>
      </c>
      <c r="K68" s="75"/>
    </row>
    <row r="69" spans="4:96" s="10" customFormat="1" ht="27.75" hidden="1" customHeight="1" thickBot="1" x14ac:dyDescent="0.25">
      <c r="D69" s="65"/>
      <c r="E69" s="66"/>
      <c r="F69" s="67"/>
      <c r="G69" s="68"/>
      <c r="H69" s="69"/>
      <c r="I69" s="69"/>
      <c r="J69" s="69">
        <f t="shared" si="0"/>
        <v>147633388.69643214</v>
      </c>
      <c r="K69" s="75"/>
    </row>
    <row r="70" spans="4:96" s="11" customFormat="1" ht="18.75" thickBot="1" x14ac:dyDescent="0.25">
      <c r="D70" s="214" t="s">
        <v>8</v>
      </c>
      <c r="E70" s="215"/>
      <c r="F70" s="215"/>
      <c r="G70" s="215"/>
      <c r="H70" s="88">
        <f>SUM(H17:H69)</f>
        <v>137442743.18999997</v>
      </c>
      <c r="I70" s="88">
        <f>SUM(I17:I69)</f>
        <v>122492352.06999996</v>
      </c>
      <c r="J70" s="89">
        <f>+J16+H70-I70</f>
        <v>147633388.69643214</v>
      </c>
      <c r="K70" s="25">
        <f>+J70-'[1]CTA. NOMINA 2000'!$G$1807</f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8" x14ac:dyDescent="0.2">
      <c r="D71" s="82"/>
      <c r="E71" s="82"/>
      <c r="F71" s="82"/>
      <c r="G71" s="82"/>
      <c r="H71" s="83"/>
      <c r="I71" s="83"/>
      <c r="J71" s="84"/>
      <c r="K71" s="2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82"/>
      <c r="E72" s="82"/>
      <c r="F72" s="82"/>
      <c r="G72" s="33"/>
      <c r="H72" s="9"/>
      <c r="I72" s="78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82"/>
      <c r="E73" s="82"/>
      <c r="F73" s="82"/>
      <c r="G73" s="33"/>
      <c r="H73" s="9"/>
      <c r="I73" s="78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82"/>
      <c r="E74" s="82"/>
      <c r="F74" s="82"/>
      <c r="G74" s="33"/>
      <c r="H74" s="9"/>
      <c r="I74" s="78"/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9"/>
      <c r="E75" s="77" t="s">
        <v>36</v>
      </c>
      <c r="F75" s="9"/>
      <c r="G75" s="33" t="s">
        <v>40</v>
      </c>
      <c r="H75" s="9"/>
      <c r="I75" s="77" t="s">
        <v>37</v>
      </c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9"/>
      <c r="E76" s="77" t="s">
        <v>31</v>
      </c>
      <c r="F76" s="9"/>
      <c r="G76" s="77" t="s">
        <v>32</v>
      </c>
      <c r="H76" s="9"/>
      <c r="I76" s="77" t="s">
        <v>35</v>
      </c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4.25" x14ac:dyDescent="0.2">
      <c r="D77" s="9"/>
      <c r="E77" s="77" t="s">
        <v>33</v>
      </c>
      <c r="F77" s="9"/>
      <c r="G77" s="77" t="s">
        <v>74</v>
      </c>
      <c r="H77" s="9"/>
      <c r="I77" s="77" t="s">
        <v>91</v>
      </c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77" t="s">
        <v>34</v>
      </c>
      <c r="F78" s="9"/>
      <c r="G78" s="77" t="s">
        <v>51</v>
      </c>
      <c r="H78" s="9"/>
      <c r="I78" s="77" t="s">
        <v>49</v>
      </c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x14ac:dyDescent="0.2">
      <c r="D79" s="9"/>
      <c r="E79" s="9"/>
      <c r="F79" s="9"/>
      <c r="H79" s="9"/>
      <c r="I79" s="9"/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x14ac:dyDescent="0.2">
      <c r="D80" s="9"/>
      <c r="E80" s="9"/>
      <c r="F80" s="9"/>
      <c r="H80" s="9"/>
      <c r="I80" s="9"/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x14ac:dyDescent="0.2">
      <c r="D81" s="9"/>
      <c r="E81" s="9"/>
      <c r="F81" s="9"/>
      <c r="H81" s="9"/>
      <c r="I81" s="9"/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9"/>
      <c r="E82" s="9"/>
      <c r="F82" s="9"/>
      <c r="H82" s="9"/>
      <c r="I82" s="9"/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9"/>
      <c r="E83" s="9"/>
      <c r="F83" s="9"/>
      <c r="G83" s="1"/>
      <c r="H83" s="1"/>
      <c r="I83" s="1"/>
      <c r="J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1"/>
      <c r="E84" s="1"/>
      <c r="F84" s="1"/>
      <c r="G84" s="1"/>
      <c r="H84" s="1"/>
      <c r="I84" s="1"/>
      <c r="J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1"/>
      <c r="E85" s="1"/>
      <c r="F85" s="1"/>
      <c r="G85" s="1"/>
      <c r="H85" s="1"/>
      <c r="I85" s="1"/>
      <c r="J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1"/>
      <c r="E86" s="1"/>
      <c r="F86" s="1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9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x14ac:dyDescent="0.2">
      <c r="H92" s="9"/>
      <c r="I92" s="9"/>
      <c r="J92" s="9"/>
    </row>
    <row r="93" spans="4:96" x14ac:dyDescent="0.2">
      <c r="D93" s="9"/>
      <c r="E93" s="9"/>
      <c r="F93" s="9"/>
    </row>
    <row r="113" spans="4:4" ht="15" x14ac:dyDescent="0.2">
      <c r="D113" s="80"/>
    </row>
  </sheetData>
  <mergeCells count="8">
    <mergeCell ref="D8:J8"/>
    <mergeCell ref="D9:J9"/>
    <mergeCell ref="D70:G70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rowBreaks count="1" manualBreakCount="1">
    <brk id="41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74"/>
  <sheetViews>
    <sheetView topLeftCell="C2" zoomScale="85" zoomScaleNormal="85" zoomScaleSheetLayoutView="70" workbookViewId="0">
      <selection activeCell="K21" sqref="K2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0" t="s">
        <v>10</v>
      </c>
      <c r="E8" s="200"/>
      <c r="F8" s="200"/>
      <c r="G8" s="200"/>
      <c r="H8" s="200"/>
      <c r="I8" s="200"/>
      <c r="J8" s="200"/>
      <c r="K8" s="16"/>
      <c r="L8" s="16"/>
    </row>
    <row r="9" spans="1:14" s="14" customFormat="1" ht="18.75" x14ac:dyDescent="0.2">
      <c r="C9" s="15"/>
      <c r="D9" s="206" t="s">
        <v>25</v>
      </c>
      <c r="E9" s="206"/>
      <c r="F9" s="206"/>
      <c r="G9" s="206"/>
      <c r="H9" s="206"/>
      <c r="I9" s="206"/>
      <c r="J9" s="206"/>
    </row>
    <row r="10" spans="1:14" s="14" customFormat="1" ht="18" customHeight="1" x14ac:dyDescent="0.2">
      <c r="B10" s="15"/>
      <c r="C10" s="15"/>
      <c r="D10" s="206" t="s">
        <v>20</v>
      </c>
      <c r="E10" s="206"/>
      <c r="F10" s="206"/>
      <c r="G10" s="206"/>
      <c r="H10" s="206"/>
      <c r="I10" s="206"/>
      <c r="J10" s="206"/>
    </row>
    <row r="11" spans="1:14" s="14" customFormat="1" ht="18.75" customHeight="1" x14ac:dyDescent="0.2">
      <c r="D11" s="206" t="s">
        <v>92</v>
      </c>
      <c r="E11" s="206"/>
      <c r="F11" s="206"/>
      <c r="G11" s="206"/>
      <c r="H11" s="206"/>
      <c r="I11" s="206"/>
      <c r="J11" s="206"/>
    </row>
    <row r="12" spans="1:14" s="14" customFormat="1" ht="18.75" x14ac:dyDescent="0.2">
      <c r="D12" s="74"/>
      <c r="E12" s="74"/>
      <c r="F12" s="74"/>
      <c r="G12" s="74"/>
      <c r="H12" s="74"/>
      <c r="I12" s="74"/>
      <c r="J12" s="74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05"/>
      <c r="E14" s="202" t="s">
        <v>25</v>
      </c>
      <c r="F14" s="202"/>
      <c r="G14" s="202"/>
      <c r="H14" s="202"/>
      <c r="I14" s="202"/>
      <c r="J14" s="202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05"/>
      <c r="E15" s="201" t="s">
        <v>26</v>
      </c>
      <c r="F15" s="201"/>
      <c r="G15" s="201"/>
      <c r="H15" s="201"/>
      <c r="I15" s="201"/>
      <c r="J15" s="46">
        <f>+'[1]CTA. FONDOCYT 960'!$J$97</f>
        <v>1194145.3199999998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05"/>
      <c r="E16" s="57" t="s">
        <v>4</v>
      </c>
      <c r="F16" s="57" t="s">
        <v>5</v>
      </c>
      <c r="G16" s="57" t="s">
        <v>6</v>
      </c>
      <c r="H16" s="57" t="s">
        <v>0</v>
      </c>
      <c r="I16" s="57" t="s">
        <v>1</v>
      </c>
      <c r="J16" s="57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7"/>
      <c r="E17" s="108"/>
      <c r="F17" s="107"/>
      <c r="G17" s="108">
        <f>+'INGRESOS CUENTA COLECT'!D17</f>
        <v>45869</v>
      </c>
      <c r="H17" s="109"/>
      <c r="I17" s="110">
        <v>0</v>
      </c>
      <c r="J17" s="109">
        <f>+J15</f>
        <v>1194145.3199999998</v>
      </c>
    </row>
    <row r="18" spans="4:96" s="10" customFormat="1" ht="26.25" hidden="1" customHeight="1" x14ac:dyDescent="0.2">
      <c r="D18" s="162"/>
      <c r="E18" s="163"/>
      <c r="F18" s="164"/>
      <c r="G18" s="189"/>
      <c r="H18" s="165"/>
      <c r="I18" s="166"/>
      <c r="J18" s="69">
        <f>J17+H18-I18</f>
        <v>1194145.3199999998</v>
      </c>
    </row>
    <row r="19" spans="4:96" s="10" customFormat="1" ht="26.25" customHeight="1" thickBot="1" x14ac:dyDescent="0.25">
      <c r="D19" s="162"/>
      <c r="E19" s="163">
        <v>45900</v>
      </c>
      <c r="F19" s="164"/>
      <c r="G19" s="189" t="s">
        <v>30</v>
      </c>
      <c r="H19" s="165"/>
      <c r="I19" s="166">
        <v>175</v>
      </c>
      <c r="J19" s="69">
        <f>J18+H19-I19</f>
        <v>1193970.3199999998</v>
      </c>
    </row>
    <row r="20" spans="4:96" s="11" customFormat="1" ht="19.5" thickTop="1" thickBot="1" x14ac:dyDescent="0.25">
      <c r="D20" s="216" t="s">
        <v>8</v>
      </c>
      <c r="E20" s="216"/>
      <c r="F20" s="216"/>
      <c r="G20" s="216"/>
      <c r="H20" s="70">
        <v>0</v>
      </c>
      <c r="I20" s="70">
        <f>SUM(I18:I19)</f>
        <v>175</v>
      </c>
      <c r="J20" s="70">
        <f>+J15+H20-I20</f>
        <v>1193970.3199999998</v>
      </c>
      <c r="K20" s="25">
        <f>+J20-'[1]CTA. FONDOCYT 960'!$J$98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5"/>
      <c r="F23" s="5"/>
      <c r="G23" s="5"/>
      <c r="H23" s="8"/>
      <c r="I23" s="8"/>
      <c r="J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5"/>
      <c r="F24" s="5"/>
      <c r="G24" s="5"/>
      <c r="H24" s="8"/>
      <c r="I24" s="8"/>
      <c r="J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77" t="s">
        <v>36</v>
      </c>
      <c r="F25" s="9"/>
      <c r="G25" s="78" t="s">
        <v>38</v>
      </c>
      <c r="H25" s="9"/>
      <c r="I25" s="77" t="s">
        <v>37</v>
      </c>
      <c r="J25" s="9"/>
      <c r="K25" s="2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77" t="s">
        <v>31</v>
      </c>
      <c r="F26" s="9"/>
      <c r="G26" s="77" t="s">
        <v>32</v>
      </c>
      <c r="H26" s="9"/>
      <c r="I26" s="77" t="s">
        <v>35</v>
      </c>
      <c r="J26" s="9"/>
      <c r="K26" s="2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77" t="s">
        <v>33</v>
      </c>
      <c r="F27" s="9"/>
      <c r="G27" s="77" t="s">
        <v>74</v>
      </c>
      <c r="H27" s="9"/>
      <c r="I27" s="77" t="s">
        <v>91</v>
      </c>
      <c r="J27" s="9"/>
      <c r="K27" s="2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77" t="s">
        <v>34</v>
      </c>
      <c r="F28" s="9"/>
      <c r="G28" s="77" t="s">
        <v>51</v>
      </c>
      <c r="H28" s="9"/>
      <c r="I28" s="77" t="s">
        <v>49</v>
      </c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I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G33" s="78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8" x14ac:dyDescent="0.2">
      <c r="D35" s="18"/>
      <c r="E35" s="19"/>
      <c r="F35" s="18"/>
      <c r="G35" s="18"/>
      <c r="H35" s="20"/>
      <c r="I35" s="20"/>
      <c r="J35" s="20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6"/>
      <c r="F36" s="3"/>
      <c r="G36" s="3"/>
      <c r="H36" s="4"/>
      <c r="I36" s="4"/>
      <c r="J36" s="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217"/>
      <c r="E37" s="217"/>
      <c r="F37" s="217"/>
      <c r="G37" s="217"/>
      <c r="H37" s="217"/>
      <c r="I37" s="217"/>
      <c r="J37" s="217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18"/>
      <c r="E38" s="218"/>
      <c r="F38" s="218"/>
      <c r="G38" s="218"/>
      <c r="H38" s="218"/>
      <c r="I38" s="218"/>
      <c r="J38" s="21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07"/>
      <c r="E39" s="207"/>
      <c r="F39" s="207"/>
      <c r="G39" s="207"/>
      <c r="H39" s="207"/>
      <c r="I39" s="207"/>
      <c r="J39" s="207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07"/>
      <c r="E40" s="207"/>
      <c r="F40" s="207"/>
      <c r="G40" s="207"/>
      <c r="H40" s="207"/>
      <c r="I40" s="207"/>
      <c r="J40" s="207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07"/>
      <c r="E41" s="207"/>
      <c r="F41" s="207"/>
      <c r="G41" s="207"/>
      <c r="H41" s="207"/>
      <c r="I41" s="207"/>
      <c r="J41" s="207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07"/>
      <c r="E42" s="207"/>
      <c r="F42" s="207"/>
      <c r="G42" s="207"/>
      <c r="H42" s="207"/>
      <c r="I42" s="207"/>
      <c r="J42" s="207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73" spans="4:4" ht="13.5" thickBot="1" x14ac:dyDescent="0.25"/>
    <row r="74" spans="4:4" ht="15" x14ac:dyDescent="0.2">
      <c r="D74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2:J42"/>
    <mergeCell ref="D20:G20"/>
    <mergeCell ref="D37:J37"/>
    <mergeCell ref="D38:J38"/>
    <mergeCell ref="D39:J39"/>
    <mergeCell ref="D40:J40"/>
    <mergeCell ref="D41:J41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69"/>
  <sheetViews>
    <sheetView topLeftCell="C1" zoomScale="85" zoomScaleNormal="85" zoomScaleSheetLayoutView="70" workbookViewId="0">
      <selection activeCell="H20" sqref="H20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0" t="s">
        <v>10</v>
      </c>
      <c r="E8" s="200"/>
      <c r="F8" s="200"/>
      <c r="G8" s="200"/>
      <c r="H8" s="200"/>
      <c r="I8" s="200"/>
      <c r="J8" s="200"/>
      <c r="K8" s="16"/>
      <c r="L8" s="16"/>
    </row>
    <row r="9" spans="1:14" s="14" customFormat="1" ht="18.75" x14ac:dyDescent="0.2">
      <c r="C9" s="15"/>
      <c r="D9" s="206" t="s">
        <v>57</v>
      </c>
      <c r="E9" s="206"/>
      <c r="F9" s="206"/>
      <c r="G9" s="206"/>
      <c r="H9" s="206"/>
      <c r="I9" s="206"/>
      <c r="J9" s="206"/>
    </row>
    <row r="10" spans="1:14" s="14" customFormat="1" ht="18" customHeight="1" x14ac:dyDescent="0.2">
      <c r="B10" s="15"/>
      <c r="C10" s="15"/>
      <c r="D10" s="206" t="s">
        <v>20</v>
      </c>
      <c r="E10" s="206"/>
      <c r="F10" s="206"/>
      <c r="G10" s="206"/>
      <c r="H10" s="206"/>
      <c r="I10" s="206"/>
      <c r="J10" s="206"/>
    </row>
    <row r="11" spans="1:14" s="14" customFormat="1" ht="18.75" customHeight="1" x14ac:dyDescent="0.2">
      <c r="D11" s="206" t="s">
        <v>92</v>
      </c>
      <c r="E11" s="206"/>
      <c r="F11" s="206"/>
      <c r="G11" s="206"/>
      <c r="H11" s="206"/>
      <c r="I11" s="206"/>
      <c r="J11" s="206"/>
    </row>
    <row r="12" spans="1:14" s="11" customFormat="1" ht="19.5" customHeight="1" thickBot="1" x14ac:dyDescent="0.25">
      <c r="C12" s="219" t="s">
        <v>58</v>
      </c>
      <c r="D12" s="219"/>
      <c r="E12" s="219"/>
      <c r="F12" s="219"/>
      <c r="G12" s="219"/>
      <c r="H12" s="219"/>
      <c r="I12" s="219"/>
      <c r="J12" s="219"/>
    </row>
    <row r="13" spans="1:14" s="3" customFormat="1" ht="26.25" customHeight="1" thickTop="1" thickBot="1" x14ac:dyDescent="0.25">
      <c r="A13" s="7"/>
      <c r="B13" s="7"/>
      <c r="C13" s="7"/>
      <c r="D13" s="205"/>
      <c r="E13" s="202" t="s">
        <v>57</v>
      </c>
      <c r="F13" s="202"/>
      <c r="G13" s="202"/>
      <c r="H13" s="202"/>
      <c r="I13" s="202"/>
      <c r="J13" s="202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05"/>
      <c r="E14" s="201" t="s">
        <v>7</v>
      </c>
      <c r="F14" s="201"/>
      <c r="G14" s="201"/>
      <c r="H14" s="201"/>
      <c r="I14" s="201"/>
      <c r="J14" s="46">
        <f>+'[1]CTA.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05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45869</v>
      </c>
      <c r="H16" s="140"/>
      <c r="I16" s="141">
        <v>0</v>
      </c>
      <c r="J16" s="140">
        <f>+J14</f>
        <v>980606.4</v>
      </c>
    </row>
    <row r="17" spans="4:96" s="10" customFormat="1" ht="16.5" hidden="1" x14ac:dyDescent="0.2">
      <c r="D17" s="65"/>
      <c r="E17" s="66"/>
      <c r="F17" s="67"/>
      <c r="G17" s="81"/>
      <c r="H17" s="69"/>
      <c r="I17" s="69"/>
      <c r="J17" s="69">
        <f t="shared" ref="J17:J22" si="0">J16+H17-I17</f>
        <v>980606.4</v>
      </c>
    </row>
    <row r="18" spans="4:96" s="10" customFormat="1" ht="16.5" hidden="1" x14ac:dyDescent="0.2">
      <c r="D18" s="65"/>
      <c r="E18" s="66"/>
      <c r="F18" s="67"/>
      <c r="G18" s="68"/>
      <c r="H18" s="69"/>
      <c r="I18" s="69"/>
      <c r="J18" s="69">
        <f t="shared" si="0"/>
        <v>980606.4</v>
      </c>
    </row>
    <row r="19" spans="4:96" s="10" customFormat="1" ht="16.5" hidden="1" x14ac:dyDescent="0.2">
      <c r="D19" s="65"/>
      <c r="E19" s="66"/>
      <c r="F19" s="67"/>
      <c r="G19" s="68"/>
      <c r="H19" s="69"/>
      <c r="I19" s="69"/>
      <c r="J19" s="69">
        <f t="shared" si="0"/>
        <v>980606.4</v>
      </c>
    </row>
    <row r="20" spans="4:96" s="10" customFormat="1" ht="17.25" thickBot="1" x14ac:dyDescent="0.25">
      <c r="D20" s="65"/>
      <c r="E20" s="66">
        <v>45900</v>
      </c>
      <c r="F20" s="67"/>
      <c r="G20" s="68"/>
      <c r="H20" s="69"/>
      <c r="I20" s="69"/>
      <c r="J20" s="69">
        <f t="shared" si="0"/>
        <v>980606.4</v>
      </c>
    </row>
    <row r="21" spans="4:96" s="10" customFormat="1" ht="16.5" hidden="1" x14ac:dyDescent="0.2">
      <c r="D21" s="65"/>
      <c r="E21" s="66"/>
      <c r="F21" s="67"/>
      <c r="G21" s="68"/>
      <c r="H21" s="69"/>
      <c r="I21" s="69"/>
      <c r="J21" s="69">
        <f t="shared" si="0"/>
        <v>980606.4</v>
      </c>
    </row>
    <row r="22" spans="4:96" s="10" customFormat="1" ht="27.75" hidden="1" customHeight="1" thickBot="1" x14ac:dyDescent="0.25">
      <c r="D22" s="65"/>
      <c r="E22" s="66"/>
      <c r="F22" s="67"/>
      <c r="G22" s="68"/>
      <c r="H22" s="69"/>
      <c r="I22" s="69"/>
      <c r="J22" s="69">
        <f t="shared" si="0"/>
        <v>980606.4</v>
      </c>
      <c r="K22" s="75"/>
    </row>
    <row r="23" spans="4:96" s="11" customFormat="1" ht="18.75" thickBot="1" x14ac:dyDescent="0.25">
      <c r="D23" s="214" t="s">
        <v>8</v>
      </c>
      <c r="E23" s="215"/>
      <c r="F23" s="215"/>
      <c r="G23" s="215"/>
      <c r="H23" s="88">
        <f>SUM(H17:H22)</f>
        <v>0</v>
      </c>
      <c r="I23" s="88">
        <f>SUM(I17:I22)</f>
        <v>0</v>
      </c>
      <c r="J23" s="89">
        <f>+J16+H23-I23</f>
        <v>980606.4</v>
      </c>
      <c r="K23" s="25">
        <f>+J23-'[1]CTA.  2000 ONCO'!$G$11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2"/>
      <c r="E24" s="82"/>
      <c r="F24" s="82"/>
      <c r="G24" s="82"/>
      <c r="H24" s="83"/>
      <c r="I24" s="83"/>
      <c r="J24" s="84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2"/>
      <c r="E25" s="82"/>
      <c r="F25" s="82"/>
      <c r="G25" s="33"/>
      <c r="H25" s="9"/>
      <c r="I25" s="78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2"/>
      <c r="E26" s="82"/>
      <c r="F26" s="82"/>
      <c r="G26" s="33"/>
      <c r="H26" s="9"/>
      <c r="I26" s="78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2"/>
      <c r="E27" s="82"/>
      <c r="F27" s="82"/>
      <c r="G27" s="33"/>
      <c r="H27" s="9"/>
      <c r="I27" s="78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2"/>
      <c r="E28" s="82"/>
      <c r="F28" s="82"/>
      <c r="G28" s="33"/>
      <c r="H28" s="9"/>
      <c r="I28" s="78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2"/>
      <c r="E29" s="82"/>
      <c r="F29" s="82"/>
      <c r="G29" s="33"/>
      <c r="H29" s="9"/>
      <c r="I29" s="78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2"/>
      <c r="E30" s="82"/>
      <c r="F30" s="82"/>
      <c r="G30" s="33"/>
      <c r="H30" s="9"/>
      <c r="I30" s="78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77" t="s">
        <v>36</v>
      </c>
      <c r="F31" s="9"/>
      <c r="G31" s="33" t="s">
        <v>40</v>
      </c>
      <c r="H31" s="9"/>
      <c r="I31" s="77" t="s">
        <v>37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77" t="s">
        <v>31</v>
      </c>
      <c r="F32" s="9"/>
      <c r="G32" s="77" t="s">
        <v>32</v>
      </c>
      <c r="H32" s="9"/>
      <c r="I32" s="77" t="s">
        <v>35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77" t="s">
        <v>33</v>
      </c>
      <c r="F33" s="9"/>
      <c r="G33" s="77" t="s">
        <v>74</v>
      </c>
      <c r="H33" s="9"/>
      <c r="I33" s="77" t="s">
        <v>91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77" t="s">
        <v>34</v>
      </c>
      <c r="F34" s="9"/>
      <c r="G34" s="77" t="s">
        <v>51</v>
      </c>
      <c r="H34" s="9"/>
      <c r="I34" s="77" t="s">
        <v>49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0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96"/>
  <sheetViews>
    <sheetView topLeftCell="C1" zoomScale="85" zoomScaleNormal="85" zoomScaleSheetLayoutView="70" workbookViewId="0">
      <selection activeCell="K51" sqref="K5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0" t="s">
        <v>10</v>
      </c>
      <c r="E8" s="200"/>
      <c r="F8" s="200"/>
      <c r="G8" s="200"/>
      <c r="H8" s="200"/>
      <c r="I8" s="200"/>
      <c r="J8" s="200"/>
      <c r="K8" s="16"/>
      <c r="L8" s="16"/>
    </row>
    <row r="9" spans="1:14" s="14" customFormat="1" ht="18.75" x14ac:dyDescent="0.2">
      <c r="C9" s="15"/>
      <c r="D9" s="206" t="s">
        <v>69</v>
      </c>
      <c r="E9" s="206"/>
      <c r="F9" s="206"/>
      <c r="G9" s="206"/>
      <c r="H9" s="206"/>
      <c r="I9" s="206"/>
      <c r="J9" s="206"/>
    </row>
    <row r="10" spans="1:14" s="14" customFormat="1" ht="18" customHeight="1" x14ac:dyDescent="0.2">
      <c r="B10" s="15"/>
      <c r="C10" s="15"/>
      <c r="D10" s="206" t="s">
        <v>20</v>
      </c>
      <c r="E10" s="206"/>
      <c r="F10" s="206"/>
      <c r="G10" s="206"/>
      <c r="H10" s="206"/>
      <c r="I10" s="206"/>
      <c r="J10" s="206"/>
    </row>
    <row r="11" spans="1:14" s="14" customFormat="1" ht="18.75" customHeight="1" x14ac:dyDescent="0.2">
      <c r="D11" s="206" t="s">
        <v>92</v>
      </c>
      <c r="E11" s="206"/>
      <c r="F11" s="206"/>
      <c r="G11" s="206"/>
      <c r="H11" s="206"/>
      <c r="I11" s="206"/>
      <c r="J11" s="206"/>
    </row>
    <row r="12" spans="1:14" s="11" customFormat="1" ht="19.5" customHeight="1" thickBot="1" x14ac:dyDescent="0.25">
      <c r="C12" s="220"/>
      <c r="D12" s="220"/>
      <c r="E12" s="220"/>
      <c r="F12" s="220"/>
      <c r="G12" s="222" t="s">
        <v>68</v>
      </c>
      <c r="H12" s="221"/>
      <c r="I12" s="221"/>
      <c r="J12" s="221"/>
    </row>
    <row r="13" spans="1:14" s="3" customFormat="1" ht="26.25" customHeight="1" thickTop="1" thickBot="1" x14ac:dyDescent="0.25">
      <c r="A13" s="7"/>
      <c r="B13" s="7"/>
      <c r="C13" s="7"/>
      <c r="D13" s="205"/>
      <c r="E13" s="202" t="s">
        <v>57</v>
      </c>
      <c r="F13" s="202"/>
      <c r="G13" s="202"/>
      <c r="H13" s="202"/>
      <c r="I13" s="202"/>
      <c r="J13" s="202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05"/>
      <c r="E14" s="201" t="s">
        <v>7</v>
      </c>
      <c r="F14" s="201"/>
      <c r="G14" s="201"/>
      <c r="H14" s="201"/>
      <c r="I14" s="201"/>
      <c r="J14" s="46">
        <f>+'[1]CTA.  3103 F. REPONIBLE'!$J$46</f>
        <v>507724.7199999998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05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45869</v>
      </c>
      <c r="H16" s="140"/>
      <c r="I16" s="141">
        <v>0</v>
      </c>
      <c r="J16" s="140">
        <f>+J14</f>
        <v>507724.7199999998</v>
      </c>
    </row>
    <row r="17" spans="4:96" s="10" customFormat="1" ht="16.5" x14ac:dyDescent="0.2">
      <c r="D17" s="65"/>
      <c r="E17" s="66">
        <v>45873</v>
      </c>
      <c r="F17" s="67"/>
      <c r="G17" s="81" t="s">
        <v>12</v>
      </c>
      <c r="H17" s="69"/>
      <c r="I17" s="69">
        <v>0.83</v>
      </c>
      <c r="J17" s="69">
        <f t="shared" ref="J17:J49" si="0">J16+H17-I17</f>
        <v>507723.88999999978</v>
      </c>
    </row>
    <row r="18" spans="4:96" s="11" customFormat="1" ht="14.25" x14ac:dyDescent="0.2">
      <c r="D18" s="65"/>
      <c r="E18" s="66"/>
      <c r="F18" s="67"/>
      <c r="G18" s="68"/>
      <c r="H18" s="69"/>
      <c r="I18" s="69"/>
      <c r="J18" s="69">
        <f t="shared" si="0"/>
        <v>507723.88999999978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29.25" thickBot="1" x14ac:dyDescent="0.25">
      <c r="D19" s="65"/>
      <c r="E19" s="66">
        <v>45869</v>
      </c>
      <c r="F19" s="67"/>
      <c r="G19" s="68" t="s">
        <v>30</v>
      </c>
      <c r="H19" s="69"/>
      <c r="I19" s="69">
        <v>175</v>
      </c>
      <c r="J19" s="69">
        <f t="shared" si="0"/>
        <v>507548.88999999978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4.25" hidden="1" x14ac:dyDescent="0.2">
      <c r="D20" s="65"/>
      <c r="E20" s="66"/>
      <c r="F20" s="67"/>
      <c r="G20" s="68"/>
      <c r="H20" s="69"/>
      <c r="I20" s="69"/>
      <c r="J20" s="69">
        <f t="shared" si="0"/>
        <v>507548.88999999978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4.25" hidden="1" x14ac:dyDescent="0.2">
      <c r="D21" s="65"/>
      <c r="E21" s="66"/>
      <c r="F21" s="67"/>
      <c r="G21" s="68"/>
      <c r="H21" s="69"/>
      <c r="I21" s="69"/>
      <c r="J21" s="69">
        <f t="shared" si="0"/>
        <v>507548.88999999978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4.25" hidden="1" x14ac:dyDescent="0.2">
      <c r="D22" s="65"/>
      <c r="E22" s="66"/>
      <c r="F22" s="67"/>
      <c r="G22" s="68"/>
      <c r="H22" s="69"/>
      <c r="I22" s="69"/>
      <c r="J22" s="69">
        <f t="shared" si="0"/>
        <v>507548.88999999978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4.25" hidden="1" x14ac:dyDescent="0.2">
      <c r="D23" s="65"/>
      <c r="E23" s="66"/>
      <c r="F23" s="67"/>
      <c r="G23" s="68"/>
      <c r="H23" s="69"/>
      <c r="I23" s="69"/>
      <c r="J23" s="69">
        <f t="shared" si="0"/>
        <v>507548.88999999978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hidden="1" x14ac:dyDescent="0.2">
      <c r="D24" s="65"/>
      <c r="E24" s="66"/>
      <c r="F24" s="67"/>
      <c r="G24" s="68"/>
      <c r="H24" s="69"/>
      <c r="I24" s="69"/>
      <c r="J24" s="69">
        <f t="shared" si="0"/>
        <v>507548.88999999978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hidden="1" x14ac:dyDescent="0.2">
      <c r="D25" s="65"/>
      <c r="E25" s="66"/>
      <c r="F25" s="67"/>
      <c r="G25" s="68"/>
      <c r="H25" s="69"/>
      <c r="I25" s="69"/>
      <c r="J25" s="69">
        <f t="shared" si="0"/>
        <v>507548.88999999978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hidden="1" x14ac:dyDescent="0.2">
      <c r="D26" s="65"/>
      <c r="E26" s="66"/>
      <c r="F26" s="67"/>
      <c r="G26" s="68"/>
      <c r="H26" s="69"/>
      <c r="I26" s="69"/>
      <c r="J26" s="69">
        <f t="shared" si="0"/>
        <v>507548.88999999978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hidden="1" x14ac:dyDescent="0.2">
      <c r="D27" s="65"/>
      <c r="E27" s="66"/>
      <c r="F27" s="67"/>
      <c r="G27" s="68"/>
      <c r="H27" s="69"/>
      <c r="I27" s="69"/>
      <c r="J27" s="69">
        <f t="shared" si="0"/>
        <v>507548.88999999978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hidden="1" x14ac:dyDescent="0.2">
      <c r="D28" s="65"/>
      <c r="E28" s="66"/>
      <c r="F28" s="67"/>
      <c r="G28" s="68"/>
      <c r="H28" s="69"/>
      <c r="I28" s="69"/>
      <c r="J28" s="69">
        <f t="shared" si="0"/>
        <v>507548.88999999978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hidden="1" x14ac:dyDescent="0.2">
      <c r="D29" s="65"/>
      <c r="E29" s="66"/>
      <c r="F29" s="67"/>
      <c r="G29" s="68"/>
      <c r="H29" s="69"/>
      <c r="I29" s="69"/>
      <c r="J29" s="69">
        <f t="shared" si="0"/>
        <v>507548.88999999978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hidden="1" x14ac:dyDescent="0.2">
      <c r="D30" s="65"/>
      <c r="E30" s="66"/>
      <c r="F30" s="67"/>
      <c r="G30" s="68"/>
      <c r="H30" s="69"/>
      <c r="I30" s="69"/>
      <c r="J30" s="69">
        <f t="shared" si="0"/>
        <v>507548.88999999978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5" hidden="1" thickBot="1" x14ac:dyDescent="0.25">
      <c r="D31" s="65"/>
      <c r="E31" s="66"/>
      <c r="F31" s="67"/>
      <c r="G31" s="68"/>
      <c r="H31" s="69"/>
      <c r="I31" s="69"/>
      <c r="J31" s="69">
        <f t="shared" si="0"/>
        <v>507548.88999999978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hidden="1" x14ac:dyDescent="0.2">
      <c r="D32" s="65"/>
      <c r="E32" s="66"/>
      <c r="F32" s="67"/>
      <c r="G32" s="68"/>
      <c r="H32" s="69"/>
      <c r="I32" s="69"/>
      <c r="J32" s="69">
        <f t="shared" si="0"/>
        <v>507548.88999999978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hidden="1" x14ac:dyDescent="0.2">
      <c r="D33" s="65"/>
      <c r="E33" s="66"/>
      <c r="F33" s="67"/>
      <c r="G33" s="68"/>
      <c r="H33" s="69"/>
      <c r="I33" s="69"/>
      <c r="J33" s="69">
        <f t="shared" si="0"/>
        <v>507548.88999999978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hidden="1" x14ac:dyDescent="0.2">
      <c r="D34" s="65"/>
      <c r="E34" s="66"/>
      <c r="F34" s="67"/>
      <c r="G34" s="68"/>
      <c r="H34" s="69"/>
      <c r="I34" s="69"/>
      <c r="J34" s="69">
        <f t="shared" si="0"/>
        <v>507548.88999999978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65"/>
      <c r="E35" s="66"/>
      <c r="F35" s="67"/>
      <c r="G35" s="68"/>
      <c r="H35" s="69"/>
      <c r="I35" s="69"/>
      <c r="J35" s="69">
        <f t="shared" si="0"/>
        <v>507548.88999999978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hidden="1" x14ac:dyDescent="0.2">
      <c r="D36" s="65"/>
      <c r="E36" s="66"/>
      <c r="F36" s="67"/>
      <c r="G36" s="68"/>
      <c r="H36" s="69"/>
      <c r="I36" s="69"/>
      <c r="J36" s="69">
        <f t="shared" si="0"/>
        <v>507548.88999999978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hidden="1" x14ac:dyDescent="0.2">
      <c r="D37" s="65"/>
      <c r="E37" s="66"/>
      <c r="F37" s="67"/>
      <c r="G37" s="68"/>
      <c r="H37" s="69"/>
      <c r="I37" s="69"/>
      <c r="J37" s="69">
        <f t="shared" si="0"/>
        <v>507548.88999999978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hidden="1" x14ac:dyDescent="0.2">
      <c r="D38" s="65"/>
      <c r="E38" s="66"/>
      <c r="F38" s="67"/>
      <c r="G38" s="68"/>
      <c r="H38" s="69"/>
      <c r="I38" s="69"/>
      <c r="J38" s="69">
        <f t="shared" si="0"/>
        <v>507548.88999999978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ht="14.25" hidden="1" x14ac:dyDescent="0.2">
      <c r="D39" s="65"/>
      <c r="E39" s="66"/>
      <c r="F39" s="67"/>
      <c r="G39" s="68"/>
      <c r="H39" s="69"/>
      <c r="I39" s="69"/>
      <c r="J39" s="69">
        <f t="shared" si="0"/>
        <v>507548.88999999978</v>
      </c>
    </row>
    <row r="40" spans="4:96" ht="14.25" hidden="1" x14ac:dyDescent="0.2">
      <c r="D40" s="65"/>
      <c r="E40" s="66"/>
      <c r="F40" s="67"/>
      <c r="G40" s="68"/>
      <c r="H40" s="69"/>
      <c r="I40" s="69"/>
      <c r="J40" s="69">
        <f t="shared" si="0"/>
        <v>507548.88999999978</v>
      </c>
    </row>
    <row r="41" spans="4:96" ht="14.25" hidden="1" x14ac:dyDescent="0.2">
      <c r="D41" s="65"/>
      <c r="E41" s="66"/>
      <c r="F41" s="67"/>
      <c r="G41" s="68"/>
      <c r="H41" s="69"/>
      <c r="I41" s="69"/>
      <c r="J41" s="69">
        <f t="shared" si="0"/>
        <v>507548.88999999978</v>
      </c>
    </row>
    <row r="42" spans="4:96" ht="14.25" hidden="1" x14ac:dyDescent="0.2">
      <c r="D42" s="65"/>
      <c r="E42" s="66"/>
      <c r="F42" s="67"/>
      <c r="G42" s="68"/>
      <c r="H42" s="69"/>
      <c r="I42" s="69"/>
      <c r="J42" s="69">
        <f t="shared" si="0"/>
        <v>507548.88999999978</v>
      </c>
    </row>
    <row r="43" spans="4:96" ht="14.25" hidden="1" x14ac:dyDescent="0.2">
      <c r="D43" s="65"/>
      <c r="E43" s="66"/>
      <c r="F43" s="67"/>
      <c r="G43" s="68"/>
      <c r="H43" s="69"/>
      <c r="I43" s="69"/>
      <c r="J43" s="69">
        <f t="shared" si="0"/>
        <v>507548.88999999978</v>
      </c>
    </row>
    <row r="44" spans="4:96" ht="14.25" hidden="1" x14ac:dyDescent="0.2">
      <c r="D44" s="65"/>
      <c r="E44" s="66"/>
      <c r="F44" s="67"/>
      <c r="G44" s="68"/>
      <c r="H44" s="69"/>
      <c r="I44" s="69"/>
      <c r="J44" s="69">
        <f t="shared" si="0"/>
        <v>507548.88999999978</v>
      </c>
    </row>
    <row r="45" spans="4:96" ht="14.25" hidden="1" x14ac:dyDescent="0.2">
      <c r="D45" s="65"/>
      <c r="E45" s="66"/>
      <c r="F45" s="67"/>
      <c r="G45" s="68"/>
      <c r="H45" s="69"/>
      <c r="I45" s="69"/>
      <c r="J45" s="69">
        <f t="shared" si="0"/>
        <v>507548.88999999978</v>
      </c>
    </row>
    <row r="46" spans="4:96" ht="14.25" hidden="1" x14ac:dyDescent="0.2">
      <c r="D46" s="65"/>
      <c r="E46" s="66"/>
      <c r="F46" s="67"/>
      <c r="G46" s="68"/>
      <c r="H46" s="69"/>
      <c r="I46" s="69"/>
      <c r="J46" s="69">
        <f t="shared" si="0"/>
        <v>507548.88999999978</v>
      </c>
    </row>
    <row r="47" spans="4:96" ht="14.25" hidden="1" x14ac:dyDescent="0.2">
      <c r="D47" s="65"/>
      <c r="E47" s="66"/>
      <c r="F47" s="67"/>
      <c r="G47" s="68"/>
      <c r="H47" s="69"/>
      <c r="I47" s="69"/>
      <c r="J47" s="69">
        <f t="shared" si="0"/>
        <v>507548.88999999978</v>
      </c>
    </row>
    <row r="48" spans="4:96" ht="14.25" hidden="1" x14ac:dyDescent="0.2">
      <c r="D48" s="65"/>
      <c r="E48" s="66"/>
      <c r="F48" s="67"/>
      <c r="G48" s="68"/>
      <c r="H48" s="69"/>
      <c r="I48" s="69"/>
      <c r="J48" s="69">
        <f t="shared" si="0"/>
        <v>507548.88999999978</v>
      </c>
    </row>
    <row r="49" spans="4:11" ht="15" hidden="1" thickBot="1" x14ac:dyDescent="0.25">
      <c r="D49" s="65"/>
      <c r="E49" s="66"/>
      <c r="F49" s="67"/>
      <c r="G49" s="68"/>
      <c r="H49" s="69"/>
      <c r="I49" s="69"/>
      <c r="J49" s="69">
        <f t="shared" si="0"/>
        <v>507548.88999999978</v>
      </c>
    </row>
    <row r="50" spans="4:11" ht="15" thickBot="1" x14ac:dyDescent="0.25">
      <c r="D50" s="214" t="s">
        <v>8</v>
      </c>
      <c r="E50" s="215"/>
      <c r="F50" s="215"/>
      <c r="G50" s="215"/>
      <c r="H50" s="88">
        <f>SUM(H17:H49)</f>
        <v>0</v>
      </c>
      <c r="I50" s="88">
        <f>SUM(I17:I49)</f>
        <v>175.83</v>
      </c>
      <c r="J50" s="89">
        <f>+J16+H50-I50</f>
        <v>507548.88999999978</v>
      </c>
      <c r="K50" s="22">
        <f>+J50-'[1]CTA.  3103 F. REPONIBLE'!$J$48</f>
        <v>0</v>
      </c>
    </row>
    <row r="51" spans="4:11" ht="14.25" x14ac:dyDescent="0.2">
      <c r="D51" s="82"/>
      <c r="E51" s="82"/>
      <c r="F51" s="82"/>
      <c r="G51" s="82"/>
      <c r="H51" s="83"/>
      <c r="I51" s="83"/>
      <c r="J51" s="84"/>
    </row>
    <row r="52" spans="4:11" ht="14.25" x14ac:dyDescent="0.2">
      <c r="D52" s="82"/>
      <c r="E52" s="82"/>
      <c r="F52" s="82"/>
      <c r="G52" s="33"/>
      <c r="H52" s="9"/>
      <c r="I52" s="78"/>
      <c r="J52" s="9"/>
    </row>
    <row r="53" spans="4:11" ht="14.25" x14ac:dyDescent="0.2">
      <c r="D53" s="82"/>
      <c r="E53" s="82"/>
      <c r="F53" s="82"/>
      <c r="G53" s="33"/>
      <c r="H53" s="9"/>
      <c r="I53" s="78"/>
      <c r="J53" s="9"/>
    </row>
    <row r="54" spans="4:11" ht="14.25" x14ac:dyDescent="0.2">
      <c r="D54" s="82"/>
      <c r="E54" s="82"/>
      <c r="F54" s="82"/>
      <c r="G54" s="33"/>
      <c r="H54" s="9"/>
      <c r="I54" s="78"/>
      <c r="J54" s="9"/>
    </row>
    <row r="55" spans="4:11" ht="14.25" x14ac:dyDescent="0.2">
      <c r="D55" s="82"/>
      <c r="E55" s="82"/>
      <c r="F55" s="82"/>
      <c r="G55" s="33"/>
      <c r="H55" s="9"/>
      <c r="I55" s="78"/>
      <c r="J55" s="9"/>
    </row>
    <row r="56" spans="4:11" ht="14.25" x14ac:dyDescent="0.2">
      <c r="D56" s="82"/>
      <c r="E56" s="82"/>
      <c r="F56" s="82"/>
      <c r="G56" s="33"/>
      <c r="H56" s="9"/>
      <c r="I56" s="78"/>
      <c r="J56" s="9"/>
    </row>
    <row r="57" spans="4:11" ht="14.25" x14ac:dyDescent="0.2">
      <c r="D57" s="82"/>
      <c r="E57" s="82"/>
      <c r="F57" s="82"/>
      <c r="G57" s="33"/>
      <c r="H57" s="9"/>
      <c r="I57" s="78"/>
      <c r="J57" s="9"/>
    </row>
    <row r="58" spans="4:11" ht="14.25" x14ac:dyDescent="0.2">
      <c r="D58" s="9"/>
      <c r="E58" s="77" t="s">
        <v>36</v>
      </c>
      <c r="F58" s="9"/>
      <c r="G58" s="33" t="s">
        <v>40</v>
      </c>
      <c r="H58" s="9"/>
      <c r="I58" s="77" t="s">
        <v>37</v>
      </c>
      <c r="J58" s="9"/>
    </row>
    <row r="59" spans="4:11" ht="14.25" x14ac:dyDescent="0.2">
      <c r="D59" s="9"/>
      <c r="E59" s="77" t="s">
        <v>31</v>
      </c>
      <c r="F59" s="9"/>
      <c r="G59" s="77" t="s">
        <v>32</v>
      </c>
      <c r="H59" s="9"/>
      <c r="I59" s="77" t="s">
        <v>35</v>
      </c>
      <c r="J59" s="9"/>
    </row>
    <row r="60" spans="4:11" ht="14.25" x14ac:dyDescent="0.2">
      <c r="D60" s="9"/>
      <c r="E60" s="77" t="s">
        <v>33</v>
      </c>
      <c r="F60" s="9"/>
      <c r="G60" s="77" t="s">
        <v>74</v>
      </c>
      <c r="H60" s="9"/>
      <c r="I60" s="77" t="s">
        <v>91</v>
      </c>
      <c r="J60" s="9"/>
    </row>
    <row r="61" spans="4:11" ht="14.25" x14ac:dyDescent="0.2">
      <c r="D61" s="9"/>
      <c r="E61" s="77" t="s">
        <v>34</v>
      </c>
      <c r="F61" s="9"/>
      <c r="G61" s="77" t="s">
        <v>51</v>
      </c>
      <c r="H61" s="9"/>
      <c r="I61" s="77" t="s">
        <v>49</v>
      </c>
      <c r="J61" s="9"/>
    </row>
    <row r="62" spans="4:11" x14ac:dyDescent="0.2">
      <c r="D62" s="9"/>
      <c r="E62" s="9"/>
      <c r="F62" s="9"/>
      <c r="G62" s="11"/>
      <c r="H62" s="9"/>
      <c r="I62" s="9"/>
      <c r="J62" s="9"/>
    </row>
    <row r="63" spans="4:11" x14ac:dyDescent="0.2">
      <c r="D63" s="9"/>
      <c r="E63" s="9"/>
      <c r="F63" s="9"/>
      <c r="G63" s="11"/>
      <c r="H63" s="9"/>
      <c r="I63" s="9"/>
      <c r="J63" s="9"/>
    </row>
    <row r="64" spans="4:11" x14ac:dyDescent="0.2">
      <c r="D64" s="9"/>
      <c r="E64" s="9"/>
      <c r="F64" s="9"/>
      <c r="G64" s="11"/>
      <c r="H64" s="9"/>
      <c r="I64" s="9"/>
      <c r="J64" s="9"/>
    </row>
    <row r="65" spans="4:10" x14ac:dyDescent="0.2">
      <c r="D65" s="9"/>
      <c r="E65" s="9"/>
      <c r="F65" s="9"/>
      <c r="G65" s="11"/>
      <c r="H65" s="9"/>
      <c r="I65" s="9"/>
      <c r="J65" s="9"/>
    </row>
    <row r="66" spans="4:10" x14ac:dyDescent="0.2">
      <c r="D66" s="9"/>
      <c r="E66" s="9"/>
      <c r="F66" s="9"/>
    </row>
    <row r="74" spans="4:10" x14ac:dyDescent="0.2">
      <c r="G74" s="9"/>
    </row>
    <row r="75" spans="4:10" x14ac:dyDescent="0.2">
      <c r="H75" s="9"/>
      <c r="I75" s="9"/>
      <c r="J75" s="9"/>
    </row>
    <row r="76" spans="4:10" x14ac:dyDescent="0.2">
      <c r="D76" s="9"/>
      <c r="E76" s="9"/>
      <c r="F76" s="9"/>
    </row>
    <row r="96" spans="4:4" ht="15" x14ac:dyDescent="0.2">
      <c r="D96" s="80"/>
    </row>
  </sheetData>
  <mergeCells count="9">
    <mergeCell ref="D50:G50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2025-09-05T15:39:35Z</cp:lastPrinted>
  <dcterms:created xsi:type="dcterms:W3CDTF">2006-07-11T17:39:34Z</dcterms:created>
  <dcterms:modified xsi:type="dcterms:W3CDTF">2025-09-05T16:00:45Z</dcterms:modified>
</cp:coreProperties>
</file>