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SEPTIEMBRE\"/>
    </mc:Choice>
  </mc:AlternateContent>
  <xr:revisionPtr revIDLastSave="0" documentId="13_ncr:1_{F9819633-0580-4EA5-939C-3B6031BC26FC}" xr6:coauthVersionLast="47" xr6:coauthVersionMax="47" xr10:uidLastSave="{00000000-0000-0000-0000-000000000000}"/>
  <bookViews>
    <workbookView xWindow="-120" yWindow="-120" windowWidth="21840" windowHeight="13140" tabRatio="601" firstSheet="5" activeTab="6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160'!$B$1:$I$57</definedName>
    <definedName name="_xlnm.Print_Area" localSheetId="5">'EGRESOS CTA. 2000 ONCO'!$A$1:$J$35</definedName>
    <definedName name="_xlnm.Print_Area" localSheetId="6">'EGRESOS CTA. 3103 F REPONIBLE'!$A$1:$J$69</definedName>
    <definedName name="_xlnm.Print_Area" localSheetId="1">'EGRESOS CTA. AUXILIAR 3001'!$B$1:$I$184</definedName>
    <definedName name="_xlnm.Print_Area" localSheetId="4">'EGRESOS CTA. FONDOCYT'!$A$1:$J$38</definedName>
    <definedName name="_xlnm.Print_Area" localSheetId="3">'EGRESOS CTA. NOMINA'!$A$1:$J$79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0" l="1"/>
  <c r="J15" i="7"/>
  <c r="J14" i="6"/>
  <c r="I12" i="5"/>
  <c r="I12" i="4"/>
  <c r="G14" i="1"/>
  <c r="I50" i="10" l="1"/>
  <c r="J16" i="10" l="1"/>
  <c r="H50" i="10"/>
  <c r="G16" i="10"/>
  <c r="J50" i="10" l="1"/>
  <c r="K50" i="10" s="1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 l="1"/>
  <c r="J14" i="8" l="1"/>
  <c r="G50" i="5"/>
  <c r="G16" i="8"/>
  <c r="G17" i="7"/>
  <c r="G16" i="6"/>
  <c r="F14" i="5"/>
  <c r="F14" i="4"/>
  <c r="G173" i="4"/>
  <c r="H173" i="4"/>
  <c r="E350" i="1"/>
  <c r="I14" i="4" l="1"/>
  <c r="G17" i="1"/>
  <c r="G350" i="1" s="1"/>
  <c r="J16" i="6"/>
  <c r="I14" i="5"/>
  <c r="J16" i="8" l="1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I20" i="7" l="1"/>
  <c r="J20" i="7" s="1"/>
  <c r="K20" i="7" s="1"/>
  <c r="H50" i="5" l="1"/>
  <c r="I50" i="5" s="1"/>
  <c r="J50" i="5" s="1"/>
  <c r="H70" i="6" l="1"/>
  <c r="I173" i="4" l="1"/>
  <c r="J173" i="4" s="1"/>
  <c r="I70" i="6" l="1"/>
  <c r="J70" i="6" s="1"/>
  <c r="K70" i="6" l="1"/>
  <c r="E17" i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G18" i="1" l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H350" i="1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191" i="1" l="1"/>
</calcChain>
</file>

<file path=xl/sharedStrings.xml><?xml version="1.0" encoding="utf-8"?>
<sst xmlns="http://schemas.openxmlformats.org/spreadsheetml/2006/main" count="656" uniqueCount="194">
  <si>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</si>
  <si>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</si>
  <si>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</si>
  <si>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</si>
  <si>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</si>
  <si>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</si>
  <si>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</si>
  <si>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</si>
  <si>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</si>
  <si>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</si>
  <si>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</si>
  <si>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</si>
  <si>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</si>
  <si>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</si>
  <si>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</si>
  <si>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</si>
  <si>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</si>
  <si>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</si>
  <si>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</si>
  <si>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</si>
  <si>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</si>
  <si>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</si>
  <si>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</si>
  <si>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</si>
  <si>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</si>
  <si>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</si>
  <si>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</si>
  <si>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</si>
  <si>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</si>
  <si>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</si>
  <si>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</si>
  <si>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</si>
  <si>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</si>
  <si>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</si>
  <si>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</si>
  <si>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</si>
  <si>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</si>
  <si>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</si>
  <si>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</si>
  <si>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</si>
  <si>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</si>
  <si>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</si>
  <si>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SEGUROS SURA, S.A.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</si>
  <si>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</si>
  <si>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</si>
  <si>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</si>
  <si>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</si>
  <si>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</si>
  <si>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DEPOSITO VIA TRANSF. ARS METASALUD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</si>
  <si>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</si>
  <si>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</si>
  <si>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</si>
  <si>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</si>
  <si>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</si>
  <si>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</si>
  <si>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</si>
  <si>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</si>
  <si>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</si>
  <si>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</si>
  <si>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</si>
  <si>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</si>
  <si>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DEPOSITO VIA TRANSF. ARS FUTURO</t>
  </si>
  <si>
    <t>AYUNTAMIENTO DISTRITO NACIONAL (ADN)</t>
  </si>
  <si>
    <t>ASIGNACION PRESUPUESTARIA PARA GASTOS</t>
  </si>
  <si>
    <t>DEPOSITO VIA TRANSF. ARS CMD</t>
  </si>
  <si>
    <t xml:space="preserve">FONDO REPONIBLE DE ASISTENCIA SOCIAL </t>
  </si>
  <si>
    <t>Cuenta Bancaria NO. 960-810310-3</t>
  </si>
  <si>
    <t>DEPOSITO VIA TRANSF. ARS RESERVAS</t>
  </si>
  <si>
    <t>RETENCION 0.30% POR TRASF. VIA LIBRAMIENTOS A PROVEERDORES</t>
  </si>
  <si>
    <t>Lic. Lisa Marie Perez Cruz</t>
  </si>
  <si>
    <t>NOTA DEBITO POR COBRO TARJETA CREDITO AMERICAN EXPRESS</t>
  </si>
  <si>
    <t>OSCAR A. RENTA NEGRON, S. A.</t>
  </si>
  <si>
    <t>ALIANZA INNOVADORA DE SERVICIOS AMBIENTALES,  S. R. L.</t>
  </si>
  <si>
    <t>Licda.  Ana Teresa Vendrell Batista</t>
  </si>
  <si>
    <t>DEPOSITO VIA CHEQUE ARS SIMAG (ABEL GONZALEZ)</t>
  </si>
  <si>
    <t>DEPOSITO VIA CHEQUE ARS ASEMAP</t>
  </si>
  <si>
    <t>DEPOSITO VIA TRANSF. ARS SEMMA</t>
  </si>
  <si>
    <t>RADIONCOL SERVICIOS MEDICOS, S. R. L.</t>
  </si>
  <si>
    <t>GLOBAL MEDICA DOMINICANA - GMD, S.A.</t>
  </si>
  <si>
    <t>HUMAN PCG, S.R.L.</t>
  </si>
  <si>
    <t>Del 01 Al 30 De Septiembre  2025</t>
  </si>
  <si>
    <t>DEPOSITO VIA TRANSF. ARS SENASA ODONTOLOGIA</t>
  </si>
  <si>
    <t>Abono pago de alquiler de espacio máquinas expendedoras snacks y café  por RD$$2,000.00 de parte de VS Solution, SRL  mes Agosto   2025</t>
  </si>
  <si>
    <t xml:space="preserve">DEPOSITO VIA TRANSF. ARS SENASA </t>
  </si>
  <si>
    <t xml:space="preserve">Dp via transferencia Buenaventura Frías González   Récord # 2022/196  para Saldo Colposcopia con Biopsia (Factura #420551-25   por el monto de RD$600.00
</t>
  </si>
  <si>
    <t xml:space="preserve">Dp via transferencia Altagracia Gonzalez Alca   por el monto de RD$1,994.00
</t>
  </si>
  <si>
    <t>Deposito Cheque  #000431  Rodi La Fundacion Donacion a la Sra. Anny Mercedes Diaz Rodriguez,  para pcompra de medicamentos  por el monto de RD$4,200.00</t>
  </si>
  <si>
    <t>DEPOSITO VIA CHEQUE #049688 DONACION LABORATORIO REFERENCIA  PARA COBERTURA PROCESOS MEDICOS DE PACIENTES POR EL MONTO DE RD$250,000.00</t>
  </si>
  <si>
    <t xml:space="preserve">Dp via transferencia Euclides Mosquea     Récord # 2025/7406  para Saldo Hospitalización (Factura #424069-25   por el monto de RD$700.00
</t>
  </si>
  <si>
    <t>DEPOSITO CK.  SOLEO FOOD SERVICES SRL PAGO  RENTA CAFETERIA  CORRESPONDIENTE AL MES DE AGOSTO</t>
  </si>
  <si>
    <t xml:space="preserve">Dp via transferencia por la Sra. Santa Geannis Medrano de León ,  ayuda Marta Carmen Reyes Vargas     Récord # 2019/2344  para Saldo Ecocardiograma Strain (Factura #159052-25    por el monto de RD$1,000.00
</t>
  </si>
  <si>
    <t xml:space="preserve">Dp via transferencia Yafreisis Fernández Beras     Récord # 2016/1166  para Saldo Inmunohistoquímica (Factura #425504-25  por el monto de RD$1,930.00
</t>
  </si>
  <si>
    <t xml:space="preserve">Dp via transferencia por la Sra. Santa Geannis Medrano de León ,  ayuda Evangelista Medina      Récord # 2025/2500  para Abono Aplicación de Quimioterapias en Internamiento (Factura #425819-25   por el monto de RD$2,000.00
</t>
  </si>
  <si>
    <t>Completivo pago de alquiler de espacio máquinas expendedoras snacks y café  por RD$$18,000.00 de parte de VS Solution, SRL  mes Agosto   2025</t>
  </si>
  <si>
    <t>Deposito Cheque  #002746  Asoc. Mujeres Solidarias (AMSI) Donacion a la Sra. Ramona Altagracia Moore Garcia,  para proceso medico por el monto de RD$3,500.00</t>
  </si>
  <si>
    <t>Deposito Cheque  #002739  Asoc. Mujeres Solidarias (AMSI) Donacion a la Sra. Wendy Encarnacion Galva, para proceso medico por el monto de RD$12,000.00</t>
  </si>
  <si>
    <t xml:space="preserve">Dp via transferencia por la Sra. Santa Geannis Medrano de León ,  ayuda Mercedes Encarnación Montero     Récord # 2019/4375  pSaldo Ecocardiograma Strain (Factura #160575-25   por el monto de RD$1,000.00
</t>
  </si>
  <si>
    <t xml:space="preserve">Dp via transferencia por la Sra. Santa Geannis Medrano de León ,  ayuda Cecilia Jiménez Mercedes     Récord # 2018/11962  para AbonoEcocardiograma Strain (Factura #160567-25  por el monto de RD$1,000.00
</t>
  </si>
  <si>
    <t>Deposito Cheque  #002739  Asoc. Mujeres Solidarias (AMSI) Donacion a la Sra. Anabella Lima Colas, para proceso medico por el monto de RD$6,647.00</t>
  </si>
  <si>
    <t xml:space="preserve">Dp via transferenciaFrancisco Antonio Bello Olivo  Récord # 2016/2855  para Abono a Biopsia Tomodirigida de Pulmón   (El procedimiento no se realizó, falleció paciente)  por el monto de RD$26,000.00
</t>
  </si>
  <si>
    <t>DEPOSITO VIA TRANSF. ARS UASD</t>
  </si>
  <si>
    <t xml:space="preserve">Dp via transferencia por la Sra. Santa Geannis Medrano de León ,  ayuda Jeimmy Maria Michel Castro     Récord # 2017/17927  para Abono Biopsia Sonodirigida de Axila (Factura #118077-25  por el monto de RD$3,000.00
</t>
  </si>
  <si>
    <t xml:space="preserve">Dp via transferenciaFrancisco Antonio Bello Olivo  Récord # 2016/2855  para Abono  Jeimmy Maria Michel Castro     Récord # 2017/17927  para Abono Biopsia Sonodirigida de Axila (Factura #118077-25  por el monto de RD$6,000.00
</t>
  </si>
  <si>
    <t>5311-1</t>
  </si>
  <si>
    <t>BADER MARIA PEDEMONTE DE COIRA</t>
  </si>
  <si>
    <t>5314-1</t>
  </si>
  <si>
    <t xml:space="preserve">Dp via transferencia Mercedes Maria Matos  Récord # 2025/1505  para Abono Hospitalizacion  Resección Axilar (Factura aun no esta generada  por el monto de RD$25,000.38
</t>
  </si>
  <si>
    <t xml:space="preserve">Dp via transferencia Alexis Rodríguez   Récord # 2017/3783  para ago de Consulta Medico Hematologo (Factura #55677-25  por el monto de RD$750.00
</t>
  </si>
  <si>
    <t>DEPOSITO VIA TRANSF. ARS YUNEN</t>
  </si>
  <si>
    <t xml:space="preserve">Dp via transferencia por la Sra. Santa Geannis Medrano de León ,  ayuda Evangelista Medina  Récord # 2025/2500  para AbonoEcocardiograma Strain  (Factura # 161489-25  por el monto de RD$500.00
</t>
  </si>
  <si>
    <t>NOTA DEBITO POR COBRO TARJETA CREDITO AGOSTO 2025</t>
  </si>
  <si>
    <t>885-1</t>
  </si>
  <si>
    <t>5108-1</t>
  </si>
  <si>
    <t>5112-1</t>
  </si>
  <si>
    <t>5114-1</t>
  </si>
  <si>
    <t>5116-1</t>
  </si>
  <si>
    <t>5219-1</t>
  </si>
  <si>
    <t>5223-1</t>
  </si>
  <si>
    <t>5227-1</t>
  </si>
  <si>
    <t>5231-1</t>
  </si>
  <si>
    <t>5243-1</t>
  </si>
  <si>
    <t>5261-1</t>
  </si>
  <si>
    <t>5280-1</t>
  </si>
  <si>
    <t>5264-1</t>
  </si>
  <si>
    <t>5266-1</t>
  </si>
  <si>
    <t>5268-1</t>
  </si>
  <si>
    <t>5270-1</t>
  </si>
  <si>
    <t>5297-1</t>
  </si>
  <si>
    <t>2025-5307-1</t>
  </si>
  <si>
    <t>5322-1</t>
  </si>
  <si>
    <t>5365-1</t>
  </si>
  <si>
    <t>5367-1</t>
  </si>
  <si>
    <t>5370-1</t>
  </si>
  <si>
    <t>5374-1</t>
  </si>
  <si>
    <t>5376-1</t>
  </si>
  <si>
    <t>5378-1</t>
  </si>
  <si>
    <t>5380-1</t>
  </si>
  <si>
    <t>5336-1</t>
  </si>
  <si>
    <t>5338-1</t>
  </si>
  <si>
    <t>5340-1</t>
  </si>
  <si>
    <t>SERVICIOS E INSTALACIONES TECNICAS,  S.R.L.</t>
  </si>
  <si>
    <t>AGUA PLANETA AZUL, S.A.</t>
  </si>
  <si>
    <t>LABORATORIOS ANTILLANOSS EDMAR, S.A.</t>
  </si>
  <si>
    <t>CRISCEL ULLOA DISTRIBUTIONS. SRL</t>
  </si>
  <si>
    <t>PROGASTABLE, SRL</t>
  </si>
  <si>
    <t xml:space="preserve">INVERSIONES TEJADA VALERA FD, SRL </t>
  </si>
  <si>
    <t>RETENCION 0.0% POR TRASF. VIA LIBRAMIENTOS A PROVEERDORES</t>
  </si>
  <si>
    <t>ALTA REAL STATE SHECIA, S.R.L.</t>
  </si>
  <si>
    <t>CENTRO DE MEDICINA PALIATIVA DRA. GLORIA CASTILLO, E.I.R.L</t>
  </si>
  <si>
    <t>REFERENCIA LABORATORIO CLINICO</t>
  </si>
  <si>
    <t>CAJUFA, S.R.L.</t>
  </si>
  <si>
    <t>VENTAS DIVERSAS FARMACEUTICAS, S,R,L (VENDIFAR)</t>
  </si>
  <si>
    <t>ENERCOM SRL</t>
  </si>
  <si>
    <t>OFFITEK, S.R.L.</t>
  </si>
  <si>
    <t>INGENIERIA BIOMEDICA DOMINICANA SERVICES ANDSUPPLIERS IBD FRFV, SRL</t>
  </si>
  <si>
    <t>DURANMA PROYECTOS ELECTROMECANICO Y MANTENIMIENTOS INTEGRAL, SRL</t>
  </si>
  <si>
    <t>NOMINA INCENTIVOS ARS PERSONAL SNS  ENE-JUNIO  2025, FONDO PROPIO</t>
  </si>
  <si>
    <t>NOMINA INCENTIVOS ARS COLABORADORES INACTIVOS ENE-JUNIO  2025, FONDO PROPIO</t>
  </si>
  <si>
    <t>NOMINA INCENTIVOS ARS COLABORADORES ACTIVOS    ENE-JUNIO  2025, FONDO PROPIO</t>
  </si>
  <si>
    <t xml:space="preserve">REINTEGRO TRANSACCION POR ANULACION DE LIBRAMIENTO ALTA REAL STATE, S.R.L. 4112-1  DEL 20 DE MAYO  DEVUELTO POR CONTRALORIA POR ERROR EN EL ITBIS EN FACTURA
</t>
  </si>
  <si>
    <t>DEPOSITO VIA TRANSF. PAGO SEGUNDA ETAPA DEL ONCOPEDIATRICO Y EL PERSONAL TRASLADO DESDE EL SERVICIO NACIONAL DE SALUD MES DE SEPTIEMBRE 2025. RD$8,726,403.71</t>
  </si>
  <si>
    <t>TRANSFERENCIA  PARA CUBRIR  AUMENTO 10% DE LOS MEDICOS SEPTIEMBRE-25</t>
  </si>
  <si>
    <t>NOMINA VACACIONES NO DISFRUTADAS EX COLABORADOR SEPTIEMBRE  2025, FONDO GENERAL</t>
  </si>
  <si>
    <t>DEVOLUCION FONDOS POR SUBSIDIOS DE MATERNIDAD Y ENFERMEDAD COMUN CORRESPONDIENTE AL MES DE AGOSTO 2025</t>
  </si>
  <si>
    <t>DEPOSITO VIA TRANSF. MINISTERIO DE SALUD PUBLICA</t>
  </si>
  <si>
    <t>5067-1</t>
  </si>
  <si>
    <t>NOMINA COMPENSACION ESPECIAL SEPTIEMBRE  2025 FONDO GENERAL</t>
  </si>
  <si>
    <t>5069-1</t>
  </si>
  <si>
    <t>NOMINA PERSONAL CARÁCTER EVENTUAL  EXTRANJEROS SEPTIEMBRE  2025 FG</t>
  </si>
  <si>
    <t>5071-1</t>
  </si>
  <si>
    <t>NOMINA  PERSONAL CARÁCTER TEMPORAL (CICLOTRON) SEPTIEMBRE  2025 FONDO GENERAL</t>
  </si>
  <si>
    <t>5073-1</t>
  </si>
  <si>
    <t>NOMINA COMPENSACION MIILITAR SEPTIEMBRE  2025, FONDO GENERAL</t>
  </si>
  <si>
    <t>5075-1</t>
  </si>
  <si>
    <t>NOMINA  PRIMA POR ANTIGÜEDAD SEPTIEMBRE  2025 FONDO GENERAL</t>
  </si>
  <si>
    <t>5077-1</t>
  </si>
  <si>
    <t>NOMINA  PERSONAL CARÁCTER FIJO ONCOPEDIATRICO SEPTIEMBRE   2025 FONDO GENERAL</t>
  </si>
  <si>
    <t>5099-1</t>
  </si>
  <si>
    <t>NOMINA COMPENSACION ESPECIAL  I SEPTIEMBRE  2025 FONDO GENERAL</t>
  </si>
  <si>
    <t>5101-1</t>
  </si>
  <si>
    <t>NOMINA PERSONAL CARÁCTER SUPLENCIA  SEPTIEMBRE  2025 FG</t>
  </si>
  <si>
    <t>5103-1</t>
  </si>
  <si>
    <t>NOMINA  PERSONAL CARÁCTER FIJO   SEPTIEMBRE   2025 FONDO GENERAL</t>
  </si>
  <si>
    <t>5105-1</t>
  </si>
  <si>
    <t>NOMINA  PERSONAL CARÁCTER TEMPORAL  SEPTIEMBRE  2025 FONDO GENERAL</t>
  </si>
  <si>
    <t>4822-1</t>
  </si>
  <si>
    <t>NOMINA HORAS EXTRAS MAYO  2025, FONDO GENERAL</t>
  </si>
  <si>
    <t>1873-1</t>
  </si>
  <si>
    <t>NOMINA VACACIONES NO DISFRUTADAS EX COLABORADORES ABRIL  2025, FONDO GENERAL</t>
  </si>
  <si>
    <t>0585-2025</t>
  </si>
  <si>
    <t>0586-2025</t>
  </si>
  <si>
    <t>0587-2025</t>
  </si>
  <si>
    <t>0588-2025</t>
  </si>
  <si>
    <t>0589-2025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</si>
</sst>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25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236</xdr:row>
      <xdr:rowOff>28575</xdr:rowOff>
    </xdr:from>
    <xdr:to>
      <xdr:col>7</xdr:col>
      <xdr:colOff>625475</xdr:colOff>
      <xdr:row>246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129</xdr:row>
      <xdr:rowOff>47625</xdr:rowOff>
    </xdr:from>
    <xdr:to>
      <xdr:col>8</xdr:col>
      <xdr:colOff>833799</xdr:colOff>
      <xdr:row>140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130</xdr:row>
      <xdr:rowOff>38100</xdr:rowOff>
    </xdr:from>
    <xdr:to>
      <xdr:col>8</xdr:col>
      <xdr:colOff>948099</xdr:colOff>
      <xdr:row>141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131</xdr:row>
      <xdr:rowOff>38100</xdr:rowOff>
    </xdr:from>
    <xdr:to>
      <xdr:col>8</xdr:col>
      <xdr:colOff>948099</xdr:colOff>
      <xdr:row>142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132</xdr:row>
      <xdr:rowOff>28575</xdr:rowOff>
    </xdr:from>
    <xdr:to>
      <xdr:col>8</xdr:col>
      <xdr:colOff>948099</xdr:colOff>
      <xdr:row>143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5\LIBRO%20BANCO%2031%20DIC%2024%20-25.xlsx" TargetMode="External"/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2182">
          <cell r="G12182">
            <v>53113501.675799936</v>
          </cell>
        </row>
        <row r="12495">
          <cell r="G12495">
            <v>61140793.843799911</v>
          </cell>
        </row>
      </sheetData>
      <sheetData sheetId="1"/>
      <sheetData sheetId="2">
        <row r="6801">
          <cell r="J6801">
            <v>-36836508.278699949</v>
          </cell>
        </row>
        <row r="6865">
          <cell r="J6865">
            <v>-42917059.078699946</v>
          </cell>
        </row>
      </sheetData>
      <sheetData sheetId="3">
        <row r="1440">
          <cell r="J1440">
            <v>128338.83340000933</v>
          </cell>
        </row>
        <row r="1441">
          <cell r="J1441">
            <v>128163.83340000933</v>
          </cell>
        </row>
      </sheetData>
      <sheetData sheetId="4">
        <row r="1807">
          <cell r="G1807">
            <v>147633388.69643214</v>
          </cell>
        </row>
        <row r="1848">
          <cell r="G1848">
            <v>162453118.99643213</v>
          </cell>
        </row>
      </sheetData>
      <sheetData sheetId="5">
        <row r="98">
          <cell r="J98">
            <v>1193970.3199999998</v>
          </cell>
        </row>
        <row r="99">
          <cell r="J99">
            <v>1193795.3199999998</v>
          </cell>
        </row>
      </sheetData>
      <sheetData sheetId="6">
        <row r="11">
          <cell r="G11">
            <v>980606.4</v>
          </cell>
        </row>
      </sheetData>
      <sheetData sheetId="7">
        <row r="48">
          <cell r="J48">
            <v>507548.88999999978</v>
          </cell>
        </row>
        <row r="49">
          <cell r="J49">
            <v>507373.88999999978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view="pageBreakPreview" topLeftCell="B267" zoomScale="50" zoomScaleNormal="80" zoomScaleSheetLayoutView="50" workbookViewId="0">
      <selection activeCell="A9" sqref="A9:G9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33.28515625" style="1" customWidth="1"/>
    <col min="8" max="8" width="19.28515625" style="11" bestFit="1" customWidth="1"/>
    <col min="9" max="9" width="19.140625" style="11" bestFit="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04"/>
      <c r="B5" s="204"/>
      <c r="C5" s="204"/>
      <c r="D5" s="204"/>
      <c r="E5" s="204"/>
      <c r="F5" s="204"/>
      <c r="G5" s="204"/>
    </row>
    <row r="6" spans="1:14" s="15" customFormat="1" ht="18.75" x14ac:dyDescent="0.3">
      <c r="A6" s="204" t="s">
        <v>10</v>
      </c>
      <c r="B6" s="204"/>
      <c r="C6" s="204"/>
      <c r="D6" s="204"/>
      <c r="E6" s="204"/>
      <c r="F6" s="204"/>
      <c r="G6" s="204"/>
      <c r="H6" s="16"/>
      <c r="I6" s="16"/>
    </row>
    <row r="7" spans="1:14" s="14" customFormat="1" ht="18.75" x14ac:dyDescent="0.2">
      <c r="A7" s="204" t="s">
        <v>14</v>
      </c>
      <c r="B7" s="204"/>
      <c r="C7" s="204"/>
      <c r="D7" s="204"/>
      <c r="E7" s="204"/>
      <c r="F7" s="204"/>
      <c r="G7" s="204"/>
    </row>
    <row r="8" spans="1:14" s="14" customFormat="1" ht="21" customHeight="1" x14ac:dyDescent="0.2">
      <c r="A8" s="210" t="s">
        <v>3</v>
      </c>
      <c r="B8" s="210"/>
      <c r="C8" s="210"/>
      <c r="D8" s="210"/>
      <c r="E8" s="210"/>
      <c r="F8" s="210"/>
      <c r="G8" s="210"/>
    </row>
    <row r="9" spans="1:14" s="14" customFormat="1" ht="18.75" x14ac:dyDescent="0.2">
      <c r="A9" s="210" t="s">
        <v>80</v>
      </c>
      <c r="B9" s="210"/>
      <c r="C9" s="210"/>
      <c r="D9" s="210"/>
      <c r="E9" s="210"/>
      <c r="F9" s="210"/>
      <c r="G9" s="210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07"/>
      <c r="B13" s="206" t="s">
        <v>13</v>
      </c>
      <c r="C13" s="206"/>
      <c r="D13" s="206"/>
      <c r="E13" s="206"/>
      <c r="F13" s="206"/>
      <c r="G13" s="206"/>
      <c r="H13" s="7"/>
      <c r="I13" s="7"/>
      <c r="J13" s="7"/>
      <c r="K13" s="7"/>
    </row>
    <row r="14" spans="1:14" s="3" customFormat="1" ht="27.75" customHeight="1" thickTop="1" thickBot="1" x14ac:dyDescent="0.25">
      <c r="A14" s="207"/>
      <c r="B14" s="205" t="s">
        <v>14</v>
      </c>
      <c r="C14" s="205"/>
      <c r="D14" s="205"/>
      <c r="E14" s="205"/>
      <c r="F14" s="205"/>
      <c r="G14" s="71">
        <f>+'[1]CTA. RECOLECTORA (010) y 3000'!$G$12182</f>
        <v>53113501.675799936</v>
      </c>
      <c r="H14" s="7"/>
      <c r="I14" s="7"/>
      <c r="J14" s="7"/>
      <c r="K14" s="7"/>
    </row>
    <row r="15" spans="1:14" s="3" customFormat="1" ht="26.25" customHeight="1" thickTop="1" thickBot="1" x14ac:dyDescent="0.25">
      <c r="A15" s="207"/>
      <c r="B15" s="209"/>
      <c r="C15" s="209"/>
      <c r="D15" s="209"/>
      <c r="E15" s="209"/>
      <c r="F15" s="209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08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45900</v>
      </c>
      <c r="E17" s="148">
        <f>'[2]CTA. RECOLECTORA (010)'!E6</f>
        <v>0</v>
      </c>
      <c r="F17" s="149">
        <v>0</v>
      </c>
      <c r="G17" s="150">
        <f>+G14</f>
        <v>53113501.675799936</v>
      </c>
      <c r="H17" s="75"/>
    </row>
    <row r="18" spans="1:8" s="10" customFormat="1" ht="27" customHeight="1" thickTop="1" thickBot="1" x14ac:dyDescent="0.25">
      <c r="A18" s="38"/>
      <c r="B18" s="111">
        <v>45901</v>
      </c>
      <c r="C18" s="112"/>
      <c r="D18" s="113" t="s">
        <v>110</v>
      </c>
      <c r="E18" s="114"/>
      <c r="F18" s="178">
        <v>1909.54</v>
      </c>
      <c r="G18" s="115">
        <f>G17+E18-F18</f>
        <v>53111592.135799937</v>
      </c>
    </row>
    <row r="19" spans="1:8" s="10" customFormat="1" ht="27" customHeight="1" thickTop="1" thickBot="1" x14ac:dyDescent="0.25">
      <c r="A19" s="202"/>
      <c r="B19" s="111">
        <v>45901</v>
      </c>
      <c r="C19" s="112"/>
      <c r="D19" s="113" t="s">
        <v>37</v>
      </c>
      <c r="E19" s="114">
        <v>57</v>
      </c>
      <c r="F19" s="203"/>
      <c r="G19" s="115">
        <f t="shared" ref="G19:G82" si="0">G18+E19-F19</f>
        <v>53111649.135799937</v>
      </c>
    </row>
    <row r="20" spans="1:8" s="10" customFormat="1" ht="18" thickTop="1" thickBot="1" x14ac:dyDescent="0.25">
      <c r="A20" s="21"/>
      <c r="B20" s="116">
        <v>45901</v>
      </c>
      <c r="C20" s="117"/>
      <c r="D20" s="113" t="s">
        <v>37</v>
      </c>
      <c r="E20" s="114">
        <v>285</v>
      </c>
      <c r="F20" s="179"/>
      <c r="G20" s="115">
        <f t="shared" si="0"/>
        <v>53111934.135799937</v>
      </c>
    </row>
    <row r="21" spans="1:8" s="7" customFormat="1" ht="18" thickTop="1" thickBot="1" x14ac:dyDescent="0.25">
      <c r="A21" s="21"/>
      <c r="B21" s="116">
        <v>45901</v>
      </c>
      <c r="C21" s="117"/>
      <c r="D21" s="113" t="s">
        <v>37</v>
      </c>
      <c r="E21" s="114">
        <v>60050</v>
      </c>
      <c r="F21" s="179"/>
      <c r="G21" s="115">
        <f t="shared" si="0"/>
        <v>53171984.135799937</v>
      </c>
    </row>
    <row r="22" spans="1:8" s="7" customFormat="1" ht="18" thickTop="1" thickBot="1" x14ac:dyDescent="0.25">
      <c r="A22" s="21"/>
      <c r="B22" s="116">
        <v>45901</v>
      </c>
      <c r="C22" s="117"/>
      <c r="D22" s="113" t="s">
        <v>37</v>
      </c>
      <c r="E22" s="114">
        <v>3950</v>
      </c>
      <c r="F22" s="179"/>
      <c r="G22" s="115">
        <f t="shared" si="0"/>
        <v>53175934.135799937</v>
      </c>
    </row>
    <row r="23" spans="1:8" s="7" customFormat="1" ht="18" thickTop="1" thickBot="1" x14ac:dyDescent="0.25">
      <c r="A23" s="21"/>
      <c r="B23" s="116">
        <v>45901</v>
      </c>
      <c r="C23" s="117"/>
      <c r="D23" s="113" t="s">
        <v>37</v>
      </c>
      <c r="E23" s="114">
        <v>17850</v>
      </c>
      <c r="F23" s="179"/>
      <c r="G23" s="115">
        <f t="shared" si="0"/>
        <v>53193784.135799937</v>
      </c>
    </row>
    <row r="24" spans="1:8" s="7" customFormat="1" ht="18" thickTop="1" thickBot="1" x14ac:dyDescent="0.25">
      <c r="A24" s="21"/>
      <c r="B24" s="116">
        <v>45901</v>
      </c>
      <c r="C24" s="117"/>
      <c r="D24" s="113" t="s">
        <v>37</v>
      </c>
      <c r="E24" s="114">
        <v>1300</v>
      </c>
      <c r="F24" s="179"/>
      <c r="G24" s="115">
        <f t="shared" si="0"/>
        <v>53195084.135799937</v>
      </c>
    </row>
    <row r="25" spans="1:8" s="7" customFormat="1" ht="18" thickTop="1" thickBot="1" x14ac:dyDescent="0.25">
      <c r="A25" s="21"/>
      <c r="B25" s="116">
        <v>45901</v>
      </c>
      <c r="C25" s="117"/>
      <c r="D25" s="113" t="s">
        <v>37</v>
      </c>
      <c r="E25" s="114">
        <v>17215</v>
      </c>
      <c r="F25" s="179"/>
      <c r="G25" s="115">
        <f t="shared" si="0"/>
        <v>53212299.135799937</v>
      </c>
    </row>
    <row r="26" spans="1:8" s="7" customFormat="1" ht="18" thickTop="1" thickBot="1" x14ac:dyDescent="0.25">
      <c r="A26" s="21"/>
      <c r="B26" s="116">
        <v>45901</v>
      </c>
      <c r="C26" s="117"/>
      <c r="D26" s="113" t="s">
        <v>37</v>
      </c>
      <c r="E26" s="114">
        <v>10000</v>
      </c>
      <c r="F26" s="179"/>
      <c r="G26" s="115">
        <f t="shared" si="0"/>
        <v>53222299.135799937</v>
      </c>
    </row>
    <row r="27" spans="1:8" s="7" customFormat="1" ht="24.75" customHeight="1" thickTop="1" thickBot="1" x14ac:dyDescent="0.25">
      <c r="A27" s="21"/>
      <c r="B27" s="116">
        <v>45901</v>
      </c>
      <c r="C27" s="117"/>
      <c r="D27" s="113" t="s">
        <v>37</v>
      </c>
      <c r="E27" s="114">
        <v>29110</v>
      </c>
      <c r="F27" s="179"/>
      <c r="G27" s="115">
        <f t="shared" si="0"/>
        <v>53251409.135799937</v>
      </c>
    </row>
    <row r="28" spans="1:8" s="7" customFormat="1" ht="18" thickTop="1" thickBot="1" x14ac:dyDescent="0.25">
      <c r="A28" s="21"/>
      <c r="B28" s="116">
        <v>45901</v>
      </c>
      <c r="C28" s="117"/>
      <c r="D28" s="113" t="s">
        <v>27</v>
      </c>
      <c r="E28" s="114">
        <v>121232.48</v>
      </c>
      <c r="F28" s="179">
        <v>3209.67</v>
      </c>
      <c r="G28" s="115">
        <f t="shared" si="0"/>
        <v>53369431.945799932</v>
      </c>
    </row>
    <row r="29" spans="1:8" s="7" customFormat="1" ht="20.25" customHeight="1" thickTop="1" thickBot="1" x14ac:dyDescent="0.25">
      <c r="A29" s="21"/>
      <c r="B29" s="116">
        <v>45901</v>
      </c>
      <c r="C29" s="117"/>
      <c r="D29" s="113" t="s">
        <v>70</v>
      </c>
      <c r="E29" s="114">
        <v>1348</v>
      </c>
      <c r="F29" s="179">
        <v>65.44</v>
      </c>
      <c r="G29" s="115">
        <f t="shared" si="0"/>
        <v>53370714.505799934</v>
      </c>
    </row>
    <row r="30" spans="1:8" s="7" customFormat="1" ht="24.75" customHeight="1" thickTop="1" thickBot="1" x14ac:dyDescent="0.25">
      <c r="A30" s="21"/>
      <c r="B30" s="116">
        <v>45901</v>
      </c>
      <c r="C30" s="117"/>
      <c r="D30" s="113" t="s">
        <v>81</v>
      </c>
      <c r="E30" s="114">
        <v>50000</v>
      </c>
      <c r="F30" s="179"/>
      <c r="G30" s="115">
        <f t="shared" si="0"/>
        <v>53420714.505799934</v>
      </c>
    </row>
    <row r="31" spans="1:8" s="7" customFormat="1" ht="46.5" thickTop="1" thickBot="1" x14ac:dyDescent="0.25">
      <c r="A31" s="21"/>
      <c r="B31" s="116">
        <v>45901</v>
      </c>
      <c r="C31" s="117"/>
      <c r="D31" s="113" t="s">
        <v>82</v>
      </c>
      <c r="E31" s="114">
        <v>2000</v>
      </c>
      <c r="F31" s="179"/>
      <c r="G31" s="115">
        <f t="shared" si="0"/>
        <v>53422714.505799934</v>
      </c>
    </row>
    <row r="32" spans="1:8" s="7" customFormat="1" ht="18" thickTop="1" thickBot="1" x14ac:dyDescent="0.25">
      <c r="A32" s="21"/>
      <c r="B32" s="116">
        <v>45901</v>
      </c>
      <c r="C32" s="117"/>
      <c r="D32" s="113" t="s">
        <v>21</v>
      </c>
      <c r="E32" s="114"/>
      <c r="F32" s="179">
        <v>130428.84</v>
      </c>
      <c r="G32" s="115">
        <f t="shared" si="0"/>
        <v>53292285.665799931</v>
      </c>
    </row>
    <row r="33" spans="1:7" s="7" customFormat="1" ht="18" thickTop="1" thickBot="1" x14ac:dyDescent="0.25">
      <c r="A33" s="21"/>
      <c r="B33" s="116">
        <v>45902</v>
      </c>
      <c r="C33" s="117"/>
      <c r="D33" s="113" t="s">
        <v>37</v>
      </c>
      <c r="E33" s="114">
        <v>1025</v>
      </c>
      <c r="F33" s="179"/>
      <c r="G33" s="115">
        <f t="shared" si="0"/>
        <v>53293310.665799931</v>
      </c>
    </row>
    <row r="34" spans="1:7" s="7" customFormat="1" ht="23.25" customHeight="1" thickTop="1" thickBot="1" x14ac:dyDescent="0.25">
      <c r="A34" s="21"/>
      <c r="B34" s="116">
        <v>45902</v>
      </c>
      <c r="C34" s="117"/>
      <c r="D34" s="113" t="s">
        <v>37</v>
      </c>
      <c r="E34" s="114">
        <v>4000</v>
      </c>
      <c r="F34" s="179"/>
      <c r="G34" s="115">
        <f t="shared" si="0"/>
        <v>53297310.665799931</v>
      </c>
    </row>
    <row r="35" spans="1:7" s="7" customFormat="1" ht="18" thickTop="1" thickBot="1" x14ac:dyDescent="0.25">
      <c r="A35" s="21"/>
      <c r="B35" s="116">
        <v>45902</v>
      </c>
      <c r="C35" s="117"/>
      <c r="D35" s="113" t="s">
        <v>37</v>
      </c>
      <c r="E35" s="114">
        <v>40</v>
      </c>
      <c r="F35" s="179"/>
      <c r="G35" s="115">
        <f t="shared" si="0"/>
        <v>53297350.665799931</v>
      </c>
    </row>
    <row r="36" spans="1:7" s="7" customFormat="1" ht="18" thickTop="1" thickBot="1" x14ac:dyDescent="0.25">
      <c r="A36" s="21"/>
      <c r="B36" s="116">
        <v>45902</v>
      </c>
      <c r="C36" s="117"/>
      <c r="D36" s="113" t="s">
        <v>37</v>
      </c>
      <c r="E36" s="114">
        <v>29715</v>
      </c>
      <c r="F36" s="179"/>
      <c r="G36" s="115">
        <f t="shared" si="0"/>
        <v>53327065.665799931</v>
      </c>
    </row>
    <row r="37" spans="1:7" s="7" customFormat="1" ht="18" thickTop="1" thickBot="1" x14ac:dyDescent="0.25">
      <c r="A37" s="21"/>
      <c r="B37" s="116">
        <v>45902</v>
      </c>
      <c r="C37" s="117"/>
      <c r="D37" s="113" t="s">
        <v>37</v>
      </c>
      <c r="E37" s="114">
        <v>71881</v>
      </c>
      <c r="F37" s="179"/>
      <c r="G37" s="115">
        <f t="shared" si="0"/>
        <v>53398946.665799931</v>
      </c>
    </row>
    <row r="38" spans="1:7" s="7" customFormat="1" ht="18" thickTop="1" thickBot="1" x14ac:dyDescent="0.25">
      <c r="A38" s="21"/>
      <c r="B38" s="116">
        <v>45902</v>
      </c>
      <c r="C38" s="117"/>
      <c r="D38" s="113" t="s">
        <v>37</v>
      </c>
      <c r="E38" s="114">
        <v>500</v>
      </c>
      <c r="F38" s="179"/>
      <c r="G38" s="115">
        <f t="shared" si="0"/>
        <v>53399446.665799931</v>
      </c>
    </row>
    <row r="39" spans="1:7" s="7" customFormat="1" ht="15" customHeight="1" thickTop="1" thickBot="1" x14ac:dyDescent="0.25">
      <c r="A39" s="21"/>
      <c r="B39" s="116">
        <v>45902</v>
      </c>
      <c r="C39" s="117"/>
      <c r="D39" s="113" t="s">
        <v>37</v>
      </c>
      <c r="E39" s="114">
        <v>13995</v>
      </c>
      <c r="F39" s="179"/>
      <c r="G39" s="115">
        <f t="shared" si="0"/>
        <v>53413441.665799931</v>
      </c>
    </row>
    <row r="40" spans="1:7" s="7" customFormat="1" ht="18" thickTop="1" thickBot="1" x14ac:dyDescent="0.25">
      <c r="A40" s="21"/>
      <c r="B40" s="116">
        <v>45902</v>
      </c>
      <c r="C40" s="117"/>
      <c r="D40" s="113" t="s">
        <v>37</v>
      </c>
      <c r="E40" s="114">
        <v>1800</v>
      </c>
      <c r="F40" s="179"/>
      <c r="G40" s="115">
        <f t="shared" si="0"/>
        <v>53415241.665799931</v>
      </c>
    </row>
    <row r="41" spans="1:7" s="7" customFormat="1" ht="26.25" customHeight="1" thickTop="1" thickBot="1" x14ac:dyDescent="0.25">
      <c r="A41" s="21"/>
      <c r="B41" s="116">
        <v>45902</v>
      </c>
      <c r="C41" s="117"/>
      <c r="D41" s="113" t="s">
        <v>37</v>
      </c>
      <c r="E41" s="114">
        <v>56880</v>
      </c>
      <c r="F41" s="179"/>
      <c r="G41" s="115">
        <f t="shared" si="0"/>
        <v>53472121.665799931</v>
      </c>
    </row>
    <row r="42" spans="1:7" s="7" customFormat="1" ht="19.5" customHeight="1" thickTop="1" thickBot="1" x14ac:dyDescent="0.25">
      <c r="A42" s="21"/>
      <c r="B42" s="116">
        <v>45902</v>
      </c>
      <c r="C42" s="117"/>
      <c r="D42" s="113" t="s">
        <v>37</v>
      </c>
      <c r="E42" s="114">
        <v>3305</v>
      </c>
      <c r="F42" s="179"/>
      <c r="G42" s="115">
        <f t="shared" si="0"/>
        <v>53475426.665799931</v>
      </c>
    </row>
    <row r="43" spans="1:7" s="7" customFormat="1" ht="24.75" customHeight="1" thickTop="1" thickBot="1" x14ac:dyDescent="0.25">
      <c r="A43" s="21"/>
      <c r="B43" s="116">
        <v>45902</v>
      </c>
      <c r="C43" s="117"/>
      <c r="D43" s="113" t="s">
        <v>27</v>
      </c>
      <c r="E43" s="114">
        <v>136524.78</v>
      </c>
      <c r="F43" s="180">
        <v>3562.39</v>
      </c>
      <c r="G43" s="115">
        <f t="shared" si="0"/>
        <v>53608389.055799931</v>
      </c>
    </row>
    <row r="44" spans="1:7" s="7" customFormat="1" ht="18" thickTop="1" thickBot="1" x14ac:dyDescent="0.25">
      <c r="A44" s="21"/>
      <c r="B44" s="116">
        <v>45902</v>
      </c>
      <c r="C44" s="117"/>
      <c r="D44" s="113" t="s">
        <v>83</v>
      </c>
      <c r="E44" s="114">
        <v>7233122.8399999999</v>
      </c>
      <c r="F44" s="179"/>
      <c r="G44" s="115">
        <f t="shared" si="0"/>
        <v>60841511.895799935</v>
      </c>
    </row>
    <row r="45" spans="1:7" s="7" customFormat="1" ht="61.5" thickTop="1" thickBot="1" x14ac:dyDescent="0.25">
      <c r="A45" s="21"/>
      <c r="B45" s="116">
        <v>45902</v>
      </c>
      <c r="C45" s="117"/>
      <c r="D45" s="113" t="s">
        <v>84</v>
      </c>
      <c r="E45" s="114">
        <v>600</v>
      </c>
      <c r="F45" s="179"/>
      <c r="G45" s="115">
        <f t="shared" si="0"/>
        <v>60842111.895799935</v>
      </c>
    </row>
    <row r="46" spans="1:7" s="7" customFormat="1" ht="38.25" customHeight="1" thickTop="1" thickBot="1" x14ac:dyDescent="0.25">
      <c r="A46" s="21"/>
      <c r="B46" s="116">
        <v>45902</v>
      </c>
      <c r="C46" s="117"/>
      <c r="D46" s="118" t="s">
        <v>85</v>
      </c>
      <c r="E46" s="114">
        <v>1994.6</v>
      </c>
      <c r="F46" s="179"/>
      <c r="G46" s="115">
        <f t="shared" si="0"/>
        <v>60844106.495799936</v>
      </c>
    </row>
    <row r="47" spans="1:7" s="7" customFormat="1" ht="21" customHeight="1" thickTop="1" thickBot="1" x14ac:dyDescent="0.25">
      <c r="A47" s="21"/>
      <c r="B47" s="116">
        <v>45902</v>
      </c>
      <c r="C47" s="117"/>
      <c r="D47" s="130" t="s">
        <v>21</v>
      </c>
      <c r="E47" s="114"/>
      <c r="F47" s="180">
        <v>2855962.44</v>
      </c>
      <c r="G47" s="115">
        <f t="shared" si="0"/>
        <v>57988144.055799939</v>
      </c>
    </row>
    <row r="48" spans="1:7" s="7" customFormat="1" ht="25.5" customHeight="1" thickTop="1" thickBot="1" x14ac:dyDescent="0.25">
      <c r="A48" s="21"/>
      <c r="B48" s="116">
        <v>45903</v>
      </c>
      <c r="C48" s="117"/>
      <c r="D48" s="113" t="s">
        <v>37</v>
      </c>
      <c r="E48" s="114">
        <v>405</v>
      </c>
      <c r="F48" s="180"/>
      <c r="G48" s="115">
        <f t="shared" si="0"/>
        <v>57988549.055799939</v>
      </c>
    </row>
    <row r="49" spans="1:7" s="7" customFormat="1" ht="24.75" customHeight="1" thickTop="1" thickBot="1" x14ac:dyDescent="0.25">
      <c r="A49" s="21"/>
      <c r="B49" s="116">
        <v>45903</v>
      </c>
      <c r="C49" s="117"/>
      <c r="D49" s="113" t="s">
        <v>37</v>
      </c>
      <c r="E49" s="114">
        <v>24345</v>
      </c>
      <c r="F49" s="179"/>
      <c r="G49" s="115">
        <f t="shared" si="0"/>
        <v>58012894.055799939</v>
      </c>
    </row>
    <row r="50" spans="1:7" s="7" customFormat="1" ht="18" thickTop="1" thickBot="1" x14ac:dyDescent="0.25">
      <c r="A50" s="21"/>
      <c r="B50" s="116">
        <v>45903</v>
      </c>
      <c r="C50" s="117"/>
      <c r="D50" s="113" t="s">
        <v>37</v>
      </c>
      <c r="E50" s="114">
        <v>23591</v>
      </c>
      <c r="F50" s="179"/>
      <c r="G50" s="115">
        <f t="shared" si="0"/>
        <v>58036485.055799939</v>
      </c>
    </row>
    <row r="51" spans="1:7" s="7" customFormat="1" ht="18" thickTop="1" thickBot="1" x14ac:dyDescent="0.25">
      <c r="A51" s="21"/>
      <c r="B51" s="116">
        <v>45903</v>
      </c>
      <c r="C51" s="117"/>
      <c r="D51" s="113" t="s">
        <v>37</v>
      </c>
      <c r="E51" s="114">
        <v>9500</v>
      </c>
      <c r="F51" s="179"/>
      <c r="G51" s="115">
        <f t="shared" si="0"/>
        <v>58045985.055799939</v>
      </c>
    </row>
    <row r="52" spans="1:7" s="7" customFormat="1" ht="18" thickTop="1" thickBot="1" x14ac:dyDescent="0.25">
      <c r="A52" s="21"/>
      <c r="B52" s="116">
        <v>45903</v>
      </c>
      <c r="C52" s="117"/>
      <c r="D52" s="113" t="s">
        <v>37</v>
      </c>
      <c r="E52" s="114">
        <v>5695</v>
      </c>
      <c r="F52" s="179"/>
      <c r="G52" s="115">
        <f t="shared" si="0"/>
        <v>58051680.055799939</v>
      </c>
    </row>
    <row r="53" spans="1:7" s="7" customFormat="1" ht="21.75" customHeight="1" thickTop="1" thickBot="1" x14ac:dyDescent="0.25">
      <c r="A53" s="21"/>
      <c r="B53" s="116">
        <v>45903</v>
      </c>
      <c r="C53" s="117"/>
      <c r="D53" s="113" t="s">
        <v>37</v>
      </c>
      <c r="E53" s="114">
        <v>91315</v>
      </c>
      <c r="F53" s="179"/>
      <c r="G53" s="115">
        <f t="shared" si="0"/>
        <v>58142995.055799939</v>
      </c>
    </row>
    <row r="54" spans="1:7" s="7" customFormat="1" ht="18" thickTop="1" thickBot="1" x14ac:dyDescent="0.25">
      <c r="A54" s="21"/>
      <c r="B54" s="116">
        <v>45903</v>
      </c>
      <c r="C54" s="117"/>
      <c r="D54" s="113" t="s">
        <v>37</v>
      </c>
      <c r="E54" s="114">
        <v>1575</v>
      </c>
      <c r="F54" s="179"/>
      <c r="G54" s="115">
        <f t="shared" si="0"/>
        <v>58144570.055799939</v>
      </c>
    </row>
    <row r="55" spans="1:7" s="7" customFormat="1" ht="22.5" customHeight="1" thickTop="1" thickBot="1" x14ac:dyDescent="0.25">
      <c r="A55" s="21"/>
      <c r="B55" s="116">
        <v>45903</v>
      </c>
      <c r="C55" s="117"/>
      <c r="D55" s="118" t="s">
        <v>27</v>
      </c>
      <c r="E55" s="114">
        <v>130310.11</v>
      </c>
      <c r="F55" s="181">
        <v>3427.76</v>
      </c>
      <c r="G55" s="115">
        <f t="shared" si="0"/>
        <v>58271452.40579994</v>
      </c>
    </row>
    <row r="56" spans="1:7" s="7" customFormat="1" ht="19.5" customHeight="1" thickTop="1" thickBot="1" x14ac:dyDescent="0.25">
      <c r="A56" s="21"/>
      <c r="B56" s="116">
        <v>45903</v>
      </c>
      <c r="C56" s="117"/>
      <c r="D56" s="113" t="s">
        <v>48</v>
      </c>
      <c r="E56" s="114">
        <v>171513.3</v>
      </c>
      <c r="F56" s="179"/>
      <c r="G56" s="115">
        <f t="shared" si="0"/>
        <v>58442965.705799937</v>
      </c>
    </row>
    <row r="57" spans="1:7" s="7" customFormat="1" ht="18" thickTop="1" thickBot="1" x14ac:dyDescent="0.25">
      <c r="A57" s="21"/>
      <c r="B57" s="116">
        <v>45903</v>
      </c>
      <c r="C57" s="117"/>
      <c r="D57" s="113" t="s">
        <v>48</v>
      </c>
      <c r="E57" s="114">
        <v>87270.98</v>
      </c>
      <c r="F57" s="179"/>
      <c r="G57" s="115">
        <f t="shared" si="0"/>
        <v>58530236.685799934</v>
      </c>
    </row>
    <row r="58" spans="1:7" s="7" customFormat="1" ht="18" thickTop="1" thickBot="1" x14ac:dyDescent="0.25">
      <c r="A58" s="21"/>
      <c r="B58" s="116">
        <v>45903</v>
      </c>
      <c r="C58" s="117"/>
      <c r="D58" s="113" t="s">
        <v>83</v>
      </c>
      <c r="E58" s="114">
        <v>8743175.9399999995</v>
      </c>
      <c r="F58" s="180"/>
      <c r="G58" s="115">
        <f t="shared" si="0"/>
        <v>67273412.625799939</v>
      </c>
    </row>
    <row r="59" spans="1:7" s="7" customFormat="1" ht="18" thickTop="1" thickBot="1" x14ac:dyDescent="0.25">
      <c r="A59" s="21"/>
      <c r="B59" s="116">
        <v>45903</v>
      </c>
      <c r="C59" s="117"/>
      <c r="D59" s="113" t="s">
        <v>83</v>
      </c>
      <c r="E59" s="114">
        <v>5077386.5</v>
      </c>
      <c r="F59" s="179"/>
      <c r="G59" s="115">
        <f t="shared" si="0"/>
        <v>72350799.125799939</v>
      </c>
    </row>
    <row r="60" spans="1:7" s="7" customFormat="1" ht="25.5" customHeight="1" thickTop="1" thickBot="1" x14ac:dyDescent="0.25">
      <c r="A60" s="21"/>
      <c r="B60" s="116">
        <v>45903</v>
      </c>
      <c r="C60" s="117"/>
      <c r="D60" s="113" t="s">
        <v>83</v>
      </c>
      <c r="E60" s="114">
        <v>2022936.15</v>
      </c>
      <c r="F60" s="179"/>
      <c r="G60" s="115">
        <f t="shared" si="0"/>
        <v>74373735.275799945</v>
      </c>
    </row>
    <row r="61" spans="1:7" s="7" customFormat="1" ht="18" thickTop="1" thickBot="1" x14ac:dyDescent="0.25">
      <c r="A61" s="21"/>
      <c r="B61" s="116">
        <v>45903</v>
      </c>
      <c r="C61" s="117"/>
      <c r="D61" s="113" t="s">
        <v>21</v>
      </c>
      <c r="E61" s="114"/>
      <c r="F61" s="179">
        <v>16520174.48</v>
      </c>
      <c r="G61" s="115">
        <f t="shared" si="0"/>
        <v>57853560.795799941</v>
      </c>
    </row>
    <row r="62" spans="1:7" s="7" customFormat="1" ht="18" thickTop="1" thickBot="1" x14ac:dyDescent="0.25">
      <c r="A62" s="21"/>
      <c r="B62" s="116">
        <v>45904</v>
      </c>
      <c r="C62" s="117"/>
      <c r="D62" s="113" t="s">
        <v>37</v>
      </c>
      <c r="E62" s="114">
        <v>47240</v>
      </c>
      <c r="F62" s="179"/>
      <c r="G62" s="115">
        <f t="shared" si="0"/>
        <v>57900800.795799941</v>
      </c>
    </row>
    <row r="63" spans="1:7" s="7" customFormat="1" ht="18" thickTop="1" thickBot="1" x14ac:dyDescent="0.25">
      <c r="A63" s="21"/>
      <c r="B63" s="116">
        <v>45904</v>
      </c>
      <c r="C63" s="117"/>
      <c r="D63" s="113" t="s">
        <v>37</v>
      </c>
      <c r="E63" s="114">
        <v>60411</v>
      </c>
      <c r="F63" s="179"/>
      <c r="G63" s="115">
        <f t="shared" si="0"/>
        <v>57961211.795799941</v>
      </c>
    </row>
    <row r="64" spans="1:7" s="7" customFormat="1" ht="18.75" customHeight="1" thickTop="1" thickBot="1" x14ac:dyDescent="0.25">
      <c r="A64" s="21"/>
      <c r="B64" s="116">
        <v>45904</v>
      </c>
      <c r="C64" s="117"/>
      <c r="D64" s="113" t="s">
        <v>37</v>
      </c>
      <c r="E64" s="114">
        <v>3630</v>
      </c>
      <c r="F64" s="179"/>
      <c r="G64" s="115">
        <f t="shared" si="0"/>
        <v>57964841.795799941</v>
      </c>
    </row>
    <row r="65" spans="1:7" s="7" customFormat="1" ht="18" thickTop="1" thickBot="1" x14ac:dyDescent="0.25">
      <c r="A65" s="21"/>
      <c r="B65" s="116">
        <v>45904</v>
      </c>
      <c r="C65" s="117"/>
      <c r="D65" s="118" t="s">
        <v>37</v>
      </c>
      <c r="E65" s="114">
        <v>25525</v>
      </c>
      <c r="F65" s="181"/>
      <c r="G65" s="115">
        <f t="shared" si="0"/>
        <v>57990366.795799941</v>
      </c>
    </row>
    <row r="66" spans="1:7" s="7" customFormat="1" ht="18" thickTop="1" thickBot="1" x14ac:dyDescent="0.25">
      <c r="A66" s="21"/>
      <c r="B66" s="116">
        <v>45904</v>
      </c>
      <c r="C66" s="117"/>
      <c r="D66" s="113" t="s">
        <v>37</v>
      </c>
      <c r="E66" s="114">
        <v>1200</v>
      </c>
      <c r="F66" s="179"/>
      <c r="G66" s="115">
        <f t="shared" si="0"/>
        <v>57991566.795799941</v>
      </c>
    </row>
    <row r="67" spans="1:7" s="7" customFormat="1" ht="18" thickTop="1" thickBot="1" x14ac:dyDescent="0.25">
      <c r="A67" s="21"/>
      <c r="B67" s="116">
        <v>45904</v>
      </c>
      <c r="C67" s="117"/>
      <c r="D67" s="113" t="s">
        <v>37</v>
      </c>
      <c r="E67" s="114">
        <v>7725</v>
      </c>
      <c r="F67" s="179"/>
      <c r="G67" s="115">
        <f t="shared" si="0"/>
        <v>57999291.795799941</v>
      </c>
    </row>
    <row r="68" spans="1:7" s="7" customFormat="1" ht="18" thickTop="1" thickBot="1" x14ac:dyDescent="0.25">
      <c r="A68" s="21"/>
      <c r="B68" s="116">
        <v>45904</v>
      </c>
      <c r="C68" s="117"/>
      <c r="D68" s="113" t="s">
        <v>37</v>
      </c>
      <c r="E68" s="114">
        <v>2135</v>
      </c>
      <c r="F68" s="179"/>
      <c r="G68" s="115">
        <f t="shared" si="0"/>
        <v>58001426.795799941</v>
      </c>
    </row>
    <row r="69" spans="1:7" s="7" customFormat="1" ht="18" thickTop="1" thickBot="1" x14ac:dyDescent="0.25">
      <c r="A69" s="21"/>
      <c r="B69" s="116">
        <v>45904</v>
      </c>
      <c r="C69" s="117"/>
      <c r="D69" s="113" t="s">
        <v>27</v>
      </c>
      <c r="E69" s="114">
        <v>90071.34</v>
      </c>
      <c r="F69" s="179">
        <v>2326.88</v>
      </c>
      <c r="G69" s="115">
        <f t="shared" si="0"/>
        <v>58089171.255799942</v>
      </c>
    </row>
    <row r="70" spans="1:7" s="7" customFormat="1" ht="18" thickTop="1" thickBot="1" x14ac:dyDescent="0.25">
      <c r="A70" s="21"/>
      <c r="B70" s="116">
        <v>45904</v>
      </c>
      <c r="C70" s="117"/>
      <c r="D70" s="113" t="s">
        <v>83</v>
      </c>
      <c r="E70" s="114">
        <v>717472.65</v>
      </c>
      <c r="F70" s="179"/>
      <c r="G70" s="115">
        <f t="shared" si="0"/>
        <v>58806643.90579994</v>
      </c>
    </row>
    <row r="71" spans="1:7" s="7" customFormat="1" ht="18" thickTop="1" thickBot="1" x14ac:dyDescent="0.25">
      <c r="A71" s="21"/>
      <c r="B71" s="116">
        <v>45904</v>
      </c>
      <c r="C71" s="117"/>
      <c r="D71" s="113" t="s">
        <v>83</v>
      </c>
      <c r="E71" s="114">
        <v>1879165.66</v>
      </c>
      <c r="F71" s="179"/>
      <c r="G71" s="115">
        <f t="shared" si="0"/>
        <v>60685809.565799937</v>
      </c>
    </row>
    <row r="72" spans="1:7" s="7" customFormat="1" ht="18" thickTop="1" thickBot="1" x14ac:dyDescent="0.25">
      <c r="A72" s="21"/>
      <c r="B72" s="116">
        <v>45904</v>
      </c>
      <c r="C72" s="117"/>
      <c r="D72" s="113" t="s">
        <v>21</v>
      </c>
      <c r="E72" s="114"/>
      <c r="F72" s="179">
        <v>4261541.66</v>
      </c>
      <c r="G72" s="115">
        <f t="shared" si="0"/>
        <v>56424267.90579994</v>
      </c>
    </row>
    <row r="73" spans="1:7" s="7" customFormat="1" ht="18" thickTop="1" thickBot="1" x14ac:dyDescent="0.25">
      <c r="A73" s="21"/>
      <c r="B73" s="116">
        <v>45905</v>
      </c>
      <c r="C73" s="117"/>
      <c r="D73" s="113" t="s">
        <v>37</v>
      </c>
      <c r="E73" s="119">
        <v>31803</v>
      </c>
      <c r="F73" s="179"/>
      <c r="G73" s="115">
        <f t="shared" si="0"/>
        <v>56456070.90579994</v>
      </c>
    </row>
    <row r="74" spans="1:7" s="7" customFormat="1" ht="18" thickTop="1" thickBot="1" x14ac:dyDescent="0.25">
      <c r="A74" s="21"/>
      <c r="B74" s="116">
        <v>45905</v>
      </c>
      <c r="C74" s="117"/>
      <c r="D74" s="113" t="s">
        <v>37</v>
      </c>
      <c r="E74" s="119">
        <v>35770</v>
      </c>
      <c r="F74" s="179"/>
      <c r="G74" s="115">
        <f t="shared" si="0"/>
        <v>56491840.90579994</v>
      </c>
    </row>
    <row r="75" spans="1:7" s="7" customFormat="1" ht="18" thickTop="1" thickBot="1" x14ac:dyDescent="0.25">
      <c r="A75" s="21"/>
      <c r="B75" s="116">
        <v>45905</v>
      </c>
      <c r="C75" s="117"/>
      <c r="D75" s="113" t="s">
        <v>37</v>
      </c>
      <c r="E75" s="119">
        <v>17150</v>
      </c>
      <c r="F75" s="182"/>
      <c r="G75" s="115">
        <f t="shared" si="0"/>
        <v>56508990.90579994</v>
      </c>
    </row>
    <row r="76" spans="1:7" s="7" customFormat="1" ht="18" thickTop="1" thickBot="1" x14ac:dyDescent="0.25">
      <c r="A76" s="21"/>
      <c r="B76" s="116">
        <v>45905</v>
      </c>
      <c r="C76" s="117"/>
      <c r="D76" s="113" t="s">
        <v>37</v>
      </c>
      <c r="E76" s="119">
        <v>2150</v>
      </c>
      <c r="F76" s="182"/>
      <c r="G76" s="115">
        <f t="shared" si="0"/>
        <v>56511140.90579994</v>
      </c>
    </row>
    <row r="77" spans="1:7" s="7" customFormat="1" ht="18" thickTop="1" thickBot="1" x14ac:dyDescent="0.25">
      <c r="A77" s="21"/>
      <c r="B77" s="116">
        <v>45905</v>
      </c>
      <c r="C77" s="117"/>
      <c r="D77" s="118" t="s">
        <v>37</v>
      </c>
      <c r="E77" s="114">
        <v>20935</v>
      </c>
      <c r="F77" s="179"/>
      <c r="G77" s="115">
        <f t="shared" si="0"/>
        <v>56532075.90579994</v>
      </c>
    </row>
    <row r="78" spans="1:7" s="7" customFormat="1" ht="21" customHeight="1" thickTop="1" thickBot="1" x14ac:dyDescent="0.25">
      <c r="A78" s="21"/>
      <c r="B78" s="116">
        <v>45905</v>
      </c>
      <c r="C78" s="117"/>
      <c r="D78" s="113" t="s">
        <v>37</v>
      </c>
      <c r="E78" s="114">
        <v>4315</v>
      </c>
      <c r="F78" s="179"/>
      <c r="G78" s="115">
        <f t="shared" si="0"/>
        <v>56536390.90579994</v>
      </c>
    </row>
    <row r="79" spans="1:7" s="7" customFormat="1" ht="20.25" customHeight="1" thickTop="1" thickBot="1" x14ac:dyDescent="0.25">
      <c r="A79" s="21"/>
      <c r="B79" s="116">
        <v>45905</v>
      </c>
      <c r="C79" s="117"/>
      <c r="D79" s="113" t="s">
        <v>27</v>
      </c>
      <c r="E79" s="114">
        <v>104767.6</v>
      </c>
      <c r="F79" s="179">
        <v>2719.17</v>
      </c>
      <c r="G79" s="115">
        <f t="shared" si="0"/>
        <v>56638439.33579994</v>
      </c>
    </row>
    <row r="80" spans="1:7" s="3" customFormat="1" ht="18" thickTop="1" thickBot="1" x14ac:dyDescent="0.25">
      <c r="A80" s="106"/>
      <c r="B80" s="116">
        <v>45905</v>
      </c>
      <c r="C80" s="117"/>
      <c r="D80" s="113" t="s">
        <v>83</v>
      </c>
      <c r="E80" s="114">
        <v>12034669.960000001</v>
      </c>
      <c r="F80" s="179"/>
      <c r="G80" s="115">
        <f t="shared" si="0"/>
        <v>68673109.295799941</v>
      </c>
    </row>
    <row r="81" spans="1:8" s="7" customFormat="1" ht="18" thickTop="1" thickBot="1" x14ac:dyDescent="0.25">
      <c r="A81" s="21"/>
      <c r="B81" s="116">
        <v>45905</v>
      </c>
      <c r="C81" s="117"/>
      <c r="D81" s="113" t="s">
        <v>83</v>
      </c>
      <c r="E81" s="114">
        <v>3064060.65</v>
      </c>
      <c r="F81" s="179"/>
      <c r="G81" s="115">
        <f t="shared" si="0"/>
        <v>71737169.945799947</v>
      </c>
    </row>
    <row r="82" spans="1:8" s="7" customFormat="1" ht="18" thickTop="1" thickBot="1" x14ac:dyDescent="0.25">
      <c r="A82" s="21"/>
      <c r="B82" s="116">
        <v>45905</v>
      </c>
      <c r="C82" s="117"/>
      <c r="D82" s="113" t="s">
        <v>21</v>
      </c>
      <c r="E82" s="114"/>
      <c r="F82" s="179">
        <v>197616.45</v>
      </c>
      <c r="G82" s="115">
        <f t="shared" si="0"/>
        <v>71539553.495799944</v>
      </c>
    </row>
    <row r="83" spans="1:8" s="7" customFormat="1" ht="18" thickTop="1" thickBot="1" x14ac:dyDescent="0.25">
      <c r="A83" s="21"/>
      <c r="B83" s="116">
        <v>45906</v>
      </c>
      <c r="C83" s="117"/>
      <c r="D83" s="113" t="s">
        <v>37</v>
      </c>
      <c r="E83" s="114">
        <v>13845</v>
      </c>
      <c r="F83" s="179"/>
      <c r="G83" s="115">
        <f t="shared" ref="G83:G146" si="1">G82+E83-F83</f>
        <v>71553398.495799944</v>
      </c>
    </row>
    <row r="84" spans="1:8" s="7" customFormat="1" ht="21" customHeight="1" thickTop="1" thickBot="1" x14ac:dyDescent="0.25">
      <c r="A84" s="21"/>
      <c r="B84" s="116">
        <v>45906</v>
      </c>
      <c r="C84" s="117"/>
      <c r="D84" s="113" t="s">
        <v>27</v>
      </c>
      <c r="E84" s="114">
        <v>7845</v>
      </c>
      <c r="F84" s="179">
        <v>196.13</v>
      </c>
      <c r="G84" s="115">
        <f t="shared" si="1"/>
        <v>71561047.365799949</v>
      </c>
    </row>
    <row r="85" spans="1:8" s="7" customFormat="1" ht="24.75" customHeight="1" thickTop="1" thickBot="1" x14ac:dyDescent="0.25">
      <c r="A85" s="21"/>
      <c r="B85" s="116">
        <v>45907</v>
      </c>
      <c r="C85" s="117"/>
      <c r="D85" s="131" t="s">
        <v>37</v>
      </c>
      <c r="E85" s="114">
        <v>105745</v>
      </c>
      <c r="F85" s="179"/>
      <c r="G85" s="115">
        <f t="shared" si="1"/>
        <v>71666792.365799949</v>
      </c>
    </row>
    <row r="86" spans="1:8" s="7" customFormat="1" ht="21.75" customHeight="1" thickTop="1" thickBot="1" x14ac:dyDescent="0.25">
      <c r="A86" s="21"/>
      <c r="B86" s="116">
        <v>45907</v>
      </c>
      <c r="C86" s="117"/>
      <c r="D86" s="113" t="s">
        <v>27</v>
      </c>
      <c r="E86" s="114">
        <v>27500</v>
      </c>
      <c r="F86" s="179">
        <v>689.7</v>
      </c>
      <c r="G86" s="115">
        <f t="shared" si="1"/>
        <v>71693602.665799946</v>
      </c>
    </row>
    <row r="87" spans="1:8" s="7" customFormat="1" ht="18" thickTop="1" thickBot="1" x14ac:dyDescent="0.25">
      <c r="A87" s="21"/>
      <c r="B87" s="116">
        <v>45908</v>
      </c>
      <c r="C87" s="117"/>
      <c r="D87" s="113" t="s">
        <v>37</v>
      </c>
      <c r="E87" s="114">
        <v>41750</v>
      </c>
      <c r="F87" s="179"/>
      <c r="G87" s="115">
        <f t="shared" si="1"/>
        <v>71735352.665799946</v>
      </c>
    </row>
    <row r="88" spans="1:8" s="7" customFormat="1" ht="18" thickTop="1" thickBot="1" x14ac:dyDescent="0.25">
      <c r="A88" s="21"/>
      <c r="B88" s="116">
        <v>45908</v>
      </c>
      <c r="C88" s="117"/>
      <c r="D88" s="113" t="s">
        <v>37</v>
      </c>
      <c r="E88" s="114">
        <v>33915</v>
      </c>
      <c r="F88" s="179"/>
      <c r="G88" s="115">
        <f t="shared" si="1"/>
        <v>71769267.665799946</v>
      </c>
    </row>
    <row r="89" spans="1:8" s="7" customFormat="1" ht="18" thickTop="1" thickBot="1" x14ac:dyDescent="0.25">
      <c r="A89" s="21"/>
      <c r="B89" s="116">
        <v>45908</v>
      </c>
      <c r="C89" s="117"/>
      <c r="D89" s="113" t="s">
        <v>37</v>
      </c>
      <c r="E89" s="114">
        <v>39195</v>
      </c>
      <c r="F89" s="179"/>
      <c r="G89" s="115">
        <f t="shared" si="1"/>
        <v>71808462.665799946</v>
      </c>
    </row>
    <row r="90" spans="1:8" s="7" customFormat="1" ht="18" thickTop="1" thickBot="1" x14ac:dyDescent="0.25">
      <c r="A90" s="21"/>
      <c r="B90" s="116">
        <v>45908</v>
      </c>
      <c r="C90" s="117"/>
      <c r="D90" s="118" t="s">
        <v>37</v>
      </c>
      <c r="E90" s="114">
        <v>3900</v>
      </c>
      <c r="F90" s="179"/>
      <c r="G90" s="115">
        <f t="shared" si="1"/>
        <v>71812362.665799946</v>
      </c>
    </row>
    <row r="91" spans="1:8" s="7" customFormat="1" ht="18" thickTop="1" thickBot="1" x14ac:dyDescent="0.25">
      <c r="A91" s="21"/>
      <c r="B91" s="116">
        <v>45908</v>
      </c>
      <c r="C91" s="117"/>
      <c r="D91" s="113" t="s">
        <v>37</v>
      </c>
      <c r="E91" s="114">
        <v>64410</v>
      </c>
      <c r="F91" s="179"/>
      <c r="G91" s="115">
        <f t="shared" si="1"/>
        <v>71876772.665799946</v>
      </c>
    </row>
    <row r="92" spans="1:8" s="7" customFormat="1" ht="18" thickTop="1" thickBot="1" x14ac:dyDescent="0.25">
      <c r="A92" s="21"/>
      <c r="B92" s="116">
        <v>45908</v>
      </c>
      <c r="C92" s="117"/>
      <c r="D92" s="113" t="s">
        <v>37</v>
      </c>
      <c r="E92" s="114">
        <v>3810</v>
      </c>
      <c r="F92" s="179"/>
      <c r="G92" s="115">
        <f t="shared" si="1"/>
        <v>71880582.665799946</v>
      </c>
    </row>
    <row r="93" spans="1:8" s="7" customFormat="1" ht="18" thickTop="1" thickBot="1" x14ac:dyDescent="0.25">
      <c r="A93" s="21"/>
      <c r="B93" s="116">
        <v>45908</v>
      </c>
      <c r="C93" s="117"/>
      <c r="D93" s="113" t="s">
        <v>27</v>
      </c>
      <c r="E93" s="114">
        <v>57888.7</v>
      </c>
      <c r="F93" s="179">
        <v>1526.82</v>
      </c>
      <c r="G93" s="115">
        <f t="shared" si="1"/>
        <v>71936944.545799956</v>
      </c>
    </row>
    <row r="94" spans="1:8" s="7" customFormat="1" ht="25.5" customHeight="1" thickTop="1" thickBot="1" x14ac:dyDescent="0.25">
      <c r="A94" s="21"/>
      <c r="B94" s="116">
        <v>45908</v>
      </c>
      <c r="C94" s="117"/>
      <c r="D94" s="113" t="s">
        <v>70</v>
      </c>
      <c r="E94" s="114">
        <v>13200</v>
      </c>
      <c r="F94" s="179">
        <v>421</v>
      </c>
      <c r="G94" s="115">
        <f t="shared" si="1"/>
        <v>71949723.545799956</v>
      </c>
    </row>
    <row r="95" spans="1:8" s="7" customFormat="1" ht="18" thickTop="1" thickBot="1" x14ac:dyDescent="0.25">
      <c r="A95" s="21"/>
      <c r="B95" s="116">
        <v>45909</v>
      </c>
      <c r="C95" s="117"/>
      <c r="D95" s="113" t="s">
        <v>37</v>
      </c>
      <c r="E95" s="114">
        <v>19295</v>
      </c>
      <c r="F95" s="179"/>
      <c r="G95" s="115">
        <f t="shared" si="1"/>
        <v>71969018.545799956</v>
      </c>
      <c r="H95" s="105"/>
    </row>
    <row r="96" spans="1:8" s="7" customFormat="1" ht="18" thickTop="1" thickBot="1" x14ac:dyDescent="0.25">
      <c r="A96" s="21"/>
      <c r="B96" s="116">
        <v>45909</v>
      </c>
      <c r="C96" s="117"/>
      <c r="D96" s="113" t="s">
        <v>37</v>
      </c>
      <c r="E96" s="114">
        <v>68506</v>
      </c>
      <c r="F96" s="179"/>
      <c r="G96" s="115">
        <f t="shared" si="1"/>
        <v>72037524.545799956</v>
      </c>
    </row>
    <row r="97" spans="1:7" s="7" customFormat="1" ht="18" thickTop="1" thickBot="1" x14ac:dyDescent="0.25">
      <c r="A97" s="21"/>
      <c r="B97" s="116">
        <v>45909</v>
      </c>
      <c r="C97" s="117"/>
      <c r="D97" s="113" t="s">
        <v>37</v>
      </c>
      <c r="E97" s="114">
        <v>11200</v>
      </c>
      <c r="F97" s="179"/>
      <c r="G97" s="115">
        <f t="shared" si="1"/>
        <v>72048724.545799956</v>
      </c>
    </row>
    <row r="98" spans="1:7" s="7" customFormat="1" ht="18" thickTop="1" thickBot="1" x14ac:dyDescent="0.25">
      <c r="A98" s="21"/>
      <c r="B98" s="116">
        <v>45909</v>
      </c>
      <c r="C98" s="117"/>
      <c r="D98" s="113" t="s">
        <v>37</v>
      </c>
      <c r="E98" s="114">
        <v>10385</v>
      </c>
      <c r="F98" s="179"/>
      <c r="G98" s="115">
        <f t="shared" si="1"/>
        <v>72059109.545799956</v>
      </c>
    </row>
    <row r="99" spans="1:7" s="7" customFormat="1" ht="18" thickTop="1" thickBot="1" x14ac:dyDescent="0.25">
      <c r="A99" s="21"/>
      <c r="B99" s="116">
        <v>45909</v>
      </c>
      <c r="C99" s="117"/>
      <c r="D99" s="113" t="s">
        <v>37</v>
      </c>
      <c r="E99" s="114">
        <v>91760</v>
      </c>
      <c r="F99" s="179"/>
      <c r="G99" s="115">
        <f t="shared" si="1"/>
        <v>72150869.545799956</v>
      </c>
    </row>
    <row r="100" spans="1:7" s="7" customFormat="1" ht="18" thickTop="1" thickBot="1" x14ac:dyDescent="0.25">
      <c r="A100" s="21"/>
      <c r="B100" s="116">
        <v>45909</v>
      </c>
      <c r="C100" s="117"/>
      <c r="D100" s="113" t="s">
        <v>37</v>
      </c>
      <c r="E100" s="114">
        <v>6960</v>
      </c>
      <c r="F100" s="179"/>
      <c r="G100" s="115">
        <f t="shared" si="1"/>
        <v>72157829.545799956</v>
      </c>
    </row>
    <row r="101" spans="1:7" s="7" customFormat="1" ht="18" thickTop="1" thickBot="1" x14ac:dyDescent="0.25">
      <c r="A101" s="21"/>
      <c r="B101" s="116">
        <v>45909</v>
      </c>
      <c r="C101" s="117"/>
      <c r="D101" s="113" t="s">
        <v>27</v>
      </c>
      <c r="E101" s="114">
        <v>105891.94</v>
      </c>
      <c r="F101" s="179">
        <v>2797.43</v>
      </c>
      <c r="G101" s="115">
        <f t="shared" si="1"/>
        <v>72260924.055799946</v>
      </c>
    </row>
    <row r="102" spans="1:7" s="7" customFormat="1" ht="18" thickTop="1" thickBot="1" x14ac:dyDescent="0.25">
      <c r="A102" s="21"/>
      <c r="B102" s="116">
        <v>45909</v>
      </c>
      <c r="C102" s="117"/>
      <c r="D102" s="113" t="s">
        <v>83</v>
      </c>
      <c r="E102" s="114">
        <v>59580</v>
      </c>
      <c r="F102" s="180"/>
      <c r="G102" s="115">
        <f t="shared" si="1"/>
        <v>72320504.055799946</v>
      </c>
    </row>
    <row r="103" spans="1:7" s="7" customFormat="1" ht="18" thickTop="1" thickBot="1" x14ac:dyDescent="0.25">
      <c r="A103" s="21"/>
      <c r="B103" s="116">
        <v>45909</v>
      </c>
      <c r="C103" s="117"/>
      <c r="D103" s="118" t="s">
        <v>83</v>
      </c>
      <c r="E103" s="114">
        <v>129520.22</v>
      </c>
      <c r="F103" s="179"/>
      <c r="G103" s="115">
        <f t="shared" si="1"/>
        <v>72450024.275799945</v>
      </c>
    </row>
    <row r="104" spans="1:7" s="7" customFormat="1" ht="46.5" thickTop="1" thickBot="1" x14ac:dyDescent="0.25">
      <c r="A104" s="21"/>
      <c r="B104" s="116">
        <v>45909</v>
      </c>
      <c r="C104" s="117"/>
      <c r="D104" s="113" t="s">
        <v>86</v>
      </c>
      <c r="E104" s="114">
        <v>4200</v>
      </c>
      <c r="F104" s="179"/>
      <c r="G104" s="115">
        <f t="shared" si="1"/>
        <v>72454224.275799945</v>
      </c>
    </row>
    <row r="105" spans="1:7" s="7" customFormat="1" ht="18" thickTop="1" thickBot="1" x14ac:dyDescent="0.25">
      <c r="A105" s="21"/>
      <c r="B105" s="116">
        <v>45909</v>
      </c>
      <c r="C105" s="117"/>
      <c r="D105" s="113" t="s">
        <v>75</v>
      </c>
      <c r="E105" s="114">
        <v>5641.74</v>
      </c>
      <c r="F105" s="179"/>
      <c r="G105" s="115">
        <f t="shared" si="1"/>
        <v>72459866.01579994</v>
      </c>
    </row>
    <row r="106" spans="1:7" s="7" customFormat="1" ht="54.75" customHeight="1" thickTop="1" thickBot="1" x14ac:dyDescent="0.25">
      <c r="A106" s="21"/>
      <c r="B106" s="116">
        <v>45909</v>
      </c>
      <c r="C106" s="117"/>
      <c r="D106" s="113" t="s">
        <v>87</v>
      </c>
      <c r="E106" s="114">
        <v>250000</v>
      </c>
      <c r="F106" s="179"/>
      <c r="G106" s="115">
        <f t="shared" si="1"/>
        <v>72709866.01579994</v>
      </c>
    </row>
    <row r="107" spans="1:7" s="7" customFormat="1" ht="61.5" thickTop="1" thickBot="1" x14ac:dyDescent="0.25">
      <c r="A107" s="21"/>
      <c r="B107" s="116">
        <v>45909</v>
      </c>
      <c r="C107" s="117"/>
      <c r="D107" s="113" t="s">
        <v>88</v>
      </c>
      <c r="E107" s="114">
        <v>700</v>
      </c>
      <c r="F107" s="179"/>
      <c r="G107" s="115">
        <f t="shared" si="1"/>
        <v>72710566.01579994</v>
      </c>
    </row>
    <row r="108" spans="1:7" s="7" customFormat="1" ht="18" thickTop="1" thickBot="1" x14ac:dyDescent="0.25">
      <c r="A108" s="21"/>
      <c r="B108" s="116">
        <v>45909</v>
      </c>
      <c r="C108" s="117"/>
      <c r="D108" s="113" t="s">
        <v>39</v>
      </c>
      <c r="E108" s="114">
        <v>110377.18</v>
      </c>
      <c r="F108" s="179"/>
      <c r="G108" s="115">
        <f t="shared" si="1"/>
        <v>72820943.195799947</v>
      </c>
    </row>
    <row r="109" spans="1:7" s="7" customFormat="1" ht="18" thickTop="1" thickBot="1" x14ac:dyDescent="0.25">
      <c r="A109" s="21"/>
      <c r="B109" s="116">
        <v>45909</v>
      </c>
      <c r="C109" s="117"/>
      <c r="D109" s="113" t="s">
        <v>21</v>
      </c>
      <c r="E109" s="114"/>
      <c r="F109" s="179">
        <v>3709777.28</v>
      </c>
      <c r="G109" s="115">
        <f t="shared" si="1"/>
        <v>69111165.915799946</v>
      </c>
    </row>
    <row r="110" spans="1:7" s="7" customFormat="1" ht="20.25" customHeight="1" thickTop="1" thickBot="1" x14ac:dyDescent="0.25">
      <c r="A110" s="21"/>
      <c r="B110" s="120">
        <v>45910</v>
      </c>
      <c r="C110" s="121"/>
      <c r="D110" s="113" t="s">
        <v>37</v>
      </c>
      <c r="E110" s="114">
        <v>43361</v>
      </c>
      <c r="F110" s="179"/>
      <c r="G110" s="115">
        <f t="shared" si="1"/>
        <v>69154526.915799946</v>
      </c>
    </row>
    <row r="111" spans="1:7" s="7" customFormat="1" ht="18" thickTop="1" thickBot="1" x14ac:dyDescent="0.25">
      <c r="A111" s="21"/>
      <c r="B111" s="116">
        <v>45910</v>
      </c>
      <c r="C111" s="117"/>
      <c r="D111" s="113" t="s">
        <v>37</v>
      </c>
      <c r="E111" s="114">
        <v>171730</v>
      </c>
      <c r="F111" s="179"/>
      <c r="G111" s="115">
        <f t="shared" si="1"/>
        <v>69326256.915799946</v>
      </c>
    </row>
    <row r="112" spans="1:7" s="7" customFormat="1" ht="18" thickTop="1" thickBot="1" x14ac:dyDescent="0.25">
      <c r="A112" s="21"/>
      <c r="B112" s="116">
        <v>45910</v>
      </c>
      <c r="C112" s="117"/>
      <c r="D112" s="113" t="s">
        <v>37</v>
      </c>
      <c r="E112" s="114">
        <v>7710</v>
      </c>
      <c r="F112" s="179"/>
      <c r="G112" s="115">
        <f t="shared" si="1"/>
        <v>69333966.915799946</v>
      </c>
    </row>
    <row r="113" spans="1:7" s="7" customFormat="1" ht="18" thickTop="1" thickBot="1" x14ac:dyDescent="0.25">
      <c r="A113" s="21"/>
      <c r="B113" s="116">
        <v>45910</v>
      </c>
      <c r="C113" s="117"/>
      <c r="D113" s="113" t="s">
        <v>37</v>
      </c>
      <c r="E113" s="114">
        <v>50900</v>
      </c>
      <c r="F113" s="179"/>
      <c r="G113" s="115">
        <f t="shared" si="1"/>
        <v>69384866.915799946</v>
      </c>
    </row>
    <row r="114" spans="1:7" s="7" customFormat="1" ht="18" thickTop="1" thickBot="1" x14ac:dyDescent="0.25">
      <c r="A114" s="21"/>
      <c r="B114" s="116">
        <v>45910</v>
      </c>
      <c r="C114" s="117"/>
      <c r="D114" s="113" t="s">
        <v>37</v>
      </c>
      <c r="E114" s="114">
        <v>24330</v>
      </c>
      <c r="F114" s="179"/>
      <c r="G114" s="115">
        <f t="shared" si="1"/>
        <v>69409196.915799946</v>
      </c>
    </row>
    <row r="115" spans="1:7" s="7" customFormat="1" ht="24" customHeight="1" thickTop="1" thickBot="1" x14ac:dyDescent="0.25">
      <c r="A115" s="21"/>
      <c r="B115" s="116">
        <v>45910</v>
      </c>
      <c r="C115" s="117"/>
      <c r="D115" s="113" t="s">
        <v>37</v>
      </c>
      <c r="E115" s="114">
        <v>11340</v>
      </c>
      <c r="F115" s="179"/>
      <c r="G115" s="115">
        <f t="shared" si="1"/>
        <v>69420536.915799946</v>
      </c>
    </row>
    <row r="116" spans="1:7" s="7" customFormat="1" ht="20.25" customHeight="1" thickTop="1" thickBot="1" x14ac:dyDescent="0.25">
      <c r="A116" s="21"/>
      <c r="B116" s="120">
        <v>45910</v>
      </c>
      <c r="C116" s="121"/>
      <c r="D116" s="113" t="s">
        <v>27</v>
      </c>
      <c r="E116" s="114">
        <v>175038.52</v>
      </c>
      <c r="F116" s="179">
        <v>4535.53</v>
      </c>
      <c r="G116" s="115">
        <f t="shared" si="1"/>
        <v>69591039.90579994</v>
      </c>
    </row>
    <row r="117" spans="1:7" s="7" customFormat="1" ht="31.5" thickTop="1" thickBot="1" x14ac:dyDescent="0.25">
      <c r="A117" s="21"/>
      <c r="B117" s="116">
        <v>45910</v>
      </c>
      <c r="C117" s="117"/>
      <c r="D117" s="113" t="s">
        <v>89</v>
      </c>
      <c r="E117" s="114">
        <v>75000</v>
      </c>
      <c r="F117" s="179"/>
      <c r="G117" s="115">
        <f t="shared" si="1"/>
        <v>69666039.90579994</v>
      </c>
    </row>
    <row r="118" spans="1:7" s="7" customFormat="1" ht="18" thickTop="1" thickBot="1" x14ac:dyDescent="0.25">
      <c r="A118" s="21"/>
      <c r="B118" s="116">
        <v>45910</v>
      </c>
      <c r="C118" s="117"/>
      <c r="D118" s="113" t="s">
        <v>83</v>
      </c>
      <c r="E118" s="114">
        <v>486635.06</v>
      </c>
      <c r="F118" s="152"/>
      <c r="G118" s="115">
        <f t="shared" si="1"/>
        <v>70152674.965799943</v>
      </c>
    </row>
    <row r="119" spans="1:7" s="7" customFormat="1" ht="18" thickTop="1" thickBot="1" x14ac:dyDescent="0.25">
      <c r="A119" s="21"/>
      <c r="B119" s="116">
        <v>45910</v>
      </c>
      <c r="C119" s="117"/>
      <c r="D119" s="113" t="s">
        <v>21</v>
      </c>
      <c r="E119" s="114"/>
      <c r="F119" s="179">
        <v>233640</v>
      </c>
      <c r="G119" s="115">
        <f t="shared" si="1"/>
        <v>69919034.965799943</v>
      </c>
    </row>
    <row r="120" spans="1:7" s="7" customFormat="1" ht="18" thickTop="1" thickBot="1" x14ac:dyDescent="0.25">
      <c r="A120" s="21"/>
      <c r="B120" s="116">
        <v>45911</v>
      </c>
      <c r="C120" s="117"/>
      <c r="D120" s="113" t="s">
        <v>37</v>
      </c>
      <c r="E120" s="114">
        <v>33600</v>
      </c>
      <c r="F120" s="179"/>
      <c r="G120" s="115">
        <f t="shared" si="1"/>
        <v>69952634.965799943</v>
      </c>
    </row>
    <row r="121" spans="1:7" s="7" customFormat="1" ht="18" thickTop="1" thickBot="1" x14ac:dyDescent="0.25">
      <c r="A121" s="21"/>
      <c r="B121" s="116">
        <v>45911</v>
      </c>
      <c r="C121" s="117"/>
      <c r="D121" s="118" t="s">
        <v>37</v>
      </c>
      <c r="E121" s="114">
        <v>1700</v>
      </c>
      <c r="F121" s="179"/>
      <c r="G121" s="115">
        <f t="shared" si="1"/>
        <v>69954334.965799943</v>
      </c>
    </row>
    <row r="122" spans="1:7" s="7" customFormat="1" ht="18" thickTop="1" thickBot="1" x14ac:dyDescent="0.25">
      <c r="A122" s="21"/>
      <c r="B122" s="116">
        <v>45911</v>
      </c>
      <c r="C122" s="117"/>
      <c r="D122" s="113" t="s">
        <v>37</v>
      </c>
      <c r="E122" s="114">
        <v>51115</v>
      </c>
      <c r="F122" s="179"/>
      <c r="G122" s="115">
        <f t="shared" si="1"/>
        <v>70005449.965799943</v>
      </c>
    </row>
    <row r="123" spans="1:7" s="7" customFormat="1" ht="18" thickTop="1" thickBot="1" x14ac:dyDescent="0.25">
      <c r="A123" s="21"/>
      <c r="B123" s="116">
        <v>45911</v>
      </c>
      <c r="C123" s="117"/>
      <c r="D123" s="113" t="s">
        <v>37</v>
      </c>
      <c r="E123" s="114">
        <v>18030</v>
      </c>
      <c r="F123" s="179"/>
      <c r="G123" s="115">
        <f t="shared" si="1"/>
        <v>70023479.965799943</v>
      </c>
    </row>
    <row r="124" spans="1:7" s="7" customFormat="1" ht="18" thickTop="1" thickBot="1" x14ac:dyDescent="0.25">
      <c r="A124" s="21"/>
      <c r="B124" s="116">
        <v>45911</v>
      </c>
      <c r="C124" s="117"/>
      <c r="D124" s="113" t="s">
        <v>37</v>
      </c>
      <c r="E124" s="114">
        <v>900</v>
      </c>
      <c r="F124" s="179"/>
      <c r="G124" s="115">
        <f t="shared" si="1"/>
        <v>70024379.965799943</v>
      </c>
    </row>
    <row r="125" spans="1:7" s="7" customFormat="1" ht="18" thickTop="1" thickBot="1" x14ac:dyDescent="0.25">
      <c r="A125" s="21"/>
      <c r="B125" s="116">
        <v>45911</v>
      </c>
      <c r="C125" s="117"/>
      <c r="D125" s="113" t="s">
        <v>37</v>
      </c>
      <c r="E125" s="114">
        <v>19580</v>
      </c>
      <c r="F125" s="179"/>
      <c r="G125" s="115">
        <f t="shared" si="1"/>
        <v>70043959.965799943</v>
      </c>
    </row>
    <row r="126" spans="1:7" s="7" customFormat="1" ht="18" thickTop="1" thickBot="1" x14ac:dyDescent="0.25">
      <c r="A126" s="21"/>
      <c r="B126" s="116">
        <v>45911</v>
      </c>
      <c r="C126" s="117"/>
      <c r="D126" s="113" t="s">
        <v>37</v>
      </c>
      <c r="E126" s="114">
        <v>650</v>
      </c>
      <c r="F126" s="179"/>
      <c r="G126" s="115">
        <f t="shared" si="1"/>
        <v>70044609.965799943</v>
      </c>
    </row>
    <row r="127" spans="1:7" s="7" customFormat="1" ht="18" thickTop="1" thickBot="1" x14ac:dyDescent="0.25">
      <c r="A127" s="21"/>
      <c r="B127" s="116">
        <v>45911</v>
      </c>
      <c r="C127" s="117"/>
      <c r="D127" s="113" t="s">
        <v>27</v>
      </c>
      <c r="E127" s="114">
        <v>99754.44</v>
      </c>
      <c r="F127" s="180">
        <v>2621.51</v>
      </c>
      <c r="G127" s="115">
        <f t="shared" si="1"/>
        <v>70141742.895799935</v>
      </c>
    </row>
    <row r="128" spans="1:7" s="7" customFormat="1" ht="18" thickTop="1" thickBot="1" x14ac:dyDescent="0.25">
      <c r="A128" s="21"/>
      <c r="B128" s="116">
        <v>45911</v>
      </c>
      <c r="C128" s="117"/>
      <c r="D128" s="113" t="s">
        <v>64</v>
      </c>
      <c r="E128" s="114">
        <v>503611.7</v>
      </c>
      <c r="F128" s="179"/>
      <c r="G128" s="115">
        <f t="shared" si="1"/>
        <v>70645354.595799938</v>
      </c>
    </row>
    <row r="129" spans="1:7" s="7" customFormat="1" ht="76.5" thickTop="1" thickBot="1" x14ac:dyDescent="0.25">
      <c r="A129" s="21"/>
      <c r="B129" s="116">
        <v>45911</v>
      </c>
      <c r="C129" s="117"/>
      <c r="D129" s="113" t="s">
        <v>90</v>
      </c>
      <c r="E129" s="114">
        <v>1000</v>
      </c>
      <c r="F129" s="179"/>
      <c r="G129" s="115">
        <f t="shared" si="1"/>
        <v>70646354.595799938</v>
      </c>
    </row>
    <row r="130" spans="1:7" s="7" customFormat="1" ht="61.5" thickTop="1" thickBot="1" x14ac:dyDescent="0.25">
      <c r="A130" s="10"/>
      <c r="B130" s="116">
        <v>45911</v>
      </c>
      <c r="C130" s="117"/>
      <c r="D130" s="118" t="s">
        <v>91</v>
      </c>
      <c r="E130" s="114">
        <v>1930</v>
      </c>
      <c r="F130" s="181"/>
      <c r="G130" s="115">
        <f t="shared" si="1"/>
        <v>70648284.595799938</v>
      </c>
    </row>
    <row r="131" spans="1:7" s="7" customFormat="1" ht="18" thickTop="1" thickBot="1" x14ac:dyDescent="0.25">
      <c r="A131" s="10"/>
      <c r="B131" s="116">
        <v>45912</v>
      </c>
      <c r="C131" s="117"/>
      <c r="D131" s="118" t="s">
        <v>37</v>
      </c>
      <c r="E131" s="114">
        <v>51045</v>
      </c>
      <c r="F131" s="183"/>
      <c r="G131" s="115">
        <f t="shared" si="1"/>
        <v>70699329.595799938</v>
      </c>
    </row>
    <row r="132" spans="1:7" s="7" customFormat="1" ht="18" thickTop="1" thickBot="1" x14ac:dyDescent="0.25">
      <c r="A132" s="10"/>
      <c r="B132" s="116">
        <v>45912</v>
      </c>
      <c r="C132" s="117"/>
      <c r="D132" s="113" t="s">
        <v>37</v>
      </c>
      <c r="E132" s="114">
        <v>670</v>
      </c>
      <c r="F132" s="179"/>
      <c r="G132" s="115">
        <f t="shared" si="1"/>
        <v>70699999.595799938</v>
      </c>
    </row>
    <row r="133" spans="1:7" s="7" customFormat="1" ht="18" thickTop="1" thickBot="1" x14ac:dyDescent="0.25">
      <c r="A133" s="10"/>
      <c r="B133" s="116">
        <v>45912</v>
      </c>
      <c r="C133" s="117"/>
      <c r="D133" s="113" t="s">
        <v>37</v>
      </c>
      <c r="E133" s="114">
        <v>47090</v>
      </c>
      <c r="F133" s="179"/>
      <c r="G133" s="115">
        <f t="shared" si="1"/>
        <v>70747089.595799938</v>
      </c>
    </row>
    <row r="134" spans="1:7" s="7" customFormat="1" ht="18" thickTop="1" thickBot="1" x14ac:dyDescent="0.25">
      <c r="A134" s="10"/>
      <c r="B134" s="116">
        <v>45912</v>
      </c>
      <c r="C134" s="117"/>
      <c r="D134" s="113" t="s">
        <v>37</v>
      </c>
      <c r="E134" s="114">
        <v>22200</v>
      </c>
      <c r="F134" s="179"/>
      <c r="G134" s="115">
        <f t="shared" si="1"/>
        <v>70769289.595799938</v>
      </c>
    </row>
    <row r="135" spans="1:7" s="7" customFormat="1" ht="20.25" customHeight="1" thickTop="1" thickBot="1" x14ac:dyDescent="0.25">
      <c r="A135" s="10"/>
      <c r="B135" s="116">
        <v>45912</v>
      </c>
      <c r="C135" s="117"/>
      <c r="D135" s="113" t="s">
        <v>37</v>
      </c>
      <c r="E135" s="114">
        <v>1950</v>
      </c>
      <c r="F135" s="179"/>
      <c r="G135" s="115">
        <f t="shared" si="1"/>
        <v>70771239.595799938</v>
      </c>
    </row>
    <row r="136" spans="1:7" s="7" customFormat="1" ht="18" thickTop="1" thickBot="1" x14ac:dyDescent="0.25">
      <c r="A136" s="10"/>
      <c r="B136" s="116">
        <v>45912</v>
      </c>
      <c r="C136" s="117"/>
      <c r="D136" s="113" t="s">
        <v>37</v>
      </c>
      <c r="E136" s="114">
        <v>23180</v>
      </c>
      <c r="F136" s="179"/>
      <c r="G136" s="115">
        <f t="shared" si="1"/>
        <v>70794419.595799938</v>
      </c>
    </row>
    <row r="137" spans="1:7" s="7" customFormat="1" ht="18" thickTop="1" thickBot="1" x14ac:dyDescent="0.25">
      <c r="A137" s="10"/>
      <c r="B137" s="116">
        <v>45912</v>
      </c>
      <c r="C137" s="117"/>
      <c r="D137" s="113" t="s">
        <v>37</v>
      </c>
      <c r="E137" s="114">
        <v>2970</v>
      </c>
      <c r="F137" s="179"/>
      <c r="G137" s="115">
        <f t="shared" si="1"/>
        <v>70797389.595799938</v>
      </c>
    </row>
    <row r="138" spans="1:7" s="7" customFormat="1" ht="18" thickTop="1" thickBot="1" x14ac:dyDescent="0.25">
      <c r="A138" s="10"/>
      <c r="B138" s="116">
        <v>45912</v>
      </c>
      <c r="C138" s="117"/>
      <c r="D138" s="113" t="s">
        <v>27</v>
      </c>
      <c r="E138" s="114">
        <v>70945.84</v>
      </c>
      <c r="F138" s="179">
        <v>1859.55</v>
      </c>
      <c r="G138" s="115">
        <f t="shared" si="1"/>
        <v>70866475.885799944</v>
      </c>
    </row>
    <row r="139" spans="1:7" s="7" customFormat="1" ht="76.5" thickTop="1" thickBot="1" x14ac:dyDescent="0.25">
      <c r="A139" s="10"/>
      <c r="B139" s="116">
        <v>45912</v>
      </c>
      <c r="C139" s="117"/>
      <c r="D139" s="113" t="s">
        <v>92</v>
      </c>
      <c r="E139" s="114">
        <v>2000</v>
      </c>
      <c r="F139" s="179"/>
      <c r="G139" s="115">
        <f t="shared" si="1"/>
        <v>70868475.885799944</v>
      </c>
    </row>
    <row r="140" spans="1:7" s="7" customFormat="1" ht="18" thickTop="1" thickBot="1" x14ac:dyDescent="0.25">
      <c r="A140" s="10"/>
      <c r="B140" s="116">
        <v>45913</v>
      </c>
      <c r="C140" s="117"/>
      <c r="D140" s="113" t="s">
        <v>37</v>
      </c>
      <c r="E140" s="114">
        <v>22035</v>
      </c>
      <c r="F140" s="179"/>
      <c r="G140" s="115">
        <f t="shared" si="1"/>
        <v>70890510.885799944</v>
      </c>
    </row>
    <row r="141" spans="1:7" s="7" customFormat="1" ht="18" thickTop="1" thickBot="1" x14ac:dyDescent="0.25">
      <c r="A141" s="10"/>
      <c r="B141" s="116">
        <v>45913</v>
      </c>
      <c r="C141" s="117"/>
      <c r="D141" s="113" t="s">
        <v>27</v>
      </c>
      <c r="E141" s="114">
        <v>7000</v>
      </c>
      <c r="F141" s="179">
        <v>175</v>
      </c>
      <c r="G141" s="115">
        <f t="shared" si="1"/>
        <v>70897335.885799944</v>
      </c>
    </row>
    <row r="142" spans="1:7" s="7" customFormat="1" ht="18" thickTop="1" thickBot="1" x14ac:dyDescent="0.25">
      <c r="A142" s="10"/>
      <c r="B142" s="116">
        <v>45914</v>
      </c>
      <c r="C142" s="117"/>
      <c r="D142" s="113" t="s">
        <v>37</v>
      </c>
      <c r="E142" s="114">
        <v>345</v>
      </c>
      <c r="F142" s="179"/>
      <c r="G142" s="115">
        <f t="shared" si="1"/>
        <v>70897680.885799944</v>
      </c>
    </row>
    <row r="143" spans="1:7" s="7" customFormat="1" ht="18" thickTop="1" thickBot="1" x14ac:dyDescent="0.25">
      <c r="A143" s="10"/>
      <c r="B143" s="116">
        <v>45914</v>
      </c>
      <c r="C143" s="117"/>
      <c r="D143" s="113" t="s">
        <v>27</v>
      </c>
      <c r="E143" s="119">
        <v>3845</v>
      </c>
      <c r="F143" s="182">
        <v>96.13</v>
      </c>
      <c r="G143" s="115">
        <f t="shared" si="1"/>
        <v>70901429.755799949</v>
      </c>
    </row>
    <row r="144" spans="1:7" s="7" customFormat="1" ht="18" thickTop="1" thickBot="1" x14ac:dyDescent="0.25">
      <c r="A144" s="10"/>
      <c r="B144" s="116">
        <v>45915</v>
      </c>
      <c r="C144" s="117"/>
      <c r="D144" s="113" t="s">
        <v>37</v>
      </c>
      <c r="E144" s="119">
        <v>10</v>
      </c>
      <c r="F144" s="182"/>
      <c r="G144" s="115">
        <f t="shared" si="1"/>
        <v>70901439.755799949</v>
      </c>
    </row>
    <row r="145" spans="1:7" s="7" customFormat="1" ht="18" thickTop="1" thickBot="1" x14ac:dyDescent="0.25">
      <c r="A145" s="10"/>
      <c r="B145" s="116">
        <v>45915</v>
      </c>
      <c r="C145" s="117"/>
      <c r="D145" s="113" t="s">
        <v>37</v>
      </c>
      <c r="E145" s="119">
        <v>18755</v>
      </c>
      <c r="F145" s="179"/>
      <c r="G145" s="115">
        <f t="shared" si="1"/>
        <v>70920194.755799949</v>
      </c>
    </row>
    <row r="146" spans="1:7" s="7" customFormat="1" ht="18" thickTop="1" thickBot="1" x14ac:dyDescent="0.25">
      <c r="A146" s="10"/>
      <c r="B146" s="116">
        <v>45915</v>
      </c>
      <c r="C146" s="117"/>
      <c r="D146" s="113" t="s">
        <v>37</v>
      </c>
      <c r="E146" s="119">
        <v>79105</v>
      </c>
      <c r="F146" s="179"/>
      <c r="G146" s="115">
        <f t="shared" si="1"/>
        <v>70999299.755799949</v>
      </c>
    </row>
    <row r="147" spans="1:7" s="7" customFormat="1" ht="18" thickTop="1" thickBot="1" x14ac:dyDescent="0.25">
      <c r="A147" s="10"/>
      <c r="B147" s="116">
        <v>45915</v>
      </c>
      <c r="C147" s="117"/>
      <c r="D147" s="113" t="s">
        <v>37</v>
      </c>
      <c r="E147" s="119">
        <v>4550</v>
      </c>
      <c r="F147" s="179"/>
      <c r="G147" s="115">
        <f t="shared" ref="G147:G210" si="2">G146+E147-F147</f>
        <v>71003849.755799949</v>
      </c>
    </row>
    <row r="148" spans="1:7" s="7" customFormat="1" ht="18" thickTop="1" thickBot="1" x14ac:dyDescent="0.25">
      <c r="A148" s="10"/>
      <c r="B148" s="116">
        <v>45915</v>
      </c>
      <c r="C148" s="117"/>
      <c r="D148" s="113" t="s">
        <v>37</v>
      </c>
      <c r="E148" s="114">
        <v>18175</v>
      </c>
      <c r="F148" s="179"/>
      <c r="G148" s="115">
        <f t="shared" si="2"/>
        <v>71022024.755799949</v>
      </c>
    </row>
    <row r="149" spans="1:7" s="7" customFormat="1" ht="18" thickTop="1" thickBot="1" x14ac:dyDescent="0.25">
      <c r="A149" s="10"/>
      <c r="B149" s="116">
        <v>45915</v>
      </c>
      <c r="C149" s="117"/>
      <c r="D149" s="113" t="s">
        <v>37</v>
      </c>
      <c r="E149" s="114">
        <v>3205</v>
      </c>
      <c r="F149" s="179"/>
      <c r="G149" s="115">
        <f t="shared" si="2"/>
        <v>71025229.755799949</v>
      </c>
    </row>
    <row r="150" spans="1:7" s="7" customFormat="1" ht="18" customHeight="1" thickTop="1" thickBot="1" x14ac:dyDescent="0.25">
      <c r="A150" s="10"/>
      <c r="B150" s="116">
        <v>45915</v>
      </c>
      <c r="C150" s="117"/>
      <c r="D150" s="113" t="s">
        <v>37</v>
      </c>
      <c r="E150" s="114">
        <v>87800</v>
      </c>
      <c r="F150" s="179"/>
      <c r="G150" s="115">
        <f t="shared" si="2"/>
        <v>71113029.755799949</v>
      </c>
    </row>
    <row r="151" spans="1:7" s="7" customFormat="1" ht="18" thickTop="1" thickBot="1" x14ac:dyDescent="0.25">
      <c r="A151" s="10"/>
      <c r="B151" s="116">
        <v>45915</v>
      </c>
      <c r="C151" s="117"/>
      <c r="D151" s="113" t="s">
        <v>37</v>
      </c>
      <c r="E151" s="114">
        <v>7940</v>
      </c>
      <c r="F151" s="179"/>
      <c r="G151" s="115">
        <f t="shared" si="2"/>
        <v>71120969.755799949</v>
      </c>
    </row>
    <row r="152" spans="1:7" s="7" customFormat="1" ht="18" thickTop="1" thickBot="1" x14ac:dyDescent="0.25">
      <c r="A152" s="10"/>
      <c r="B152" s="116">
        <v>45915</v>
      </c>
      <c r="C152" s="117"/>
      <c r="D152" s="113" t="s">
        <v>37</v>
      </c>
      <c r="E152" s="114">
        <v>3335</v>
      </c>
      <c r="F152" s="179"/>
      <c r="G152" s="115">
        <f t="shared" si="2"/>
        <v>71124304.755799949</v>
      </c>
    </row>
    <row r="153" spans="1:7" s="7" customFormat="1" ht="18" thickTop="1" thickBot="1" x14ac:dyDescent="0.25">
      <c r="A153" s="10"/>
      <c r="B153" s="116">
        <v>45915</v>
      </c>
      <c r="C153" s="117"/>
      <c r="D153" s="113" t="s">
        <v>27</v>
      </c>
      <c r="E153" s="114">
        <v>84673.7</v>
      </c>
      <c r="F153" s="179">
        <v>2195.23</v>
      </c>
      <c r="G153" s="115">
        <f t="shared" si="2"/>
        <v>71206783.225799948</v>
      </c>
    </row>
    <row r="154" spans="1:7" s="7" customFormat="1" ht="19.5" customHeight="1" thickTop="1" thickBot="1" x14ac:dyDescent="0.25">
      <c r="A154" s="10"/>
      <c r="B154" s="116">
        <v>45915</v>
      </c>
      <c r="C154" s="117"/>
      <c r="D154" s="113" t="s">
        <v>70</v>
      </c>
      <c r="E154" s="114">
        <v>882.4</v>
      </c>
      <c r="F154" s="179">
        <v>51.471999999999994</v>
      </c>
      <c r="G154" s="115">
        <f t="shared" si="2"/>
        <v>71207614.153799951</v>
      </c>
    </row>
    <row r="155" spans="1:7" s="7" customFormat="1" ht="46.5" thickTop="1" thickBot="1" x14ac:dyDescent="0.25">
      <c r="A155" s="10"/>
      <c r="B155" s="116">
        <v>45915</v>
      </c>
      <c r="C155" s="117"/>
      <c r="D155" s="113" t="s">
        <v>93</v>
      </c>
      <c r="E155" s="114">
        <v>18000</v>
      </c>
      <c r="F155" s="179"/>
      <c r="G155" s="115">
        <f t="shared" si="2"/>
        <v>71225614.153799951</v>
      </c>
    </row>
    <row r="156" spans="1:7" s="7" customFormat="1" ht="18" thickTop="1" thickBot="1" x14ac:dyDescent="0.25">
      <c r="A156" s="10"/>
      <c r="B156" s="116">
        <v>45915</v>
      </c>
      <c r="C156" s="117"/>
      <c r="D156" s="113" t="s">
        <v>57</v>
      </c>
      <c r="E156" s="114">
        <v>3023734.98</v>
      </c>
      <c r="F156" s="179"/>
      <c r="G156" s="115">
        <f t="shared" si="2"/>
        <v>74249349.133799955</v>
      </c>
    </row>
    <row r="157" spans="1:7" s="7" customFormat="1" ht="18" thickTop="1" thickBot="1" x14ac:dyDescent="0.25">
      <c r="A157" s="10"/>
      <c r="B157" s="116">
        <v>45915</v>
      </c>
      <c r="C157" s="117"/>
      <c r="D157" s="113" t="s">
        <v>58</v>
      </c>
      <c r="E157" s="114">
        <v>1561962.22</v>
      </c>
      <c r="F157" s="179"/>
      <c r="G157" s="115">
        <f t="shared" si="2"/>
        <v>75811311.353799954</v>
      </c>
    </row>
    <row r="158" spans="1:7" s="7" customFormat="1" ht="18.75" customHeight="1" thickTop="1" thickBot="1" x14ac:dyDescent="0.25">
      <c r="A158" s="10"/>
      <c r="B158" s="116">
        <v>45915</v>
      </c>
      <c r="C158" s="117"/>
      <c r="D158" s="113" t="s">
        <v>74</v>
      </c>
      <c r="E158" s="114">
        <v>26648.49</v>
      </c>
      <c r="F158" s="179"/>
      <c r="G158" s="115">
        <f t="shared" si="2"/>
        <v>75837959.843799949</v>
      </c>
    </row>
    <row r="159" spans="1:7" s="7" customFormat="1" ht="23.25" customHeight="1" thickTop="1" thickBot="1" x14ac:dyDescent="0.25">
      <c r="A159" s="10"/>
      <c r="B159" s="116">
        <v>45915</v>
      </c>
      <c r="C159" s="117"/>
      <c r="D159" s="113" t="s">
        <v>74</v>
      </c>
      <c r="E159" s="114">
        <v>68219.8</v>
      </c>
      <c r="F159" s="179"/>
      <c r="G159" s="115">
        <f t="shared" si="2"/>
        <v>75906179.643799946</v>
      </c>
    </row>
    <row r="160" spans="1:7" s="7" customFormat="1" ht="19.5" customHeight="1" thickTop="1" thickBot="1" x14ac:dyDescent="0.25">
      <c r="A160" s="10"/>
      <c r="B160" s="116">
        <v>45915</v>
      </c>
      <c r="C160" s="117"/>
      <c r="D160" s="113" t="s">
        <v>67</v>
      </c>
      <c r="E160" s="114">
        <v>14724.67</v>
      </c>
      <c r="F160" s="179"/>
      <c r="G160" s="115">
        <f t="shared" si="2"/>
        <v>75920904.313799948</v>
      </c>
    </row>
    <row r="161" spans="1:7" s="7" customFormat="1" ht="21.75" customHeight="1" thickTop="1" thickBot="1" x14ac:dyDescent="0.25">
      <c r="A161" s="10"/>
      <c r="B161" s="116">
        <v>45916</v>
      </c>
      <c r="C161" s="117"/>
      <c r="D161" s="113" t="s">
        <v>37</v>
      </c>
      <c r="E161" s="114">
        <v>11475</v>
      </c>
      <c r="F161" s="179"/>
      <c r="G161" s="115">
        <f t="shared" si="2"/>
        <v>75932379.313799948</v>
      </c>
    </row>
    <row r="162" spans="1:7" s="7" customFormat="1" ht="18" thickTop="1" thickBot="1" x14ac:dyDescent="0.25">
      <c r="A162" s="10"/>
      <c r="B162" s="131">
        <v>45916</v>
      </c>
      <c r="C162" s="131"/>
      <c r="D162" s="131" t="s">
        <v>37</v>
      </c>
      <c r="E162" s="155">
        <v>45</v>
      </c>
      <c r="F162" s="155"/>
      <c r="G162" s="115">
        <f t="shared" si="2"/>
        <v>75932424.313799948</v>
      </c>
    </row>
    <row r="163" spans="1:7" s="7" customFormat="1" ht="18" thickTop="1" thickBot="1" x14ac:dyDescent="0.25">
      <c r="A163" s="10"/>
      <c r="B163" s="131">
        <v>45916</v>
      </c>
      <c r="C163" s="131"/>
      <c r="D163" s="131" t="s">
        <v>37</v>
      </c>
      <c r="E163" s="155">
        <v>95860</v>
      </c>
      <c r="F163" s="155"/>
      <c r="G163" s="115">
        <f t="shared" si="2"/>
        <v>76028284.313799948</v>
      </c>
    </row>
    <row r="164" spans="1:7" s="7" customFormat="1" ht="19.5" customHeight="1" thickTop="1" thickBot="1" x14ac:dyDescent="0.25">
      <c r="A164" s="10"/>
      <c r="B164" s="131">
        <v>45916</v>
      </c>
      <c r="C164" s="131"/>
      <c r="D164" s="131" t="s">
        <v>37</v>
      </c>
      <c r="E164" s="155">
        <v>5145</v>
      </c>
      <c r="F164" s="155"/>
      <c r="G164" s="115">
        <f t="shared" si="2"/>
        <v>76033429.313799948</v>
      </c>
    </row>
    <row r="165" spans="1:7" s="7" customFormat="1" ht="18" thickTop="1" thickBot="1" x14ac:dyDescent="0.25">
      <c r="A165" s="10"/>
      <c r="B165" s="131">
        <v>45916</v>
      </c>
      <c r="C165" s="131"/>
      <c r="D165" s="131" t="s">
        <v>37</v>
      </c>
      <c r="E165" s="155">
        <v>28450</v>
      </c>
      <c r="F165" s="155"/>
      <c r="G165" s="115">
        <f t="shared" si="2"/>
        <v>76061879.313799948</v>
      </c>
    </row>
    <row r="166" spans="1:7" s="7" customFormat="1" ht="18" thickTop="1" thickBot="1" x14ac:dyDescent="0.25">
      <c r="A166" s="10"/>
      <c r="B166" s="131">
        <v>45916</v>
      </c>
      <c r="C166" s="131"/>
      <c r="D166" s="131" t="s">
        <v>37</v>
      </c>
      <c r="E166" s="155">
        <v>2300</v>
      </c>
      <c r="F166" s="155"/>
      <c r="G166" s="115">
        <f t="shared" si="2"/>
        <v>76064179.313799948</v>
      </c>
    </row>
    <row r="167" spans="1:7" s="7" customFormat="1" ht="18" thickTop="1" thickBot="1" x14ac:dyDescent="0.25">
      <c r="A167" s="10"/>
      <c r="B167" s="131">
        <v>45916</v>
      </c>
      <c r="C167" s="131"/>
      <c r="D167" s="131" t="s">
        <v>37</v>
      </c>
      <c r="E167" s="155">
        <v>8302</v>
      </c>
      <c r="F167" s="155"/>
      <c r="G167" s="115">
        <f t="shared" si="2"/>
        <v>76072481.313799948</v>
      </c>
    </row>
    <row r="168" spans="1:7" s="7" customFormat="1" ht="18" thickTop="1" thickBot="1" x14ac:dyDescent="0.25">
      <c r="A168" s="10"/>
      <c r="B168" s="131">
        <v>45916</v>
      </c>
      <c r="C168" s="131"/>
      <c r="D168" s="131" t="s">
        <v>27</v>
      </c>
      <c r="E168" s="155">
        <v>113574.52</v>
      </c>
      <c r="F168" s="155">
        <v>2962.21</v>
      </c>
      <c r="G168" s="115">
        <f t="shared" si="2"/>
        <v>76183093.62379995</v>
      </c>
    </row>
    <row r="169" spans="1:7" s="7" customFormat="1" ht="18" thickTop="1" thickBot="1" x14ac:dyDescent="0.25">
      <c r="A169" s="10"/>
      <c r="B169" s="131">
        <v>45916</v>
      </c>
      <c r="C169" s="131"/>
      <c r="D169" s="131" t="s">
        <v>83</v>
      </c>
      <c r="E169" s="155">
        <v>1706888.23</v>
      </c>
      <c r="F169" s="155"/>
      <c r="G169" s="115">
        <f t="shared" si="2"/>
        <v>77889981.853799954</v>
      </c>
    </row>
    <row r="170" spans="1:7" s="7" customFormat="1" ht="18" thickTop="1" thickBot="1" x14ac:dyDescent="0.25">
      <c r="A170" s="10"/>
      <c r="B170" s="159">
        <v>45917</v>
      </c>
      <c r="C170" s="160"/>
      <c r="D170" s="157" t="s">
        <v>37</v>
      </c>
      <c r="E170" s="158">
        <v>38225</v>
      </c>
      <c r="F170" s="158"/>
      <c r="G170" s="115">
        <f t="shared" si="2"/>
        <v>77928206.853799954</v>
      </c>
    </row>
    <row r="171" spans="1:7" s="7" customFormat="1" ht="18" thickTop="1" thickBot="1" x14ac:dyDescent="0.25">
      <c r="A171" s="10"/>
      <c r="B171" s="131">
        <v>45917</v>
      </c>
      <c r="C171" s="131"/>
      <c r="D171" s="153" t="s">
        <v>37</v>
      </c>
      <c r="E171" s="155">
        <v>2435</v>
      </c>
      <c r="F171" s="155"/>
      <c r="G171" s="115">
        <f t="shared" si="2"/>
        <v>77930641.853799954</v>
      </c>
    </row>
    <row r="172" spans="1:7" s="7" customFormat="1" ht="18" thickTop="1" thickBot="1" x14ac:dyDescent="0.25">
      <c r="A172" s="10"/>
      <c r="B172" s="154">
        <v>45917</v>
      </c>
      <c r="C172" s="131"/>
      <c r="D172" s="153" t="s">
        <v>37</v>
      </c>
      <c r="E172" s="155">
        <v>45175</v>
      </c>
      <c r="F172" s="155"/>
      <c r="G172" s="115">
        <f t="shared" si="2"/>
        <v>77975816.853799954</v>
      </c>
    </row>
    <row r="173" spans="1:7" s="7" customFormat="1" ht="25.5" customHeight="1" thickTop="1" thickBot="1" x14ac:dyDescent="0.25">
      <c r="A173" s="10"/>
      <c r="B173" s="154">
        <v>45917</v>
      </c>
      <c r="C173" s="131"/>
      <c r="D173" s="199" t="s">
        <v>37</v>
      </c>
      <c r="E173" s="155">
        <v>15300</v>
      </c>
      <c r="F173" s="155"/>
      <c r="G173" s="115">
        <f t="shared" si="2"/>
        <v>77991116.853799954</v>
      </c>
    </row>
    <row r="174" spans="1:7" s="7" customFormat="1" ht="18" thickTop="1" thickBot="1" x14ac:dyDescent="0.25">
      <c r="A174" s="10"/>
      <c r="B174" s="154">
        <v>45917</v>
      </c>
      <c r="C174" s="131"/>
      <c r="D174" s="153" t="s">
        <v>37</v>
      </c>
      <c r="E174" s="155">
        <v>12905</v>
      </c>
      <c r="F174" s="155"/>
      <c r="G174" s="115">
        <f t="shared" si="2"/>
        <v>78004021.853799954</v>
      </c>
    </row>
    <row r="175" spans="1:7" s="7" customFormat="1" ht="18" thickTop="1" thickBot="1" x14ac:dyDescent="0.25">
      <c r="A175" s="10"/>
      <c r="B175" s="156">
        <v>45917</v>
      </c>
      <c r="C175" s="152"/>
      <c r="D175" s="157" t="s">
        <v>37</v>
      </c>
      <c r="E175" s="152">
        <v>9045</v>
      </c>
      <c r="F175" s="152"/>
      <c r="G175" s="115">
        <f t="shared" si="2"/>
        <v>78013066.853799954</v>
      </c>
    </row>
    <row r="176" spans="1:7" s="7" customFormat="1" ht="17.25" customHeight="1" thickTop="1" thickBot="1" x14ac:dyDescent="0.25">
      <c r="A176" s="10"/>
      <c r="B176" s="116">
        <v>45917</v>
      </c>
      <c r="C176" s="117"/>
      <c r="D176" s="113" t="s">
        <v>37</v>
      </c>
      <c r="E176" s="114">
        <v>4050</v>
      </c>
      <c r="F176" s="161"/>
      <c r="G176" s="115">
        <f t="shared" si="2"/>
        <v>78017116.853799954</v>
      </c>
    </row>
    <row r="177" spans="1:9" s="7" customFormat="1" ht="18" thickTop="1" thickBot="1" x14ac:dyDescent="0.25">
      <c r="A177" s="10"/>
      <c r="B177" s="122">
        <v>45917</v>
      </c>
      <c r="C177" s="123"/>
      <c r="D177" s="113" t="s">
        <v>27</v>
      </c>
      <c r="E177" s="114">
        <v>97180.25</v>
      </c>
      <c r="F177" s="161">
        <v>2577.04</v>
      </c>
      <c r="G177" s="115">
        <f t="shared" si="2"/>
        <v>78111720.063799948</v>
      </c>
    </row>
    <row r="178" spans="1:9" s="7" customFormat="1" ht="46.5" thickTop="1" thickBot="1" x14ac:dyDescent="0.25">
      <c r="A178" s="10"/>
      <c r="B178" s="122">
        <v>45917</v>
      </c>
      <c r="C178" s="123"/>
      <c r="D178" s="113" t="s">
        <v>94</v>
      </c>
      <c r="E178" s="114">
        <v>3500</v>
      </c>
      <c r="F178" s="161"/>
      <c r="G178" s="115">
        <f t="shared" si="2"/>
        <v>78115220.063799948</v>
      </c>
    </row>
    <row r="179" spans="1:9" s="7" customFormat="1" ht="18" thickTop="1" thickBot="1" x14ac:dyDescent="0.25">
      <c r="A179" s="10"/>
      <c r="B179" s="122">
        <v>45918</v>
      </c>
      <c r="C179" s="123"/>
      <c r="D179" s="113" t="s">
        <v>37</v>
      </c>
      <c r="E179" s="114">
        <v>28200</v>
      </c>
      <c r="F179" s="161"/>
      <c r="G179" s="115">
        <f t="shared" si="2"/>
        <v>78143420.063799948</v>
      </c>
    </row>
    <row r="180" spans="1:9" s="7" customFormat="1" ht="18" thickTop="1" thickBot="1" x14ac:dyDescent="0.25">
      <c r="A180" s="10"/>
      <c r="B180" s="122">
        <v>45918</v>
      </c>
      <c r="C180" s="123"/>
      <c r="D180" s="113" t="s">
        <v>37</v>
      </c>
      <c r="E180" s="114">
        <v>78110</v>
      </c>
      <c r="F180" s="161"/>
      <c r="G180" s="115">
        <f t="shared" si="2"/>
        <v>78221530.063799948</v>
      </c>
    </row>
    <row r="181" spans="1:9" s="7" customFormat="1" ht="18" thickTop="1" thickBot="1" x14ac:dyDescent="0.25">
      <c r="A181" s="10"/>
      <c r="B181" s="122">
        <v>45918</v>
      </c>
      <c r="C181" s="123"/>
      <c r="D181" s="113" t="s">
        <v>37</v>
      </c>
      <c r="E181" s="114">
        <v>5065</v>
      </c>
      <c r="F181" s="161"/>
      <c r="G181" s="115">
        <f t="shared" si="2"/>
        <v>78226595.063799948</v>
      </c>
    </row>
    <row r="182" spans="1:9" s="7" customFormat="1" ht="18" thickTop="1" thickBot="1" x14ac:dyDescent="0.25">
      <c r="A182" s="10"/>
      <c r="B182" s="122">
        <v>45918</v>
      </c>
      <c r="C182" s="123"/>
      <c r="D182" s="113" t="s">
        <v>37</v>
      </c>
      <c r="E182" s="114">
        <v>2000</v>
      </c>
      <c r="F182" s="161"/>
      <c r="G182" s="115">
        <f t="shared" si="2"/>
        <v>78228595.063799948</v>
      </c>
    </row>
    <row r="183" spans="1:9" s="7" customFormat="1" ht="18" thickTop="1" thickBot="1" x14ac:dyDescent="0.25">
      <c r="A183" s="10"/>
      <c r="B183" s="122">
        <v>45918</v>
      </c>
      <c r="C183" s="123"/>
      <c r="D183" s="113" t="s">
        <v>37</v>
      </c>
      <c r="E183" s="114">
        <v>144706</v>
      </c>
      <c r="F183" s="161"/>
      <c r="G183" s="115">
        <f t="shared" si="2"/>
        <v>78373301.063799948</v>
      </c>
    </row>
    <row r="184" spans="1:9" s="7" customFormat="1" ht="18" thickTop="1" thickBot="1" x14ac:dyDescent="0.25">
      <c r="A184" s="10"/>
      <c r="B184" s="122">
        <v>45918</v>
      </c>
      <c r="C184" s="123"/>
      <c r="D184" s="113" t="s">
        <v>37</v>
      </c>
      <c r="E184" s="114">
        <v>10045</v>
      </c>
      <c r="F184" s="161"/>
      <c r="G184" s="115">
        <f t="shared" si="2"/>
        <v>78383346.063799948</v>
      </c>
    </row>
    <row r="185" spans="1:9" s="7" customFormat="1" ht="18" thickTop="1" thickBot="1" x14ac:dyDescent="0.25">
      <c r="A185" s="10"/>
      <c r="B185" s="122">
        <v>45918</v>
      </c>
      <c r="C185" s="123"/>
      <c r="D185" s="113" t="s">
        <v>27</v>
      </c>
      <c r="E185" s="114">
        <v>32810.769999999997</v>
      </c>
      <c r="F185" s="161">
        <v>848.45</v>
      </c>
      <c r="G185" s="115">
        <f t="shared" si="2"/>
        <v>78415308.38379994</v>
      </c>
    </row>
    <row r="186" spans="1:9" s="7" customFormat="1" ht="18" thickTop="1" thickBot="1" x14ac:dyDescent="0.25">
      <c r="A186" s="10"/>
      <c r="B186" s="122">
        <v>45918</v>
      </c>
      <c r="C186" s="123"/>
      <c r="D186" s="113" t="s">
        <v>39</v>
      </c>
      <c r="E186" s="114">
        <v>26357.439999999999</v>
      </c>
      <c r="F186" s="161"/>
      <c r="G186" s="115">
        <f t="shared" si="2"/>
        <v>78441665.823799938</v>
      </c>
    </row>
    <row r="187" spans="1:9" s="7" customFormat="1" ht="18" thickTop="1" thickBot="1" x14ac:dyDescent="0.25">
      <c r="A187" s="10"/>
      <c r="B187" s="122">
        <v>45918</v>
      </c>
      <c r="C187" s="123"/>
      <c r="D187" s="113" t="s">
        <v>83</v>
      </c>
      <c r="E187" s="114">
        <v>1261392.4099999999</v>
      </c>
      <c r="F187" s="161"/>
      <c r="G187" s="115">
        <f t="shared" si="2"/>
        <v>79703058.233799934</v>
      </c>
    </row>
    <row r="188" spans="1:9" s="7" customFormat="1" ht="18" thickTop="1" thickBot="1" x14ac:dyDescent="0.25">
      <c r="A188" s="10"/>
      <c r="B188" s="122">
        <v>45918</v>
      </c>
      <c r="C188" s="123"/>
      <c r="D188" s="113" t="s">
        <v>83</v>
      </c>
      <c r="E188" s="114">
        <v>4116049.53</v>
      </c>
      <c r="F188" s="161"/>
      <c r="G188" s="115">
        <f t="shared" si="2"/>
        <v>83819107.763799936</v>
      </c>
    </row>
    <row r="189" spans="1:9" s="7" customFormat="1" ht="18" thickTop="1" thickBot="1" x14ac:dyDescent="0.25">
      <c r="A189" s="10"/>
      <c r="B189" s="122">
        <v>45918</v>
      </c>
      <c r="C189" s="123"/>
      <c r="D189" s="113" t="s">
        <v>83</v>
      </c>
      <c r="E189" s="114">
        <v>448672.89</v>
      </c>
      <c r="F189" s="161"/>
      <c r="G189" s="115">
        <f t="shared" si="2"/>
        <v>84267780.653799936</v>
      </c>
    </row>
    <row r="190" spans="1:9" s="7" customFormat="1" ht="18" thickTop="1" thickBot="1" x14ac:dyDescent="0.25">
      <c r="A190" s="10"/>
      <c r="B190" s="122">
        <v>45918</v>
      </c>
      <c r="C190" s="123"/>
      <c r="D190" s="113" t="s">
        <v>83</v>
      </c>
      <c r="E190" s="114">
        <v>256860.22</v>
      </c>
      <c r="F190" s="161"/>
      <c r="G190" s="115">
        <f t="shared" si="2"/>
        <v>84524640.873799935</v>
      </c>
    </row>
    <row r="191" spans="1:9" s="7" customFormat="1" ht="18" thickTop="1" thickBot="1" x14ac:dyDescent="0.25">
      <c r="A191" s="10"/>
      <c r="B191" s="122">
        <v>45918</v>
      </c>
      <c r="C191" s="123"/>
      <c r="D191" s="113" t="s">
        <v>83</v>
      </c>
      <c r="E191" s="114">
        <v>113974.8</v>
      </c>
      <c r="F191" s="161"/>
      <c r="G191" s="115">
        <f t="shared" si="2"/>
        <v>84638615.673799932</v>
      </c>
      <c r="H191" s="191">
        <v>63971008.160399824</v>
      </c>
      <c r="I191" s="105">
        <f>+H191-G191</f>
        <v>-20667607.513400108</v>
      </c>
    </row>
    <row r="192" spans="1:9" s="7" customFormat="1" ht="18" thickTop="1" thickBot="1" x14ac:dyDescent="0.25">
      <c r="A192" s="10"/>
      <c r="B192" s="122">
        <v>45918</v>
      </c>
      <c r="C192" s="123"/>
      <c r="D192" s="113" t="s">
        <v>83</v>
      </c>
      <c r="E192" s="114">
        <v>599248.74</v>
      </c>
      <c r="F192" s="161"/>
      <c r="G192" s="115">
        <f t="shared" si="2"/>
        <v>85237864.413799927</v>
      </c>
    </row>
    <row r="193" spans="1:7" s="7" customFormat="1" ht="18" thickTop="1" thickBot="1" x14ac:dyDescent="0.25">
      <c r="A193" s="10"/>
      <c r="B193" s="122">
        <v>45918</v>
      </c>
      <c r="C193" s="123"/>
      <c r="D193" s="113" t="s">
        <v>83</v>
      </c>
      <c r="E193" s="114">
        <v>4524214.49</v>
      </c>
      <c r="F193" s="161"/>
      <c r="G193" s="115">
        <f t="shared" si="2"/>
        <v>89762078.903799921</v>
      </c>
    </row>
    <row r="194" spans="1:7" s="7" customFormat="1" ht="18" thickTop="1" thickBot="1" x14ac:dyDescent="0.25">
      <c r="A194" s="10"/>
      <c r="B194" s="122">
        <v>45919</v>
      </c>
      <c r="C194" s="123"/>
      <c r="D194" s="113" t="s">
        <v>37</v>
      </c>
      <c r="E194" s="114">
        <v>11886</v>
      </c>
      <c r="F194" s="161"/>
      <c r="G194" s="115">
        <f t="shared" si="2"/>
        <v>89773964.903799921</v>
      </c>
    </row>
    <row r="195" spans="1:7" s="7" customFormat="1" ht="18" thickTop="1" thickBot="1" x14ac:dyDescent="0.25">
      <c r="A195" s="10"/>
      <c r="B195" s="122">
        <v>45919</v>
      </c>
      <c r="C195" s="123"/>
      <c r="D195" s="113" t="s">
        <v>37</v>
      </c>
      <c r="E195" s="114">
        <v>35982</v>
      </c>
      <c r="F195" s="161"/>
      <c r="G195" s="115">
        <f t="shared" si="2"/>
        <v>89809946.903799921</v>
      </c>
    </row>
    <row r="196" spans="1:7" s="7" customFormat="1" ht="18" thickTop="1" thickBot="1" x14ac:dyDescent="0.25">
      <c r="A196" s="10"/>
      <c r="B196" s="122">
        <v>45919</v>
      </c>
      <c r="C196" s="123"/>
      <c r="D196" s="113" t="s">
        <v>37</v>
      </c>
      <c r="E196" s="114">
        <v>26195</v>
      </c>
      <c r="F196" s="161"/>
      <c r="G196" s="115">
        <f t="shared" si="2"/>
        <v>89836141.903799921</v>
      </c>
    </row>
    <row r="197" spans="1:7" s="7" customFormat="1" ht="18" thickTop="1" thickBot="1" x14ac:dyDescent="0.25">
      <c r="A197" s="10"/>
      <c r="B197" s="122">
        <v>45919</v>
      </c>
      <c r="C197" s="123"/>
      <c r="D197" s="113" t="s">
        <v>37</v>
      </c>
      <c r="E197" s="114">
        <v>16330</v>
      </c>
      <c r="F197" s="161"/>
      <c r="G197" s="115">
        <f t="shared" si="2"/>
        <v>89852471.903799921</v>
      </c>
    </row>
    <row r="198" spans="1:7" s="7" customFormat="1" ht="18" thickTop="1" thickBot="1" x14ac:dyDescent="0.25">
      <c r="A198" s="10"/>
      <c r="B198" s="122">
        <v>45919</v>
      </c>
      <c r="C198" s="123"/>
      <c r="D198" s="113" t="s">
        <v>37</v>
      </c>
      <c r="E198" s="114">
        <v>7795</v>
      </c>
      <c r="F198" s="161"/>
      <c r="G198" s="115">
        <f t="shared" si="2"/>
        <v>89860266.903799921</v>
      </c>
    </row>
    <row r="199" spans="1:7" s="7" customFormat="1" ht="18" thickTop="1" thickBot="1" x14ac:dyDescent="0.25">
      <c r="A199" s="10"/>
      <c r="B199" s="122">
        <v>45919</v>
      </c>
      <c r="C199" s="123"/>
      <c r="D199" s="113" t="s">
        <v>37</v>
      </c>
      <c r="E199" s="114">
        <v>900</v>
      </c>
      <c r="F199" s="161"/>
      <c r="G199" s="115">
        <f t="shared" si="2"/>
        <v>89861166.903799921</v>
      </c>
    </row>
    <row r="200" spans="1:7" s="7" customFormat="1" ht="18" thickTop="1" thickBot="1" x14ac:dyDescent="0.25">
      <c r="A200" s="10"/>
      <c r="B200" s="122">
        <v>45919</v>
      </c>
      <c r="C200" s="123"/>
      <c r="D200" s="113" t="s">
        <v>27</v>
      </c>
      <c r="E200" s="114">
        <v>36210.379999999997</v>
      </c>
      <c r="F200" s="161">
        <v>927.06</v>
      </c>
      <c r="G200" s="115">
        <f t="shared" si="2"/>
        <v>89896450.223799914</v>
      </c>
    </row>
    <row r="201" spans="1:7" s="7" customFormat="1" ht="18" thickTop="1" thickBot="1" x14ac:dyDescent="0.25">
      <c r="A201" s="10"/>
      <c r="B201" s="122">
        <v>45919</v>
      </c>
      <c r="C201" s="123"/>
      <c r="D201" s="113" t="s">
        <v>59</v>
      </c>
      <c r="E201" s="114">
        <v>614324.18999999994</v>
      </c>
      <c r="F201" s="161"/>
      <c r="G201" s="115">
        <f t="shared" si="2"/>
        <v>90510774.413799912</v>
      </c>
    </row>
    <row r="202" spans="1:7" s="7" customFormat="1" ht="18" thickTop="1" thickBot="1" x14ac:dyDescent="0.25">
      <c r="A202" s="10"/>
      <c r="B202" s="122">
        <v>45919</v>
      </c>
      <c r="C202" s="123"/>
      <c r="D202" s="113" t="s">
        <v>59</v>
      </c>
      <c r="E202" s="114">
        <v>420439.06</v>
      </c>
      <c r="F202" s="161"/>
      <c r="G202" s="115">
        <f t="shared" si="2"/>
        <v>90931213.473799914</v>
      </c>
    </row>
    <row r="203" spans="1:7" s="7" customFormat="1" ht="18" thickTop="1" thickBot="1" x14ac:dyDescent="0.25">
      <c r="A203" s="10"/>
      <c r="B203" s="122">
        <v>45919</v>
      </c>
      <c r="C203" s="123"/>
      <c r="D203" s="113" t="s">
        <v>59</v>
      </c>
      <c r="E203" s="114">
        <v>83000</v>
      </c>
      <c r="F203" s="161"/>
      <c r="G203" s="115">
        <f t="shared" si="2"/>
        <v>91014213.473799914</v>
      </c>
    </row>
    <row r="204" spans="1:7" s="7" customFormat="1" ht="18" thickTop="1" thickBot="1" x14ac:dyDescent="0.25">
      <c r="A204" s="10"/>
      <c r="B204" s="122">
        <v>45919</v>
      </c>
      <c r="C204" s="123"/>
      <c r="D204" s="113" t="s">
        <v>59</v>
      </c>
      <c r="E204" s="114">
        <v>78500</v>
      </c>
      <c r="F204" s="161"/>
      <c r="G204" s="115">
        <f t="shared" si="2"/>
        <v>91092713.473799914</v>
      </c>
    </row>
    <row r="205" spans="1:7" s="7" customFormat="1" ht="18" thickTop="1" thickBot="1" x14ac:dyDescent="0.25">
      <c r="A205" s="10"/>
      <c r="B205" s="122">
        <v>45919</v>
      </c>
      <c r="C205" s="123"/>
      <c r="D205" s="113" t="s">
        <v>59</v>
      </c>
      <c r="E205" s="114">
        <v>18440.8</v>
      </c>
      <c r="F205" s="161"/>
      <c r="G205" s="115">
        <f t="shared" si="2"/>
        <v>91111154.273799911</v>
      </c>
    </row>
    <row r="206" spans="1:7" s="7" customFormat="1" ht="18" thickTop="1" thickBot="1" x14ac:dyDescent="0.25">
      <c r="A206" s="10"/>
      <c r="B206" s="122">
        <v>45919</v>
      </c>
      <c r="C206" s="123"/>
      <c r="D206" s="113" t="s">
        <v>59</v>
      </c>
      <c r="E206" s="114">
        <v>15426</v>
      </c>
      <c r="F206" s="161"/>
      <c r="G206" s="115">
        <f t="shared" si="2"/>
        <v>91126580.273799911</v>
      </c>
    </row>
    <row r="207" spans="1:7" s="7" customFormat="1" ht="18" thickTop="1" thickBot="1" x14ac:dyDescent="0.25">
      <c r="A207" s="10"/>
      <c r="B207" s="122">
        <v>45919</v>
      </c>
      <c r="C207" s="123"/>
      <c r="D207" s="113" t="s">
        <v>59</v>
      </c>
      <c r="E207" s="114">
        <v>15119.13</v>
      </c>
      <c r="F207" s="161"/>
      <c r="G207" s="115">
        <f t="shared" si="2"/>
        <v>91141699.403799906</v>
      </c>
    </row>
    <row r="208" spans="1:7" s="7" customFormat="1" ht="18" thickTop="1" thickBot="1" x14ac:dyDescent="0.25">
      <c r="A208" s="10"/>
      <c r="B208" s="122">
        <v>45919</v>
      </c>
      <c r="C208" s="123"/>
      <c r="D208" s="113" t="s">
        <v>59</v>
      </c>
      <c r="E208" s="114">
        <v>618466.21</v>
      </c>
      <c r="F208" s="161"/>
      <c r="G208" s="115">
        <f t="shared" si="2"/>
        <v>91760165.6137999</v>
      </c>
    </row>
    <row r="209" spans="1:7" s="7" customFormat="1" ht="18" thickTop="1" thickBot="1" x14ac:dyDescent="0.25">
      <c r="A209" s="10"/>
      <c r="B209" s="122">
        <v>45919</v>
      </c>
      <c r="C209" s="123"/>
      <c r="D209" s="113" t="s">
        <v>59</v>
      </c>
      <c r="E209" s="114">
        <v>513548.07</v>
      </c>
      <c r="F209" s="161"/>
      <c r="G209" s="115">
        <f t="shared" si="2"/>
        <v>92273713.683799893</v>
      </c>
    </row>
    <row r="210" spans="1:7" s="7" customFormat="1" ht="18" thickTop="1" thickBot="1" x14ac:dyDescent="0.25">
      <c r="A210" s="10"/>
      <c r="B210" s="122">
        <v>45919</v>
      </c>
      <c r="C210" s="123"/>
      <c r="D210" s="113" t="s">
        <v>59</v>
      </c>
      <c r="E210" s="114">
        <v>245815.8</v>
      </c>
      <c r="F210" s="161"/>
      <c r="G210" s="115">
        <f t="shared" si="2"/>
        <v>92519529.48379989</v>
      </c>
    </row>
    <row r="211" spans="1:7" s="7" customFormat="1" ht="18" thickTop="1" thickBot="1" x14ac:dyDescent="0.25">
      <c r="A211" s="10"/>
      <c r="B211" s="122">
        <v>45919</v>
      </c>
      <c r="C211" s="123"/>
      <c r="D211" s="113" t="s">
        <v>59</v>
      </c>
      <c r="E211" s="114">
        <v>13896</v>
      </c>
      <c r="F211" s="161"/>
      <c r="G211" s="115">
        <f t="shared" ref="G211:G274" si="3">G210+E211-F211</f>
        <v>92533425.48379989</v>
      </c>
    </row>
    <row r="212" spans="1:7" s="7" customFormat="1" ht="18" thickTop="1" thickBot="1" x14ac:dyDescent="0.25">
      <c r="A212" s="10"/>
      <c r="B212" s="122">
        <v>45919</v>
      </c>
      <c r="C212" s="123"/>
      <c r="D212" s="113" t="s">
        <v>59</v>
      </c>
      <c r="E212" s="114">
        <v>5264.8</v>
      </c>
      <c r="F212" s="161"/>
      <c r="G212" s="115">
        <f t="shared" si="3"/>
        <v>92538690.283799887</v>
      </c>
    </row>
    <row r="213" spans="1:7" s="7" customFormat="1" ht="18" thickTop="1" thickBot="1" x14ac:dyDescent="0.25">
      <c r="A213" s="10"/>
      <c r="B213" s="122">
        <v>45919</v>
      </c>
      <c r="C213" s="123"/>
      <c r="D213" s="113" t="s">
        <v>59</v>
      </c>
      <c r="E213" s="114">
        <v>288</v>
      </c>
      <c r="F213" s="161"/>
      <c r="G213" s="115">
        <f t="shared" si="3"/>
        <v>92538978.283799887</v>
      </c>
    </row>
    <row r="214" spans="1:7" s="7" customFormat="1" ht="46.5" thickTop="1" thickBot="1" x14ac:dyDescent="0.25">
      <c r="A214" s="10"/>
      <c r="B214" s="122">
        <v>45919</v>
      </c>
      <c r="C214" s="123"/>
      <c r="D214" s="113" t="s">
        <v>95</v>
      </c>
      <c r="E214" s="114">
        <v>12000</v>
      </c>
      <c r="F214" s="161"/>
      <c r="G214" s="115">
        <f t="shared" si="3"/>
        <v>92550978.283799887</v>
      </c>
    </row>
    <row r="215" spans="1:7" s="7" customFormat="1" ht="18" thickTop="1" thickBot="1" x14ac:dyDescent="0.25">
      <c r="A215" s="10"/>
      <c r="B215" s="122">
        <v>45920</v>
      </c>
      <c r="C215" s="123"/>
      <c r="D215" s="113" t="s">
        <v>37</v>
      </c>
      <c r="E215" s="114">
        <v>19845</v>
      </c>
      <c r="F215" s="161"/>
      <c r="G215" s="115">
        <f t="shared" si="3"/>
        <v>92570823.283799887</v>
      </c>
    </row>
    <row r="216" spans="1:7" s="7" customFormat="1" ht="18" thickTop="1" thickBot="1" x14ac:dyDescent="0.25">
      <c r="A216" s="10"/>
      <c r="B216" s="122">
        <v>45920</v>
      </c>
      <c r="C216" s="123"/>
      <c r="D216" s="113" t="s">
        <v>27</v>
      </c>
      <c r="E216" s="114">
        <v>3181.1</v>
      </c>
      <c r="F216" s="161">
        <v>82.13</v>
      </c>
      <c r="G216" s="115">
        <f t="shared" si="3"/>
        <v>92573922.253799886</v>
      </c>
    </row>
    <row r="217" spans="1:7" s="7" customFormat="1" ht="18" thickTop="1" thickBot="1" x14ac:dyDescent="0.25">
      <c r="A217" s="10"/>
      <c r="B217" s="122">
        <v>45921</v>
      </c>
      <c r="C217" s="123"/>
      <c r="D217" s="113" t="s">
        <v>37</v>
      </c>
      <c r="E217" s="114">
        <v>5500</v>
      </c>
      <c r="F217" s="161"/>
      <c r="G217" s="115">
        <f t="shared" si="3"/>
        <v>92579422.253799886</v>
      </c>
    </row>
    <row r="218" spans="1:7" s="7" customFormat="1" ht="18" thickTop="1" thickBot="1" x14ac:dyDescent="0.25">
      <c r="A218" s="10"/>
      <c r="B218" s="122">
        <v>45921</v>
      </c>
      <c r="C218" s="123"/>
      <c r="D218" s="113" t="s">
        <v>27</v>
      </c>
      <c r="E218" s="114">
        <v>3500</v>
      </c>
      <c r="F218" s="161">
        <v>95.2</v>
      </c>
      <c r="G218" s="115">
        <f t="shared" si="3"/>
        <v>92582827.053799883</v>
      </c>
    </row>
    <row r="219" spans="1:7" s="7" customFormat="1" ht="18" thickTop="1" thickBot="1" x14ac:dyDescent="0.25">
      <c r="A219" s="10"/>
      <c r="B219" s="122">
        <v>45922</v>
      </c>
      <c r="C219" s="123"/>
      <c r="D219" s="113" t="s">
        <v>37</v>
      </c>
      <c r="E219" s="114">
        <v>12990</v>
      </c>
      <c r="F219" s="161"/>
      <c r="G219" s="115">
        <f t="shared" si="3"/>
        <v>92595817.053799883</v>
      </c>
    </row>
    <row r="220" spans="1:7" s="7" customFormat="1" ht="18" thickTop="1" thickBot="1" x14ac:dyDescent="0.25">
      <c r="A220" s="10"/>
      <c r="B220" s="122">
        <v>45922</v>
      </c>
      <c r="C220" s="123"/>
      <c r="D220" s="113" t="s">
        <v>37</v>
      </c>
      <c r="E220" s="114">
        <v>85385</v>
      </c>
      <c r="F220" s="161"/>
      <c r="G220" s="115">
        <f t="shared" si="3"/>
        <v>92681202.053799883</v>
      </c>
    </row>
    <row r="221" spans="1:7" s="7" customFormat="1" ht="18" thickTop="1" thickBot="1" x14ac:dyDescent="0.25">
      <c r="A221" s="10"/>
      <c r="B221" s="122">
        <v>45922</v>
      </c>
      <c r="C221" s="123"/>
      <c r="D221" s="113" t="s">
        <v>37</v>
      </c>
      <c r="E221" s="114">
        <v>23685</v>
      </c>
      <c r="F221" s="161"/>
      <c r="G221" s="115">
        <f t="shared" si="3"/>
        <v>92704887.053799883</v>
      </c>
    </row>
    <row r="222" spans="1:7" s="7" customFormat="1" ht="18" thickTop="1" thickBot="1" x14ac:dyDescent="0.25">
      <c r="A222" s="10"/>
      <c r="B222" s="122">
        <v>45922</v>
      </c>
      <c r="C222" s="123"/>
      <c r="D222" s="113" t="s">
        <v>37</v>
      </c>
      <c r="E222" s="114">
        <v>12300</v>
      </c>
      <c r="F222" s="161"/>
      <c r="G222" s="115">
        <f t="shared" si="3"/>
        <v>92717187.053799883</v>
      </c>
    </row>
    <row r="223" spans="1:7" s="7" customFormat="1" ht="18" thickTop="1" thickBot="1" x14ac:dyDescent="0.25">
      <c r="A223" s="10"/>
      <c r="B223" s="122">
        <v>45922</v>
      </c>
      <c r="C223" s="123"/>
      <c r="D223" s="113" t="s">
        <v>37</v>
      </c>
      <c r="E223" s="114">
        <v>18855</v>
      </c>
      <c r="F223" s="161"/>
      <c r="G223" s="115">
        <f t="shared" si="3"/>
        <v>92736042.053799883</v>
      </c>
    </row>
    <row r="224" spans="1:7" s="7" customFormat="1" ht="18" thickTop="1" thickBot="1" x14ac:dyDescent="0.25">
      <c r="A224" s="10"/>
      <c r="B224" s="122">
        <v>45922</v>
      </c>
      <c r="C224" s="123"/>
      <c r="D224" s="113" t="s">
        <v>37</v>
      </c>
      <c r="E224" s="114">
        <v>11615</v>
      </c>
      <c r="F224" s="161"/>
      <c r="G224" s="115">
        <f t="shared" si="3"/>
        <v>92747657.053799883</v>
      </c>
    </row>
    <row r="225" spans="1:7" s="7" customFormat="1" ht="18" thickTop="1" thickBot="1" x14ac:dyDescent="0.25">
      <c r="A225" s="10"/>
      <c r="B225" s="122">
        <v>45922</v>
      </c>
      <c r="C225" s="123"/>
      <c r="D225" s="113" t="s">
        <v>27</v>
      </c>
      <c r="E225" s="114">
        <v>49667.74</v>
      </c>
      <c r="F225" s="161">
        <v>1299.53</v>
      </c>
      <c r="G225" s="115">
        <f t="shared" si="3"/>
        <v>92796025.263799876</v>
      </c>
    </row>
    <row r="226" spans="1:7" s="7" customFormat="1" ht="18" thickTop="1" thickBot="1" x14ac:dyDescent="0.25">
      <c r="A226" s="10"/>
      <c r="B226" s="122">
        <v>45922</v>
      </c>
      <c r="C226" s="123"/>
      <c r="D226" s="113" t="s">
        <v>60</v>
      </c>
      <c r="E226" s="114">
        <v>1144476.74</v>
      </c>
      <c r="F226" s="161"/>
      <c r="G226" s="115">
        <f t="shared" si="3"/>
        <v>93940502.003799871</v>
      </c>
    </row>
    <row r="227" spans="1:7" s="7" customFormat="1" ht="76.5" thickTop="1" thickBot="1" x14ac:dyDescent="0.25">
      <c r="A227" s="10"/>
      <c r="B227" s="122">
        <v>45922</v>
      </c>
      <c r="C227" s="123"/>
      <c r="D227" s="113" t="s">
        <v>96</v>
      </c>
      <c r="E227" s="114">
        <v>1000</v>
      </c>
      <c r="F227" s="161"/>
      <c r="G227" s="115">
        <f t="shared" si="3"/>
        <v>93941502.003799871</v>
      </c>
    </row>
    <row r="228" spans="1:7" s="7" customFormat="1" ht="76.5" thickTop="1" thickBot="1" x14ac:dyDescent="0.25">
      <c r="A228" s="10"/>
      <c r="B228" s="122">
        <v>45922</v>
      </c>
      <c r="C228" s="123"/>
      <c r="D228" s="113" t="s">
        <v>97</v>
      </c>
      <c r="E228" s="114">
        <v>1000</v>
      </c>
      <c r="F228" s="161"/>
      <c r="G228" s="115">
        <f t="shared" si="3"/>
        <v>93942502.003799871</v>
      </c>
    </row>
    <row r="229" spans="1:7" s="7" customFormat="1" ht="46.5" thickTop="1" thickBot="1" x14ac:dyDescent="0.25">
      <c r="A229" s="10"/>
      <c r="B229" s="122">
        <v>45922</v>
      </c>
      <c r="C229" s="123"/>
      <c r="D229" s="113" t="s">
        <v>98</v>
      </c>
      <c r="E229" s="114">
        <v>6647</v>
      </c>
      <c r="F229" s="161"/>
      <c r="G229" s="115">
        <f t="shared" si="3"/>
        <v>93949149.003799871</v>
      </c>
    </row>
    <row r="230" spans="1:7" s="7" customFormat="1" ht="18" thickTop="1" thickBot="1" x14ac:dyDescent="0.25">
      <c r="A230" s="10"/>
      <c r="B230" s="122">
        <v>45923</v>
      </c>
      <c r="C230" s="123"/>
      <c r="D230" s="113" t="s">
        <v>37</v>
      </c>
      <c r="E230" s="114">
        <v>44230</v>
      </c>
      <c r="F230" s="161"/>
      <c r="G230" s="115">
        <f t="shared" si="3"/>
        <v>93993379.003799871</v>
      </c>
    </row>
    <row r="231" spans="1:7" s="7" customFormat="1" ht="18" thickTop="1" thickBot="1" x14ac:dyDescent="0.25">
      <c r="A231" s="10"/>
      <c r="B231" s="122">
        <v>45923</v>
      </c>
      <c r="C231" s="123"/>
      <c r="D231" s="113" t="s">
        <v>37</v>
      </c>
      <c r="E231" s="114">
        <v>265</v>
      </c>
      <c r="F231" s="161"/>
      <c r="G231" s="115">
        <f t="shared" si="3"/>
        <v>93993644.003799871</v>
      </c>
    </row>
    <row r="232" spans="1:7" s="7" customFormat="1" ht="18" thickTop="1" thickBot="1" x14ac:dyDescent="0.25">
      <c r="A232" s="10"/>
      <c r="B232" s="122">
        <v>45923</v>
      </c>
      <c r="C232" s="123"/>
      <c r="D232" s="113" t="s">
        <v>37</v>
      </c>
      <c r="E232" s="114">
        <v>47655</v>
      </c>
      <c r="F232" s="161"/>
      <c r="G232" s="115">
        <f t="shared" si="3"/>
        <v>94041299.003799871</v>
      </c>
    </row>
    <row r="233" spans="1:7" s="7" customFormat="1" ht="18" thickTop="1" thickBot="1" x14ac:dyDescent="0.25">
      <c r="A233" s="10"/>
      <c r="B233" s="122">
        <v>45923</v>
      </c>
      <c r="C233" s="123"/>
      <c r="D233" s="113" t="s">
        <v>37</v>
      </c>
      <c r="E233" s="114">
        <v>3317</v>
      </c>
      <c r="F233" s="161"/>
      <c r="G233" s="115">
        <f t="shared" si="3"/>
        <v>94044616.003799871</v>
      </c>
    </row>
    <row r="234" spans="1:7" s="7" customFormat="1" ht="18" thickTop="1" thickBot="1" x14ac:dyDescent="0.25">
      <c r="A234" s="10"/>
      <c r="B234" s="122">
        <v>45923</v>
      </c>
      <c r="C234" s="123"/>
      <c r="D234" s="113" t="s">
        <v>37</v>
      </c>
      <c r="E234" s="114">
        <v>21237</v>
      </c>
      <c r="F234" s="161"/>
      <c r="G234" s="115">
        <f t="shared" si="3"/>
        <v>94065853.003799871</v>
      </c>
    </row>
    <row r="235" spans="1:7" s="7" customFormat="1" ht="18" thickTop="1" thickBot="1" x14ac:dyDescent="0.25">
      <c r="A235" s="10"/>
      <c r="B235" s="122">
        <v>45923</v>
      </c>
      <c r="C235" s="123"/>
      <c r="D235" s="113" t="s">
        <v>37</v>
      </c>
      <c r="E235" s="114">
        <v>1950</v>
      </c>
      <c r="F235" s="161"/>
      <c r="G235" s="115">
        <f t="shared" si="3"/>
        <v>94067803.003799871</v>
      </c>
    </row>
    <row r="236" spans="1:7" s="7" customFormat="1" ht="18" thickTop="1" thickBot="1" x14ac:dyDescent="0.25">
      <c r="A236" s="10"/>
      <c r="B236" s="122">
        <v>45923</v>
      </c>
      <c r="C236" s="123"/>
      <c r="D236" s="113" t="s">
        <v>37</v>
      </c>
      <c r="E236" s="114">
        <v>81100</v>
      </c>
      <c r="F236" s="161"/>
      <c r="G236" s="115">
        <f t="shared" si="3"/>
        <v>94148903.003799871</v>
      </c>
    </row>
    <row r="237" spans="1:7" s="7" customFormat="1" ht="18" thickTop="1" thickBot="1" x14ac:dyDescent="0.25">
      <c r="A237" s="10"/>
      <c r="B237" s="122">
        <v>45923</v>
      </c>
      <c r="C237" s="123"/>
      <c r="D237" s="113" t="s">
        <v>37</v>
      </c>
      <c r="E237" s="114">
        <v>4825</v>
      </c>
      <c r="F237" s="161"/>
      <c r="G237" s="115">
        <f t="shared" si="3"/>
        <v>94153728.003799871</v>
      </c>
    </row>
    <row r="238" spans="1:7" s="7" customFormat="1" ht="18" thickTop="1" thickBot="1" x14ac:dyDescent="0.25">
      <c r="A238" s="10"/>
      <c r="B238" s="122">
        <v>45923</v>
      </c>
      <c r="C238" s="123"/>
      <c r="D238" s="113" t="s">
        <v>27</v>
      </c>
      <c r="E238" s="114">
        <v>32719.14</v>
      </c>
      <c r="F238" s="161">
        <v>859.27</v>
      </c>
      <c r="G238" s="115">
        <f t="shared" si="3"/>
        <v>94185587.873799875</v>
      </c>
    </row>
    <row r="239" spans="1:7" s="7" customFormat="1" ht="18" thickTop="1" thickBot="1" x14ac:dyDescent="0.25">
      <c r="A239" s="10"/>
      <c r="B239" s="122">
        <v>45923</v>
      </c>
      <c r="C239" s="123"/>
      <c r="D239" s="113" t="s">
        <v>76</v>
      </c>
      <c r="E239" s="114">
        <v>576682.39</v>
      </c>
      <c r="F239" s="161"/>
      <c r="G239" s="115">
        <f t="shared" si="3"/>
        <v>94762270.263799876</v>
      </c>
    </row>
    <row r="240" spans="1:7" s="7" customFormat="1" ht="18" thickTop="1" thickBot="1" x14ac:dyDescent="0.25">
      <c r="A240" s="10"/>
      <c r="B240" s="122">
        <v>45923</v>
      </c>
      <c r="C240" s="123"/>
      <c r="D240" s="113" t="s">
        <v>83</v>
      </c>
      <c r="E240" s="114">
        <v>9767.5400000000009</v>
      </c>
      <c r="F240" s="161"/>
      <c r="G240" s="115">
        <f t="shared" si="3"/>
        <v>94772037.803799883</v>
      </c>
    </row>
    <row r="241" spans="1:7" s="7" customFormat="1" ht="18" thickTop="1" thickBot="1" x14ac:dyDescent="0.25">
      <c r="A241" s="10"/>
      <c r="B241" s="122">
        <v>45923</v>
      </c>
      <c r="C241" s="123"/>
      <c r="D241" s="113" t="s">
        <v>83</v>
      </c>
      <c r="E241" s="114">
        <v>1584</v>
      </c>
      <c r="F241" s="161"/>
      <c r="G241" s="115">
        <f t="shared" si="3"/>
        <v>94773621.803799883</v>
      </c>
    </row>
    <row r="242" spans="1:7" s="7" customFormat="1" ht="18" thickTop="1" thickBot="1" x14ac:dyDescent="0.25">
      <c r="A242" s="10"/>
      <c r="B242" s="122">
        <v>45923</v>
      </c>
      <c r="C242" s="123"/>
      <c r="D242" s="113" t="s">
        <v>83</v>
      </c>
      <c r="E242" s="114">
        <v>13568.09</v>
      </c>
      <c r="F242" s="161"/>
      <c r="G242" s="115">
        <f t="shared" si="3"/>
        <v>94787189.893799886</v>
      </c>
    </row>
    <row r="243" spans="1:7" s="7" customFormat="1" ht="18" thickTop="1" thickBot="1" x14ac:dyDescent="0.25">
      <c r="A243" s="10"/>
      <c r="B243" s="122">
        <v>45923</v>
      </c>
      <c r="C243" s="123"/>
      <c r="D243" s="113" t="s">
        <v>83</v>
      </c>
      <c r="E243" s="114">
        <v>1084849.5</v>
      </c>
      <c r="F243" s="161"/>
      <c r="G243" s="115">
        <f t="shared" si="3"/>
        <v>95872039.393799886</v>
      </c>
    </row>
    <row r="244" spans="1:7" s="7" customFormat="1" ht="18" thickTop="1" thickBot="1" x14ac:dyDescent="0.25">
      <c r="A244" s="10"/>
      <c r="B244" s="122">
        <v>45923</v>
      </c>
      <c r="C244" s="123"/>
      <c r="D244" s="113" t="s">
        <v>83</v>
      </c>
      <c r="E244" s="114">
        <v>235812.5</v>
      </c>
      <c r="F244" s="161"/>
      <c r="G244" s="115">
        <f t="shared" si="3"/>
        <v>96107851.893799886</v>
      </c>
    </row>
    <row r="245" spans="1:7" s="7" customFormat="1" ht="76.5" thickTop="1" thickBot="1" x14ac:dyDescent="0.25">
      <c r="A245" s="10"/>
      <c r="B245" s="122">
        <v>45923</v>
      </c>
      <c r="C245" s="123"/>
      <c r="D245" s="113" t="s">
        <v>99</v>
      </c>
      <c r="E245" s="114">
        <v>26000</v>
      </c>
      <c r="F245" s="161"/>
      <c r="G245" s="115">
        <f t="shared" si="3"/>
        <v>96133851.893799886</v>
      </c>
    </row>
    <row r="246" spans="1:7" s="7" customFormat="1" ht="18" thickTop="1" thickBot="1" x14ac:dyDescent="0.25">
      <c r="A246" s="10"/>
      <c r="B246" s="122">
        <v>45924</v>
      </c>
      <c r="C246" s="123"/>
      <c r="D246" s="113" t="s">
        <v>37</v>
      </c>
      <c r="E246" s="114">
        <v>345</v>
      </c>
      <c r="F246" s="161"/>
      <c r="G246" s="115">
        <f t="shared" si="3"/>
        <v>96134196.893799886</v>
      </c>
    </row>
    <row r="247" spans="1:7" s="7" customFormat="1" ht="18" thickTop="1" thickBot="1" x14ac:dyDescent="0.25">
      <c r="A247" s="10"/>
      <c r="B247" s="122">
        <v>45924</v>
      </c>
      <c r="C247" s="123"/>
      <c r="D247" s="113" t="s">
        <v>27</v>
      </c>
      <c r="E247" s="114">
        <v>23800</v>
      </c>
      <c r="F247" s="161">
        <v>595</v>
      </c>
      <c r="G247" s="115">
        <f t="shared" si="3"/>
        <v>96157401.893799886</v>
      </c>
    </row>
    <row r="248" spans="1:7" s="7" customFormat="1" ht="18" thickTop="1" thickBot="1" x14ac:dyDescent="0.25">
      <c r="A248" s="10"/>
      <c r="B248" s="122">
        <v>45925</v>
      </c>
      <c r="C248" s="123"/>
      <c r="D248" s="113" t="s">
        <v>37</v>
      </c>
      <c r="E248" s="114">
        <v>4800</v>
      </c>
      <c r="F248" s="161"/>
      <c r="G248" s="115">
        <f t="shared" si="3"/>
        <v>96162201.893799886</v>
      </c>
    </row>
    <row r="249" spans="1:7" s="7" customFormat="1" ht="18" thickTop="1" thickBot="1" x14ac:dyDescent="0.25">
      <c r="A249" s="10"/>
      <c r="B249" s="122">
        <v>45925</v>
      </c>
      <c r="C249" s="123"/>
      <c r="D249" s="113" t="s">
        <v>37</v>
      </c>
      <c r="E249" s="114">
        <v>25256</v>
      </c>
      <c r="F249" s="161"/>
      <c r="G249" s="115">
        <f t="shared" si="3"/>
        <v>96187457.893799886</v>
      </c>
    </row>
    <row r="250" spans="1:7" s="7" customFormat="1" ht="18" thickTop="1" thickBot="1" x14ac:dyDescent="0.25">
      <c r="A250" s="10"/>
      <c r="B250" s="122">
        <v>45925</v>
      </c>
      <c r="C250" s="123"/>
      <c r="D250" s="113" t="s">
        <v>37</v>
      </c>
      <c r="E250" s="114">
        <v>49612</v>
      </c>
      <c r="F250" s="161"/>
      <c r="G250" s="115">
        <f t="shared" si="3"/>
        <v>96237069.893799886</v>
      </c>
    </row>
    <row r="251" spans="1:7" s="7" customFormat="1" ht="18" thickTop="1" thickBot="1" x14ac:dyDescent="0.25">
      <c r="A251" s="10"/>
      <c r="B251" s="122">
        <v>45925</v>
      </c>
      <c r="C251" s="123"/>
      <c r="D251" s="113" t="s">
        <v>37</v>
      </c>
      <c r="E251" s="114">
        <v>2350</v>
      </c>
      <c r="F251" s="161"/>
      <c r="G251" s="115">
        <f t="shared" si="3"/>
        <v>96239419.893799886</v>
      </c>
    </row>
    <row r="252" spans="1:7" s="7" customFormat="1" ht="21" customHeight="1" thickTop="1" thickBot="1" x14ac:dyDescent="0.25">
      <c r="A252" s="10"/>
      <c r="B252" s="122">
        <v>45925</v>
      </c>
      <c r="C252" s="123"/>
      <c r="D252" s="113" t="s">
        <v>37</v>
      </c>
      <c r="E252" s="114">
        <v>12960</v>
      </c>
      <c r="F252" s="161"/>
      <c r="G252" s="115">
        <f t="shared" si="3"/>
        <v>96252379.893799886</v>
      </c>
    </row>
    <row r="253" spans="1:7" s="7" customFormat="1" ht="18" thickTop="1" thickBot="1" x14ac:dyDescent="0.25">
      <c r="A253" s="10"/>
      <c r="B253" s="122">
        <v>45925</v>
      </c>
      <c r="C253" s="123"/>
      <c r="D253" s="113" t="s">
        <v>37</v>
      </c>
      <c r="E253" s="114">
        <v>2700</v>
      </c>
      <c r="F253" s="161"/>
      <c r="G253" s="115">
        <f t="shared" si="3"/>
        <v>96255079.893799886</v>
      </c>
    </row>
    <row r="254" spans="1:7" s="7" customFormat="1" ht="18" thickTop="1" thickBot="1" x14ac:dyDescent="0.25">
      <c r="A254" s="10"/>
      <c r="B254" s="122">
        <v>45925</v>
      </c>
      <c r="C254" s="123"/>
      <c r="D254" s="113" t="s">
        <v>37</v>
      </c>
      <c r="E254" s="114">
        <v>70145</v>
      </c>
      <c r="F254" s="161"/>
      <c r="G254" s="115">
        <f t="shared" si="3"/>
        <v>96325224.893799886</v>
      </c>
    </row>
    <row r="255" spans="1:7" s="7" customFormat="1" ht="18" thickTop="1" thickBot="1" x14ac:dyDescent="0.25">
      <c r="A255" s="10"/>
      <c r="B255" s="122">
        <v>45925</v>
      </c>
      <c r="C255" s="123"/>
      <c r="D255" s="113" t="s">
        <v>37</v>
      </c>
      <c r="E255" s="114">
        <v>7375</v>
      </c>
      <c r="F255" s="161"/>
      <c r="G255" s="115">
        <f t="shared" si="3"/>
        <v>96332599.893799886</v>
      </c>
    </row>
    <row r="256" spans="1:7" s="7" customFormat="1" ht="18" thickTop="1" thickBot="1" x14ac:dyDescent="0.25">
      <c r="A256" s="10"/>
      <c r="B256" s="122">
        <v>45925</v>
      </c>
      <c r="C256" s="123"/>
      <c r="D256" s="113" t="s">
        <v>27</v>
      </c>
      <c r="E256" s="114">
        <v>91427.9</v>
      </c>
      <c r="F256" s="161">
        <v>2367.91</v>
      </c>
      <c r="G256" s="115">
        <f t="shared" si="3"/>
        <v>96421659.883799896</v>
      </c>
    </row>
    <row r="257" spans="1:9" s="7" customFormat="1" ht="18" thickTop="1" thickBot="1" x14ac:dyDescent="0.25">
      <c r="A257" s="10"/>
      <c r="B257" s="122">
        <v>45925</v>
      </c>
      <c r="C257" s="123"/>
      <c r="D257" s="113" t="s">
        <v>48</v>
      </c>
      <c r="E257" s="114">
        <v>82393.600000000006</v>
      </c>
      <c r="F257" s="161"/>
      <c r="G257" s="115">
        <f t="shared" si="3"/>
        <v>96504053.48379989</v>
      </c>
    </row>
    <row r="258" spans="1:9" s="7" customFormat="1" ht="18" thickTop="1" thickBot="1" x14ac:dyDescent="0.25">
      <c r="A258" s="10"/>
      <c r="B258" s="122">
        <v>45925</v>
      </c>
      <c r="C258" s="123"/>
      <c r="D258" s="113" t="s">
        <v>48</v>
      </c>
      <c r="E258" s="114">
        <v>74856.179999999993</v>
      </c>
      <c r="F258" s="161"/>
      <c r="G258" s="115">
        <f t="shared" si="3"/>
        <v>96578909.663799897</v>
      </c>
    </row>
    <row r="259" spans="1:9" s="7" customFormat="1" ht="18" thickTop="1" thickBot="1" x14ac:dyDescent="0.25">
      <c r="A259" s="10"/>
      <c r="B259" s="122">
        <v>45926</v>
      </c>
      <c r="C259" s="123"/>
      <c r="D259" s="113" t="s">
        <v>37</v>
      </c>
      <c r="E259" s="114">
        <v>15045</v>
      </c>
      <c r="F259" s="161"/>
      <c r="G259" s="115">
        <f t="shared" si="3"/>
        <v>96593954.663799897</v>
      </c>
    </row>
    <row r="260" spans="1:9" s="7" customFormat="1" ht="18" thickTop="1" thickBot="1" x14ac:dyDescent="0.25">
      <c r="A260" s="10"/>
      <c r="B260" s="122">
        <v>45926</v>
      </c>
      <c r="C260" s="123"/>
      <c r="D260" s="113" t="s">
        <v>37</v>
      </c>
      <c r="E260" s="114">
        <v>22975</v>
      </c>
      <c r="F260" s="161"/>
      <c r="G260" s="115">
        <f t="shared" si="3"/>
        <v>96616929.663799897</v>
      </c>
    </row>
    <row r="261" spans="1:9" s="7" customFormat="1" ht="18" thickTop="1" thickBot="1" x14ac:dyDescent="0.25">
      <c r="A261" s="10"/>
      <c r="B261" s="122">
        <v>45926</v>
      </c>
      <c r="C261" s="123"/>
      <c r="D261" s="113" t="s">
        <v>37</v>
      </c>
      <c r="E261" s="114">
        <v>15620</v>
      </c>
      <c r="F261" s="161"/>
      <c r="G261" s="115">
        <f t="shared" si="3"/>
        <v>96632549.663799897</v>
      </c>
      <c r="I261" s="105"/>
    </row>
    <row r="262" spans="1:9" s="7" customFormat="1" ht="18" thickTop="1" thickBot="1" x14ac:dyDescent="0.25">
      <c r="A262" s="10"/>
      <c r="B262" s="122">
        <v>45926</v>
      </c>
      <c r="C262" s="123"/>
      <c r="D262" s="113" t="s">
        <v>37</v>
      </c>
      <c r="E262" s="114">
        <v>13375</v>
      </c>
      <c r="F262" s="161"/>
      <c r="G262" s="115">
        <f t="shared" si="3"/>
        <v>96645924.663799897</v>
      </c>
    </row>
    <row r="263" spans="1:9" s="7" customFormat="1" ht="18" thickTop="1" thickBot="1" x14ac:dyDescent="0.25">
      <c r="A263" s="10"/>
      <c r="B263" s="122">
        <v>45926</v>
      </c>
      <c r="C263" s="123"/>
      <c r="D263" s="113" t="s">
        <v>37</v>
      </c>
      <c r="E263" s="114">
        <v>20565</v>
      </c>
      <c r="F263" s="161"/>
      <c r="G263" s="115">
        <f t="shared" si="3"/>
        <v>96666489.663799897</v>
      </c>
    </row>
    <row r="264" spans="1:9" s="7" customFormat="1" ht="18" thickTop="1" thickBot="1" x14ac:dyDescent="0.25">
      <c r="A264" s="10"/>
      <c r="B264" s="122">
        <v>45926</v>
      </c>
      <c r="C264" s="123"/>
      <c r="D264" s="113" t="s">
        <v>27</v>
      </c>
      <c r="E264" s="114">
        <v>63975.23</v>
      </c>
      <c r="F264" s="161">
        <v>1678.44</v>
      </c>
      <c r="G264" s="115">
        <f t="shared" si="3"/>
        <v>96728786.453799903</v>
      </c>
    </row>
    <row r="265" spans="1:9" s="7" customFormat="1" ht="18" thickTop="1" thickBot="1" x14ac:dyDescent="0.25">
      <c r="A265" s="10"/>
      <c r="B265" s="122">
        <v>45926</v>
      </c>
      <c r="C265" s="123"/>
      <c r="D265" s="113" t="s">
        <v>100</v>
      </c>
      <c r="E265" s="114">
        <v>23626.400000000001</v>
      </c>
      <c r="F265" s="161"/>
      <c r="G265" s="115">
        <f t="shared" si="3"/>
        <v>96752412.853799909</v>
      </c>
    </row>
    <row r="266" spans="1:9" s="7" customFormat="1" ht="76.5" thickTop="1" thickBot="1" x14ac:dyDescent="0.25">
      <c r="A266" s="10"/>
      <c r="B266" s="122">
        <v>45926</v>
      </c>
      <c r="C266" s="123"/>
      <c r="D266" s="113" t="s">
        <v>101</v>
      </c>
      <c r="E266" s="114">
        <v>3000</v>
      </c>
      <c r="F266" s="161"/>
      <c r="G266" s="115">
        <f t="shared" si="3"/>
        <v>96755412.853799909</v>
      </c>
    </row>
    <row r="267" spans="1:9" s="7" customFormat="1" ht="76.5" thickTop="1" thickBot="1" x14ac:dyDescent="0.25">
      <c r="A267" s="10"/>
      <c r="B267" s="122">
        <v>45926</v>
      </c>
      <c r="C267" s="123"/>
      <c r="D267" s="113" t="s">
        <v>102</v>
      </c>
      <c r="E267" s="114">
        <v>6000</v>
      </c>
      <c r="F267" s="161"/>
      <c r="G267" s="115">
        <f t="shared" si="3"/>
        <v>96761412.853799909</v>
      </c>
    </row>
    <row r="268" spans="1:9" s="7" customFormat="1" ht="18" thickTop="1" thickBot="1" x14ac:dyDescent="0.25">
      <c r="A268" s="10"/>
      <c r="B268" s="122">
        <v>45926</v>
      </c>
      <c r="C268" s="123" t="s">
        <v>103</v>
      </c>
      <c r="D268" s="113" t="s">
        <v>104</v>
      </c>
      <c r="E268" s="114"/>
      <c r="F268" s="161">
        <v>2622584.16</v>
      </c>
      <c r="G268" s="115">
        <f t="shared" si="3"/>
        <v>94138828.693799913</v>
      </c>
    </row>
    <row r="269" spans="1:9" s="7" customFormat="1" ht="18" thickTop="1" thickBot="1" x14ac:dyDescent="0.25">
      <c r="A269" s="10"/>
      <c r="B269" s="122">
        <v>45926</v>
      </c>
      <c r="C269" s="123" t="s">
        <v>105</v>
      </c>
      <c r="D269" s="113" t="s">
        <v>104</v>
      </c>
      <c r="E269" s="114"/>
      <c r="F269" s="161">
        <v>2826700.38</v>
      </c>
      <c r="G269" s="115">
        <f t="shared" si="3"/>
        <v>91312128.313799918</v>
      </c>
    </row>
    <row r="270" spans="1:9" s="7" customFormat="1" ht="18" thickTop="1" thickBot="1" x14ac:dyDescent="0.25">
      <c r="A270" s="10"/>
      <c r="B270" s="122">
        <v>45927</v>
      </c>
      <c r="C270" s="123"/>
      <c r="D270" s="113" t="s">
        <v>37</v>
      </c>
      <c r="E270" s="114">
        <v>21735</v>
      </c>
      <c r="F270" s="161"/>
      <c r="G270" s="115">
        <f t="shared" si="3"/>
        <v>91333863.313799918</v>
      </c>
    </row>
    <row r="271" spans="1:9" s="7" customFormat="1" ht="18" thickTop="1" thickBot="1" x14ac:dyDescent="0.25">
      <c r="A271" s="10"/>
      <c r="B271" s="122">
        <v>45927</v>
      </c>
      <c r="C271" s="123"/>
      <c r="D271" s="113" t="s">
        <v>27</v>
      </c>
      <c r="E271" s="114">
        <v>20100</v>
      </c>
      <c r="F271" s="161">
        <v>531.32000000000005</v>
      </c>
      <c r="G271" s="115">
        <f t="shared" si="3"/>
        <v>91353431.993799925</v>
      </c>
    </row>
    <row r="272" spans="1:9" s="7" customFormat="1" ht="18" thickTop="1" thickBot="1" x14ac:dyDescent="0.25">
      <c r="A272" s="10"/>
      <c r="B272" s="122">
        <v>45928</v>
      </c>
      <c r="C272" s="123"/>
      <c r="D272" s="113" t="s">
        <v>37</v>
      </c>
      <c r="E272" s="114">
        <v>22800</v>
      </c>
      <c r="F272" s="161"/>
      <c r="G272" s="115">
        <f t="shared" si="3"/>
        <v>91376231.993799925</v>
      </c>
    </row>
    <row r="273" spans="1:7" s="7" customFormat="1" ht="18" thickTop="1" thickBot="1" x14ac:dyDescent="0.25">
      <c r="A273" s="10"/>
      <c r="B273" s="122">
        <v>45929</v>
      </c>
      <c r="C273" s="123"/>
      <c r="D273" s="113" t="s">
        <v>37</v>
      </c>
      <c r="E273" s="114">
        <v>46871</v>
      </c>
      <c r="F273" s="161"/>
      <c r="G273" s="115">
        <f t="shared" si="3"/>
        <v>91423102.993799925</v>
      </c>
    </row>
    <row r="274" spans="1:7" s="7" customFormat="1" ht="18" thickTop="1" thickBot="1" x14ac:dyDescent="0.25">
      <c r="A274" s="10"/>
      <c r="B274" s="122">
        <v>45929</v>
      </c>
      <c r="C274" s="123"/>
      <c r="D274" s="113" t="s">
        <v>37</v>
      </c>
      <c r="E274" s="114">
        <v>45320</v>
      </c>
      <c r="F274" s="161"/>
      <c r="G274" s="115">
        <f t="shared" si="3"/>
        <v>91468422.993799925</v>
      </c>
    </row>
    <row r="275" spans="1:7" s="7" customFormat="1" ht="18" thickTop="1" thickBot="1" x14ac:dyDescent="0.25">
      <c r="A275" s="10"/>
      <c r="B275" s="122">
        <v>45929</v>
      </c>
      <c r="C275" s="123"/>
      <c r="D275" s="113" t="s">
        <v>37</v>
      </c>
      <c r="E275" s="114">
        <v>1900</v>
      </c>
      <c r="F275" s="161"/>
      <c r="G275" s="115">
        <f t="shared" ref="G275:G338" si="4">G274+E275-F275</f>
        <v>91470322.993799925</v>
      </c>
    </row>
    <row r="276" spans="1:7" s="7" customFormat="1" ht="18" thickTop="1" thickBot="1" x14ac:dyDescent="0.25">
      <c r="A276" s="10"/>
      <c r="B276" s="122">
        <v>45929</v>
      </c>
      <c r="C276" s="123"/>
      <c r="D276" s="113" t="s">
        <v>37</v>
      </c>
      <c r="E276" s="114">
        <v>28790</v>
      </c>
      <c r="F276" s="161"/>
      <c r="G276" s="115">
        <f t="shared" si="4"/>
        <v>91499112.993799925</v>
      </c>
    </row>
    <row r="277" spans="1:7" s="7" customFormat="1" ht="18" thickTop="1" thickBot="1" x14ac:dyDescent="0.25">
      <c r="A277" s="10"/>
      <c r="B277" s="122">
        <v>45929</v>
      </c>
      <c r="C277" s="123"/>
      <c r="D277" s="113" t="s">
        <v>37</v>
      </c>
      <c r="E277" s="114">
        <v>3350</v>
      </c>
      <c r="F277" s="161"/>
      <c r="G277" s="115">
        <f t="shared" si="4"/>
        <v>91502462.993799925</v>
      </c>
    </row>
    <row r="278" spans="1:7" s="7" customFormat="1" ht="18" thickTop="1" thickBot="1" x14ac:dyDescent="0.25">
      <c r="A278" s="10"/>
      <c r="B278" s="122">
        <v>45929</v>
      </c>
      <c r="C278" s="123"/>
      <c r="D278" s="113" t="s">
        <v>37</v>
      </c>
      <c r="E278" s="114">
        <v>9050</v>
      </c>
      <c r="F278" s="161"/>
      <c r="G278" s="115">
        <f t="shared" si="4"/>
        <v>91511512.993799925</v>
      </c>
    </row>
    <row r="279" spans="1:7" s="7" customFormat="1" ht="18" thickTop="1" thickBot="1" x14ac:dyDescent="0.25">
      <c r="A279" s="10"/>
      <c r="B279" s="122">
        <v>45929</v>
      </c>
      <c r="C279" s="123"/>
      <c r="D279" s="113" t="s">
        <v>37</v>
      </c>
      <c r="E279" s="114">
        <v>16565</v>
      </c>
      <c r="F279" s="161"/>
      <c r="G279" s="115">
        <f t="shared" si="4"/>
        <v>91528077.993799925</v>
      </c>
    </row>
    <row r="280" spans="1:7" s="7" customFormat="1" ht="18" thickTop="1" thickBot="1" x14ac:dyDescent="0.25">
      <c r="A280" s="10"/>
      <c r="B280" s="122">
        <v>45929</v>
      </c>
      <c r="C280" s="123"/>
      <c r="D280" s="113" t="s">
        <v>27</v>
      </c>
      <c r="E280" s="114">
        <v>74536.39</v>
      </c>
      <c r="F280" s="161">
        <v>1947.37</v>
      </c>
      <c r="G280" s="115">
        <f t="shared" si="4"/>
        <v>91600667.013799921</v>
      </c>
    </row>
    <row r="281" spans="1:7" s="7" customFormat="1" ht="18" thickTop="1" thickBot="1" x14ac:dyDescent="0.25">
      <c r="A281" s="10"/>
      <c r="B281" s="122">
        <v>45929</v>
      </c>
      <c r="C281" s="123"/>
      <c r="D281" s="113" t="s">
        <v>61</v>
      </c>
      <c r="E281" s="114">
        <v>611751.39</v>
      </c>
      <c r="F281" s="161"/>
      <c r="G281" s="115">
        <f t="shared" si="4"/>
        <v>92212418.403799921</v>
      </c>
    </row>
    <row r="282" spans="1:7" s="7" customFormat="1" ht="61.5" thickTop="1" thickBot="1" x14ac:dyDescent="0.25">
      <c r="A282" s="10"/>
      <c r="B282" s="122">
        <v>45929</v>
      </c>
      <c r="C282" s="123"/>
      <c r="D282" s="113" t="s">
        <v>106</v>
      </c>
      <c r="E282" s="114">
        <v>25000.38</v>
      </c>
      <c r="F282" s="161"/>
      <c r="G282" s="115">
        <f t="shared" si="4"/>
        <v>92237418.783799917</v>
      </c>
    </row>
    <row r="283" spans="1:7" s="7" customFormat="1" ht="61.5" thickTop="1" thickBot="1" x14ac:dyDescent="0.25">
      <c r="A283" s="10"/>
      <c r="B283" s="122">
        <v>45929</v>
      </c>
      <c r="C283" s="123"/>
      <c r="D283" s="113" t="s">
        <v>107</v>
      </c>
      <c r="E283" s="114">
        <v>750</v>
      </c>
      <c r="F283" s="161"/>
      <c r="G283" s="115">
        <f t="shared" si="4"/>
        <v>92238168.783799917</v>
      </c>
    </row>
    <row r="284" spans="1:7" s="7" customFormat="1" ht="18" thickTop="1" thickBot="1" x14ac:dyDescent="0.25">
      <c r="A284" s="10"/>
      <c r="B284" s="122">
        <v>45929</v>
      </c>
      <c r="C284" s="123"/>
      <c r="D284" s="113" t="s">
        <v>21</v>
      </c>
      <c r="E284" s="114"/>
      <c r="F284" s="161">
        <v>3403525</v>
      </c>
      <c r="G284" s="115">
        <f t="shared" si="4"/>
        <v>88834643.783799917</v>
      </c>
    </row>
    <row r="285" spans="1:7" s="7" customFormat="1" ht="18" thickTop="1" thickBot="1" x14ac:dyDescent="0.25">
      <c r="A285" s="10"/>
      <c r="B285" s="122">
        <v>45929</v>
      </c>
      <c r="C285" s="123"/>
      <c r="D285" s="113" t="s">
        <v>21</v>
      </c>
      <c r="E285" s="114"/>
      <c r="F285" s="161">
        <v>397660</v>
      </c>
      <c r="G285" s="115">
        <f t="shared" si="4"/>
        <v>88436983.783799917</v>
      </c>
    </row>
    <row r="286" spans="1:7" s="7" customFormat="1" ht="18" thickTop="1" thickBot="1" x14ac:dyDescent="0.25">
      <c r="A286" s="10"/>
      <c r="B286" s="122">
        <v>45930</v>
      </c>
      <c r="C286" s="123"/>
      <c r="D286" s="113" t="s">
        <v>37</v>
      </c>
      <c r="E286" s="114">
        <v>17745</v>
      </c>
      <c r="F286" s="161"/>
      <c r="G286" s="115">
        <f t="shared" si="4"/>
        <v>88454728.783799917</v>
      </c>
    </row>
    <row r="287" spans="1:7" s="7" customFormat="1" ht="18" thickTop="1" thickBot="1" x14ac:dyDescent="0.25">
      <c r="A287" s="10"/>
      <c r="B287" s="122">
        <v>45930</v>
      </c>
      <c r="C287" s="123"/>
      <c r="D287" s="113" t="s">
        <v>37</v>
      </c>
      <c r="E287" s="114">
        <v>41995</v>
      </c>
      <c r="F287" s="161"/>
      <c r="G287" s="115">
        <f t="shared" si="4"/>
        <v>88496723.783799917</v>
      </c>
    </row>
    <row r="288" spans="1:7" s="7" customFormat="1" ht="14.25" customHeight="1" thickTop="1" thickBot="1" x14ac:dyDescent="0.25">
      <c r="A288" s="10"/>
      <c r="B288" s="122">
        <v>45930</v>
      </c>
      <c r="C288" s="123"/>
      <c r="D288" s="113" t="s">
        <v>37</v>
      </c>
      <c r="E288" s="114">
        <v>2900</v>
      </c>
      <c r="F288" s="161"/>
      <c r="G288" s="115">
        <f t="shared" si="4"/>
        <v>88499623.783799917</v>
      </c>
    </row>
    <row r="289" spans="1:7" s="7" customFormat="1" ht="18" thickTop="1" thickBot="1" x14ac:dyDescent="0.25">
      <c r="A289" s="10"/>
      <c r="B289" s="122">
        <v>45930</v>
      </c>
      <c r="C289" s="123"/>
      <c r="D289" s="113" t="s">
        <v>37</v>
      </c>
      <c r="E289" s="114">
        <v>8715</v>
      </c>
      <c r="F289" s="161"/>
      <c r="G289" s="115">
        <f t="shared" si="4"/>
        <v>88508338.783799917</v>
      </c>
    </row>
    <row r="290" spans="1:7" s="7" customFormat="1" ht="18" thickTop="1" thickBot="1" x14ac:dyDescent="0.25">
      <c r="A290" s="10"/>
      <c r="B290" s="122">
        <v>45930</v>
      </c>
      <c r="C290" s="123"/>
      <c r="D290" s="113" t="s">
        <v>37</v>
      </c>
      <c r="E290" s="114">
        <v>18100</v>
      </c>
      <c r="F290" s="161"/>
      <c r="G290" s="115">
        <f t="shared" si="4"/>
        <v>88526438.783799917</v>
      </c>
    </row>
    <row r="291" spans="1:7" s="7" customFormat="1" ht="18" thickTop="1" thickBot="1" x14ac:dyDescent="0.25">
      <c r="A291" s="10"/>
      <c r="B291" s="122">
        <v>45930</v>
      </c>
      <c r="C291" s="123"/>
      <c r="D291" s="113" t="s">
        <v>37</v>
      </c>
      <c r="E291" s="114">
        <v>7830</v>
      </c>
      <c r="F291" s="161"/>
      <c r="G291" s="115">
        <f t="shared" si="4"/>
        <v>88534268.783799917</v>
      </c>
    </row>
    <row r="292" spans="1:7" s="7" customFormat="1" ht="18" thickTop="1" thickBot="1" x14ac:dyDescent="0.25">
      <c r="A292" s="10"/>
      <c r="B292" s="122">
        <v>45930</v>
      </c>
      <c r="C292" s="123"/>
      <c r="D292" s="113" t="s">
        <v>37</v>
      </c>
      <c r="E292" s="114">
        <v>6801</v>
      </c>
      <c r="F292" s="161"/>
      <c r="G292" s="115">
        <f t="shared" si="4"/>
        <v>88541069.783799917</v>
      </c>
    </row>
    <row r="293" spans="1:7" s="7" customFormat="1" ht="18" thickTop="1" thickBot="1" x14ac:dyDescent="0.25">
      <c r="A293" s="10"/>
      <c r="B293" s="122">
        <v>45930</v>
      </c>
      <c r="C293" s="123"/>
      <c r="D293" s="113" t="s">
        <v>27</v>
      </c>
      <c r="E293" s="114">
        <v>96042.240000000005</v>
      </c>
      <c r="F293" s="161"/>
      <c r="G293" s="115">
        <f t="shared" si="4"/>
        <v>88637112.023799911</v>
      </c>
    </row>
    <row r="294" spans="1:7" s="7" customFormat="1" ht="18" thickTop="1" thickBot="1" x14ac:dyDescent="0.25">
      <c r="A294" s="10"/>
      <c r="B294" s="122">
        <v>45930</v>
      </c>
      <c r="C294" s="123"/>
      <c r="D294" s="113" t="s">
        <v>108</v>
      </c>
      <c r="E294" s="114">
        <v>173677.02</v>
      </c>
      <c r="F294" s="161"/>
      <c r="G294" s="115">
        <f t="shared" si="4"/>
        <v>88810789.043799907</v>
      </c>
    </row>
    <row r="295" spans="1:7" s="7" customFormat="1" ht="18" thickTop="1" thickBot="1" x14ac:dyDescent="0.25">
      <c r="A295" s="10"/>
      <c r="B295" s="122">
        <v>45930</v>
      </c>
      <c r="C295" s="123"/>
      <c r="D295" s="113" t="s">
        <v>67</v>
      </c>
      <c r="E295" s="114">
        <v>308579.61</v>
      </c>
      <c r="F295" s="161"/>
      <c r="G295" s="115">
        <f t="shared" si="4"/>
        <v>89119368.653799906</v>
      </c>
    </row>
    <row r="296" spans="1:7" s="7" customFormat="1" ht="76.5" thickTop="1" thickBot="1" x14ac:dyDescent="0.25">
      <c r="A296" s="10"/>
      <c r="B296" s="122">
        <v>45930</v>
      </c>
      <c r="C296" s="123"/>
      <c r="D296" s="113" t="s">
        <v>109</v>
      </c>
      <c r="E296" s="114">
        <v>500</v>
      </c>
      <c r="F296" s="161"/>
      <c r="G296" s="115">
        <f t="shared" si="4"/>
        <v>89119868.653799906</v>
      </c>
    </row>
    <row r="297" spans="1:7" s="7" customFormat="1" ht="18" thickTop="1" thickBot="1" x14ac:dyDescent="0.25">
      <c r="A297" s="10"/>
      <c r="B297" s="122">
        <v>45930</v>
      </c>
      <c r="C297" s="123"/>
      <c r="D297" s="113" t="s">
        <v>60</v>
      </c>
      <c r="E297" s="114">
        <v>34258.400000000001</v>
      </c>
      <c r="F297" s="161"/>
      <c r="G297" s="115">
        <f t="shared" si="4"/>
        <v>89154127.053799912</v>
      </c>
    </row>
    <row r="298" spans="1:7" s="7" customFormat="1" ht="18" thickTop="1" thickBot="1" x14ac:dyDescent="0.25">
      <c r="A298" s="10"/>
      <c r="B298" s="122">
        <v>45930</v>
      </c>
      <c r="C298" s="123"/>
      <c r="D298" s="113" t="s">
        <v>21</v>
      </c>
      <c r="E298" s="114"/>
      <c r="F298" s="161">
        <v>28013333.210000001</v>
      </c>
      <c r="G298" s="115">
        <f t="shared" si="4"/>
        <v>61140793.843799911</v>
      </c>
    </row>
    <row r="299" spans="1:7" s="7" customFormat="1" ht="18" hidden="1" thickTop="1" thickBot="1" x14ac:dyDescent="0.25">
      <c r="A299" s="10"/>
      <c r="B299" s="122"/>
      <c r="C299" s="123"/>
      <c r="D299" s="113"/>
      <c r="E299" s="114"/>
      <c r="F299" s="161"/>
      <c r="G299" s="115">
        <f t="shared" si="4"/>
        <v>61140793.843799911</v>
      </c>
    </row>
    <row r="300" spans="1:7" s="7" customFormat="1" ht="18" hidden="1" thickTop="1" thickBot="1" x14ac:dyDescent="0.25">
      <c r="A300" s="10"/>
      <c r="B300" s="122"/>
      <c r="C300" s="123"/>
      <c r="D300" s="113"/>
      <c r="E300" s="114"/>
      <c r="F300" s="161"/>
      <c r="G300" s="115">
        <f t="shared" si="4"/>
        <v>61140793.843799911</v>
      </c>
    </row>
    <row r="301" spans="1:7" s="7" customFormat="1" ht="18" hidden="1" thickTop="1" thickBot="1" x14ac:dyDescent="0.25">
      <c r="A301" s="10"/>
      <c r="B301" s="122"/>
      <c r="C301" s="123"/>
      <c r="D301" s="113"/>
      <c r="E301" s="114"/>
      <c r="F301" s="161"/>
      <c r="G301" s="115">
        <f t="shared" si="4"/>
        <v>61140793.843799911</v>
      </c>
    </row>
    <row r="302" spans="1:7" s="7" customFormat="1" ht="18" hidden="1" thickTop="1" thickBot="1" x14ac:dyDescent="0.25">
      <c r="A302" s="10"/>
      <c r="B302" s="122"/>
      <c r="C302" s="123"/>
      <c r="D302" s="196"/>
      <c r="E302" s="197"/>
      <c r="F302" s="198"/>
      <c r="G302" s="115">
        <f t="shared" si="4"/>
        <v>61140793.843799911</v>
      </c>
    </row>
    <row r="303" spans="1:7" s="7" customFormat="1" ht="18" hidden="1" thickTop="1" thickBot="1" x14ac:dyDescent="0.25">
      <c r="A303" s="10"/>
      <c r="B303" s="122"/>
      <c r="C303" s="123"/>
      <c r="D303" s="196"/>
      <c r="E303" s="197"/>
      <c r="F303" s="198"/>
      <c r="G303" s="115">
        <f t="shared" si="4"/>
        <v>61140793.843799911</v>
      </c>
    </row>
    <row r="304" spans="1:7" s="7" customFormat="1" ht="18" hidden="1" thickTop="1" thickBot="1" x14ac:dyDescent="0.25">
      <c r="A304" s="10"/>
      <c r="B304" s="122"/>
      <c r="C304" s="123"/>
      <c r="D304" s="196"/>
      <c r="E304" s="197"/>
      <c r="F304" s="198"/>
      <c r="G304" s="115">
        <f t="shared" si="4"/>
        <v>61140793.843799911</v>
      </c>
    </row>
    <row r="305" spans="1:7" s="7" customFormat="1" ht="18" hidden="1" thickTop="1" thickBot="1" x14ac:dyDescent="0.25">
      <c r="A305" s="10"/>
      <c r="B305" s="122"/>
      <c r="C305" s="123"/>
      <c r="D305" s="196"/>
      <c r="E305" s="197"/>
      <c r="F305" s="198"/>
      <c r="G305" s="115">
        <f t="shared" si="4"/>
        <v>61140793.843799911</v>
      </c>
    </row>
    <row r="306" spans="1:7" s="7" customFormat="1" ht="18" hidden="1" thickTop="1" thickBot="1" x14ac:dyDescent="0.25">
      <c r="A306" s="10"/>
      <c r="B306" s="122"/>
      <c r="C306" s="123"/>
      <c r="D306" s="196"/>
      <c r="E306" s="197"/>
      <c r="F306" s="198"/>
      <c r="G306" s="115">
        <f t="shared" si="4"/>
        <v>61140793.843799911</v>
      </c>
    </row>
    <row r="307" spans="1:7" s="7" customFormat="1" ht="18" hidden="1" thickTop="1" thickBot="1" x14ac:dyDescent="0.25">
      <c r="A307" s="10"/>
      <c r="B307" s="122"/>
      <c r="C307" s="123"/>
      <c r="D307" s="196"/>
      <c r="E307" s="197"/>
      <c r="F307" s="198"/>
      <c r="G307" s="115">
        <f t="shared" si="4"/>
        <v>61140793.843799911</v>
      </c>
    </row>
    <row r="308" spans="1:7" s="7" customFormat="1" ht="18" hidden="1" thickTop="1" thickBot="1" x14ac:dyDescent="0.25">
      <c r="A308" s="10"/>
      <c r="B308" s="122"/>
      <c r="C308" s="123"/>
      <c r="D308" s="196"/>
      <c r="E308" s="197"/>
      <c r="F308" s="198"/>
      <c r="G308" s="115">
        <f t="shared" si="4"/>
        <v>61140793.843799911</v>
      </c>
    </row>
    <row r="309" spans="1:7" s="7" customFormat="1" ht="18" hidden="1" thickTop="1" thickBot="1" x14ac:dyDescent="0.25">
      <c r="A309" s="10"/>
      <c r="B309" s="122"/>
      <c r="C309" s="123"/>
      <c r="D309" s="196"/>
      <c r="E309" s="197"/>
      <c r="F309" s="198"/>
      <c r="G309" s="115">
        <f t="shared" si="4"/>
        <v>61140793.843799911</v>
      </c>
    </row>
    <row r="310" spans="1:7" s="7" customFormat="1" ht="18" hidden="1" thickTop="1" thickBot="1" x14ac:dyDescent="0.25">
      <c r="A310" s="10"/>
      <c r="B310" s="122"/>
      <c r="C310" s="123"/>
      <c r="D310" s="196"/>
      <c r="E310" s="197"/>
      <c r="F310" s="198"/>
      <c r="G310" s="115">
        <f t="shared" si="4"/>
        <v>61140793.843799911</v>
      </c>
    </row>
    <row r="311" spans="1:7" s="7" customFormat="1" ht="18" hidden="1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61140793.843799911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61140793.843799911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61140793.843799911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61140793.843799911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61140793.843799911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61140793.843799911</v>
      </c>
    </row>
    <row r="317" spans="1:7" s="7" customFormat="1" ht="18" hidden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61140793.843799911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61140793.843799911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61140793.843799911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61140793.843799911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61140793.843799911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61140793.843799911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61140793.843799911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61140793.843799911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61140793.843799911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61140793.843799911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61140793.843799911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61140793.843799911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61140793.843799911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61140793.843799911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61140793.843799911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61140793.843799911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61140793.843799911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61140793.843799911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61140793.843799911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61140793.843799911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61140793.843799911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61140793.843799911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ref="G339:G349" si="5">G338+E339-F339</f>
        <v>61140793.843799911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si="5"/>
        <v>61140793.843799911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61140793.843799911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61140793.843799911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61140793.843799911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61140793.843799911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61140793.843799911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61140793.843799911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61140793.843799911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61140793.843799911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61140793.843799911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73251393.350000009</v>
      </c>
      <c r="F350" s="195">
        <f>SUM(F18:F349)</f>
        <v>65224101.182000004</v>
      </c>
      <c r="G350" s="115">
        <f>G17+E350-F350</f>
        <v>61140793.843799941</v>
      </c>
      <c r="H350" s="24">
        <f>+G350-'[1]CTA. RECOLECTORA (010) y 3000'!$G$12495</f>
        <v>0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29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31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34</v>
      </c>
      <c r="E354" s="126"/>
      <c r="G354" s="167"/>
    </row>
    <row r="355" spans="1:8" ht="16.5" x14ac:dyDescent="0.2">
      <c r="A355" s="5"/>
      <c r="B355" s="124"/>
      <c r="C355" s="127"/>
      <c r="D355" s="77" t="s">
        <v>29</v>
      </c>
      <c r="E355" s="78" t="s">
        <v>36</v>
      </c>
      <c r="G355" s="77" t="s">
        <v>35</v>
      </c>
    </row>
    <row r="356" spans="1:8" ht="16.5" x14ac:dyDescent="0.2">
      <c r="A356" s="5"/>
      <c r="B356" s="124"/>
      <c r="C356" s="127"/>
      <c r="D356" s="77" t="s">
        <v>31</v>
      </c>
      <c r="E356" s="77" t="s">
        <v>30</v>
      </c>
      <c r="G356" s="77" t="s">
        <v>33</v>
      </c>
    </row>
    <row r="357" spans="1:8" ht="16.5" x14ac:dyDescent="0.2">
      <c r="A357" s="5"/>
      <c r="B357" s="124"/>
      <c r="C357" s="127"/>
      <c r="D357" s="77" t="s">
        <v>32</v>
      </c>
      <c r="E357" s="77" t="s">
        <v>69</v>
      </c>
      <c r="G357" s="77" t="s">
        <v>73</v>
      </c>
    </row>
    <row r="358" spans="1:8" ht="16.5" x14ac:dyDescent="0.2">
      <c r="A358" s="5"/>
      <c r="B358" s="124"/>
      <c r="C358" s="127"/>
      <c r="D358" s="80"/>
      <c r="E358" s="77" t="s">
        <v>49</v>
      </c>
      <c r="F358" s="184"/>
      <c r="G358" s="77" t="s">
        <v>47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4" max="6" man="1"/>
    <brk id="114" max="6" man="1"/>
    <brk id="152" max="6" man="1"/>
    <brk id="204" max="6" man="1"/>
    <brk id="25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222"/>
  <sheetViews>
    <sheetView view="pageBreakPreview" topLeftCell="B69" zoomScale="60" zoomScaleNormal="80" workbookViewId="0">
      <selection activeCell="J174" sqref="J174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04" t="s">
        <v>10</v>
      </c>
      <c r="D6" s="204"/>
      <c r="E6" s="204"/>
      <c r="F6" s="204"/>
      <c r="G6" s="204"/>
      <c r="H6" s="204"/>
      <c r="I6" s="204"/>
      <c r="J6" s="16"/>
      <c r="K6" s="16"/>
    </row>
    <row r="7" spans="1:13" s="14" customFormat="1" ht="18.75" x14ac:dyDescent="0.2">
      <c r="B7" s="15"/>
      <c r="C7" s="210" t="s">
        <v>18</v>
      </c>
      <c r="D7" s="210"/>
      <c r="E7" s="210"/>
      <c r="F7" s="210"/>
      <c r="G7" s="210"/>
      <c r="H7" s="210"/>
      <c r="I7" s="210"/>
    </row>
    <row r="8" spans="1:13" s="14" customFormat="1" ht="21" customHeight="1" x14ac:dyDescent="0.2">
      <c r="B8" s="15"/>
      <c r="C8" s="210" t="s">
        <v>3</v>
      </c>
      <c r="D8" s="210"/>
      <c r="E8" s="210"/>
      <c r="F8" s="210"/>
      <c r="G8" s="210"/>
      <c r="H8" s="210"/>
      <c r="I8" s="210"/>
    </row>
    <row r="9" spans="1:13" s="14" customFormat="1" ht="18.75" x14ac:dyDescent="0.2">
      <c r="C9" s="210" t="s">
        <v>80</v>
      </c>
      <c r="D9" s="210"/>
      <c r="E9" s="210"/>
      <c r="F9" s="210"/>
      <c r="G9" s="210"/>
      <c r="H9" s="210"/>
      <c r="I9" s="210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09"/>
      <c r="D11" s="206" t="s">
        <v>16</v>
      </c>
      <c r="E11" s="206"/>
      <c r="F11" s="206"/>
      <c r="G11" s="206"/>
      <c r="H11" s="206"/>
      <c r="I11" s="206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09"/>
      <c r="D12" s="205" t="s">
        <v>7</v>
      </c>
      <c r="E12" s="205"/>
      <c r="F12" s="205"/>
      <c r="G12" s="205"/>
      <c r="H12" s="205"/>
      <c r="I12" s="46">
        <f>+'[1]CTA. RECOLECTORA AUXILIAR 3001'!$J$6801</f>
        <v>-36836508.278699949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09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45900</v>
      </c>
      <c r="G14" s="144"/>
      <c r="H14" s="145">
        <v>0</v>
      </c>
      <c r="I14" s="56">
        <f>+I12</f>
        <v>-36836508.278699949</v>
      </c>
    </row>
    <row r="15" spans="1:13" s="6" customFormat="1" ht="31.5" customHeight="1" thickTop="1" thickBot="1" x14ac:dyDescent="0.25">
      <c r="C15" s="58"/>
      <c r="D15" s="60">
        <v>45901</v>
      </c>
      <c r="E15" s="61"/>
      <c r="F15" s="96" t="s">
        <v>21</v>
      </c>
      <c r="G15" s="100">
        <v>130428.84</v>
      </c>
      <c r="H15" s="100"/>
      <c r="I15" s="40">
        <f>I14+G15-H15</f>
        <v>-36706079.438699946</v>
      </c>
    </row>
    <row r="16" spans="1:13" s="6" customFormat="1" ht="31.5" customHeight="1" thickTop="1" thickBot="1" x14ac:dyDescent="0.25">
      <c r="C16" s="132"/>
      <c r="D16" s="60">
        <v>45901</v>
      </c>
      <c r="E16" s="61" t="s">
        <v>111</v>
      </c>
      <c r="F16" s="96" t="s">
        <v>15</v>
      </c>
      <c r="G16" s="100"/>
      <c r="H16" s="100">
        <v>9900</v>
      </c>
      <c r="I16" s="40">
        <f t="shared" ref="I16:I125" si="0">I15+G16-H16</f>
        <v>-36715979.438699946</v>
      </c>
    </row>
    <row r="17" spans="3:9" s="6" customFormat="1" ht="24.75" customHeight="1" thickTop="1" thickBot="1" x14ac:dyDescent="0.25">
      <c r="C17" s="59"/>
      <c r="D17" s="60">
        <v>45901</v>
      </c>
      <c r="E17" s="64" t="s">
        <v>111</v>
      </c>
      <c r="F17" s="96" t="s">
        <v>140</v>
      </c>
      <c r="G17" s="101"/>
      <c r="H17" s="101">
        <v>223740</v>
      </c>
      <c r="I17" s="40">
        <f t="shared" si="0"/>
        <v>-36939719.438699946</v>
      </c>
    </row>
    <row r="18" spans="3:9" s="6" customFormat="1" ht="30" thickTop="1" thickBot="1" x14ac:dyDescent="0.25">
      <c r="C18" s="59"/>
      <c r="D18" s="60">
        <v>45902</v>
      </c>
      <c r="E18" s="61"/>
      <c r="F18" s="96" t="s">
        <v>21</v>
      </c>
      <c r="G18" s="101">
        <v>2855962.44</v>
      </c>
      <c r="H18" s="98"/>
      <c r="I18" s="40">
        <f t="shared" si="0"/>
        <v>-34083756.998699948</v>
      </c>
    </row>
    <row r="19" spans="3:9" s="6" customFormat="1" ht="30" thickTop="1" thickBot="1" x14ac:dyDescent="0.25">
      <c r="C19" s="59"/>
      <c r="D19" s="60">
        <v>45903</v>
      </c>
      <c r="E19" s="64"/>
      <c r="F19" s="96" t="s">
        <v>21</v>
      </c>
      <c r="G19" s="101">
        <v>16520174.48</v>
      </c>
      <c r="H19" s="98"/>
      <c r="I19" s="40">
        <f t="shared" si="0"/>
        <v>-17563582.518699948</v>
      </c>
    </row>
    <row r="20" spans="3:9" s="6" customFormat="1" ht="30" thickTop="1" thickBot="1" x14ac:dyDescent="0.25">
      <c r="C20" s="59"/>
      <c r="D20" s="60">
        <v>45904</v>
      </c>
      <c r="E20" s="61"/>
      <c r="F20" s="96" t="s">
        <v>21</v>
      </c>
      <c r="G20" s="101">
        <v>4261541.66</v>
      </c>
      <c r="H20" s="98"/>
      <c r="I20" s="40">
        <f t="shared" si="0"/>
        <v>-13302040.858699948</v>
      </c>
    </row>
    <row r="21" spans="3:9" s="6" customFormat="1" ht="30" thickTop="1" thickBot="1" x14ac:dyDescent="0.25">
      <c r="C21" s="59"/>
      <c r="D21" s="60">
        <v>45905</v>
      </c>
      <c r="E21" s="64"/>
      <c r="F21" s="96" t="s">
        <v>21</v>
      </c>
      <c r="G21" s="101">
        <v>197616.45</v>
      </c>
      <c r="H21" s="98"/>
      <c r="I21" s="40">
        <f t="shared" si="0"/>
        <v>-13104424.408699948</v>
      </c>
    </row>
    <row r="22" spans="3:9" s="6" customFormat="1" ht="30" thickTop="1" thickBot="1" x14ac:dyDescent="0.25">
      <c r="C22" s="59"/>
      <c r="D22" s="60">
        <v>45909</v>
      </c>
      <c r="E22" s="61"/>
      <c r="F22" s="96" t="s">
        <v>21</v>
      </c>
      <c r="G22" s="101">
        <v>3709777.28</v>
      </c>
      <c r="H22" s="98"/>
      <c r="I22" s="40">
        <f t="shared" si="0"/>
        <v>-9394647.128699949</v>
      </c>
    </row>
    <row r="23" spans="3:9" s="6" customFormat="1" ht="30" thickTop="1" thickBot="1" x14ac:dyDescent="0.25">
      <c r="C23" s="59"/>
      <c r="D23" s="60">
        <v>45910</v>
      </c>
      <c r="E23" s="61"/>
      <c r="F23" s="96" t="s">
        <v>21</v>
      </c>
      <c r="G23" s="101">
        <v>233640</v>
      </c>
      <c r="H23" s="98"/>
      <c r="I23" s="40">
        <f t="shared" si="0"/>
        <v>-9161007.128699949</v>
      </c>
    </row>
    <row r="24" spans="3:9" s="6" customFormat="1" ht="18" thickTop="1" thickBot="1" x14ac:dyDescent="0.25">
      <c r="C24" s="59"/>
      <c r="D24" s="60">
        <v>45916</v>
      </c>
      <c r="E24" s="61" t="s">
        <v>112</v>
      </c>
      <c r="F24" s="96" t="s">
        <v>141</v>
      </c>
      <c r="G24" s="101"/>
      <c r="H24" s="98">
        <v>136380</v>
      </c>
      <c r="I24" s="40">
        <f t="shared" si="0"/>
        <v>-9297387.128699949</v>
      </c>
    </row>
    <row r="25" spans="3:9" s="6" customFormat="1" ht="30" thickTop="1" thickBot="1" x14ac:dyDescent="0.25">
      <c r="C25" s="59"/>
      <c r="D25" s="60">
        <v>45916</v>
      </c>
      <c r="E25" s="61" t="s">
        <v>113</v>
      </c>
      <c r="F25" s="96" t="s">
        <v>15</v>
      </c>
      <c r="G25" s="101"/>
      <c r="H25" s="98">
        <v>84165.25</v>
      </c>
      <c r="I25" s="40">
        <f t="shared" si="0"/>
        <v>-9381552.378699949</v>
      </c>
    </row>
    <row r="26" spans="3:9" s="6" customFormat="1" ht="30" thickTop="1" thickBot="1" x14ac:dyDescent="0.25">
      <c r="C26" s="59"/>
      <c r="D26" s="60">
        <v>45916</v>
      </c>
      <c r="E26" s="61" t="s">
        <v>113</v>
      </c>
      <c r="F26" s="96" t="s">
        <v>142</v>
      </c>
      <c r="G26" s="101"/>
      <c r="H26" s="98">
        <v>1599139.75</v>
      </c>
      <c r="I26" s="40">
        <f t="shared" si="0"/>
        <v>-10980692.128699949</v>
      </c>
    </row>
    <row r="27" spans="3:9" s="6" customFormat="1" ht="30" thickTop="1" thickBot="1" x14ac:dyDescent="0.25">
      <c r="C27" s="59"/>
      <c r="D27" s="60">
        <v>45916</v>
      </c>
      <c r="E27" s="61" t="s">
        <v>114</v>
      </c>
      <c r="F27" s="96" t="s">
        <v>15</v>
      </c>
      <c r="G27" s="101"/>
      <c r="H27" s="98">
        <v>79192</v>
      </c>
      <c r="I27" s="40">
        <f t="shared" si="0"/>
        <v>-11059884.128699949</v>
      </c>
    </row>
    <row r="28" spans="3:9" s="6" customFormat="1" ht="18" thickTop="1" thickBot="1" x14ac:dyDescent="0.25">
      <c r="C28" s="59"/>
      <c r="D28" s="60">
        <v>45916</v>
      </c>
      <c r="E28" s="61" t="s">
        <v>114</v>
      </c>
      <c r="F28" s="96" t="s">
        <v>79</v>
      </c>
      <c r="G28" s="101"/>
      <c r="H28" s="98">
        <v>1504648</v>
      </c>
      <c r="I28" s="40">
        <f t="shared" si="0"/>
        <v>-12564532.128699949</v>
      </c>
    </row>
    <row r="29" spans="3:9" s="6" customFormat="1" ht="30" thickTop="1" thickBot="1" x14ac:dyDescent="0.25">
      <c r="C29" s="59"/>
      <c r="D29" s="60">
        <v>45916</v>
      </c>
      <c r="E29" s="61" t="s">
        <v>115</v>
      </c>
      <c r="F29" s="96" t="s">
        <v>15</v>
      </c>
      <c r="G29" s="101"/>
      <c r="H29" s="98">
        <v>16850</v>
      </c>
      <c r="I29" s="40">
        <f t="shared" si="0"/>
        <v>-12581382.128699949</v>
      </c>
    </row>
    <row r="30" spans="3:9" s="6" customFormat="1" ht="18" thickTop="1" thickBot="1" x14ac:dyDescent="0.25">
      <c r="C30" s="59"/>
      <c r="D30" s="60">
        <v>45916</v>
      </c>
      <c r="E30" s="61" t="s">
        <v>115</v>
      </c>
      <c r="F30" s="96" t="s">
        <v>143</v>
      </c>
      <c r="G30" s="101"/>
      <c r="H30" s="98">
        <v>380810</v>
      </c>
      <c r="I30" s="40">
        <f t="shared" si="0"/>
        <v>-12962192.128699949</v>
      </c>
    </row>
    <row r="31" spans="3:9" s="6" customFormat="1" ht="18" thickTop="1" thickBot="1" x14ac:dyDescent="0.25">
      <c r="C31" s="59"/>
      <c r="D31" s="60">
        <v>45922</v>
      </c>
      <c r="E31" s="61" t="s">
        <v>116</v>
      </c>
      <c r="F31" s="96" t="s">
        <v>43</v>
      </c>
      <c r="G31" s="101"/>
      <c r="H31" s="98">
        <v>286445.02999999997</v>
      </c>
      <c r="I31" s="40">
        <f t="shared" si="0"/>
        <v>-13248637.158699948</v>
      </c>
    </row>
    <row r="32" spans="3:9" s="6" customFormat="1" ht="18" thickTop="1" thickBot="1" x14ac:dyDescent="0.25">
      <c r="C32" s="59"/>
      <c r="D32" s="60">
        <v>45922</v>
      </c>
      <c r="E32" s="61" t="s">
        <v>117</v>
      </c>
      <c r="F32" s="96" t="s">
        <v>45</v>
      </c>
      <c r="G32" s="101"/>
      <c r="H32" s="98">
        <v>67250.25</v>
      </c>
      <c r="I32" s="40">
        <f t="shared" si="0"/>
        <v>-13315887.408699948</v>
      </c>
    </row>
    <row r="33" spans="3:9" s="6" customFormat="1" ht="18" thickTop="1" thickBot="1" x14ac:dyDescent="0.25">
      <c r="C33" s="59"/>
      <c r="D33" s="60">
        <v>45922</v>
      </c>
      <c r="E33" s="61" t="s">
        <v>118</v>
      </c>
      <c r="F33" s="96" t="s">
        <v>44</v>
      </c>
      <c r="G33" s="101"/>
      <c r="H33" s="98">
        <v>263351.18</v>
      </c>
      <c r="I33" s="40">
        <f t="shared" si="0"/>
        <v>-13579238.588699948</v>
      </c>
    </row>
    <row r="34" spans="3:9" s="6" customFormat="1" ht="18" thickTop="1" thickBot="1" x14ac:dyDescent="0.25">
      <c r="C34" s="59"/>
      <c r="D34" s="60">
        <v>45922</v>
      </c>
      <c r="E34" s="61" t="s">
        <v>119</v>
      </c>
      <c r="F34" s="96" t="s">
        <v>42</v>
      </c>
      <c r="G34" s="101"/>
      <c r="H34" s="98">
        <v>136983.04000000001</v>
      </c>
      <c r="I34" s="40">
        <f t="shared" si="0"/>
        <v>-13716221.628699947</v>
      </c>
    </row>
    <row r="35" spans="3:9" s="6" customFormat="1" ht="30" thickTop="1" thickBot="1" x14ac:dyDescent="0.25">
      <c r="C35" s="59"/>
      <c r="D35" s="60">
        <v>45923</v>
      </c>
      <c r="E35" s="61" t="s">
        <v>120</v>
      </c>
      <c r="F35" s="96" t="s">
        <v>15</v>
      </c>
      <c r="G35" s="101"/>
      <c r="H35" s="98">
        <v>6711.2080000000005</v>
      </c>
      <c r="I35" s="40">
        <f t="shared" si="0"/>
        <v>-13722932.836699948</v>
      </c>
    </row>
    <row r="36" spans="3:9" s="6" customFormat="1" ht="18" thickTop="1" thickBot="1" x14ac:dyDescent="0.25">
      <c r="C36" s="59"/>
      <c r="D36" s="60">
        <v>45923</v>
      </c>
      <c r="E36" s="61" t="s">
        <v>120</v>
      </c>
      <c r="F36" s="96" t="s">
        <v>144</v>
      </c>
      <c r="G36" s="101"/>
      <c r="H36" s="98">
        <v>147140.842</v>
      </c>
      <c r="I36" s="40">
        <f t="shared" si="0"/>
        <v>-13870073.678699948</v>
      </c>
    </row>
    <row r="37" spans="3:9" s="6" customFormat="1" ht="30" thickTop="1" thickBot="1" x14ac:dyDescent="0.25">
      <c r="C37" s="59"/>
      <c r="D37" s="60">
        <v>45923</v>
      </c>
      <c r="E37" s="61" t="s">
        <v>121</v>
      </c>
      <c r="F37" s="96" t="s">
        <v>15</v>
      </c>
      <c r="G37" s="101"/>
      <c r="H37" s="98">
        <v>3547.5</v>
      </c>
      <c r="I37" s="40">
        <f t="shared" si="0"/>
        <v>-13873621.178699948</v>
      </c>
    </row>
    <row r="38" spans="3:9" s="6" customFormat="1" ht="30" thickTop="1" thickBot="1" x14ac:dyDescent="0.25">
      <c r="C38" s="59"/>
      <c r="D38" s="60">
        <v>45924</v>
      </c>
      <c r="E38" s="61" t="s">
        <v>122</v>
      </c>
      <c r="F38" s="96" t="s">
        <v>68</v>
      </c>
      <c r="G38" s="101"/>
      <c r="H38" s="98"/>
      <c r="I38" s="40">
        <f t="shared" si="0"/>
        <v>-13873621.178699948</v>
      </c>
    </row>
    <row r="39" spans="3:9" s="6" customFormat="1" ht="18" thickTop="1" thickBot="1" x14ac:dyDescent="0.25">
      <c r="C39" s="59"/>
      <c r="D39" s="60">
        <v>45923</v>
      </c>
      <c r="E39" s="61" t="s">
        <v>121</v>
      </c>
      <c r="F39" s="96" t="s">
        <v>145</v>
      </c>
      <c r="G39" s="101"/>
      <c r="H39" s="98">
        <v>80173.5</v>
      </c>
      <c r="I39" s="40">
        <f t="shared" si="0"/>
        <v>-13953794.678699948</v>
      </c>
    </row>
    <row r="40" spans="3:9" s="6" customFormat="1" ht="30" thickTop="1" thickBot="1" x14ac:dyDescent="0.25">
      <c r="C40" s="59"/>
      <c r="D40" s="60">
        <v>45924</v>
      </c>
      <c r="E40" s="61" t="s">
        <v>122</v>
      </c>
      <c r="F40" s="96" t="s">
        <v>15</v>
      </c>
      <c r="G40" s="101"/>
      <c r="H40" s="98">
        <v>140819.88900000002</v>
      </c>
      <c r="I40" s="40">
        <f t="shared" si="0"/>
        <v>-14094614.567699948</v>
      </c>
    </row>
    <row r="41" spans="3:9" s="6" customFormat="1" ht="30" thickTop="1" thickBot="1" x14ac:dyDescent="0.25">
      <c r="C41" s="59"/>
      <c r="D41" s="60">
        <v>45924</v>
      </c>
      <c r="E41" s="61" t="s">
        <v>122</v>
      </c>
      <c r="F41" s="96" t="s">
        <v>68</v>
      </c>
      <c r="G41" s="101"/>
      <c r="H41" s="98">
        <v>15769.958999999999</v>
      </c>
      <c r="I41" s="40">
        <f t="shared" si="0"/>
        <v>-14110384.526699949</v>
      </c>
    </row>
    <row r="42" spans="3:9" s="6" customFormat="1" ht="30" thickTop="1" thickBot="1" x14ac:dyDescent="0.25">
      <c r="C42" s="59"/>
      <c r="D42" s="60">
        <v>45924</v>
      </c>
      <c r="E42" s="61" t="s">
        <v>123</v>
      </c>
      <c r="F42" s="96" t="s">
        <v>146</v>
      </c>
      <c r="G42" s="101"/>
      <c r="H42" s="98">
        <v>32123.99</v>
      </c>
      <c r="I42" s="40">
        <f t="shared" si="0"/>
        <v>-14142508.516699949</v>
      </c>
    </row>
    <row r="43" spans="3:9" s="6" customFormat="1" ht="18" thickTop="1" thickBot="1" x14ac:dyDescent="0.25">
      <c r="C43" s="59"/>
      <c r="D43" s="60">
        <v>45924</v>
      </c>
      <c r="E43" s="61" t="s">
        <v>122</v>
      </c>
      <c r="F43" s="96" t="s">
        <v>147</v>
      </c>
      <c r="G43" s="101"/>
      <c r="H43" s="98">
        <v>2680250.4720000005</v>
      </c>
      <c r="I43" s="40">
        <f t="shared" si="0"/>
        <v>-16822758.98869995</v>
      </c>
    </row>
    <row r="44" spans="3:9" s="6" customFormat="1" ht="30" thickTop="1" thickBot="1" x14ac:dyDescent="0.25">
      <c r="C44" s="59"/>
      <c r="D44" s="60">
        <v>45924</v>
      </c>
      <c r="E44" s="61" t="s">
        <v>123</v>
      </c>
      <c r="F44" s="96" t="s">
        <v>15</v>
      </c>
      <c r="G44" s="101"/>
      <c r="H44" s="98">
        <v>10000</v>
      </c>
      <c r="I44" s="40">
        <f t="shared" si="0"/>
        <v>-16832758.98869995</v>
      </c>
    </row>
    <row r="45" spans="3:9" s="6" customFormat="1" ht="30" thickTop="1" thickBot="1" x14ac:dyDescent="0.25">
      <c r="C45" s="59"/>
      <c r="D45" s="60">
        <v>45924</v>
      </c>
      <c r="E45" s="61" t="s">
        <v>123</v>
      </c>
      <c r="F45" s="96" t="s">
        <v>72</v>
      </c>
      <c r="G45" s="101"/>
      <c r="H45" s="98">
        <v>190000</v>
      </c>
      <c r="I45" s="40">
        <f t="shared" si="0"/>
        <v>-17022758.98869995</v>
      </c>
    </row>
    <row r="46" spans="3:9" s="6" customFormat="1" ht="30" thickTop="1" thickBot="1" x14ac:dyDescent="0.25">
      <c r="C46" s="59"/>
      <c r="D46" s="60">
        <v>45924</v>
      </c>
      <c r="E46" s="61" t="s">
        <v>124</v>
      </c>
      <c r="F46" s="96" t="s">
        <v>15</v>
      </c>
      <c r="G46" s="101"/>
      <c r="H46" s="98">
        <v>40000</v>
      </c>
      <c r="I46" s="40">
        <f t="shared" si="0"/>
        <v>-17062758.98869995</v>
      </c>
    </row>
    <row r="47" spans="3:9" s="6" customFormat="1" ht="30" thickTop="1" thickBot="1" x14ac:dyDescent="0.25">
      <c r="C47" s="59"/>
      <c r="D47" s="60">
        <v>45924</v>
      </c>
      <c r="E47" s="61" t="s">
        <v>124</v>
      </c>
      <c r="F47" s="96" t="s">
        <v>77</v>
      </c>
      <c r="G47" s="101"/>
      <c r="H47" s="98">
        <v>760000</v>
      </c>
      <c r="I47" s="40">
        <f t="shared" si="0"/>
        <v>-17822758.98869995</v>
      </c>
    </row>
    <row r="48" spans="3:9" s="6" customFormat="1" ht="30" thickTop="1" thickBot="1" x14ac:dyDescent="0.25">
      <c r="C48" s="59"/>
      <c r="D48" s="60">
        <v>45924</v>
      </c>
      <c r="E48" s="61" t="s">
        <v>125</v>
      </c>
      <c r="F48" s="96" t="s">
        <v>15</v>
      </c>
      <c r="G48" s="101"/>
      <c r="H48" s="98">
        <v>23100</v>
      </c>
      <c r="I48" s="40">
        <f t="shared" si="0"/>
        <v>-17845858.98869995</v>
      </c>
    </row>
    <row r="49" spans="3:9" s="6" customFormat="1" ht="30" thickTop="1" thickBot="1" x14ac:dyDescent="0.25">
      <c r="C49" s="59"/>
      <c r="D49" s="60">
        <v>45924</v>
      </c>
      <c r="E49" s="61" t="s">
        <v>125</v>
      </c>
      <c r="F49" s="96" t="s">
        <v>148</v>
      </c>
      <c r="G49" s="101"/>
      <c r="H49" s="98">
        <v>438900</v>
      </c>
      <c r="I49" s="40">
        <f t="shared" si="0"/>
        <v>-18284758.98869995</v>
      </c>
    </row>
    <row r="50" spans="3:9" s="6" customFormat="1" ht="18" thickTop="1" thickBot="1" x14ac:dyDescent="0.25">
      <c r="C50" s="59"/>
      <c r="D50" s="60">
        <v>45924</v>
      </c>
      <c r="E50" s="61" t="s">
        <v>126</v>
      </c>
      <c r="F50" s="96" t="s">
        <v>71</v>
      </c>
      <c r="G50" s="101"/>
      <c r="H50" s="98">
        <v>20276928</v>
      </c>
      <c r="I50" s="40">
        <f t="shared" si="0"/>
        <v>-38561686.98869995</v>
      </c>
    </row>
    <row r="51" spans="3:9" s="6" customFormat="1" ht="30" thickTop="1" thickBot="1" x14ac:dyDescent="0.25">
      <c r="C51" s="59"/>
      <c r="D51" s="60">
        <v>45925</v>
      </c>
      <c r="E51" s="61" t="s">
        <v>127</v>
      </c>
      <c r="F51" s="96" t="s">
        <v>15</v>
      </c>
      <c r="G51" s="101"/>
      <c r="H51" s="98">
        <v>3902.5</v>
      </c>
      <c r="I51" s="40">
        <f t="shared" si="0"/>
        <v>-38565589.48869995</v>
      </c>
    </row>
    <row r="52" spans="3:9" s="6" customFormat="1" ht="18" thickTop="1" thickBot="1" x14ac:dyDescent="0.25">
      <c r="C52" s="59"/>
      <c r="D52" s="60">
        <v>45925</v>
      </c>
      <c r="E52" s="61" t="s">
        <v>127</v>
      </c>
      <c r="F52" s="96" t="s">
        <v>149</v>
      </c>
      <c r="G52" s="101"/>
      <c r="H52" s="98">
        <v>74147.5</v>
      </c>
      <c r="I52" s="40">
        <f t="shared" si="0"/>
        <v>-38639736.98869995</v>
      </c>
    </row>
    <row r="53" spans="3:9" s="6" customFormat="1" ht="30" thickTop="1" thickBot="1" x14ac:dyDescent="0.25">
      <c r="C53" s="59"/>
      <c r="D53" s="60">
        <v>45925</v>
      </c>
      <c r="E53" s="61" t="s">
        <v>128</v>
      </c>
      <c r="F53" s="96" t="s">
        <v>15</v>
      </c>
      <c r="G53" s="101"/>
      <c r="H53" s="98">
        <v>23595.73</v>
      </c>
      <c r="I53" s="40">
        <f t="shared" si="0"/>
        <v>-38663332.718699947</v>
      </c>
    </row>
    <row r="54" spans="3:9" s="6" customFormat="1" ht="30" thickTop="1" thickBot="1" x14ac:dyDescent="0.25">
      <c r="C54" s="59"/>
      <c r="D54" s="60">
        <v>45925</v>
      </c>
      <c r="E54" s="61" t="s">
        <v>128</v>
      </c>
      <c r="F54" s="96" t="s">
        <v>150</v>
      </c>
      <c r="G54" s="101"/>
      <c r="H54" s="98">
        <v>559502.89</v>
      </c>
      <c r="I54" s="40">
        <f t="shared" si="0"/>
        <v>-39222835.608699948</v>
      </c>
    </row>
    <row r="55" spans="3:9" s="6" customFormat="1" ht="30" thickTop="1" thickBot="1" x14ac:dyDescent="0.25">
      <c r="C55" s="59"/>
      <c r="D55" s="60">
        <v>45929</v>
      </c>
      <c r="E55" s="61"/>
      <c r="F55" s="96" t="s">
        <v>21</v>
      </c>
      <c r="G55" s="101">
        <v>3403525</v>
      </c>
      <c r="H55" s="98"/>
      <c r="I55" s="40">
        <f t="shared" si="0"/>
        <v>-35819310.608699948</v>
      </c>
    </row>
    <row r="56" spans="3:9" s="6" customFormat="1" ht="30" thickTop="1" thickBot="1" x14ac:dyDescent="0.25">
      <c r="C56" s="59"/>
      <c r="D56" s="60">
        <v>45929</v>
      </c>
      <c r="E56" s="61"/>
      <c r="F56" s="96" t="s">
        <v>21</v>
      </c>
      <c r="G56" s="101">
        <v>397660</v>
      </c>
      <c r="H56" s="98"/>
      <c r="I56" s="40">
        <f t="shared" si="0"/>
        <v>-35421650.608699948</v>
      </c>
    </row>
    <row r="57" spans="3:9" s="6" customFormat="1" ht="30" thickTop="1" thickBot="1" x14ac:dyDescent="0.25">
      <c r="C57" s="59"/>
      <c r="D57" s="60">
        <v>45929</v>
      </c>
      <c r="E57" s="61" t="s">
        <v>129</v>
      </c>
      <c r="F57" s="96" t="s">
        <v>15</v>
      </c>
      <c r="G57" s="101"/>
      <c r="H57" s="98">
        <v>6480</v>
      </c>
      <c r="I57" s="40">
        <f t="shared" si="0"/>
        <v>-35428130.608699948</v>
      </c>
    </row>
    <row r="58" spans="3:9" s="6" customFormat="1" ht="30" thickTop="1" thickBot="1" x14ac:dyDescent="0.25">
      <c r="C58" s="59"/>
      <c r="D58" s="60">
        <v>45929</v>
      </c>
      <c r="E58" s="61" t="s">
        <v>129</v>
      </c>
      <c r="F58" s="96" t="s">
        <v>151</v>
      </c>
      <c r="G58" s="101"/>
      <c r="H58" s="98">
        <v>146448</v>
      </c>
      <c r="I58" s="40">
        <f t="shared" si="0"/>
        <v>-35574578.608699948</v>
      </c>
    </row>
    <row r="59" spans="3:9" s="6" customFormat="1" ht="30" thickTop="1" thickBot="1" x14ac:dyDescent="0.25">
      <c r="C59" s="59"/>
      <c r="D59" s="60">
        <v>45930</v>
      </c>
      <c r="E59" s="61"/>
      <c r="F59" s="96" t="s">
        <v>21</v>
      </c>
      <c r="G59" s="101">
        <v>28013333.210000001</v>
      </c>
      <c r="H59" s="98"/>
      <c r="I59" s="40">
        <f t="shared" si="0"/>
        <v>-7561245.3986999467</v>
      </c>
    </row>
    <row r="60" spans="3:9" s="6" customFormat="1" ht="30" thickTop="1" thickBot="1" x14ac:dyDescent="0.25">
      <c r="C60" s="59"/>
      <c r="D60" s="60">
        <v>45930</v>
      </c>
      <c r="E60" s="61" t="s">
        <v>130</v>
      </c>
      <c r="F60" s="96" t="s">
        <v>15</v>
      </c>
      <c r="G60" s="101"/>
      <c r="H60" s="98">
        <v>38856.78</v>
      </c>
      <c r="I60" s="40">
        <f t="shared" si="0"/>
        <v>-7600102.178699947</v>
      </c>
    </row>
    <row r="61" spans="3:9" s="6" customFormat="1" ht="18" thickTop="1" thickBot="1" x14ac:dyDescent="0.25">
      <c r="C61" s="59"/>
      <c r="D61" s="60">
        <v>45930</v>
      </c>
      <c r="E61" s="61" t="s">
        <v>130</v>
      </c>
      <c r="F61" s="96" t="s">
        <v>152</v>
      </c>
      <c r="G61" s="101"/>
      <c r="H61" s="98">
        <v>878163.23</v>
      </c>
      <c r="I61" s="40">
        <f t="shared" si="0"/>
        <v>-8478265.4086999465</v>
      </c>
    </row>
    <row r="62" spans="3:9" s="6" customFormat="1" ht="30" thickTop="1" thickBot="1" x14ac:dyDescent="0.25">
      <c r="C62" s="59"/>
      <c r="D62" s="60">
        <v>45930</v>
      </c>
      <c r="E62" s="61" t="s">
        <v>131</v>
      </c>
      <c r="F62" s="96" t="s">
        <v>15</v>
      </c>
      <c r="G62" s="101"/>
      <c r="H62" s="98">
        <v>3081.3500000000004</v>
      </c>
      <c r="I62" s="40">
        <f t="shared" si="0"/>
        <v>-8481346.7586999461</v>
      </c>
    </row>
    <row r="63" spans="3:9" s="6" customFormat="1" ht="18" thickTop="1" thickBot="1" x14ac:dyDescent="0.25">
      <c r="C63" s="59"/>
      <c r="D63" s="60">
        <v>45930</v>
      </c>
      <c r="E63" s="61" t="s">
        <v>131</v>
      </c>
      <c r="F63" s="96" t="s">
        <v>153</v>
      </c>
      <c r="G63" s="101"/>
      <c r="H63" s="98">
        <v>69638.509999999995</v>
      </c>
      <c r="I63" s="40">
        <f t="shared" si="0"/>
        <v>-8550985.2686999459</v>
      </c>
    </row>
    <row r="64" spans="3:9" s="6" customFormat="1" ht="30" thickTop="1" thickBot="1" x14ac:dyDescent="0.25">
      <c r="C64" s="59"/>
      <c r="D64" s="60">
        <v>45930</v>
      </c>
      <c r="E64" s="61" t="s">
        <v>132</v>
      </c>
      <c r="F64" s="96" t="s">
        <v>15</v>
      </c>
      <c r="G64" s="101"/>
      <c r="H64" s="98">
        <v>6228.9690000000001</v>
      </c>
      <c r="I64" s="40">
        <f t="shared" si="0"/>
        <v>-8557214.2376999464</v>
      </c>
    </row>
    <row r="65" spans="3:9" s="6" customFormat="1" ht="18" thickTop="1" thickBot="1" x14ac:dyDescent="0.25">
      <c r="C65" s="59"/>
      <c r="D65" s="60">
        <v>45930</v>
      </c>
      <c r="E65" s="61" t="s">
        <v>132</v>
      </c>
      <c r="F65" s="96" t="s">
        <v>153</v>
      </c>
      <c r="G65" s="101"/>
      <c r="H65" s="98">
        <v>140774.68099999998</v>
      </c>
      <c r="I65" s="40">
        <f t="shared" si="0"/>
        <v>-8697988.9186999463</v>
      </c>
    </row>
    <row r="66" spans="3:9" s="6" customFormat="1" ht="30" thickTop="1" thickBot="1" x14ac:dyDescent="0.25">
      <c r="C66" s="59"/>
      <c r="D66" s="60">
        <v>45930</v>
      </c>
      <c r="E66" s="61" t="s">
        <v>133</v>
      </c>
      <c r="F66" s="96" t="s">
        <v>15</v>
      </c>
      <c r="G66" s="101"/>
      <c r="H66" s="98">
        <v>44000</v>
      </c>
      <c r="I66" s="40">
        <f t="shared" si="0"/>
        <v>-8741988.9186999463</v>
      </c>
    </row>
    <row r="67" spans="3:9" s="6" customFormat="1" ht="30" thickTop="1" thickBot="1" x14ac:dyDescent="0.25">
      <c r="C67" s="59"/>
      <c r="D67" s="60">
        <v>45930</v>
      </c>
      <c r="E67" s="61" t="s">
        <v>133</v>
      </c>
      <c r="F67" s="96" t="s">
        <v>154</v>
      </c>
      <c r="G67" s="101"/>
      <c r="H67" s="98">
        <v>994400</v>
      </c>
      <c r="I67" s="40">
        <f t="shared" si="0"/>
        <v>-9736388.9186999463</v>
      </c>
    </row>
    <row r="68" spans="3:9" s="6" customFormat="1" ht="30" thickTop="1" thickBot="1" x14ac:dyDescent="0.25">
      <c r="C68" s="59"/>
      <c r="D68" s="60">
        <v>45930</v>
      </c>
      <c r="E68" s="61" t="s">
        <v>134</v>
      </c>
      <c r="F68" s="96" t="s">
        <v>15</v>
      </c>
      <c r="G68" s="101"/>
      <c r="H68" s="98">
        <v>52693.100000000006</v>
      </c>
      <c r="I68" s="40">
        <f t="shared" si="0"/>
        <v>-9789082.0186999459</v>
      </c>
    </row>
    <row r="69" spans="3:9" s="6" customFormat="1" ht="44.25" thickTop="1" thickBot="1" x14ac:dyDescent="0.25">
      <c r="C69" s="59"/>
      <c r="D69" s="60">
        <v>45930</v>
      </c>
      <c r="E69" s="61" t="s">
        <v>134</v>
      </c>
      <c r="F69" s="96" t="s">
        <v>155</v>
      </c>
      <c r="G69" s="101"/>
      <c r="H69" s="98">
        <v>1190864.0599999998</v>
      </c>
      <c r="I69" s="40">
        <f t="shared" si="0"/>
        <v>-10979946.078699946</v>
      </c>
    </row>
    <row r="70" spans="3:9" s="6" customFormat="1" ht="30" thickTop="1" thickBot="1" x14ac:dyDescent="0.25">
      <c r="C70" s="59"/>
      <c r="D70" s="60">
        <v>45930</v>
      </c>
      <c r="E70" s="61" t="s">
        <v>135</v>
      </c>
      <c r="F70" s="96" t="s">
        <v>78</v>
      </c>
      <c r="G70" s="101"/>
      <c r="H70" s="98">
        <v>1688403</v>
      </c>
      <c r="I70" s="40">
        <f t="shared" si="0"/>
        <v>-12668349.078699946</v>
      </c>
    </row>
    <row r="71" spans="3:9" s="6" customFormat="1" ht="30" thickTop="1" thickBot="1" x14ac:dyDescent="0.25">
      <c r="C71" s="59"/>
      <c r="D71" s="60">
        <v>45930</v>
      </c>
      <c r="E71" s="61" t="s">
        <v>136</v>
      </c>
      <c r="F71" s="96" t="s">
        <v>78</v>
      </c>
      <c r="G71" s="101"/>
      <c r="H71" s="98">
        <v>1688403</v>
      </c>
      <c r="I71" s="40">
        <f t="shared" si="0"/>
        <v>-14356752.078699946</v>
      </c>
    </row>
    <row r="72" spans="3:9" s="6" customFormat="1" ht="30" thickTop="1" thickBot="1" x14ac:dyDescent="0.25">
      <c r="C72" s="59"/>
      <c r="D72" s="60">
        <v>45930</v>
      </c>
      <c r="E72" s="61" t="s">
        <v>137</v>
      </c>
      <c r="F72" s="96" t="s">
        <v>40</v>
      </c>
      <c r="G72" s="101"/>
      <c r="H72" s="98">
        <v>110357.7</v>
      </c>
      <c r="I72" s="40">
        <f t="shared" si="0"/>
        <v>-14467109.778699946</v>
      </c>
    </row>
    <row r="73" spans="3:9" s="6" customFormat="1" ht="30" thickTop="1" thickBot="1" x14ac:dyDescent="0.25">
      <c r="C73" s="59"/>
      <c r="D73" s="60">
        <v>45930</v>
      </c>
      <c r="E73" s="61" t="s">
        <v>137</v>
      </c>
      <c r="F73" s="96" t="s">
        <v>156</v>
      </c>
      <c r="G73" s="101"/>
      <c r="H73" s="98">
        <v>993219.2</v>
      </c>
      <c r="I73" s="40">
        <f t="shared" si="0"/>
        <v>-15460328.978699945</v>
      </c>
    </row>
    <row r="74" spans="3:9" s="6" customFormat="1" ht="30" thickTop="1" thickBot="1" x14ac:dyDescent="0.25">
      <c r="C74" s="59"/>
      <c r="D74" s="60">
        <v>45930</v>
      </c>
      <c r="E74" s="61" t="s">
        <v>138</v>
      </c>
      <c r="F74" s="96" t="s">
        <v>40</v>
      </c>
      <c r="G74" s="101"/>
      <c r="H74" s="98">
        <v>45395.42</v>
      </c>
      <c r="I74" s="40">
        <f t="shared" si="0"/>
        <v>-15505724.398699945</v>
      </c>
    </row>
    <row r="75" spans="3:9" s="6" customFormat="1" ht="44.25" thickTop="1" thickBot="1" x14ac:dyDescent="0.25">
      <c r="C75" s="59"/>
      <c r="D75" s="60">
        <v>45930</v>
      </c>
      <c r="E75" s="61" t="s">
        <v>138</v>
      </c>
      <c r="F75" s="96" t="s">
        <v>157</v>
      </c>
      <c r="G75" s="101"/>
      <c r="H75" s="98">
        <v>1158001.8400000001</v>
      </c>
      <c r="I75" s="40">
        <f t="shared" si="0"/>
        <v>-16663726.238699945</v>
      </c>
    </row>
    <row r="76" spans="3:9" s="6" customFormat="1" ht="30" thickTop="1" thickBot="1" x14ac:dyDescent="0.25">
      <c r="C76" s="59"/>
      <c r="D76" s="60">
        <v>45930</v>
      </c>
      <c r="E76" s="61" t="s">
        <v>139</v>
      </c>
      <c r="F76" s="96" t="s">
        <v>40</v>
      </c>
      <c r="G76" s="101"/>
      <c r="H76" s="98">
        <v>5640504.3399999999</v>
      </c>
      <c r="I76" s="40">
        <f t="shared" si="0"/>
        <v>-22304230.578699946</v>
      </c>
    </row>
    <row r="77" spans="3:9" s="6" customFormat="1" ht="44.25" thickTop="1" thickBot="1" x14ac:dyDescent="0.25">
      <c r="C77" s="59"/>
      <c r="D77" s="60">
        <v>45930</v>
      </c>
      <c r="E77" s="61" t="s">
        <v>139</v>
      </c>
      <c r="F77" s="96" t="s">
        <v>158</v>
      </c>
      <c r="G77" s="101"/>
      <c r="H77" s="98">
        <v>23481792.809999999</v>
      </c>
      <c r="I77" s="40">
        <f t="shared" si="0"/>
        <v>-45786023.388699949</v>
      </c>
    </row>
    <row r="78" spans="3:9" s="6" customFormat="1" ht="87" thickTop="1" thickBot="1" x14ac:dyDescent="0.25">
      <c r="C78" s="59"/>
      <c r="D78" s="60">
        <v>45930</v>
      </c>
      <c r="E78" s="61"/>
      <c r="F78" s="96" t="s">
        <v>159</v>
      </c>
      <c r="G78" s="101">
        <v>2868964.31</v>
      </c>
      <c r="H78" s="98"/>
      <c r="I78" s="40">
        <f t="shared" si="0"/>
        <v>-42917059.078699946</v>
      </c>
    </row>
    <row r="79" spans="3:9" s="6" customFormat="1" ht="18" hidden="1" thickTop="1" thickBot="1" x14ac:dyDescent="0.25">
      <c r="C79" s="59"/>
      <c r="D79" s="60"/>
      <c r="E79" s="61"/>
      <c r="F79" s="96"/>
      <c r="G79" s="101"/>
      <c r="H79" s="98"/>
      <c r="I79" s="40">
        <f t="shared" si="0"/>
        <v>-42917059.078699946</v>
      </c>
    </row>
    <row r="80" spans="3:9" s="6" customFormat="1" ht="18" hidden="1" thickTop="1" thickBot="1" x14ac:dyDescent="0.25">
      <c r="C80" s="59"/>
      <c r="D80" s="60"/>
      <c r="E80" s="61"/>
      <c r="F80" s="96"/>
      <c r="G80" s="101"/>
      <c r="H80" s="98"/>
      <c r="I80" s="40">
        <f t="shared" si="0"/>
        <v>-42917059.078699946</v>
      </c>
    </row>
    <row r="81" spans="3:9" s="6" customFormat="1" ht="18" hidden="1" thickTop="1" thickBot="1" x14ac:dyDescent="0.25">
      <c r="C81" s="59"/>
      <c r="D81" s="60"/>
      <c r="E81" s="61"/>
      <c r="F81" s="96"/>
      <c r="G81" s="101"/>
      <c r="H81" s="98"/>
      <c r="I81" s="40">
        <f t="shared" si="0"/>
        <v>-42917059.078699946</v>
      </c>
    </row>
    <row r="82" spans="3:9" s="6" customFormat="1" ht="18" hidden="1" thickTop="1" thickBot="1" x14ac:dyDescent="0.25">
      <c r="C82" s="59"/>
      <c r="D82" s="60"/>
      <c r="E82" s="61"/>
      <c r="F82" s="96"/>
      <c r="G82" s="101"/>
      <c r="H82" s="98"/>
      <c r="I82" s="40">
        <f t="shared" si="0"/>
        <v>-42917059.078699946</v>
      </c>
    </row>
    <row r="83" spans="3:9" s="6" customFormat="1" ht="18" hidden="1" thickTop="1" thickBot="1" x14ac:dyDescent="0.25">
      <c r="C83" s="59"/>
      <c r="D83" s="60"/>
      <c r="E83" s="61"/>
      <c r="F83" s="96"/>
      <c r="G83" s="101"/>
      <c r="H83" s="98"/>
      <c r="I83" s="40">
        <f t="shared" si="0"/>
        <v>-42917059.078699946</v>
      </c>
    </row>
    <row r="84" spans="3:9" s="6" customFormat="1" ht="18" hidden="1" thickTop="1" thickBot="1" x14ac:dyDescent="0.25">
      <c r="C84" s="59"/>
      <c r="D84" s="60"/>
      <c r="E84" s="61"/>
      <c r="F84" s="96"/>
      <c r="G84" s="101"/>
      <c r="H84" s="98"/>
      <c r="I84" s="40">
        <f t="shared" si="0"/>
        <v>-42917059.078699946</v>
      </c>
    </row>
    <row r="85" spans="3:9" s="6" customFormat="1" ht="18" hidden="1" thickTop="1" thickBot="1" x14ac:dyDescent="0.25">
      <c r="C85" s="59"/>
      <c r="D85" s="60"/>
      <c r="E85" s="61"/>
      <c r="F85" s="96"/>
      <c r="G85" s="101"/>
      <c r="H85" s="98"/>
      <c r="I85" s="40">
        <f t="shared" si="0"/>
        <v>-42917059.078699946</v>
      </c>
    </row>
    <row r="86" spans="3:9" s="6" customFormat="1" ht="18" hidden="1" thickTop="1" thickBot="1" x14ac:dyDescent="0.25">
      <c r="C86" s="59"/>
      <c r="D86" s="60"/>
      <c r="E86" s="61"/>
      <c r="F86" s="96"/>
      <c r="G86" s="101"/>
      <c r="H86" s="98"/>
      <c r="I86" s="40">
        <f t="shared" si="0"/>
        <v>-42917059.078699946</v>
      </c>
    </row>
    <row r="87" spans="3:9" s="6" customFormat="1" ht="18" hidden="1" thickTop="1" thickBot="1" x14ac:dyDescent="0.25">
      <c r="C87" s="59"/>
      <c r="D87" s="60"/>
      <c r="E87" s="61"/>
      <c r="F87" s="96"/>
      <c r="G87" s="101"/>
      <c r="H87" s="98"/>
      <c r="I87" s="40">
        <f t="shared" si="0"/>
        <v>-42917059.078699946</v>
      </c>
    </row>
    <row r="88" spans="3:9" s="6" customFormat="1" ht="18" hidden="1" thickTop="1" thickBot="1" x14ac:dyDescent="0.25">
      <c r="C88" s="59"/>
      <c r="D88" s="60"/>
      <c r="E88" s="61"/>
      <c r="F88" s="96"/>
      <c r="G88" s="101"/>
      <c r="H88" s="98"/>
      <c r="I88" s="40">
        <f t="shared" si="0"/>
        <v>-42917059.078699946</v>
      </c>
    </row>
    <row r="89" spans="3:9" s="6" customFormat="1" ht="18" hidden="1" thickTop="1" thickBot="1" x14ac:dyDescent="0.25">
      <c r="C89" s="59"/>
      <c r="D89" s="60"/>
      <c r="E89" s="61"/>
      <c r="F89" s="96"/>
      <c r="G89" s="101"/>
      <c r="H89" s="98"/>
      <c r="I89" s="40">
        <f t="shared" si="0"/>
        <v>-42917059.078699946</v>
      </c>
    </row>
    <row r="90" spans="3:9" s="6" customFormat="1" ht="18" hidden="1" thickTop="1" thickBot="1" x14ac:dyDescent="0.25">
      <c r="C90" s="59"/>
      <c r="D90" s="60"/>
      <c r="E90" s="61"/>
      <c r="F90" s="96"/>
      <c r="G90" s="101"/>
      <c r="H90" s="98"/>
      <c r="I90" s="40">
        <f t="shared" si="0"/>
        <v>-42917059.078699946</v>
      </c>
    </row>
    <row r="91" spans="3:9" s="6" customFormat="1" ht="18" hidden="1" thickTop="1" thickBot="1" x14ac:dyDescent="0.25">
      <c r="C91" s="59"/>
      <c r="D91" s="60"/>
      <c r="E91" s="61"/>
      <c r="F91" s="96"/>
      <c r="G91" s="101"/>
      <c r="H91" s="98"/>
      <c r="I91" s="40">
        <f t="shared" si="0"/>
        <v>-42917059.078699946</v>
      </c>
    </row>
    <row r="92" spans="3:9" s="6" customFormat="1" ht="18" hidden="1" thickTop="1" thickBot="1" x14ac:dyDescent="0.25">
      <c r="C92" s="59"/>
      <c r="D92" s="60"/>
      <c r="E92" s="61"/>
      <c r="F92" s="96"/>
      <c r="G92" s="101"/>
      <c r="H92" s="98"/>
      <c r="I92" s="40">
        <f t="shared" si="0"/>
        <v>-42917059.078699946</v>
      </c>
    </row>
    <row r="93" spans="3:9" s="6" customFormat="1" ht="18" hidden="1" thickTop="1" thickBot="1" x14ac:dyDescent="0.25">
      <c r="C93" s="59"/>
      <c r="D93" s="60"/>
      <c r="E93" s="61"/>
      <c r="F93" s="96"/>
      <c r="G93" s="101"/>
      <c r="H93" s="98"/>
      <c r="I93" s="40">
        <f t="shared" si="0"/>
        <v>-42917059.078699946</v>
      </c>
    </row>
    <row r="94" spans="3:9" s="6" customFormat="1" ht="18" hidden="1" thickTop="1" thickBot="1" x14ac:dyDescent="0.25">
      <c r="C94" s="59"/>
      <c r="D94" s="60"/>
      <c r="E94" s="61"/>
      <c r="F94" s="96"/>
      <c r="G94" s="101"/>
      <c r="H94" s="98"/>
      <c r="I94" s="40">
        <f t="shared" si="0"/>
        <v>-42917059.078699946</v>
      </c>
    </row>
    <row r="95" spans="3:9" s="6" customFormat="1" ht="18" hidden="1" thickTop="1" thickBot="1" x14ac:dyDescent="0.25">
      <c r="C95" s="59"/>
      <c r="D95" s="60"/>
      <c r="E95" s="61"/>
      <c r="F95" s="96"/>
      <c r="G95" s="101"/>
      <c r="H95" s="98"/>
      <c r="I95" s="40">
        <f t="shared" si="0"/>
        <v>-42917059.078699946</v>
      </c>
    </row>
    <row r="96" spans="3:9" s="6" customFormat="1" ht="18" hidden="1" thickTop="1" thickBot="1" x14ac:dyDescent="0.25">
      <c r="C96" s="59"/>
      <c r="D96" s="60"/>
      <c r="E96" s="61"/>
      <c r="F96" s="96"/>
      <c r="G96" s="101"/>
      <c r="H96" s="98"/>
      <c r="I96" s="40">
        <f t="shared" si="0"/>
        <v>-42917059.078699946</v>
      </c>
    </row>
    <row r="97" spans="3:9" s="6" customFormat="1" ht="18" hidden="1" thickTop="1" thickBot="1" x14ac:dyDescent="0.25">
      <c r="C97" s="59"/>
      <c r="D97" s="60"/>
      <c r="E97" s="61"/>
      <c r="F97" s="96"/>
      <c r="G97" s="101"/>
      <c r="H97" s="98"/>
      <c r="I97" s="40">
        <f t="shared" si="0"/>
        <v>-42917059.078699946</v>
      </c>
    </row>
    <row r="98" spans="3:9" s="6" customFormat="1" ht="18" hidden="1" thickTop="1" thickBot="1" x14ac:dyDescent="0.25">
      <c r="C98" s="59"/>
      <c r="D98" s="60"/>
      <c r="E98" s="61"/>
      <c r="F98" s="96"/>
      <c r="G98" s="101"/>
      <c r="H98" s="98"/>
      <c r="I98" s="40">
        <f t="shared" si="0"/>
        <v>-42917059.078699946</v>
      </c>
    </row>
    <row r="99" spans="3:9" s="6" customFormat="1" ht="18" hidden="1" thickTop="1" thickBot="1" x14ac:dyDescent="0.25">
      <c r="C99" s="59"/>
      <c r="D99" s="60"/>
      <c r="E99" s="61"/>
      <c r="F99" s="96"/>
      <c r="G99" s="101"/>
      <c r="H99" s="98"/>
      <c r="I99" s="40">
        <f t="shared" si="0"/>
        <v>-42917059.078699946</v>
      </c>
    </row>
    <row r="100" spans="3:9" s="6" customFormat="1" ht="18" hidden="1" thickTop="1" thickBot="1" x14ac:dyDescent="0.25">
      <c r="C100" s="59"/>
      <c r="D100" s="60"/>
      <c r="E100" s="61"/>
      <c r="F100" s="96"/>
      <c r="G100" s="101"/>
      <c r="H100" s="98"/>
      <c r="I100" s="40">
        <f t="shared" si="0"/>
        <v>-42917059.078699946</v>
      </c>
    </row>
    <row r="101" spans="3:9" s="6" customFormat="1" ht="18" hidden="1" thickTop="1" thickBot="1" x14ac:dyDescent="0.25">
      <c r="C101" s="59"/>
      <c r="D101" s="60"/>
      <c r="E101" s="61"/>
      <c r="F101" s="96"/>
      <c r="G101" s="101"/>
      <c r="H101" s="98"/>
      <c r="I101" s="40">
        <f t="shared" si="0"/>
        <v>-42917059.078699946</v>
      </c>
    </row>
    <row r="102" spans="3:9" s="6" customFormat="1" ht="18" hidden="1" thickTop="1" thickBot="1" x14ac:dyDescent="0.25">
      <c r="C102" s="59"/>
      <c r="D102" s="60"/>
      <c r="E102" s="61"/>
      <c r="F102" s="96"/>
      <c r="G102" s="101"/>
      <c r="H102" s="98"/>
      <c r="I102" s="40">
        <f t="shared" si="0"/>
        <v>-42917059.078699946</v>
      </c>
    </row>
    <row r="103" spans="3:9" s="6" customFormat="1" ht="18" hidden="1" thickTop="1" thickBot="1" x14ac:dyDescent="0.25">
      <c r="C103" s="59"/>
      <c r="D103" s="60"/>
      <c r="E103" s="61"/>
      <c r="F103" s="96"/>
      <c r="G103" s="101"/>
      <c r="H103" s="98"/>
      <c r="I103" s="40">
        <f t="shared" si="0"/>
        <v>-42917059.078699946</v>
      </c>
    </row>
    <row r="104" spans="3:9" s="6" customFormat="1" ht="18" hidden="1" thickTop="1" thickBot="1" x14ac:dyDescent="0.25">
      <c r="C104" s="59"/>
      <c r="D104" s="60"/>
      <c r="E104" s="61"/>
      <c r="F104" s="96"/>
      <c r="G104" s="101"/>
      <c r="H104" s="98"/>
      <c r="I104" s="40">
        <f t="shared" si="0"/>
        <v>-42917059.078699946</v>
      </c>
    </row>
    <row r="105" spans="3:9" s="6" customFormat="1" ht="18" hidden="1" thickTop="1" thickBot="1" x14ac:dyDescent="0.25">
      <c r="C105" s="59"/>
      <c r="D105" s="60"/>
      <c r="E105" s="61"/>
      <c r="F105" s="96"/>
      <c r="G105" s="101"/>
      <c r="H105" s="98"/>
      <c r="I105" s="40">
        <f t="shared" si="0"/>
        <v>-42917059.078699946</v>
      </c>
    </row>
    <row r="106" spans="3:9" s="6" customFormat="1" ht="18" hidden="1" thickTop="1" thickBot="1" x14ac:dyDescent="0.25">
      <c r="C106" s="59"/>
      <c r="D106" s="60"/>
      <c r="E106" s="61"/>
      <c r="F106" s="96"/>
      <c r="G106" s="101"/>
      <c r="H106" s="98"/>
      <c r="I106" s="40">
        <f t="shared" si="0"/>
        <v>-42917059.078699946</v>
      </c>
    </row>
    <row r="107" spans="3:9" s="6" customFormat="1" ht="18" hidden="1" thickTop="1" thickBot="1" x14ac:dyDescent="0.25">
      <c r="C107" s="59"/>
      <c r="D107" s="60"/>
      <c r="E107" s="61"/>
      <c r="F107" s="96"/>
      <c r="G107" s="101"/>
      <c r="H107" s="98"/>
      <c r="I107" s="40">
        <f t="shared" si="0"/>
        <v>-42917059.078699946</v>
      </c>
    </row>
    <row r="108" spans="3:9" s="6" customFormat="1" ht="18" hidden="1" thickTop="1" thickBot="1" x14ac:dyDescent="0.25">
      <c r="C108" s="59"/>
      <c r="D108" s="60"/>
      <c r="E108" s="61"/>
      <c r="F108" s="96"/>
      <c r="G108" s="101"/>
      <c r="H108" s="98"/>
      <c r="I108" s="40">
        <f t="shared" si="0"/>
        <v>-42917059.078699946</v>
      </c>
    </row>
    <row r="109" spans="3:9" s="6" customFormat="1" ht="18" hidden="1" thickTop="1" thickBot="1" x14ac:dyDescent="0.25">
      <c r="C109" s="59"/>
      <c r="D109" s="60"/>
      <c r="E109" s="61"/>
      <c r="F109" s="96"/>
      <c r="G109" s="101"/>
      <c r="H109" s="98"/>
      <c r="I109" s="40">
        <f t="shared" si="0"/>
        <v>-42917059.078699946</v>
      </c>
    </row>
    <row r="110" spans="3:9" s="6" customFormat="1" ht="18" hidden="1" thickTop="1" thickBot="1" x14ac:dyDescent="0.25">
      <c r="C110" s="59"/>
      <c r="D110" s="60"/>
      <c r="E110" s="61"/>
      <c r="F110" s="96"/>
      <c r="G110" s="101"/>
      <c r="H110" s="98"/>
      <c r="I110" s="40">
        <f t="shared" si="0"/>
        <v>-42917059.078699946</v>
      </c>
    </row>
    <row r="111" spans="3:9" s="6" customFormat="1" ht="18" hidden="1" thickTop="1" thickBot="1" x14ac:dyDescent="0.25">
      <c r="C111" s="59"/>
      <c r="D111" s="60"/>
      <c r="E111" s="61"/>
      <c r="F111" s="96"/>
      <c r="G111" s="101"/>
      <c r="H111" s="98"/>
      <c r="I111" s="40">
        <f t="shared" si="0"/>
        <v>-42917059.078699946</v>
      </c>
    </row>
    <row r="112" spans="3:9" s="6" customFormat="1" ht="18" hidden="1" thickTop="1" thickBot="1" x14ac:dyDescent="0.25">
      <c r="C112" s="59"/>
      <c r="D112" s="60"/>
      <c r="E112" s="61"/>
      <c r="F112" s="96"/>
      <c r="G112" s="101"/>
      <c r="H112" s="98"/>
      <c r="I112" s="40">
        <f t="shared" si="0"/>
        <v>-42917059.078699946</v>
      </c>
    </row>
    <row r="113" spans="3:9" s="6" customFormat="1" ht="18" hidden="1" thickTop="1" thickBot="1" x14ac:dyDescent="0.25">
      <c r="C113" s="59"/>
      <c r="D113" s="60"/>
      <c r="E113" s="61"/>
      <c r="F113" s="96"/>
      <c r="G113" s="101"/>
      <c r="H113" s="98"/>
      <c r="I113" s="40">
        <f t="shared" si="0"/>
        <v>-42917059.078699946</v>
      </c>
    </row>
    <row r="114" spans="3:9" s="6" customFormat="1" ht="18" hidden="1" thickTop="1" thickBot="1" x14ac:dyDescent="0.25">
      <c r="C114" s="59"/>
      <c r="D114" s="60"/>
      <c r="E114" s="61"/>
      <c r="F114" s="96"/>
      <c r="G114" s="101"/>
      <c r="H114" s="98"/>
      <c r="I114" s="40">
        <f t="shared" si="0"/>
        <v>-42917059.078699946</v>
      </c>
    </row>
    <row r="115" spans="3:9" s="6" customFormat="1" ht="18" hidden="1" thickTop="1" thickBot="1" x14ac:dyDescent="0.25">
      <c r="C115" s="59"/>
      <c r="D115" s="60"/>
      <c r="E115" s="61"/>
      <c r="F115" s="96"/>
      <c r="G115" s="101"/>
      <c r="H115" s="98"/>
      <c r="I115" s="40">
        <f t="shared" si="0"/>
        <v>-42917059.078699946</v>
      </c>
    </row>
    <row r="116" spans="3:9" s="6" customFormat="1" ht="18" hidden="1" thickTop="1" thickBot="1" x14ac:dyDescent="0.25">
      <c r="C116" s="59"/>
      <c r="D116" s="60"/>
      <c r="E116" s="61"/>
      <c r="F116" s="96"/>
      <c r="G116" s="101"/>
      <c r="H116" s="98"/>
      <c r="I116" s="40">
        <f t="shared" si="0"/>
        <v>-42917059.078699946</v>
      </c>
    </row>
    <row r="117" spans="3:9" s="6" customFormat="1" ht="18" hidden="1" thickTop="1" thickBot="1" x14ac:dyDescent="0.25">
      <c r="C117" s="59"/>
      <c r="D117" s="60"/>
      <c r="E117" s="61"/>
      <c r="F117" s="96"/>
      <c r="G117" s="101"/>
      <c r="H117" s="98"/>
      <c r="I117" s="40">
        <f t="shared" si="0"/>
        <v>-42917059.078699946</v>
      </c>
    </row>
    <row r="118" spans="3:9" s="6" customFormat="1" ht="18" hidden="1" thickTop="1" thickBot="1" x14ac:dyDescent="0.25">
      <c r="C118" s="59"/>
      <c r="D118" s="60"/>
      <c r="E118" s="61"/>
      <c r="F118" s="96"/>
      <c r="G118" s="101"/>
      <c r="H118" s="98"/>
      <c r="I118" s="40">
        <f t="shared" si="0"/>
        <v>-42917059.078699946</v>
      </c>
    </row>
    <row r="119" spans="3:9" s="6" customFormat="1" ht="18" hidden="1" thickTop="1" thickBot="1" x14ac:dyDescent="0.25">
      <c r="C119" s="59"/>
      <c r="D119" s="60"/>
      <c r="E119" s="61"/>
      <c r="F119" s="96"/>
      <c r="G119" s="101"/>
      <c r="H119" s="98"/>
      <c r="I119" s="40">
        <f t="shared" si="0"/>
        <v>-42917059.078699946</v>
      </c>
    </row>
    <row r="120" spans="3:9" s="6" customFormat="1" ht="18" hidden="1" thickTop="1" thickBot="1" x14ac:dyDescent="0.25">
      <c r="C120" s="59"/>
      <c r="D120" s="60"/>
      <c r="E120" s="61"/>
      <c r="F120" s="96"/>
      <c r="G120" s="101"/>
      <c r="H120" s="98"/>
      <c r="I120" s="40">
        <f t="shared" si="0"/>
        <v>-42917059.078699946</v>
      </c>
    </row>
    <row r="121" spans="3:9" s="6" customFormat="1" ht="18" hidden="1" thickTop="1" thickBot="1" x14ac:dyDescent="0.25">
      <c r="C121" s="59"/>
      <c r="D121" s="60"/>
      <c r="E121" s="61"/>
      <c r="F121" s="96"/>
      <c r="G121" s="101"/>
      <c r="H121" s="98"/>
      <c r="I121" s="40">
        <f t="shared" si="0"/>
        <v>-42917059.078699946</v>
      </c>
    </row>
    <row r="122" spans="3:9" s="6" customFormat="1" ht="18" hidden="1" thickTop="1" thickBot="1" x14ac:dyDescent="0.25">
      <c r="C122" s="59"/>
      <c r="D122" s="60"/>
      <c r="E122" s="61"/>
      <c r="F122" s="96"/>
      <c r="G122" s="101"/>
      <c r="H122" s="98"/>
      <c r="I122" s="40">
        <f t="shared" si="0"/>
        <v>-42917059.078699946</v>
      </c>
    </row>
    <row r="123" spans="3:9" s="6" customFormat="1" ht="18" hidden="1" thickTop="1" thickBot="1" x14ac:dyDescent="0.25">
      <c r="C123" s="59"/>
      <c r="D123" s="60"/>
      <c r="E123" s="61"/>
      <c r="F123" s="96"/>
      <c r="G123" s="101"/>
      <c r="H123" s="98"/>
      <c r="I123" s="40">
        <f t="shared" si="0"/>
        <v>-42917059.078699946</v>
      </c>
    </row>
    <row r="124" spans="3:9" s="6" customFormat="1" ht="18" hidden="1" thickTop="1" thickBot="1" x14ac:dyDescent="0.25">
      <c r="C124" s="59"/>
      <c r="D124" s="60"/>
      <c r="E124" s="61"/>
      <c r="F124" s="96"/>
      <c r="G124" s="101"/>
      <c r="H124" s="98"/>
      <c r="I124" s="40">
        <f t="shared" si="0"/>
        <v>-42917059.078699946</v>
      </c>
    </row>
    <row r="125" spans="3:9" s="6" customFormat="1" ht="18" hidden="1" thickTop="1" thickBot="1" x14ac:dyDescent="0.25">
      <c r="C125" s="59"/>
      <c r="D125" s="60"/>
      <c r="E125" s="61"/>
      <c r="F125" s="96"/>
      <c r="G125" s="101"/>
      <c r="H125" s="98"/>
      <c r="I125" s="40">
        <f t="shared" si="0"/>
        <v>-42917059.078699946</v>
      </c>
    </row>
    <row r="126" spans="3:9" s="6" customFormat="1" ht="18" hidden="1" thickTop="1" thickBot="1" x14ac:dyDescent="0.25">
      <c r="C126" s="59"/>
      <c r="D126" s="60"/>
      <c r="E126" s="61"/>
      <c r="F126" s="96"/>
      <c r="G126" s="101"/>
      <c r="H126" s="98"/>
      <c r="I126" s="40">
        <f t="shared" ref="I126:I172" si="1">I125+G126-H126</f>
        <v>-42917059.078699946</v>
      </c>
    </row>
    <row r="127" spans="3:9" s="6" customFormat="1" ht="18" hidden="1" thickTop="1" thickBot="1" x14ac:dyDescent="0.25">
      <c r="C127" s="59"/>
      <c r="D127" s="60"/>
      <c r="E127" s="61"/>
      <c r="F127" s="96"/>
      <c r="G127" s="101"/>
      <c r="H127" s="98"/>
      <c r="I127" s="40">
        <f t="shared" si="1"/>
        <v>-42917059.078699946</v>
      </c>
    </row>
    <row r="128" spans="3:9" s="6" customFormat="1" ht="18" hidden="1" thickTop="1" thickBot="1" x14ac:dyDescent="0.25">
      <c r="C128" s="59"/>
      <c r="D128" s="60"/>
      <c r="E128" s="61"/>
      <c r="F128" s="96"/>
      <c r="G128" s="101"/>
      <c r="H128" s="98"/>
      <c r="I128" s="40">
        <f t="shared" si="1"/>
        <v>-42917059.078699946</v>
      </c>
    </row>
    <row r="129" spans="3:9" s="6" customFormat="1" ht="18" hidden="1" thickTop="1" thickBot="1" x14ac:dyDescent="0.25">
      <c r="C129" s="59"/>
      <c r="D129" s="60"/>
      <c r="E129" s="61"/>
      <c r="F129" s="96"/>
      <c r="G129" s="101"/>
      <c r="H129" s="98"/>
      <c r="I129" s="40">
        <f t="shared" si="1"/>
        <v>-42917059.078699946</v>
      </c>
    </row>
    <row r="130" spans="3:9" s="6" customFormat="1" ht="18" hidden="1" thickTop="1" thickBot="1" x14ac:dyDescent="0.25">
      <c r="C130" s="59"/>
      <c r="D130" s="60"/>
      <c r="E130" s="61"/>
      <c r="F130" s="96"/>
      <c r="G130" s="101"/>
      <c r="H130" s="98"/>
      <c r="I130" s="40">
        <f t="shared" si="1"/>
        <v>-42917059.078699946</v>
      </c>
    </row>
    <row r="131" spans="3:9" s="6" customFormat="1" ht="18" hidden="1" thickTop="1" thickBot="1" x14ac:dyDescent="0.25">
      <c r="C131" s="59"/>
      <c r="D131" s="60"/>
      <c r="E131" s="61"/>
      <c r="F131" s="96"/>
      <c r="G131" s="101"/>
      <c r="H131" s="98"/>
      <c r="I131" s="40">
        <f t="shared" si="1"/>
        <v>-42917059.078699946</v>
      </c>
    </row>
    <row r="132" spans="3:9" s="6" customFormat="1" ht="18" hidden="1" thickTop="1" thickBot="1" x14ac:dyDescent="0.25">
      <c r="C132" s="59"/>
      <c r="D132" s="60"/>
      <c r="E132" s="61"/>
      <c r="F132" s="96"/>
      <c r="G132" s="101"/>
      <c r="H132" s="98"/>
      <c r="I132" s="40">
        <f t="shared" si="1"/>
        <v>-42917059.078699946</v>
      </c>
    </row>
    <row r="133" spans="3:9" s="6" customFormat="1" ht="18" hidden="1" thickTop="1" thickBot="1" x14ac:dyDescent="0.25">
      <c r="C133" s="59"/>
      <c r="D133" s="60"/>
      <c r="E133" s="61"/>
      <c r="F133" s="96"/>
      <c r="G133" s="101"/>
      <c r="H133" s="98"/>
      <c r="I133" s="40">
        <f t="shared" si="1"/>
        <v>-42917059.078699946</v>
      </c>
    </row>
    <row r="134" spans="3:9" s="6" customFormat="1" ht="18" hidden="1" thickTop="1" thickBot="1" x14ac:dyDescent="0.25">
      <c r="C134" s="59"/>
      <c r="D134" s="60"/>
      <c r="E134" s="61"/>
      <c r="F134" s="96"/>
      <c r="G134" s="101"/>
      <c r="H134" s="98"/>
      <c r="I134" s="40">
        <f t="shared" si="1"/>
        <v>-42917059.078699946</v>
      </c>
    </row>
    <row r="135" spans="3:9" s="6" customFormat="1" ht="18" hidden="1" thickTop="1" thickBot="1" x14ac:dyDescent="0.25">
      <c r="C135" s="59"/>
      <c r="D135" s="60"/>
      <c r="E135" s="61"/>
      <c r="F135" s="96"/>
      <c r="G135" s="101"/>
      <c r="H135" s="98"/>
      <c r="I135" s="40">
        <f t="shared" si="1"/>
        <v>-42917059.078699946</v>
      </c>
    </row>
    <row r="136" spans="3:9" s="6" customFormat="1" ht="18" hidden="1" thickTop="1" thickBot="1" x14ac:dyDescent="0.25">
      <c r="C136" s="59"/>
      <c r="D136" s="60"/>
      <c r="E136" s="61"/>
      <c r="F136" s="96"/>
      <c r="G136" s="101"/>
      <c r="H136" s="98"/>
      <c r="I136" s="40">
        <f t="shared" si="1"/>
        <v>-42917059.078699946</v>
      </c>
    </row>
    <row r="137" spans="3:9" s="6" customFormat="1" ht="18" hidden="1" thickTop="1" thickBot="1" x14ac:dyDescent="0.25">
      <c r="C137" s="59"/>
      <c r="D137" s="60"/>
      <c r="E137" s="61"/>
      <c r="F137" s="96"/>
      <c r="G137" s="101"/>
      <c r="H137" s="98"/>
      <c r="I137" s="40">
        <f t="shared" si="1"/>
        <v>-42917059.078699946</v>
      </c>
    </row>
    <row r="138" spans="3:9" s="6" customFormat="1" ht="18" hidden="1" thickTop="1" thickBot="1" x14ac:dyDescent="0.25">
      <c r="C138" s="59"/>
      <c r="D138" s="60"/>
      <c r="E138" s="61"/>
      <c r="F138" s="96"/>
      <c r="G138" s="101"/>
      <c r="H138" s="98"/>
      <c r="I138" s="40">
        <f t="shared" si="1"/>
        <v>-42917059.078699946</v>
      </c>
    </row>
    <row r="139" spans="3:9" s="6" customFormat="1" ht="18" hidden="1" thickTop="1" thickBot="1" x14ac:dyDescent="0.25">
      <c r="C139" s="59"/>
      <c r="D139" s="60"/>
      <c r="E139" s="61"/>
      <c r="F139" s="96"/>
      <c r="G139" s="101"/>
      <c r="H139" s="98"/>
      <c r="I139" s="40">
        <f t="shared" si="1"/>
        <v>-42917059.078699946</v>
      </c>
    </row>
    <row r="140" spans="3:9" s="6" customFormat="1" ht="18" hidden="1" thickTop="1" thickBot="1" x14ac:dyDescent="0.25">
      <c r="C140" s="59"/>
      <c r="D140" s="60"/>
      <c r="E140" s="61"/>
      <c r="F140" s="96"/>
      <c r="G140" s="101"/>
      <c r="H140" s="98"/>
      <c r="I140" s="40">
        <f t="shared" si="1"/>
        <v>-42917059.078699946</v>
      </c>
    </row>
    <row r="141" spans="3:9" s="6" customFormat="1" ht="18" hidden="1" thickTop="1" thickBot="1" x14ac:dyDescent="0.25">
      <c r="C141" s="59"/>
      <c r="D141" s="60"/>
      <c r="E141" s="61"/>
      <c r="F141" s="96"/>
      <c r="G141" s="101"/>
      <c r="H141" s="98"/>
      <c r="I141" s="40">
        <f t="shared" si="1"/>
        <v>-42917059.078699946</v>
      </c>
    </row>
    <row r="142" spans="3:9" s="6" customFormat="1" ht="18" hidden="1" thickTop="1" thickBot="1" x14ac:dyDescent="0.25">
      <c r="C142" s="59"/>
      <c r="D142" s="60"/>
      <c r="E142" s="61"/>
      <c r="F142" s="96"/>
      <c r="G142" s="101"/>
      <c r="H142" s="98"/>
      <c r="I142" s="40">
        <f t="shared" si="1"/>
        <v>-42917059.078699946</v>
      </c>
    </row>
    <row r="143" spans="3:9" s="6" customFormat="1" ht="18" hidden="1" thickTop="1" thickBot="1" x14ac:dyDescent="0.25">
      <c r="C143" s="59"/>
      <c r="D143" s="60"/>
      <c r="E143" s="61"/>
      <c r="F143" s="96"/>
      <c r="G143" s="101"/>
      <c r="H143" s="98"/>
      <c r="I143" s="40">
        <f t="shared" si="1"/>
        <v>-42917059.078699946</v>
      </c>
    </row>
    <row r="144" spans="3:9" s="6" customFormat="1" ht="18" hidden="1" thickTop="1" thickBot="1" x14ac:dyDescent="0.25">
      <c r="C144" s="59"/>
      <c r="D144" s="60"/>
      <c r="E144" s="61"/>
      <c r="F144" s="96"/>
      <c r="G144" s="101"/>
      <c r="H144" s="98"/>
      <c r="I144" s="40">
        <f t="shared" si="1"/>
        <v>-42917059.078699946</v>
      </c>
    </row>
    <row r="145" spans="3:9" s="6" customFormat="1" ht="18" hidden="1" thickTop="1" thickBot="1" x14ac:dyDescent="0.25">
      <c r="C145" s="59"/>
      <c r="D145" s="60"/>
      <c r="E145" s="61"/>
      <c r="F145" s="96"/>
      <c r="G145" s="101"/>
      <c r="H145" s="98"/>
      <c r="I145" s="40">
        <f t="shared" si="1"/>
        <v>-42917059.078699946</v>
      </c>
    </row>
    <row r="146" spans="3:9" s="6" customFormat="1" ht="18" hidden="1" thickTop="1" thickBot="1" x14ac:dyDescent="0.25">
      <c r="C146" s="59"/>
      <c r="D146" s="60"/>
      <c r="E146" s="61"/>
      <c r="F146" s="96"/>
      <c r="G146" s="101"/>
      <c r="H146" s="98"/>
      <c r="I146" s="40">
        <f t="shared" si="1"/>
        <v>-42917059.078699946</v>
      </c>
    </row>
    <row r="147" spans="3:9" s="6" customFormat="1" ht="18" hidden="1" thickTop="1" thickBot="1" x14ac:dyDescent="0.25">
      <c r="C147" s="59"/>
      <c r="D147" s="60"/>
      <c r="E147" s="61"/>
      <c r="F147" s="96"/>
      <c r="G147" s="101"/>
      <c r="H147" s="98"/>
      <c r="I147" s="40">
        <f t="shared" si="1"/>
        <v>-42917059.078699946</v>
      </c>
    </row>
    <row r="148" spans="3:9" s="6" customFormat="1" ht="18" hidden="1" thickTop="1" thickBot="1" x14ac:dyDescent="0.25">
      <c r="C148" s="59"/>
      <c r="D148" s="60"/>
      <c r="E148" s="61"/>
      <c r="F148" s="96"/>
      <c r="G148" s="101"/>
      <c r="H148" s="98"/>
      <c r="I148" s="40">
        <f t="shared" si="1"/>
        <v>-42917059.078699946</v>
      </c>
    </row>
    <row r="149" spans="3:9" s="6" customFormat="1" ht="18" hidden="1" thickTop="1" thickBot="1" x14ac:dyDescent="0.25">
      <c r="C149" s="59"/>
      <c r="D149" s="60"/>
      <c r="E149" s="61"/>
      <c r="F149" s="96"/>
      <c r="G149" s="101"/>
      <c r="H149" s="98"/>
      <c r="I149" s="40">
        <f t="shared" si="1"/>
        <v>-42917059.078699946</v>
      </c>
    </row>
    <row r="150" spans="3:9" s="6" customFormat="1" ht="18" hidden="1" thickTop="1" thickBot="1" x14ac:dyDescent="0.25">
      <c r="C150" s="59"/>
      <c r="D150" s="60"/>
      <c r="E150" s="61"/>
      <c r="F150" s="96"/>
      <c r="G150" s="101"/>
      <c r="H150" s="98"/>
      <c r="I150" s="40">
        <f t="shared" si="1"/>
        <v>-42917059.078699946</v>
      </c>
    </row>
    <row r="151" spans="3:9" s="6" customFormat="1" ht="18" hidden="1" thickTop="1" thickBot="1" x14ac:dyDescent="0.25">
      <c r="C151" s="59"/>
      <c r="D151" s="60"/>
      <c r="E151" s="61"/>
      <c r="F151" s="96"/>
      <c r="G151" s="101"/>
      <c r="H151" s="98"/>
      <c r="I151" s="40">
        <f t="shared" si="1"/>
        <v>-42917059.078699946</v>
      </c>
    </row>
    <row r="152" spans="3:9" s="6" customFormat="1" ht="18" hidden="1" thickTop="1" thickBot="1" x14ac:dyDescent="0.25">
      <c r="C152" s="59"/>
      <c r="D152" s="60"/>
      <c r="E152" s="61"/>
      <c r="F152" s="96"/>
      <c r="G152" s="101"/>
      <c r="H152" s="98"/>
      <c r="I152" s="40">
        <f t="shared" si="1"/>
        <v>-42917059.078699946</v>
      </c>
    </row>
    <row r="153" spans="3:9" s="6" customFormat="1" ht="18" hidden="1" thickTop="1" thickBot="1" x14ac:dyDescent="0.25">
      <c r="C153" s="59"/>
      <c r="D153" s="60"/>
      <c r="E153" s="64"/>
      <c r="F153" s="96"/>
      <c r="G153" s="101"/>
      <c r="H153" s="98"/>
      <c r="I153" s="40">
        <f t="shared" si="1"/>
        <v>-42917059.078699946</v>
      </c>
    </row>
    <row r="154" spans="3:9" s="6" customFormat="1" ht="18" hidden="1" thickTop="1" thickBot="1" x14ac:dyDescent="0.25">
      <c r="C154" s="59"/>
      <c r="D154" s="60"/>
      <c r="E154" s="61"/>
      <c r="F154" s="96"/>
      <c r="G154" s="101"/>
      <c r="H154" s="98"/>
      <c r="I154" s="40">
        <f t="shared" si="1"/>
        <v>-42917059.078699946</v>
      </c>
    </row>
    <row r="155" spans="3:9" s="6" customFormat="1" ht="18" hidden="1" thickTop="1" thickBot="1" x14ac:dyDescent="0.25">
      <c r="C155" s="59"/>
      <c r="D155" s="60"/>
      <c r="E155" s="64"/>
      <c r="F155" s="96"/>
      <c r="G155" s="101"/>
      <c r="H155" s="97"/>
      <c r="I155" s="40">
        <f t="shared" si="1"/>
        <v>-42917059.078699946</v>
      </c>
    </row>
    <row r="156" spans="3:9" s="6" customFormat="1" ht="18" hidden="1" thickTop="1" thickBot="1" x14ac:dyDescent="0.25">
      <c r="C156" s="59"/>
      <c r="D156" s="60"/>
      <c r="E156" s="64"/>
      <c r="F156" s="96"/>
      <c r="G156" s="101"/>
      <c r="H156" s="97"/>
      <c r="I156" s="40">
        <f t="shared" si="1"/>
        <v>-42917059.078699946</v>
      </c>
    </row>
    <row r="157" spans="3:9" s="6" customFormat="1" ht="18" hidden="1" thickTop="1" thickBot="1" x14ac:dyDescent="0.25">
      <c r="C157" s="59"/>
      <c r="D157" s="60"/>
      <c r="E157" s="61"/>
      <c r="F157" s="96"/>
      <c r="G157" s="101"/>
      <c r="H157" s="98"/>
      <c r="I157" s="40">
        <f t="shared" si="1"/>
        <v>-42917059.078699946</v>
      </c>
    </row>
    <row r="158" spans="3:9" s="6" customFormat="1" ht="18" hidden="1" thickTop="1" thickBot="1" x14ac:dyDescent="0.25">
      <c r="C158" s="59"/>
      <c r="D158" s="60"/>
      <c r="E158" s="61"/>
      <c r="F158" s="96"/>
      <c r="G158" s="101"/>
      <c r="H158" s="98"/>
      <c r="I158" s="40">
        <f t="shared" si="1"/>
        <v>-42917059.078699946</v>
      </c>
    </row>
    <row r="159" spans="3:9" s="6" customFormat="1" ht="18" hidden="1" thickTop="1" thickBot="1" x14ac:dyDescent="0.25">
      <c r="C159" s="59"/>
      <c r="D159" s="60"/>
      <c r="E159" s="64"/>
      <c r="F159" s="96"/>
      <c r="G159" s="101"/>
      <c r="H159" s="98"/>
      <c r="I159" s="40">
        <f t="shared" si="1"/>
        <v>-42917059.078699946</v>
      </c>
    </row>
    <row r="160" spans="3:9" s="6" customFormat="1" ht="18" hidden="1" thickTop="1" thickBot="1" x14ac:dyDescent="0.25">
      <c r="C160" s="59"/>
      <c r="D160" s="60"/>
      <c r="E160" s="64"/>
      <c r="F160" s="96"/>
      <c r="G160" s="101"/>
      <c r="H160" s="98"/>
      <c r="I160" s="40">
        <f t="shared" si="1"/>
        <v>-42917059.078699946</v>
      </c>
    </row>
    <row r="161" spans="3:95" s="6" customFormat="1" ht="18" hidden="1" thickTop="1" thickBot="1" x14ac:dyDescent="0.25">
      <c r="C161" s="59"/>
      <c r="D161" s="60"/>
      <c r="E161" s="61"/>
      <c r="F161" s="96"/>
      <c r="G161" s="102"/>
      <c r="H161" s="98"/>
      <c r="I161" s="40">
        <f t="shared" si="1"/>
        <v>-42917059.078699946</v>
      </c>
    </row>
    <row r="162" spans="3:95" s="6" customFormat="1" ht="18" hidden="1" thickTop="1" thickBot="1" x14ac:dyDescent="0.25">
      <c r="C162" s="59"/>
      <c r="D162" s="60"/>
      <c r="E162" s="64"/>
      <c r="F162" s="62"/>
      <c r="G162" s="99"/>
      <c r="H162" s="76"/>
      <c r="I162" s="40">
        <f t="shared" si="1"/>
        <v>-42917059.078699946</v>
      </c>
    </row>
    <row r="163" spans="3:95" s="6" customFormat="1" ht="18" hidden="1" thickTop="1" thickBot="1" x14ac:dyDescent="0.25">
      <c r="C163" s="59"/>
      <c r="D163" s="60"/>
      <c r="E163" s="61"/>
      <c r="F163" s="62"/>
      <c r="G163" s="76"/>
      <c r="H163" s="76"/>
      <c r="I163" s="40">
        <f t="shared" si="1"/>
        <v>-42917059.078699946</v>
      </c>
    </row>
    <row r="164" spans="3:95" s="6" customFormat="1" ht="18" hidden="1" thickTop="1" thickBot="1" x14ac:dyDescent="0.25">
      <c r="C164" s="59"/>
      <c r="D164" s="60"/>
      <c r="E164" s="64"/>
      <c r="F164" s="62"/>
      <c r="G164" s="76"/>
      <c r="H164" s="76"/>
      <c r="I164" s="40">
        <f t="shared" si="1"/>
        <v>-42917059.078699946</v>
      </c>
    </row>
    <row r="165" spans="3:95" s="6" customFormat="1" ht="18" hidden="1" thickTop="1" thickBot="1" x14ac:dyDescent="0.25">
      <c r="C165" s="59"/>
      <c r="D165" s="60"/>
      <c r="E165" s="61"/>
      <c r="F165" s="62"/>
      <c r="G165" s="76"/>
      <c r="H165" s="76"/>
      <c r="I165" s="40">
        <f t="shared" si="1"/>
        <v>-42917059.078699946</v>
      </c>
    </row>
    <row r="166" spans="3:95" s="6" customFormat="1" ht="18" hidden="1" thickTop="1" thickBot="1" x14ac:dyDescent="0.25">
      <c r="C166" s="59"/>
      <c r="D166" s="60"/>
      <c r="E166" s="64"/>
      <c r="F166" s="62"/>
      <c r="G166" s="76"/>
      <c r="H166" s="76"/>
      <c r="I166" s="40">
        <f t="shared" si="1"/>
        <v>-42917059.078699946</v>
      </c>
    </row>
    <row r="167" spans="3:95" s="6" customFormat="1" ht="18" hidden="1" thickTop="1" thickBot="1" x14ac:dyDescent="0.25">
      <c r="C167" s="59"/>
      <c r="D167" s="60"/>
      <c r="E167" s="61"/>
      <c r="F167" s="62"/>
      <c r="G167" s="76"/>
      <c r="H167" s="76"/>
      <c r="I167" s="40">
        <f t="shared" si="1"/>
        <v>-42917059.078699946</v>
      </c>
    </row>
    <row r="168" spans="3:95" s="6" customFormat="1" ht="18" hidden="1" thickTop="1" thickBot="1" x14ac:dyDescent="0.25">
      <c r="C168" s="59"/>
      <c r="D168" s="60"/>
      <c r="E168" s="64"/>
      <c r="F168" s="62"/>
      <c r="G168" s="76"/>
      <c r="H168" s="63"/>
      <c r="I168" s="40">
        <f t="shared" si="1"/>
        <v>-42917059.078699946</v>
      </c>
    </row>
    <row r="169" spans="3:95" s="6" customFormat="1" ht="18" hidden="1" thickTop="1" thickBot="1" x14ac:dyDescent="0.25">
      <c r="C169" s="59"/>
      <c r="D169" s="60"/>
      <c r="E169" s="61"/>
      <c r="F169" s="62"/>
      <c r="G169" s="76"/>
      <c r="H169" s="63"/>
      <c r="I169" s="40">
        <f t="shared" si="1"/>
        <v>-42917059.078699946</v>
      </c>
    </row>
    <row r="170" spans="3:95" s="6" customFormat="1" ht="18" hidden="1" thickTop="1" thickBot="1" x14ac:dyDescent="0.25">
      <c r="C170" s="59"/>
      <c r="D170" s="60"/>
      <c r="E170" s="64"/>
      <c r="F170" s="62"/>
      <c r="G170" s="76"/>
      <c r="H170" s="63"/>
      <c r="I170" s="40">
        <f t="shared" si="1"/>
        <v>-42917059.078699946</v>
      </c>
    </row>
    <row r="171" spans="3:95" s="6" customFormat="1" ht="18" hidden="1" thickTop="1" thickBot="1" x14ac:dyDescent="0.25">
      <c r="C171" s="59"/>
      <c r="D171" s="60"/>
      <c r="E171" s="61"/>
      <c r="F171" s="62"/>
      <c r="G171" s="76"/>
      <c r="H171" s="63"/>
      <c r="I171" s="40">
        <f t="shared" si="1"/>
        <v>-42917059.078699946</v>
      </c>
    </row>
    <row r="172" spans="3:95" s="6" customFormat="1" ht="18" hidden="1" thickTop="1" thickBot="1" x14ac:dyDescent="0.25">
      <c r="C172" s="59"/>
      <c r="D172" s="60"/>
      <c r="E172" s="64"/>
      <c r="F172" s="62"/>
      <c r="G172" s="76"/>
      <c r="H172" s="63"/>
      <c r="I172" s="40">
        <f t="shared" si="1"/>
        <v>-42917059.078699946</v>
      </c>
    </row>
    <row r="173" spans="3:95" s="11" customFormat="1" ht="18" thickTop="1" thickBot="1" x14ac:dyDescent="0.25">
      <c r="C173" s="212" t="s">
        <v>8</v>
      </c>
      <c r="D173" s="213"/>
      <c r="E173" s="213"/>
      <c r="F173" s="213"/>
      <c r="G173" s="85">
        <f>SUM(G15:G172)</f>
        <v>62592623.670000002</v>
      </c>
      <c r="H173" s="85">
        <f>SUM(H15:H172)</f>
        <v>68673174.470000029</v>
      </c>
      <c r="I173" s="86">
        <f>+I14+G173-H173</f>
        <v>-42917059.078699976</v>
      </c>
      <c r="J173" s="24">
        <f>+I173-'[1]CTA. RECOLECTORA AUXILIAR 3001'!$J$6865</f>
        <v>0</v>
      </c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</row>
    <row r="174" spans="3:95" s="11" customFormat="1" ht="17.25" thickTop="1" x14ac:dyDescent="0.2">
      <c r="C174" s="128"/>
      <c r="D174" s="128"/>
      <c r="E174" s="128"/>
      <c r="F174" s="128"/>
      <c r="G174" s="129"/>
      <c r="H174" s="129"/>
      <c r="I174" s="84"/>
      <c r="J174" s="24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</row>
    <row r="175" spans="3:95" s="11" customFormat="1" ht="16.5" x14ac:dyDescent="0.2">
      <c r="C175" s="128"/>
      <c r="D175" s="128"/>
      <c r="E175" s="128"/>
      <c r="F175" s="128"/>
      <c r="G175" s="129"/>
      <c r="H175" s="129"/>
      <c r="I175" s="84"/>
      <c r="J175" s="24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</row>
    <row r="176" spans="3:95" s="11" customFormat="1" ht="16.5" x14ac:dyDescent="0.2">
      <c r="C176" s="5"/>
      <c r="D176" s="5"/>
      <c r="E176" s="77" t="s">
        <v>34</v>
      </c>
      <c r="F176" s="78"/>
      <c r="G176" s="8" t="s">
        <v>46</v>
      </c>
      <c r="H176" s="78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</row>
    <row r="177" spans="3:95" s="11" customFormat="1" ht="16.5" x14ac:dyDescent="0.2">
      <c r="C177" s="5"/>
      <c r="D177" s="5"/>
      <c r="E177" s="77" t="s">
        <v>29</v>
      </c>
      <c r="F177" s="78"/>
      <c r="G177" s="8"/>
      <c r="H177" s="77" t="s">
        <v>30</v>
      </c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</row>
    <row r="178" spans="3:95" s="11" customFormat="1" ht="16.5" x14ac:dyDescent="0.2">
      <c r="C178" s="5"/>
      <c r="D178" s="5"/>
      <c r="E178" s="77" t="s">
        <v>31</v>
      </c>
      <c r="F178" s="78"/>
      <c r="G178" s="8"/>
      <c r="H178" s="77" t="s">
        <v>69</v>
      </c>
      <c r="J178" s="22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</row>
    <row r="179" spans="3:95" s="11" customFormat="1" ht="16.5" x14ac:dyDescent="0.2">
      <c r="C179" s="5"/>
      <c r="D179" s="5"/>
      <c r="E179" s="77" t="s">
        <v>32</v>
      </c>
      <c r="F179" s="78"/>
      <c r="G179" s="8"/>
      <c r="H179" s="77" t="s">
        <v>49</v>
      </c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</row>
    <row r="180" spans="3:95" s="11" customFormat="1" ht="16.5" x14ac:dyDescent="0.2">
      <c r="C180" s="5"/>
      <c r="D180" s="5"/>
      <c r="E180" s="77"/>
      <c r="F180" s="78"/>
      <c r="G180" s="77"/>
      <c r="H180" s="8"/>
      <c r="I180" s="8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</row>
    <row r="181" spans="3:95" s="11" customFormat="1" ht="16.5" x14ac:dyDescent="0.2">
      <c r="C181" s="5"/>
      <c r="D181" s="5"/>
      <c r="E181" s="79"/>
      <c r="F181" s="104"/>
      <c r="G181" s="78"/>
      <c r="H181" s="8"/>
      <c r="I181" s="8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</row>
    <row r="182" spans="3:95" s="11" customFormat="1" ht="16.5" x14ac:dyDescent="0.2">
      <c r="C182" s="5"/>
      <c r="D182" s="5"/>
      <c r="E182" s="79"/>
      <c r="F182" s="77" t="s">
        <v>33</v>
      </c>
      <c r="G182" s="78"/>
      <c r="H182" s="8"/>
      <c r="I182" s="8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</row>
    <row r="183" spans="3:95" s="11" customFormat="1" ht="18" x14ac:dyDescent="0.25">
      <c r="C183" s="19"/>
      <c r="D183" s="5"/>
      <c r="E183" s="79"/>
      <c r="F183" s="77" t="s">
        <v>73</v>
      </c>
      <c r="G183" s="78"/>
      <c r="H183" s="8"/>
      <c r="I183" s="17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</row>
    <row r="184" spans="3:95" s="11" customFormat="1" ht="18" x14ac:dyDescent="0.2">
      <c r="C184" s="18"/>
      <c r="D184" s="5"/>
      <c r="E184" s="79"/>
      <c r="F184" s="77" t="s">
        <v>47</v>
      </c>
      <c r="G184" s="78"/>
      <c r="H184" s="8"/>
      <c r="I184" s="20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</row>
    <row r="185" spans="3:95" s="11" customFormat="1" ht="18" x14ac:dyDescent="0.2">
      <c r="C185" s="18"/>
      <c r="D185" s="5"/>
      <c r="E185" s="79"/>
      <c r="G185" s="78"/>
      <c r="H185" s="8"/>
      <c r="I185" s="20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</row>
    <row r="186" spans="3:95" s="11" customFormat="1" ht="16.5" x14ac:dyDescent="0.2">
      <c r="C186" s="5"/>
      <c r="D186" s="5"/>
      <c r="E186" s="79"/>
      <c r="F186" s="78"/>
      <c r="G186" s="78"/>
      <c r="H186" s="8"/>
      <c r="I186" s="4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</row>
    <row r="187" spans="3:95" s="11" customFormat="1" ht="20.25" x14ac:dyDescent="0.2">
      <c r="C187" s="211"/>
      <c r="D187" s="211"/>
      <c r="E187" s="211"/>
      <c r="F187" s="211"/>
      <c r="G187" s="211"/>
      <c r="H187" s="211"/>
      <c r="I187" s="21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</row>
    <row r="188" spans="3:95" s="11" customFormat="1" ht="20.25" x14ac:dyDescent="0.2">
      <c r="C188" s="211"/>
      <c r="D188" s="211"/>
      <c r="E188" s="211"/>
      <c r="F188" s="211"/>
      <c r="G188" s="211"/>
      <c r="H188" s="211"/>
      <c r="I188" s="21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</row>
    <row r="189" spans="3:95" s="11" customFormat="1" ht="20.25" x14ac:dyDescent="0.2">
      <c r="C189" s="211"/>
      <c r="D189" s="211"/>
      <c r="E189" s="211"/>
      <c r="F189" s="211"/>
      <c r="G189" s="211"/>
      <c r="H189" s="211"/>
      <c r="I189" s="21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</row>
    <row r="190" spans="3:95" s="11" customFormat="1" ht="20.25" x14ac:dyDescent="0.2">
      <c r="C190" s="211"/>
      <c r="D190" s="211"/>
      <c r="E190" s="211"/>
      <c r="F190" s="211"/>
      <c r="G190" s="211"/>
      <c r="H190" s="211"/>
      <c r="I190" s="21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</row>
    <row r="191" spans="3:95" s="11" customFormat="1" x14ac:dyDescent="0.2">
      <c r="C191" s="9"/>
      <c r="D191" s="9"/>
      <c r="E191" s="172"/>
      <c r="F191" s="9"/>
      <c r="G191" s="9"/>
      <c r="H191" s="9"/>
      <c r="I191" s="9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</row>
    <row r="192" spans="3:95" s="11" customFormat="1" x14ac:dyDescent="0.2">
      <c r="C192" s="9"/>
      <c r="D192" s="9"/>
      <c r="E192" s="172"/>
      <c r="F192" s="9"/>
      <c r="G192" s="9"/>
      <c r="H192" s="9"/>
      <c r="I192" s="9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</row>
    <row r="193" spans="3:95" s="11" customFormat="1" x14ac:dyDescent="0.2">
      <c r="C193" s="9"/>
      <c r="D193" s="9"/>
      <c r="E193" s="172"/>
      <c r="F193" s="9"/>
      <c r="G193" s="9"/>
      <c r="H193" s="9"/>
      <c r="I193" s="9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</row>
    <row r="194" spans="3:95" s="11" customFormat="1" x14ac:dyDescent="0.2">
      <c r="C194" s="9"/>
      <c r="D194" s="9"/>
      <c r="E194" s="172"/>
      <c r="F194" s="9"/>
      <c r="G194" s="9"/>
      <c r="H194" s="9"/>
      <c r="I194" s="9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</row>
    <row r="195" spans="3:95" s="11" customFormat="1" x14ac:dyDescent="0.2">
      <c r="C195" s="9"/>
      <c r="D195" s="9"/>
      <c r="E195" s="172"/>
      <c r="F195" s="9"/>
      <c r="G195" s="9"/>
      <c r="H195" s="9"/>
      <c r="I195" s="9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</row>
    <row r="196" spans="3:95" s="11" customFormat="1" x14ac:dyDescent="0.2">
      <c r="C196" s="9"/>
      <c r="D196" s="9"/>
      <c r="E196" s="172"/>
      <c r="F196" s="9"/>
      <c r="G196" s="9"/>
      <c r="H196" s="9"/>
      <c r="I196" s="9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</row>
    <row r="197" spans="3:95" s="11" customFormat="1" x14ac:dyDescent="0.2">
      <c r="C197" s="9"/>
      <c r="D197" s="9"/>
      <c r="E197" s="172"/>
      <c r="F197" s="9"/>
      <c r="G197" s="9"/>
      <c r="H197" s="9"/>
      <c r="I197" s="9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</row>
    <row r="198" spans="3:95" s="11" customFormat="1" x14ac:dyDescent="0.2">
      <c r="C198" s="9"/>
      <c r="D198" s="9"/>
      <c r="E198" s="172"/>
      <c r="F198" s="9"/>
      <c r="G198" s="9"/>
      <c r="H198" s="9"/>
      <c r="I198" s="9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</row>
    <row r="199" spans="3:95" s="11" customFormat="1" ht="3" customHeight="1" x14ac:dyDescent="0.2">
      <c r="C199" s="9"/>
      <c r="D199" s="9"/>
      <c r="E199" s="172"/>
      <c r="F199" s="9"/>
      <c r="G199" s="9"/>
      <c r="H199" s="9"/>
      <c r="I199" s="9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</row>
    <row r="200" spans="3:95" s="11" customFormat="1" x14ac:dyDescent="0.2">
      <c r="C200" s="9"/>
      <c r="D200" s="9"/>
      <c r="E200" s="172"/>
      <c r="F200" s="9"/>
      <c r="G200" s="9"/>
      <c r="H200" s="9"/>
      <c r="I200" s="9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</row>
    <row r="201" spans="3:95" s="11" customFormat="1" x14ac:dyDescent="0.2">
      <c r="C201" s="9"/>
      <c r="D201" s="9"/>
      <c r="E201" s="172"/>
      <c r="F201" s="9"/>
      <c r="G201" s="9"/>
      <c r="H201" s="9"/>
      <c r="I201" s="9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</row>
    <row r="202" spans="3:95" s="11" customFormat="1" x14ac:dyDescent="0.2">
      <c r="C202" s="9"/>
      <c r="D202" s="9"/>
      <c r="E202" s="172"/>
      <c r="F202" s="9"/>
      <c r="G202" s="9"/>
      <c r="H202" s="9"/>
      <c r="I202" s="9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</row>
    <row r="221" spans="3:3" ht="13.5" thickBot="1" x14ac:dyDescent="0.25"/>
    <row r="222" spans="3:3" ht="15" x14ac:dyDescent="0.2">
      <c r="C222" s="2"/>
    </row>
  </sheetData>
  <mergeCells count="12">
    <mergeCell ref="C188:I188"/>
    <mergeCell ref="C189:I189"/>
    <mergeCell ref="C190:I190"/>
    <mergeCell ref="D11:I11"/>
    <mergeCell ref="C11:C13"/>
    <mergeCell ref="D12:H12"/>
    <mergeCell ref="C173:F173"/>
    <mergeCell ref="C6:I6"/>
    <mergeCell ref="C7:I7"/>
    <mergeCell ref="C187:I18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186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80"/>
  <sheetViews>
    <sheetView topLeftCell="B6" zoomScale="80" zoomScaleNormal="80" zoomScaleSheetLayoutView="55" workbookViewId="0">
      <selection activeCell="F60" sqref="F60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04" t="s">
        <v>10</v>
      </c>
      <c r="D6" s="204"/>
      <c r="E6" s="204"/>
      <c r="F6" s="204"/>
      <c r="G6" s="204"/>
      <c r="H6" s="204"/>
      <c r="I6" s="204"/>
      <c r="J6" s="35"/>
    </row>
    <row r="7" spans="1:12" s="14" customFormat="1" ht="18" customHeight="1" x14ac:dyDescent="0.2">
      <c r="B7" s="15"/>
      <c r="C7" s="210" t="s">
        <v>11</v>
      </c>
      <c r="D7" s="210"/>
      <c r="E7" s="210"/>
      <c r="F7" s="210"/>
      <c r="G7" s="210"/>
      <c r="H7" s="210"/>
      <c r="I7" s="210"/>
      <c r="J7" s="36"/>
    </row>
    <row r="8" spans="1:12" s="14" customFormat="1" ht="15.75" customHeight="1" x14ac:dyDescent="0.2">
      <c r="B8" s="15"/>
      <c r="C8" s="210" t="s">
        <v>20</v>
      </c>
      <c r="D8" s="210"/>
      <c r="E8" s="210"/>
      <c r="F8" s="210"/>
      <c r="G8" s="210"/>
      <c r="H8" s="210"/>
      <c r="I8" s="210"/>
      <c r="J8" s="36"/>
    </row>
    <row r="9" spans="1:12" s="14" customFormat="1" ht="18.75" x14ac:dyDescent="0.2">
      <c r="B9" s="15"/>
      <c r="C9" s="210" t="s">
        <v>80</v>
      </c>
      <c r="D9" s="210"/>
      <c r="E9" s="210"/>
      <c r="F9" s="210"/>
      <c r="G9" s="210"/>
      <c r="H9" s="210"/>
      <c r="I9" s="210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16"/>
      <c r="D11" s="206" t="s">
        <v>12</v>
      </c>
      <c r="E11" s="206"/>
      <c r="F11" s="206"/>
      <c r="G11" s="206"/>
      <c r="H11" s="206"/>
      <c r="I11" s="206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17"/>
      <c r="D12" s="205" t="s">
        <v>7</v>
      </c>
      <c r="E12" s="205"/>
      <c r="F12" s="205"/>
      <c r="G12" s="205"/>
      <c r="H12" s="205"/>
      <c r="I12" s="46">
        <f>+'[1]CTA. OPERATIVA.(160)'!$J$1440</f>
        <v>128338.83340000933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17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7" customHeight="1" thickTop="1" thickBot="1" x14ac:dyDescent="0.25">
      <c r="C14" s="133"/>
      <c r="D14" s="134"/>
      <c r="E14" s="135"/>
      <c r="F14" s="136">
        <f>+'INGRESOS CUENTA COLECT'!D17</f>
        <v>45900</v>
      </c>
      <c r="G14" s="137"/>
      <c r="H14" s="138">
        <v>0</v>
      </c>
      <c r="I14" s="137">
        <f>+I12</f>
        <v>128338.83340000933</v>
      </c>
    </row>
    <row r="15" spans="1:12" s="10" customFormat="1" ht="17.25" hidden="1" thickTop="1" x14ac:dyDescent="0.2">
      <c r="C15" s="47"/>
      <c r="D15" s="48"/>
      <c r="E15" s="72"/>
      <c r="F15" s="39"/>
      <c r="G15" s="49"/>
      <c r="H15" s="49"/>
      <c r="I15" s="41">
        <f>I14+G15-H15</f>
        <v>128338.83340000933</v>
      </c>
    </row>
    <row r="16" spans="1:12" s="10" customFormat="1" ht="16.5" hidden="1" x14ac:dyDescent="0.2">
      <c r="C16" s="50"/>
      <c r="D16" s="51"/>
      <c r="E16" s="73"/>
      <c r="F16" s="42"/>
      <c r="G16" s="52"/>
      <c r="H16" s="43"/>
      <c r="I16" s="44">
        <f t="shared" ref="I16:I49" si="0">I15+G16-H16</f>
        <v>128338.83340000933</v>
      </c>
    </row>
    <row r="17" spans="3:9" s="7" customFormat="1" ht="16.5" hidden="1" x14ac:dyDescent="0.2">
      <c r="C17" s="50"/>
      <c r="D17" s="51"/>
      <c r="E17" s="151"/>
      <c r="F17" s="42"/>
      <c r="G17" s="52"/>
      <c r="H17" s="43"/>
      <c r="I17" s="44">
        <f t="shared" si="0"/>
        <v>128338.83340000933</v>
      </c>
    </row>
    <row r="18" spans="3:9" s="7" customFormat="1" ht="16.5" hidden="1" x14ac:dyDescent="0.2">
      <c r="C18" s="50"/>
      <c r="D18" s="51"/>
      <c r="E18" s="73"/>
      <c r="F18" s="42"/>
      <c r="G18" s="52"/>
      <c r="H18" s="43"/>
      <c r="I18" s="44">
        <f t="shared" si="0"/>
        <v>128338.83340000933</v>
      </c>
    </row>
    <row r="19" spans="3:9" s="7" customFormat="1" ht="30" thickTop="1" thickBot="1" x14ac:dyDescent="0.25">
      <c r="C19" s="50"/>
      <c r="D19" s="51">
        <v>45930</v>
      </c>
      <c r="E19" s="73"/>
      <c r="F19" s="42" t="s">
        <v>28</v>
      </c>
      <c r="G19" s="52"/>
      <c r="H19" s="43">
        <v>175</v>
      </c>
      <c r="I19" s="44">
        <f t="shared" si="0"/>
        <v>128163.83340000933</v>
      </c>
    </row>
    <row r="20" spans="3:9" s="7" customFormat="1" ht="16.5" hidden="1" x14ac:dyDescent="0.2">
      <c r="C20" s="50"/>
      <c r="D20" s="53"/>
      <c r="E20" s="54"/>
      <c r="F20" s="42"/>
      <c r="G20" s="52"/>
      <c r="H20" s="55"/>
      <c r="I20" s="44">
        <f t="shared" si="0"/>
        <v>128163.83340000933</v>
      </c>
    </row>
    <row r="21" spans="3:9" s="7" customFormat="1" ht="16.5" hidden="1" x14ac:dyDescent="0.2">
      <c r="C21" s="50"/>
      <c r="D21" s="53"/>
      <c r="E21" s="73"/>
      <c r="F21" s="42"/>
      <c r="G21" s="52"/>
      <c r="H21" s="43"/>
      <c r="I21" s="44">
        <f t="shared" si="0"/>
        <v>128163.83340000933</v>
      </c>
    </row>
    <row r="22" spans="3:9" s="7" customFormat="1" ht="16.5" hidden="1" x14ac:dyDescent="0.2">
      <c r="C22" s="50"/>
      <c r="D22" s="51"/>
      <c r="E22" s="73"/>
      <c r="F22" s="42"/>
      <c r="G22" s="52"/>
      <c r="H22" s="43"/>
      <c r="I22" s="44">
        <f t="shared" si="0"/>
        <v>128163.83340000933</v>
      </c>
    </row>
    <row r="23" spans="3:9" s="7" customFormat="1" ht="16.5" hidden="1" x14ac:dyDescent="0.2">
      <c r="C23" s="50"/>
      <c r="D23" s="51"/>
      <c r="E23" s="73"/>
      <c r="F23" s="42"/>
      <c r="G23" s="52"/>
      <c r="H23" s="43"/>
      <c r="I23" s="44">
        <f t="shared" si="0"/>
        <v>128163.83340000933</v>
      </c>
    </row>
    <row r="24" spans="3:9" s="7" customFormat="1" ht="16.5" hidden="1" x14ac:dyDescent="0.2">
      <c r="C24" s="50"/>
      <c r="D24" s="51"/>
      <c r="E24" s="151"/>
      <c r="F24" s="42"/>
      <c r="G24" s="52"/>
      <c r="H24" s="43"/>
      <c r="I24" s="44">
        <f t="shared" si="0"/>
        <v>128163.83340000933</v>
      </c>
    </row>
    <row r="25" spans="3:9" s="7" customFormat="1" ht="16.5" hidden="1" x14ac:dyDescent="0.2">
      <c r="C25" s="50"/>
      <c r="D25" s="51"/>
      <c r="E25" s="73"/>
      <c r="F25" s="42"/>
      <c r="G25" s="52"/>
      <c r="H25" s="43"/>
      <c r="I25" s="44">
        <f t="shared" si="0"/>
        <v>128163.83340000933</v>
      </c>
    </row>
    <row r="26" spans="3:9" s="7" customFormat="1" ht="16.5" hidden="1" x14ac:dyDescent="0.2">
      <c r="C26" s="50"/>
      <c r="D26" s="51"/>
      <c r="E26" s="73"/>
      <c r="F26" s="42"/>
      <c r="G26" s="52"/>
      <c r="H26" s="43"/>
      <c r="I26" s="44">
        <f t="shared" si="0"/>
        <v>128163.83340000933</v>
      </c>
    </row>
    <row r="27" spans="3:9" s="7" customFormat="1" ht="16.5" hidden="1" x14ac:dyDescent="0.2">
      <c r="C27" s="92"/>
      <c r="D27" s="90"/>
      <c r="E27" s="103"/>
      <c r="F27" s="93"/>
      <c r="G27" s="91"/>
      <c r="H27" s="87"/>
      <c r="I27" s="44">
        <f t="shared" si="0"/>
        <v>128163.83340000933</v>
      </c>
    </row>
    <row r="28" spans="3:9" s="7" customFormat="1" ht="16.5" hidden="1" x14ac:dyDescent="0.2">
      <c r="C28" s="92"/>
      <c r="D28" s="90"/>
      <c r="E28" s="103"/>
      <c r="F28" s="93"/>
      <c r="G28" s="91"/>
      <c r="H28" s="87"/>
      <c r="I28" s="44">
        <f t="shared" si="0"/>
        <v>128163.83340000933</v>
      </c>
    </row>
    <row r="29" spans="3:9" s="7" customFormat="1" ht="16.5" hidden="1" x14ac:dyDescent="0.2">
      <c r="C29" s="92"/>
      <c r="D29" s="90"/>
      <c r="E29" s="103"/>
      <c r="F29" s="93"/>
      <c r="G29" s="91"/>
      <c r="H29" s="87"/>
      <c r="I29" s="44">
        <f t="shared" si="0"/>
        <v>128163.83340000933</v>
      </c>
    </row>
    <row r="30" spans="3:9" s="7" customFormat="1" ht="16.5" hidden="1" x14ac:dyDescent="0.2">
      <c r="C30" s="92"/>
      <c r="D30" s="90"/>
      <c r="E30" s="103"/>
      <c r="F30" s="93"/>
      <c r="G30" s="91"/>
      <c r="H30" s="87"/>
      <c r="I30" s="44">
        <f t="shared" si="0"/>
        <v>128163.83340000933</v>
      </c>
    </row>
    <row r="31" spans="3:9" s="7" customFormat="1" ht="16.5" hidden="1" x14ac:dyDescent="0.2">
      <c r="C31" s="92"/>
      <c r="D31" s="90"/>
      <c r="E31" s="103"/>
      <c r="F31" s="93"/>
      <c r="G31" s="91"/>
      <c r="H31" s="87"/>
      <c r="I31" s="44">
        <f t="shared" si="0"/>
        <v>128163.83340000933</v>
      </c>
    </row>
    <row r="32" spans="3:9" s="7" customFormat="1" ht="16.5" hidden="1" x14ac:dyDescent="0.2">
      <c r="C32" s="92"/>
      <c r="D32" s="90"/>
      <c r="E32" s="103"/>
      <c r="F32" s="93"/>
      <c r="G32" s="91"/>
      <c r="H32" s="87"/>
      <c r="I32" s="44">
        <f t="shared" si="0"/>
        <v>128163.83340000933</v>
      </c>
    </row>
    <row r="33" spans="3:9" s="7" customFormat="1" ht="16.5" hidden="1" x14ac:dyDescent="0.2">
      <c r="C33" s="92"/>
      <c r="D33" s="90"/>
      <c r="E33" s="103"/>
      <c r="F33" s="93"/>
      <c r="G33" s="91"/>
      <c r="H33" s="87"/>
      <c r="I33" s="44">
        <f t="shared" si="0"/>
        <v>128163.83340000933</v>
      </c>
    </row>
    <row r="34" spans="3:9" s="7" customFormat="1" ht="16.5" hidden="1" x14ac:dyDescent="0.2">
      <c r="C34" s="92"/>
      <c r="D34" s="90"/>
      <c r="E34" s="103"/>
      <c r="F34" s="93"/>
      <c r="G34" s="91"/>
      <c r="H34" s="87"/>
      <c r="I34" s="44">
        <f t="shared" si="0"/>
        <v>128163.83340000933</v>
      </c>
    </row>
    <row r="35" spans="3:9" s="7" customFormat="1" ht="16.5" hidden="1" x14ac:dyDescent="0.2">
      <c r="C35" s="92"/>
      <c r="D35" s="90"/>
      <c r="E35" s="103"/>
      <c r="F35" s="93"/>
      <c r="G35" s="91"/>
      <c r="H35" s="87"/>
      <c r="I35" s="44">
        <f t="shared" si="0"/>
        <v>128163.83340000933</v>
      </c>
    </row>
    <row r="36" spans="3:9" s="7" customFormat="1" ht="16.5" hidden="1" x14ac:dyDescent="0.2">
      <c r="C36" s="92"/>
      <c r="D36" s="90"/>
      <c r="E36" s="103"/>
      <c r="F36" s="93"/>
      <c r="G36" s="91"/>
      <c r="H36" s="87"/>
      <c r="I36" s="44">
        <f t="shared" si="0"/>
        <v>128163.83340000933</v>
      </c>
    </row>
    <row r="37" spans="3:9" s="7" customFormat="1" ht="16.5" hidden="1" x14ac:dyDescent="0.2">
      <c r="C37" s="92"/>
      <c r="D37" s="90"/>
      <c r="E37" s="103"/>
      <c r="F37" s="93"/>
      <c r="G37" s="91"/>
      <c r="H37" s="87"/>
      <c r="I37" s="44">
        <f t="shared" si="0"/>
        <v>128163.83340000933</v>
      </c>
    </row>
    <row r="38" spans="3:9" s="7" customFormat="1" ht="16.5" hidden="1" x14ac:dyDescent="0.2">
      <c r="C38" s="92"/>
      <c r="D38" s="90"/>
      <c r="E38" s="103"/>
      <c r="F38" s="93"/>
      <c r="G38" s="91"/>
      <c r="H38" s="87"/>
      <c r="I38" s="44">
        <f t="shared" si="0"/>
        <v>128163.83340000933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0"/>
        <v>128163.83340000933</v>
      </c>
    </row>
    <row r="40" spans="3:9" s="7" customFormat="1" ht="16.5" hidden="1" x14ac:dyDescent="0.2">
      <c r="C40" s="92"/>
      <c r="D40" s="190"/>
      <c r="E40" s="103"/>
      <c r="F40" s="93"/>
      <c r="G40" s="91"/>
      <c r="H40" s="87"/>
      <c r="I40" s="44">
        <f t="shared" si="0"/>
        <v>128163.83340000933</v>
      </c>
    </row>
    <row r="41" spans="3:9" s="7" customFormat="1" ht="16.5" hidden="1" x14ac:dyDescent="0.2">
      <c r="C41" s="92"/>
      <c r="D41" s="190"/>
      <c r="E41" s="103"/>
      <c r="F41" s="93"/>
      <c r="G41" s="91"/>
      <c r="H41" s="87"/>
      <c r="I41" s="44">
        <f t="shared" si="0"/>
        <v>128163.83340000933</v>
      </c>
    </row>
    <row r="42" spans="3:9" s="7" customFormat="1" ht="16.5" hidden="1" x14ac:dyDescent="0.2">
      <c r="C42" s="92"/>
      <c r="D42" s="190"/>
      <c r="E42" s="103"/>
      <c r="F42" s="93"/>
      <c r="G42" s="91"/>
      <c r="H42" s="87"/>
      <c r="I42" s="44">
        <f t="shared" si="0"/>
        <v>128163.83340000933</v>
      </c>
    </row>
    <row r="43" spans="3:9" s="7" customFormat="1" ht="16.5" hidden="1" x14ac:dyDescent="0.2">
      <c r="C43" s="92"/>
      <c r="D43" s="190"/>
      <c r="E43" s="103"/>
      <c r="F43" s="93"/>
      <c r="G43" s="91"/>
      <c r="H43" s="87"/>
      <c r="I43" s="44">
        <f t="shared" si="0"/>
        <v>128163.83340000933</v>
      </c>
    </row>
    <row r="44" spans="3:9" s="7" customFormat="1" ht="16.5" hidden="1" x14ac:dyDescent="0.2">
      <c r="C44" s="92"/>
      <c r="D44" s="190"/>
      <c r="E44" s="103"/>
      <c r="F44" s="93"/>
      <c r="G44" s="91"/>
      <c r="H44" s="87"/>
      <c r="I44" s="44">
        <f t="shared" si="0"/>
        <v>128163.83340000933</v>
      </c>
    </row>
    <row r="45" spans="3:9" s="7" customFormat="1" ht="16.5" hidden="1" x14ac:dyDescent="0.2">
      <c r="C45" s="92"/>
      <c r="D45" s="190"/>
      <c r="E45" s="103"/>
      <c r="F45" s="93"/>
      <c r="G45" s="91"/>
      <c r="H45" s="87"/>
      <c r="I45" s="44">
        <f t="shared" si="0"/>
        <v>128163.83340000933</v>
      </c>
    </row>
    <row r="46" spans="3:9" s="7" customFormat="1" ht="16.5" hidden="1" x14ac:dyDescent="0.2">
      <c r="C46" s="92"/>
      <c r="D46" s="190"/>
      <c r="E46" s="103"/>
      <c r="F46" s="93"/>
      <c r="G46" s="91"/>
      <c r="H46" s="87"/>
      <c r="I46" s="44">
        <f t="shared" si="0"/>
        <v>128163.83340000933</v>
      </c>
    </row>
    <row r="47" spans="3:9" s="7" customFormat="1" ht="16.5" hidden="1" x14ac:dyDescent="0.2">
      <c r="C47" s="92"/>
      <c r="D47" s="190"/>
      <c r="E47" s="103"/>
      <c r="F47" s="93"/>
      <c r="G47" s="91"/>
      <c r="H47" s="87"/>
      <c r="I47" s="44">
        <f t="shared" si="0"/>
        <v>128163.83340000933</v>
      </c>
    </row>
    <row r="48" spans="3:9" s="7" customFormat="1" ht="16.5" hidden="1" x14ac:dyDescent="0.2">
      <c r="C48" s="92"/>
      <c r="D48" s="190"/>
      <c r="E48" s="103"/>
      <c r="F48" s="93"/>
      <c r="G48" s="91"/>
      <c r="H48" s="87"/>
      <c r="I48" s="44">
        <f t="shared" si="0"/>
        <v>128163.83340000933</v>
      </c>
    </row>
    <row r="49" spans="3:94" s="7" customFormat="1" ht="17.25" hidden="1" thickBot="1" x14ac:dyDescent="0.25">
      <c r="C49" s="92"/>
      <c r="D49" s="190"/>
      <c r="E49" s="103"/>
      <c r="F49" s="93"/>
      <c r="G49" s="91"/>
      <c r="H49" s="87"/>
      <c r="I49" s="44">
        <f t="shared" si="0"/>
        <v>128163.83340000933</v>
      </c>
    </row>
    <row r="50" spans="3:94" s="11" customFormat="1" ht="17.25" thickBot="1" x14ac:dyDescent="0.25">
      <c r="C50" s="214" t="s">
        <v>8</v>
      </c>
      <c r="D50" s="215"/>
      <c r="E50" s="215"/>
      <c r="F50" s="215"/>
      <c r="G50" s="94">
        <f>SUM(G15:G49)</f>
        <v>0</v>
      </c>
      <c r="H50" s="94">
        <f>SUM(H15:H49)</f>
        <v>175</v>
      </c>
      <c r="I50" s="95">
        <f>+I14+G50-H50</f>
        <v>128163.83340000933</v>
      </c>
      <c r="J50" s="22">
        <f>+I50-'[1]CTA. OPERATIVA.(160)'!$J$1441</f>
        <v>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</row>
    <row r="51" spans="3:94" s="11" customFormat="1" ht="16.5" x14ac:dyDescent="0.2">
      <c r="C51" s="128"/>
      <c r="D51" s="128"/>
      <c r="E51" s="128"/>
      <c r="F51" s="128"/>
      <c r="G51" s="129"/>
      <c r="H51" s="129"/>
      <c r="I51" s="84"/>
      <c r="J51" s="2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</row>
    <row r="52" spans="3:94" s="11" customFormat="1" ht="16.5" x14ac:dyDescent="0.2">
      <c r="C52" s="128"/>
      <c r="D52" s="128"/>
      <c r="E52" s="128"/>
      <c r="F52" s="128"/>
      <c r="G52" s="129"/>
      <c r="H52" s="129"/>
      <c r="I52" s="84"/>
      <c r="J52" s="2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</row>
    <row r="53" spans="3:94" s="11" customFormat="1" ht="16.5" x14ac:dyDescent="0.2">
      <c r="C53" s="5"/>
      <c r="D53" s="5"/>
      <c r="E53" s="5"/>
      <c r="F53" s="32"/>
      <c r="G53" s="8"/>
      <c r="H53" s="8"/>
      <c r="I53" s="8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</row>
    <row r="54" spans="3:94" s="11" customFormat="1" ht="16.5" x14ac:dyDescent="0.2">
      <c r="C54" s="5"/>
      <c r="D54" s="77" t="s">
        <v>34</v>
      </c>
      <c r="E54" s="9"/>
      <c r="F54" s="77" t="s">
        <v>35</v>
      </c>
      <c r="G54" s="9"/>
      <c r="H54" s="1" t="s">
        <v>41</v>
      </c>
      <c r="I54" s="9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</row>
    <row r="55" spans="3:94" s="11" customFormat="1" ht="16.5" x14ac:dyDescent="0.2">
      <c r="C55" s="5"/>
      <c r="D55" s="77" t="s">
        <v>29</v>
      </c>
      <c r="E55" s="5"/>
      <c r="F55" s="77" t="s">
        <v>30</v>
      </c>
      <c r="G55" s="9"/>
      <c r="H55" s="77" t="s">
        <v>33</v>
      </c>
      <c r="I55" s="9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</row>
    <row r="56" spans="3:94" s="11" customFormat="1" ht="16.5" x14ac:dyDescent="0.2">
      <c r="C56" s="5"/>
      <c r="D56" s="77" t="s">
        <v>31</v>
      </c>
      <c r="E56" s="1"/>
      <c r="F56" s="77" t="s">
        <v>69</v>
      </c>
      <c r="G56" s="9"/>
      <c r="H56" s="77" t="s">
        <v>73</v>
      </c>
      <c r="I56" s="9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</row>
    <row r="57" spans="3:94" s="11" customFormat="1" ht="16.5" x14ac:dyDescent="0.2">
      <c r="C57" s="5"/>
      <c r="D57" s="77" t="s">
        <v>32</v>
      </c>
      <c r="E57" s="1"/>
      <c r="F57" s="77" t="s">
        <v>49</v>
      </c>
      <c r="G57" s="9"/>
      <c r="H57" s="77" t="s">
        <v>47</v>
      </c>
      <c r="I57" s="9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</row>
    <row r="58" spans="3:94" s="11" customFormat="1" ht="16.5" x14ac:dyDescent="0.2">
      <c r="C58" s="5"/>
      <c r="D58" s="9"/>
      <c r="E58" s="1"/>
      <c r="G58" s="9"/>
      <c r="H58" s="1"/>
      <c r="I58" s="9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</row>
    <row r="59" spans="3:94" s="11" customFormat="1" ht="16.5" x14ac:dyDescent="0.2">
      <c r="C59" s="5"/>
      <c r="D59" s="9"/>
      <c r="E59" s="9"/>
      <c r="G59" s="9"/>
      <c r="H59" s="9"/>
      <c r="I59" s="9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</row>
    <row r="60" spans="3:94" s="11" customFormat="1" ht="18" x14ac:dyDescent="0.2">
      <c r="C60" s="18"/>
      <c r="D60" s="9"/>
      <c r="E60" s="9"/>
      <c r="F60" s="78"/>
      <c r="G60" s="9"/>
      <c r="H60" s="9"/>
      <c r="I60" s="9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</row>
    <row r="61" spans="3:94" s="11" customFormat="1" ht="18" x14ac:dyDescent="0.2">
      <c r="C61" s="18"/>
      <c r="D61" s="9"/>
      <c r="E61" s="9"/>
      <c r="F61" s="34"/>
      <c r="G61" s="9"/>
      <c r="H61" s="1"/>
      <c r="I61" s="9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</row>
    <row r="62" spans="3:94" x14ac:dyDescent="0.2">
      <c r="E62" s="9"/>
    </row>
    <row r="80" spans="3:3" ht="15" x14ac:dyDescent="0.2">
      <c r="C80" s="80"/>
    </row>
  </sheetData>
  <mergeCells count="8">
    <mergeCell ref="C50:F50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13"/>
  <sheetViews>
    <sheetView view="pageBreakPreview" topLeftCell="C47" zoomScale="70" zoomScaleNormal="85" zoomScaleSheetLayoutView="70" workbookViewId="0">
      <selection activeCell="C58" sqref="A58:XFD6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5"/>
      <c r="D9" s="210" t="s">
        <v>17</v>
      </c>
      <c r="E9" s="210"/>
      <c r="F9" s="210"/>
      <c r="G9" s="210"/>
      <c r="H9" s="210"/>
      <c r="I9" s="210"/>
      <c r="J9" s="210"/>
    </row>
    <row r="10" spans="1:14" s="14" customFormat="1" ht="18" customHeight="1" x14ac:dyDescent="0.2">
      <c r="B10" s="15"/>
      <c r="C10" s="15"/>
      <c r="D10" s="210" t="s">
        <v>19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0" t="s">
        <v>80</v>
      </c>
      <c r="E11" s="210"/>
      <c r="F11" s="210"/>
      <c r="G11" s="210"/>
      <c r="H11" s="210"/>
      <c r="I11" s="210"/>
      <c r="J11" s="210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09"/>
      <c r="E13" s="206" t="s">
        <v>17</v>
      </c>
      <c r="F13" s="206"/>
      <c r="G13" s="206"/>
      <c r="H13" s="206"/>
      <c r="I13" s="206"/>
      <c r="J13" s="20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9"/>
      <c r="E14" s="205" t="s">
        <v>7</v>
      </c>
      <c r="F14" s="205"/>
      <c r="G14" s="205"/>
      <c r="H14" s="205"/>
      <c r="I14" s="205"/>
      <c r="J14" s="46">
        <f>+'[1]CTA. NOMINA 2000'!$G$1807</f>
        <v>147633388.69643214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9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45900</v>
      </c>
      <c r="H16" s="140"/>
      <c r="I16" s="141">
        <v>0</v>
      </c>
      <c r="J16" s="140">
        <f>+J14</f>
        <v>147633388.69643214</v>
      </c>
    </row>
    <row r="17" spans="4:11" s="10" customFormat="1" ht="28.5" x14ac:dyDescent="0.2">
      <c r="D17" s="65"/>
      <c r="E17" s="66">
        <v>45903</v>
      </c>
      <c r="F17" s="67"/>
      <c r="G17" s="81" t="s">
        <v>22</v>
      </c>
      <c r="H17" s="69">
        <v>358925.94</v>
      </c>
      <c r="I17" s="69"/>
      <c r="J17" s="69">
        <f>J16+H17-I17</f>
        <v>147992314.63643214</v>
      </c>
    </row>
    <row r="18" spans="4:11" s="10" customFormat="1" ht="28.5" x14ac:dyDescent="0.2">
      <c r="D18" s="65"/>
      <c r="E18" s="66">
        <v>45903</v>
      </c>
      <c r="F18" s="67"/>
      <c r="G18" s="68" t="s">
        <v>22</v>
      </c>
      <c r="H18" s="69"/>
      <c r="I18" s="69">
        <v>358925.94</v>
      </c>
      <c r="J18" s="69">
        <f>J17+H18-I18</f>
        <v>147633388.69643214</v>
      </c>
    </row>
    <row r="19" spans="4:11" s="10" customFormat="1" ht="71.25" x14ac:dyDescent="0.2">
      <c r="D19" s="65"/>
      <c r="E19" s="66">
        <v>45910</v>
      </c>
      <c r="F19" s="67"/>
      <c r="G19" s="68" t="s">
        <v>160</v>
      </c>
      <c r="H19" s="69">
        <v>8726403.7100000009</v>
      </c>
      <c r="I19" s="69"/>
      <c r="J19" s="69">
        <f>J18+H19-I19</f>
        <v>156359792.40643215</v>
      </c>
    </row>
    <row r="20" spans="4:11" s="10" customFormat="1" ht="28.5" x14ac:dyDescent="0.2">
      <c r="D20" s="65"/>
      <c r="E20" s="66">
        <v>45912</v>
      </c>
      <c r="F20" s="67"/>
      <c r="G20" s="68" t="s">
        <v>161</v>
      </c>
      <c r="H20" s="69">
        <v>3852726.74</v>
      </c>
      <c r="I20" s="69"/>
      <c r="J20" s="69">
        <f>J19+H20-I20</f>
        <v>160212519.14643216</v>
      </c>
    </row>
    <row r="21" spans="4:11" s="10" customFormat="1" ht="28.5" x14ac:dyDescent="0.2">
      <c r="D21" s="65"/>
      <c r="E21" s="66">
        <v>45912</v>
      </c>
      <c r="F21" s="67"/>
      <c r="G21" s="68" t="s">
        <v>26</v>
      </c>
      <c r="H21" s="69">
        <v>61492279.020000003</v>
      </c>
      <c r="I21" s="69"/>
      <c r="J21" s="69">
        <f>J20+H21-I21</f>
        <v>221704798.16643217</v>
      </c>
    </row>
    <row r="22" spans="4:11" s="10" customFormat="1" ht="16.5" x14ac:dyDescent="0.2">
      <c r="D22" s="65"/>
      <c r="E22" s="66">
        <v>45915</v>
      </c>
      <c r="F22" s="67"/>
      <c r="G22" s="68" t="s">
        <v>63</v>
      </c>
      <c r="H22" s="69">
        <v>1010358.75</v>
      </c>
      <c r="I22" s="69"/>
      <c r="J22" s="69">
        <f t="shared" ref="J22:J69" si="0">J21+H22-I22</f>
        <v>222715156.91643217</v>
      </c>
    </row>
    <row r="23" spans="4:11" s="10" customFormat="1" ht="42.75" x14ac:dyDescent="0.2">
      <c r="D23" s="65"/>
      <c r="E23" s="66">
        <v>45916</v>
      </c>
      <c r="F23" s="67"/>
      <c r="G23" s="68" t="s">
        <v>162</v>
      </c>
      <c r="H23" s="69">
        <v>203045.69</v>
      </c>
      <c r="I23" s="69"/>
      <c r="J23" s="69">
        <f t="shared" si="0"/>
        <v>222918202.60643217</v>
      </c>
    </row>
    <row r="24" spans="4:11" s="10" customFormat="1" ht="57" x14ac:dyDescent="0.2">
      <c r="D24" s="65"/>
      <c r="E24" s="66">
        <v>45916</v>
      </c>
      <c r="F24" s="67"/>
      <c r="G24" s="68" t="s">
        <v>163</v>
      </c>
      <c r="H24" s="69">
        <v>362954.18</v>
      </c>
      <c r="I24" s="69"/>
      <c r="J24" s="69">
        <f t="shared" si="0"/>
        <v>223281156.78643218</v>
      </c>
    </row>
    <row r="25" spans="4:11" s="10" customFormat="1" ht="28.5" x14ac:dyDescent="0.2">
      <c r="D25" s="65"/>
      <c r="E25" s="66">
        <v>45916</v>
      </c>
      <c r="F25" s="67"/>
      <c r="G25" s="68" t="s">
        <v>22</v>
      </c>
      <c r="H25" s="69">
        <v>3310546.62</v>
      </c>
      <c r="I25" s="69"/>
      <c r="J25" s="69">
        <f t="shared" si="0"/>
        <v>226591703.40643218</v>
      </c>
    </row>
    <row r="26" spans="4:11" s="10" customFormat="1" ht="28.5" x14ac:dyDescent="0.2">
      <c r="D26" s="65"/>
      <c r="E26" s="66">
        <v>45916</v>
      </c>
      <c r="F26" s="67"/>
      <c r="G26" s="68" t="s">
        <v>22</v>
      </c>
      <c r="H26" s="69"/>
      <c r="I26" s="69">
        <v>3310546.62</v>
      </c>
      <c r="J26" s="69">
        <f t="shared" si="0"/>
        <v>223281156.78643218</v>
      </c>
      <c r="K26" s="75"/>
    </row>
    <row r="27" spans="4:11" s="10" customFormat="1" ht="28.5" x14ac:dyDescent="0.2">
      <c r="D27" s="65"/>
      <c r="E27" s="66">
        <v>45916</v>
      </c>
      <c r="F27" s="67"/>
      <c r="G27" s="68" t="s">
        <v>22</v>
      </c>
      <c r="H27" s="69">
        <v>55412385.299999997</v>
      </c>
      <c r="I27" s="69"/>
      <c r="J27" s="69">
        <f t="shared" si="0"/>
        <v>278693542.08643216</v>
      </c>
    </row>
    <row r="28" spans="4:11" s="10" customFormat="1" ht="31.5" customHeight="1" x14ac:dyDescent="0.2">
      <c r="D28" s="65"/>
      <c r="E28" s="66">
        <v>45916</v>
      </c>
      <c r="F28" s="67"/>
      <c r="G28" s="68" t="s">
        <v>22</v>
      </c>
      <c r="H28" s="69"/>
      <c r="I28" s="69">
        <v>55412385.299999997</v>
      </c>
      <c r="J28" s="69">
        <f t="shared" si="0"/>
        <v>223281156.78643215</v>
      </c>
    </row>
    <row r="29" spans="4:11" s="10" customFormat="1" ht="28.5" x14ac:dyDescent="0.2">
      <c r="D29" s="65"/>
      <c r="E29" s="66">
        <v>45917</v>
      </c>
      <c r="F29" s="67"/>
      <c r="G29" s="68" t="s">
        <v>22</v>
      </c>
      <c r="H29" s="69">
        <v>977577.14</v>
      </c>
      <c r="I29" s="69"/>
      <c r="J29" s="69">
        <f t="shared" si="0"/>
        <v>224258733.92643213</v>
      </c>
    </row>
    <row r="30" spans="4:11" s="10" customFormat="1" ht="28.5" x14ac:dyDescent="0.2">
      <c r="D30" s="65"/>
      <c r="E30" s="66">
        <v>45917</v>
      </c>
      <c r="F30" s="67"/>
      <c r="G30" s="68" t="s">
        <v>22</v>
      </c>
      <c r="H30" s="69"/>
      <c r="I30" s="69">
        <v>977577.14</v>
      </c>
      <c r="J30" s="69">
        <f t="shared" si="0"/>
        <v>223281156.78643215</v>
      </c>
    </row>
    <row r="31" spans="4:11" s="10" customFormat="1" ht="28.5" x14ac:dyDescent="0.2">
      <c r="D31" s="65"/>
      <c r="E31" s="66">
        <v>45918</v>
      </c>
      <c r="F31" s="67"/>
      <c r="G31" s="68" t="s">
        <v>164</v>
      </c>
      <c r="H31" s="69">
        <v>3500</v>
      </c>
      <c r="I31" s="69"/>
      <c r="J31" s="69">
        <f t="shared" si="0"/>
        <v>223284656.78643215</v>
      </c>
    </row>
    <row r="32" spans="4:11" s="10" customFormat="1" ht="28.5" x14ac:dyDescent="0.2">
      <c r="D32" s="65"/>
      <c r="E32" s="66">
        <v>45918</v>
      </c>
      <c r="F32" s="67"/>
      <c r="G32" s="68" t="s">
        <v>164</v>
      </c>
      <c r="H32" s="69">
        <v>150000</v>
      </c>
      <c r="I32" s="69"/>
      <c r="J32" s="69">
        <f t="shared" si="0"/>
        <v>223434656.78643215</v>
      </c>
    </row>
    <row r="33" spans="4:11" s="10" customFormat="1" ht="28.5" x14ac:dyDescent="0.2">
      <c r="D33" s="65"/>
      <c r="E33" s="66">
        <v>45919</v>
      </c>
      <c r="F33" s="67" t="s">
        <v>165</v>
      </c>
      <c r="G33" s="81" t="s">
        <v>40</v>
      </c>
      <c r="H33" s="69"/>
      <c r="I33" s="69">
        <v>5146.3999999999996</v>
      </c>
      <c r="J33" s="69">
        <f t="shared" si="0"/>
        <v>223429510.38643214</v>
      </c>
    </row>
    <row r="34" spans="4:11" s="10" customFormat="1" ht="28.5" x14ac:dyDescent="0.2">
      <c r="D34" s="65"/>
      <c r="E34" s="66">
        <v>45919</v>
      </c>
      <c r="F34" s="67" t="s">
        <v>165</v>
      </c>
      <c r="G34" s="81" t="s">
        <v>166</v>
      </c>
      <c r="H34" s="69"/>
      <c r="I34" s="69">
        <v>46317.57</v>
      </c>
      <c r="J34" s="69">
        <f t="shared" si="0"/>
        <v>223383192.81643215</v>
      </c>
      <c r="K34" s="75"/>
    </row>
    <row r="35" spans="4:11" s="10" customFormat="1" ht="31.5" customHeight="1" x14ac:dyDescent="0.2">
      <c r="D35" s="65"/>
      <c r="E35" s="66">
        <v>45919</v>
      </c>
      <c r="F35" s="67" t="s">
        <v>167</v>
      </c>
      <c r="G35" s="68" t="s">
        <v>40</v>
      </c>
      <c r="H35" s="69"/>
      <c r="I35" s="69">
        <v>40262.910000000003</v>
      </c>
      <c r="J35" s="69">
        <f t="shared" si="0"/>
        <v>223342929.90643215</v>
      </c>
      <c r="K35" s="75"/>
    </row>
    <row r="36" spans="4:11" s="10" customFormat="1" ht="26.25" customHeight="1" x14ac:dyDescent="0.2">
      <c r="D36" s="65"/>
      <c r="E36" s="66">
        <v>45919</v>
      </c>
      <c r="F36" s="67" t="s">
        <v>167</v>
      </c>
      <c r="G36" s="68" t="s">
        <v>168</v>
      </c>
      <c r="H36" s="69"/>
      <c r="I36" s="69">
        <v>310376.98</v>
      </c>
      <c r="J36" s="69">
        <f t="shared" si="0"/>
        <v>223032552.92643216</v>
      </c>
      <c r="K36" s="75"/>
    </row>
    <row r="37" spans="4:11" s="10" customFormat="1" ht="25.5" customHeight="1" x14ac:dyDescent="0.2">
      <c r="D37" s="65"/>
      <c r="E37" s="66">
        <v>45919</v>
      </c>
      <c r="F37" s="67" t="s">
        <v>169</v>
      </c>
      <c r="G37" s="68" t="s">
        <v>40</v>
      </c>
      <c r="H37" s="69"/>
      <c r="I37" s="69">
        <v>17794.75</v>
      </c>
      <c r="J37" s="69">
        <f t="shared" si="0"/>
        <v>223014758.17643216</v>
      </c>
      <c r="K37" s="75"/>
    </row>
    <row r="38" spans="4:11" s="10" customFormat="1" ht="25.5" customHeight="1" x14ac:dyDescent="0.2">
      <c r="D38" s="65"/>
      <c r="E38" s="66">
        <v>45919</v>
      </c>
      <c r="F38" s="67" t="s">
        <v>169</v>
      </c>
      <c r="G38" s="68" t="s">
        <v>170</v>
      </c>
      <c r="H38" s="69"/>
      <c r="I38" s="69">
        <v>236063.25</v>
      </c>
      <c r="J38" s="69">
        <f t="shared" si="0"/>
        <v>222778694.92643216</v>
      </c>
      <c r="K38" s="75"/>
    </row>
    <row r="39" spans="4:11" s="10" customFormat="1" ht="41.25" customHeight="1" x14ac:dyDescent="0.2">
      <c r="D39" s="65"/>
      <c r="E39" s="66">
        <v>45919</v>
      </c>
      <c r="F39" s="67" t="s">
        <v>171</v>
      </c>
      <c r="G39" s="68" t="s">
        <v>40</v>
      </c>
      <c r="H39" s="69"/>
      <c r="I39" s="69">
        <v>2297.25</v>
      </c>
      <c r="J39" s="69">
        <f t="shared" si="0"/>
        <v>222776397.67643216</v>
      </c>
      <c r="K39" s="75"/>
    </row>
    <row r="40" spans="4:11" s="10" customFormat="1" ht="27.75" customHeight="1" x14ac:dyDescent="0.2">
      <c r="D40" s="65"/>
      <c r="E40" s="66">
        <v>45919</v>
      </c>
      <c r="F40" s="67" t="s">
        <v>171</v>
      </c>
      <c r="G40" s="68" t="s">
        <v>172</v>
      </c>
      <c r="H40" s="69"/>
      <c r="I40" s="69">
        <v>97702.75</v>
      </c>
      <c r="J40" s="69">
        <f t="shared" si="0"/>
        <v>222678694.92643216</v>
      </c>
      <c r="K40" s="75"/>
    </row>
    <row r="41" spans="4:11" s="10" customFormat="1" ht="27.75" customHeight="1" x14ac:dyDescent="0.2">
      <c r="D41" s="65"/>
      <c r="E41" s="66">
        <v>45919</v>
      </c>
      <c r="F41" s="67" t="s">
        <v>173</v>
      </c>
      <c r="G41" s="68" t="s">
        <v>174</v>
      </c>
      <c r="H41" s="69"/>
      <c r="I41" s="69">
        <v>41771.22</v>
      </c>
      <c r="J41" s="69">
        <f t="shared" si="0"/>
        <v>222636923.70643216</v>
      </c>
      <c r="K41" s="75"/>
    </row>
    <row r="42" spans="4:11" s="10" customFormat="1" ht="27.75" customHeight="1" x14ac:dyDescent="0.2">
      <c r="D42" s="65"/>
      <c r="E42" s="66">
        <v>45919</v>
      </c>
      <c r="F42" s="67" t="s">
        <v>175</v>
      </c>
      <c r="G42" s="68" t="s">
        <v>40</v>
      </c>
      <c r="H42" s="69"/>
      <c r="I42" s="69">
        <v>156149.12</v>
      </c>
      <c r="J42" s="69">
        <f t="shared" si="0"/>
        <v>222480774.58643216</v>
      </c>
      <c r="K42" s="75"/>
    </row>
    <row r="43" spans="4:11" s="10" customFormat="1" ht="27.75" customHeight="1" x14ac:dyDescent="0.2">
      <c r="D43" s="65"/>
      <c r="E43" s="66">
        <v>45919</v>
      </c>
      <c r="F43" s="67" t="s">
        <v>175</v>
      </c>
      <c r="G43" s="68" t="s">
        <v>176</v>
      </c>
      <c r="H43" s="69"/>
      <c r="I43" s="69">
        <v>3334241.56</v>
      </c>
      <c r="J43" s="69">
        <f t="shared" si="0"/>
        <v>219146533.02643216</v>
      </c>
      <c r="K43" s="75"/>
    </row>
    <row r="44" spans="4:11" s="10" customFormat="1" ht="27.75" customHeight="1" x14ac:dyDescent="0.2">
      <c r="D44" s="65"/>
      <c r="E44" s="66">
        <v>45919</v>
      </c>
      <c r="F44" s="67" t="s">
        <v>177</v>
      </c>
      <c r="G44" s="68" t="s">
        <v>178</v>
      </c>
      <c r="H44" s="69"/>
      <c r="I44" s="69">
        <v>255435.99</v>
      </c>
      <c r="J44" s="69">
        <f t="shared" si="0"/>
        <v>218891097.03643215</v>
      </c>
      <c r="K44" s="75"/>
    </row>
    <row r="45" spans="4:11" s="10" customFormat="1" ht="27.75" customHeight="1" x14ac:dyDescent="0.2">
      <c r="D45" s="65"/>
      <c r="E45" s="66">
        <v>45919</v>
      </c>
      <c r="F45" s="67" t="s">
        <v>179</v>
      </c>
      <c r="G45" s="68" t="s">
        <v>40</v>
      </c>
      <c r="H45" s="69"/>
      <c r="I45" s="69">
        <v>51403.49</v>
      </c>
      <c r="J45" s="69">
        <f t="shared" si="0"/>
        <v>218839693.54643214</v>
      </c>
      <c r="K45" s="75"/>
    </row>
    <row r="46" spans="4:11" s="10" customFormat="1" ht="27.75" customHeight="1" x14ac:dyDescent="0.2">
      <c r="D46" s="65"/>
      <c r="E46" s="66">
        <v>45919</v>
      </c>
      <c r="F46" s="67" t="s">
        <v>179</v>
      </c>
      <c r="G46" s="68" t="s">
        <v>180</v>
      </c>
      <c r="H46" s="69"/>
      <c r="I46" s="69">
        <v>462631.38</v>
      </c>
      <c r="J46" s="69">
        <f t="shared" si="0"/>
        <v>218377062.16643214</v>
      </c>
      <c r="K46" s="75"/>
    </row>
    <row r="47" spans="4:11" s="10" customFormat="1" ht="27.75" customHeight="1" x14ac:dyDescent="0.2">
      <c r="D47" s="65"/>
      <c r="E47" s="66">
        <v>45919</v>
      </c>
      <c r="F47" s="67" t="s">
        <v>181</v>
      </c>
      <c r="G47" s="68" t="s">
        <v>40</v>
      </c>
      <c r="H47" s="69"/>
      <c r="I47" s="69">
        <v>753925.27</v>
      </c>
      <c r="J47" s="69">
        <f t="shared" si="0"/>
        <v>217623136.89643213</v>
      </c>
      <c r="K47" s="75"/>
    </row>
    <row r="48" spans="4:11" s="10" customFormat="1" ht="27.75" customHeight="1" x14ac:dyDescent="0.2">
      <c r="D48" s="65"/>
      <c r="E48" s="66">
        <v>45919</v>
      </c>
      <c r="F48" s="67" t="s">
        <v>181</v>
      </c>
      <c r="G48" s="68" t="s">
        <v>182</v>
      </c>
      <c r="H48" s="69"/>
      <c r="I48" s="69">
        <v>16603651.1</v>
      </c>
      <c r="J48" s="69">
        <f t="shared" si="0"/>
        <v>201019485.79643214</v>
      </c>
      <c r="K48" s="75"/>
    </row>
    <row r="49" spans="4:11" s="10" customFormat="1" ht="27.75" customHeight="1" x14ac:dyDescent="0.2">
      <c r="D49" s="65"/>
      <c r="E49" s="66">
        <v>45919</v>
      </c>
      <c r="F49" s="67" t="s">
        <v>183</v>
      </c>
      <c r="G49" s="68" t="s">
        <v>40</v>
      </c>
      <c r="H49" s="69"/>
      <c r="I49" s="69">
        <v>2067668.44</v>
      </c>
      <c r="J49" s="69">
        <f t="shared" si="0"/>
        <v>198951817.35643214</v>
      </c>
      <c r="K49" s="75"/>
    </row>
    <row r="50" spans="4:11" s="10" customFormat="1" ht="27.75" customHeight="1" x14ac:dyDescent="0.2">
      <c r="D50" s="65"/>
      <c r="E50" s="66">
        <v>45919</v>
      </c>
      <c r="F50" s="67" t="s">
        <v>183</v>
      </c>
      <c r="G50" s="68" t="s">
        <v>184</v>
      </c>
      <c r="H50" s="69"/>
      <c r="I50" s="69">
        <v>35217669.630000003</v>
      </c>
      <c r="J50" s="69">
        <f t="shared" si="0"/>
        <v>163734147.72643214</v>
      </c>
      <c r="K50" s="75"/>
    </row>
    <row r="51" spans="4:11" s="10" customFormat="1" ht="27.75" customHeight="1" x14ac:dyDescent="0.2">
      <c r="D51" s="65"/>
      <c r="E51" s="66">
        <v>45919</v>
      </c>
      <c r="F51" s="67" t="s">
        <v>185</v>
      </c>
      <c r="G51" s="68" t="s">
        <v>186</v>
      </c>
      <c r="H51" s="69"/>
      <c r="I51" s="69">
        <v>55334.01</v>
      </c>
      <c r="J51" s="69">
        <f t="shared" si="0"/>
        <v>163678813.71643215</v>
      </c>
      <c r="K51" s="75"/>
    </row>
    <row r="52" spans="4:11" s="10" customFormat="1" ht="27.75" customHeight="1" x14ac:dyDescent="0.2">
      <c r="D52" s="65"/>
      <c r="E52" s="66">
        <v>45919</v>
      </c>
      <c r="F52" s="67" t="s">
        <v>187</v>
      </c>
      <c r="G52" s="68" t="s">
        <v>188</v>
      </c>
      <c r="H52" s="69"/>
      <c r="I52" s="69">
        <v>303591.93</v>
      </c>
      <c r="J52" s="69">
        <f t="shared" si="0"/>
        <v>163375221.78643215</v>
      </c>
      <c r="K52" s="75"/>
    </row>
    <row r="53" spans="4:11" s="10" customFormat="1" ht="27.75" customHeight="1" x14ac:dyDescent="0.2">
      <c r="D53" s="65"/>
      <c r="E53" s="66">
        <v>45924</v>
      </c>
      <c r="F53" s="67" t="s">
        <v>189</v>
      </c>
      <c r="G53" s="68" t="s">
        <v>50</v>
      </c>
      <c r="H53" s="69"/>
      <c r="I53" s="69">
        <v>18278.330000000002</v>
      </c>
      <c r="J53" s="69">
        <f t="shared" si="0"/>
        <v>163356943.45643213</v>
      </c>
      <c r="K53" s="75"/>
    </row>
    <row r="54" spans="4:11" s="10" customFormat="1" ht="27.75" customHeight="1" x14ac:dyDescent="0.2">
      <c r="D54" s="65"/>
      <c r="E54" s="66">
        <v>45924</v>
      </c>
      <c r="F54" s="67" t="s">
        <v>190</v>
      </c>
      <c r="G54" s="68" t="s">
        <v>52</v>
      </c>
      <c r="H54" s="69"/>
      <c r="I54" s="69">
        <v>188352</v>
      </c>
      <c r="J54" s="69">
        <f t="shared" si="0"/>
        <v>163168591.45643213</v>
      </c>
      <c r="K54" s="75"/>
    </row>
    <row r="55" spans="4:11" s="10" customFormat="1" ht="27.75" customHeight="1" x14ac:dyDescent="0.2">
      <c r="D55" s="65"/>
      <c r="E55" s="66">
        <v>45924</v>
      </c>
      <c r="F55" s="67" t="s">
        <v>191</v>
      </c>
      <c r="G55" s="68" t="s">
        <v>51</v>
      </c>
      <c r="H55" s="69"/>
      <c r="I55" s="69">
        <v>392301.46</v>
      </c>
      <c r="J55" s="69">
        <f t="shared" si="0"/>
        <v>162776289.99643213</v>
      </c>
      <c r="K55" s="75"/>
    </row>
    <row r="56" spans="4:11" s="10" customFormat="1" ht="33" customHeight="1" x14ac:dyDescent="0.2">
      <c r="D56" s="65"/>
      <c r="E56" s="66">
        <v>45924</v>
      </c>
      <c r="F56" s="67" t="s">
        <v>192</v>
      </c>
      <c r="G56" s="68" t="s">
        <v>53</v>
      </c>
      <c r="H56" s="69"/>
      <c r="I56" s="69">
        <v>306300</v>
      </c>
      <c r="J56" s="69">
        <f t="shared" si="0"/>
        <v>162469989.99643213</v>
      </c>
      <c r="K56" s="75"/>
    </row>
    <row r="57" spans="4:11" s="10" customFormat="1" ht="21" customHeight="1" thickBot="1" x14ac:dyDescent="0.25">
      <c r="D57" s="65"/>
      <c r="E57" s="66">
        <v>45925</v>
      </c>
      <c r="F57" s="67" t="s">
        <v>193</v>
      </c>
      <c r="G57" s="68" t="s">
        <v>62</v>
      </c>
      <c r="H57" s="69"/>
      <c r="I57" s="69">
        <v>16871</v>
      </c>
      <c r="J57" s="69">
        <f t="shared" si="0"/>
        <v>162453118.99643213</v>
      </c>
      <c r="K57" s="75"/>
    </row>
    <row r="58" spans="4:11" s="10" customFormat="1" ht="27.75" hidden="1" customHeight="1" x14ac:dyDescent="0.2">
      <c r="D58" s="65"/>
      <c r="E58" s="66"/>
      <c r="F58" s="67"/>
      <c r="G58" s="68"/>
      <c r="H58" s="69"/>
      <c r="I58" s="69"/>
      <c r="J58" s="69">
        <f t="shared" si="0"/>
        <v>162453118.99643213</v>
      </c>
      <c r="K58" s="75"/>
    </row>
    <row r="59" spans="4:11" s="10" customFormat="1" ht="27.75" hidden="1" customHeight="1" x14ac:dyDescent="0.2">
      <c r="D59" s="65"/>
      <c r="E59" s="66"/>
      <c r="F59" s="67"/>
      <c r="G59" s="68"/>
      <c r="H59" s="69"/>
      <c r="I59" s="69"/>
      <c r="J59" s="69">
        <f t="shared" si="0"/>
        <v>162453118.99643213</v>
      </c>
      <c r="K59" s="75"/>
    </row>
    <row r="60" spans="4:11" s="10" customFormat="1" ht="27.75" hidden="1" customHeight="1" x14ac:dyDescent="0.2">
      <c r="D60" s="65"/>
      <c r="E60" s="66"/>
      <c r="F60" s="67"/>
      <c r="G60" s="68"/>
      <c r="H60" s="69"/>
      <c r="I60" s="69"/>
      <c r="J60" s="69">
        <f t="shared" si="0"/>
        <v>162453118.99643213</v>
      </c>
      <c r="K60" s="75"/>
    </row>
    <row r="61" spans="4:11" s="10" customFormat="1" ht="27.75" hidden="1" customHeight="1" x14ac:dyDescent="0.2">
      <c r="D61" s="65"/>
      <c r="E61" s="66"/>
      <c r="F61" s="67"/>
      <c r="G61" s="68"/>
      <c r="H61" s="69"/>
      <c r="I61" s="69"/>
      <c r="J61" s="69">
        <f t="shared" si="0"/>
        <v>162453118.99643213</v>
      </c>
      <c r="K61" s="75"/>
    </row>
    <row r="62" spans="4:11" s="10" customFormat="1" ht="27.75" hidden="1" customHeight="1" x14ac:dyDescent="0.2">
      <c r="D62" s="65"/>
      <c r="E62" s="66"/>
      <c r="F62" s="67"/>
      <c r="G62" s="68"/>
      <c r="H62" s="69"/>
      <c r="I62" s="69"/>
      <c r="J62" s="69">
        <f t="shared" si="0"/>
        <v>162453118.99643213</v>
      </c>
      <c r="K62" s="75"/>
    </row>
    <row r="63" spans="4:11" s="10" customFormat="1" ht="27.75" hidden="1" customHeight="1" x14ac:dyDescent="0.2">
      <c r="D63" s="65"/>
      <c r="E63" s="66"/>
      <c r="F63" s="67"/>
      <c r="G63" s="68"/>
      <c r="H63" s="69"/>
      <c r="I63" s="69"/>
      <c r="J63" s="69">
        <f t="shared" si="0"/>
        <v>162453118.99643213</v>
      </c>
      <c r="K63" s="75"/>
    </row>
    <row r="64" spans="4:11" s="10" customFormat="1" ht="27.75" hidden="1" customHeight="1" x14ac:dyDescent="0.2">
      <c r="D64" s="65"/>
      <c r="E64" s="66"/>
      <c r="F64" s="67"/>
      <c r="G64" s="68"/>
      <c r="H64" s="69"/>
      <c r="I64" s="69"/>
      <c r="J64" s="69">
        <f t="shared" si="0"/>
        <v>162453118.99643213</v>
      </c>
      <c r="K64" s="75"/>
    </row>
    <row r="65" spans="4:96" s="10" customFormat="1" ht="27.75" hidden="1" customHeight="1" x14ac:dyDescent="0.2">
      <c r="D65" s="65"/>
      <c r="E65" s="66"/>
      <c r="F65" s="67"/>
      <c r="G65" s="68"/>
      <c r="H65" s="69"/>
      <c r="I65" s="69"/>
      <c r="J65" s="69">
        <f t="shared" si="0"/>
        <v>162453118.99643213</v>
      </c>
      <c r="K65" s="75"/>
    </row>
    <row r="66" spans="4:96" s="10" customFormat="1" ht="27.75" hidden="1" customHeight="1" x14ac:dyDescent="0.2">
      <c r="D66" s="65"/>
      <c r="E66" s="66"/>
      <c r="F66" s="67"/>
      <c r="G66" s="68"/>
      <c r="H66" s="69"/>
      <c r="I66" s="69"/>
      <c r="J66" s="69">
        <f t="shared" si="0"/>
        <v>162453118.99643213</v>
      </c>
      <c r="K66" s="75"/>
    </row>
    <row r="67" spans="4:96" s="10" customFormat="1" ht="27.75" hidden="1" customHeight="1" x14ac:dyDescent="0.2">
      <c r="D67" s="65"/>
      <c r="E67" s="66"/>
      <c r="F67" s="67"/>
      <c r="G67" s="68"/>
      <c r="H67" s="69"/>
      <c r="I67" s="69"/>
      <c r="J67" s="69">
        <f t="shared" si="0"/>
        <v>162453118.99643213</v>
      </c>
      <c r="K67" s="75"/>
    </row>
    <row r="68" spans="4:96" s="10" customFormat="1" ht="27.75" hidden="1" customHeight="1" x14ac:dyDescent="0.2">
      <c r="D68" s="65"/>
      <c r="E68" s="66"/>
      <c r="F68" s="67"/>
      <c r="G68" s="68"/>
      <c r="H68" s="69"/>
      <c r="I68" s="69"/>
      <c r="J68" s="69">
        <f t="shared" si="0"/>
        <v>162453118.99643213</v>
      </c>
      <c r="K68" s="75"/>
    </row>
    <row r="69" spans="4:96" s="10" customFormat="1" ht="27.75" hidden="1" customHeight="1" thickBot="1" x14ac:dyDescent="0.25">
      <c r="D69" s="65"/>
      <c r="E69" s="66"/>
      <c r="F69" s="67"/>
      <c r="G69" s="68"/>
      <c r="H69" s="69"/>
      <c r="I69" s="69"/>
      <c r="J69" s="69">
        <f t="shared" si="0"/>
        <v>162453118.99643213</v>
      </c>
      <c r="K69" s="75"/>
    </row>
    <row r="70" spans="4:96" s="11" customFormat="1" ht="18.75" thickBot="1" x14ac:dyDescent="0.25">
      <c r="D70" s="218" t="s">
        <v>8</v>
      </c>
      <c r="E70" s="219"/>
      <c r="F70" s="219"/>
      <c r="G70" s="219"/>
      <c r="H70" s="88">
        <f>SUM(H17:H69)</f>
        <v>135860703.08999997</v>
      </c>
      <c r="I70" s="88">
        <f>SUM(I17:I69)</f>
        <v>121040972.79000001</v>
      </c>
      <c r="J70" s="89">
        <f>+J16+H70-I70</f>
        <v>162453118.99643213</v>
      </c>
      <c r="K70" s="25">
        <f>+J70-'[1]CTA. NOMINA 2000'!$G$1848</f>
        <v>0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ht="18" x14ac:dyDescent="0.2">
      <c r="D71" s="82"/>
      <c r="E71" s="82"/>
      <c r="F71" s="82"/>
      <c r="G71" s="82"/>
      <c r="H71" s="83"/>
      <c r="I71" s="83"/>
      <c r="J71" s="84"/>
      <c r="K71" s="2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ht="14.25" x14ac:dyDescent="0.2">
      <c r="D72" s="82"/>
      <c r="E72" s="82"/>
      <c r="F72" s="82"/>
      <c r="G72" s="33"/>
      <c r="H72" s="9"/>
      <c r="I72" s="78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ht="14.25" x14ac:dyDescent="0.2">
      <c r="D73" s="82"/>
      <c r="E73" s="82"/>
      <c r="F73" s="82"/>
      <c r="G73" s="33"/>
      <c r="H73" s="9"/>
      <c r="I73" s="78"/>
      <c r="J73" s="9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ht="14.25" x14ac:dyDescent="0.2">
      <c r="D74" s="82"/>
      <c r="E74" s="82"/>
      <c r="F74" s="82"/>
      <c r="G74" s="33"/>
      <c r="H74" s="9"/>
      <c r="I74" s="78"/>
      <c r="J74" s="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ht="14.25" x14ac:dyDescent="0.2">
      <c r="D75" s="9"/>
      <c r="E75" s="77" t="s">
        <v>34</v>
      </c>
      <c r="F75" s="9"/>
      <c r="G75" s="33" t="s">
        <v>38</v>
      </c>
      <c r="H75" s="9"/>
      <c r="I75" s="77" t="s">
        <v>35</v>
      </c>
      <c r="J75" s="9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ht="14.25" x14ac:dyDescent="0.2">
      <c r="D76" s="9"/>
      <c r="E76" s="77" t="s">
        <v>29</v>
      </c>
      <c r="F76" s="9"/>
      <c r="G76" s="77" t="s">
        <v>30</v>
      </c>
      <c r="H76" s="9"/>
      <c r="I76" s="77" t="s">
        <v>33</v>
      </c>
      <c r="J76" s="9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ht="14.25" x14ac:dyDescent="0.2">
      <c r="D77" s="9"/>
      <c r="E77" s="77" t="s">
        <v>31</v>
      </c>
      <c r="F77" s="9"/>
      <c r="G77" s="77" t="s">
        <v>69</v>
      </c>
      <c r="H77" s="9"/>
      <c r="I77" s="77" t="s">
        <v>73</v>
      </c>
      <c r="J77" s="9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ht="14.25" x14ac:dyDescent="0.2">
      <c r="D78" s="9"/>
      <c r="E78" s="77" t="s">
        <v>32</v>
      </c>
      <c r="F78" s="9"/>
      <c r="G78" s="77" t="s">
        <v>49</v>
      </c>
      <c r="H78" s="9"/>
      <c r="I78" s="77" t="s">
        <v>47</v>
      </c>
      <c r="J78" s="9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9"/>
      <c r="E79" s="9"/>
      <c r="F79" s="9"/>
      <c r="H79" s="9"/>
      <c r="I79" s="9"/>
      <c r="J79" s="9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9"/>
      <c r="E80" s="9"/>
      <c r="F80" s="9"/>
      <c r="H80" s="9"/>
      <c r="I80" s="9"/>
      <c r="J80" s="9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9"/>
      <c r="E81" s="9"/>
      <c r="F81" s="9"/>
      <c r="H81" s="9"/>
      <c r="I81" s="9"/>
      <c r="J81" s="9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s="11" customFormat="1" x14ac:dyDescent="0.2">
      <c r="D82" s="9"/>
      <c r="E82" s="9"/>
      <c r="F82" s="9"/>
      <c r="H82" s="9"/>
      <c r="I82" s="9"/>
      <c r="J82" s="9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</row>
    <row r="83" spans="4:96" s="11" customFormat="1" x14ac:dyDescent="0.2">
      <c r="D83" s="9"/>
      <c r="E83" s="9"/>
      <c r="F83" s="9"/>
      <c r="G83" s="1"/>
      <c r="H83" s="1"/>
      <c r="I83" s="1"/>
      <c r="J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</row>
    <row r="84" spans="4:96" s="11" customFormat="1" x14ac:dyDescent="0.2">
      <c r="D84" s="1"/>
      <c r="E84" s="1"/>
      <c r="F84" s="1"/>
      <c r="G84" s="1"/>
      <c r="H84" s="1"/>
      <c r="I84" s="1"/>
      <c r="J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</row>
    <row r="85" spans="4:96" s="11" customFormat="1" x14ac:dyDescent="0.2">
      <c r="D85" s="1"/>
      <c r="E85" s="1"/>
      <c r="F85" s="1"/>
      <c r="G85" s="1"/>
      <c r="H85" s="1"/>
      <c r="I85" s="1"/>
      <c r="J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</row>
    <row r="86" spans="4:96" s="11" customFormat="1" x14ac:dyDescent="0.2">
      <c r="D86" s="1"/>
      <c r="E86" s="1"/>
      <c r="F86" s="1"/>
      <c r="G86" s="1"/>
      <c r="H86" s="1"/>
      <c r="I86" s="1"/>
      <c r="J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</row>
    <row r="87" spans="4:96" s="11" customFormat="1" x14ac:dyDescent="0.2">
      <c r="D87" s="1"/>
      <c r="E87" s="1"/>
      <c r="F87" s="1"/>
      <c r="G87" s="1"/>
      <c r="H87" s="1"/>
      <c r="I87" s="1"/>
      <c r="J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</row>
    <row r="88" spans="4:96" s="11" customFormat="1" x14ac:dyDescent="0.2">
      <c r="D88" s="1"/>
      <c r="E88" s="1"/>
      <c r="F88" s="1"/>
      <c r="G88" s="1"/>
      <c r="H88" s="1"/>
      <c r="I88" s="1"/>
      <c r="J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</row>
    <row r="89" spans="4:96" s="11" customFormat="1" x14ac:dyDescent="0.2">
      <c r="D89" s="1"/>
      <c r="E89" s="1"/>
      <c r="F89" s="1"/>
      <c r="G89" s="1"/>
      <c r="H89" s="1"/>
      <c r="I89" s="1"/>
      <c r="J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</row>
    <row r="90" spans="4:96" s="11" customFormat="1" x14ac:dyDescent="0.2">
      <c r="D90" s="1"/>
      <c r="E90" s="1"/>
      <c r="F90" s="1"/>
      <c r="G90" s="1"/>
      <c r="H90" s="1"/>
      <c r="I90" s="1"/>
      <c r="J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</row>
    <row r="91" spans="4:96" s="11" customFormat="1" x14ac:dyDescent="0.2">
      <c r="D91" s="1"/>
      <c r="E91" s="1"/>
      <c r="F91" s="1"/>
      <c r="G91" s="9"/>
      <c r="H91" s="1"/>
      <c r="I91" s="1"/>
      <c r="J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</row>
    <row r="92" spans="4:96" x14ac:dyDescent="0.2">
      <c r="H92" s="9"/>
      <c r="I92" s="9"/>
      <c r="J92" s="9"/>
    </row>
    <row r="93" spans="4:96" x14ac:dyDescent="0.2">
      <c r="D93" s="9"/>
      <c r="E93" s="9"/>
      <c r="F93" s="9"/>
    </row>
    <row r="113" spans="4:4" ht="15" x14ac:dyDescent="0.2">
      <c r="D113" s="80"/>
    </row>
  </sheetData>
  <mergeCells count="8">
    <mergeCell ref="D8:J8"/>
    <mergeCell ref="D9:J9"/>
    <mergeCell ref="D70:G7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41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74"/>
  <sheetViews>
    <sheetView topLeftCell="C8" zoomScale="85" zoomScaleNormal="85" zoomScaleSheetLayoutView="70" workbookViewId="0">
      <selection activeCell="K21" sqref="K2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5"/>
      <c r="D9" s="210" t="s">
        <v>23</v>
      </c>
      <c r="E9" s="210"/>
      <c r="F9" s="210"/>
      <c r="G9" s="210"/>
      <c r="H9" s="210"/>
      <c r="I9" s="210"/>
      <c r="J9" s="210"/>
    </row>
    <row r="10" spans="1:14" s="14" customFormat="1" ht="18" customHeight="1" x14ac:dyDescent="0.2">
      <c r="B10" s="15"/>
      <c r="C10" s="15"/>
      <c r="D10" s="210" t="s">
        <v>19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0" t="s">
        <v>80</v>
      </c>
      <c r="E11" s="210"/>
      <c r="F11" s="210"/>
      <c r="G11" s="210"/>
      <c r="H11" s="210"/>
      <c r="I11" s="210"/>
      <c r="J11" s="210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09"/>
      <c r="E14" s="206" t="s">
        <v>23</v>
      </c>
      <c r="F14" s="206"/>
      <c r="G14" s="206"/>
      <c r="H14" s="206"/>
      <c r="I14" s="206"/>
      <c r="J14" s="206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09"/>
      <c r="E15" s="205" t="s">
        <v>24</v>
      </c>
      <c r="F15" s="205"/>
      <c r="G15" s="205"/>
      <c r="H15" s="205"/>
      <c r="I15" s="205"/>
      <c r="J15" s="46">
        <f>+'[1]CTA. FONDOCYT 960'!$J$98</f>
        <v>1193970.3199999998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09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45900</v>
      </c>
      <c r="H17" s="109"/>
      <c r="I17" s="110">
        <v>0</v>
      </c>
      <c r="J17" s="109">
        <f>+J15</f>
        <v>1193970.3199999998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1193970.3199999998</v>
      </c>
    </row>
    <row r="19" spans="4:96" s="10" customFormat="1" ht="26.25" customHeight="1" thickBot="1" x14ac:dyDescent="0.25">
      <c r="D19" s="162"/>
      <c r="E19" s="163">
        <v>45930</v>
      </c>
      <c r="F19" s="164"/>
      <c r="G19" s="189" t="s">
        <v>28</v>
      </c>
      <c r="H19" s="165"/>
      <c r="I19" s="166">
        <v>175</v>
      </c>
      <c r="J19" s="69">
        <f>J18+H19-I19</f>
        <v>1193795.3199999998</v>
      </c>
    </row>
    <row r="20" spans="4:96" s="11" customFormat="1" ht="19.5" thickTop="1" thickBot="1" x14ac:dyDescent="0.25">
      <c r="D20" s="220" t="s">
        <v>8</v>
      </c>
      <c r="E20" s="220"/>
      <c r="F20" s="220"/>
      <c r="G20" s="220"/>
      <c r="H20" s="70">
        <v>0</v>
      </c>
      <c r="I20" s="70">
        <f>SUM(I18:I19)</f>
        <v>175</v>
      </c>
      <c r="J20" s="70">
        <f>+J15+H20-I20</f>
        <v>1193795.3199999998</v>
      </c>
      <c r="K20" s="25">
        <f>+J20-'[1]CTA. FONDOCYT 960'!$J$99</f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7.25" thickTop="1" x14ac:dyDescent="0.2">
      <c r="D21" s="5"/>
      <c r="E21" s="5"/>
      <c r="F21" s="5"/>
      <c r="G21" s="5"/>
      <c r="H21" s="8"/>
      <c r="I21" s="8"/>
      <c r="J21" s="8"/>
      <c r="K21" s="11" t="s">
        <v>25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6.5" x14ac:dyDescent="0.2">
      <c r="D22" s="5"/>
      <c r="E22" s="5"/>
      <c r="F22" s="5"/>
      <c r="G22" s="5"/>
      <c r="H22" s="8"/>
      <c r="I22" s="8"/>
      <c r="J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6.5" x14ac:dyDescent="0.2">
      <c r="D23" s="5"/>
      <c r="E23" s="5"/>
      <c r="F23" s="5"/>
      <c r="G23" s="5"/>
      <c r="H23" s="8"/>
      <c r="I23" s="8"/>
      <c r="J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6.5" x14ac:dyDescent="0.2">
      <c r="D24" s="5"/>
      <c r="E24" s="5"/>
      <c r="F24" s="5"/>
      <c r="G24" s="5"/>
      <c r="H24" s="8"/>
      <c r="I24" s="8"/>
      <c r="J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6.5" x14ac:dyDescent="0.2">
      <c r="D25" s="5"/>
      <c r="E25" s="77" t="s">
        <v>34</v>
      </c>
      <c r="F25" s="9"/>
      <c r="G25" s="78" t="s">
        <v>36</v>
      </c>
      <c r="H25" s="9"/>
      <c r="I25" s="77" t="s">
        <v>35</v>
      </c>
      <c r="J25" s="9"/>
      <c r="K25" s="2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6.5" x14ac:dyDescent="0.2">
      <c r="D26" s="5"/>
      <c r="E26" s="77" t="s">
        <v>29</v>
      </c>
      <c r="F26" s="9"/>
      <c r="G26" s="77" t="s">
        <v>30</v>
      </c>
      <c r="H26" s="9"/>
      <c r="I26" s="77" t="s">
        <v>33</v>
      </c>
      <c r="J26" s="9"/>
      <c r="K26" s="22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6.5" x14ac:dyDescent="0.2">
      <c r="D27" s="5"/>
      <c r="E27" s="77" t="s">
        <v>31</v>
      </c>
      <c r="F27" s="9"/>
      <c r="G27" s="77" t="s">
        <v>69</v>
      </c>
      <c r="H27" s="9"/>
      <c r="I27" s="77" t="s">
        <v>73</v>
      </c>
      <c r="J27" s="9"/>
      <c r="K27" s="22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6.5" x14ac:dyDescent="0.2">
      <c r="D28" s="5"/>
      <c r="E28" s="77" t="s">
        <v>32</v>
      </c>
      <c r="F28" s="9"/>
      <c r="G28" s="77" t="s">
        <v>49</v>
      </c>
      <c r="H28" s="9"/>
      <c r="I28" s="77" t="s">
        <v>47</v>
      </c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6.5" x14ac:dyDescent="0.2">
      <c r="D29" s="5"/>
      <c r="E29" s="9"/>
      <c r="F29" s="9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6.5" x14ac:dyDescent="0.2">
      <c r="D30" s="5"/>
      <c r="E30" s="9"/>
      <c r="F30" s="9"/>
      <c r="H30" s="9"/>
      <c r="I30" s="9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6.5" x14ac:dyDescent="0.2">
      <c r="D31" s="5"/>
      <c r="E31" s="9"/>
      <c r="F31" s="9"/>
      <c r="H31" s="9"/>
      <c r="I31" s="9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9"/>
      <c r="F32" s="9"/>
      <c r="H32" s="9"/>
      <c r="I32" s="9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78"/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8" x14ac:dyDescent="0.2">
      <c r="D35" s="18"/>
      <c r="E35" s="19"/>
      <c r="F35" s="18"/>
      <c r="G35" s="18"/>
      <c r="H35" s="20"/>
      <c r="I35" s="20"/>
      <c r="J35" s="20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6"/>
      <c r="F36" s="3"/>
      <c r="G36" s="3"/>
      <c r="H36" s="4"/>
      <c r="I36" s="4"/>
      <c r="J36" s="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221"/>
      <c r="E37" s="221"/>
      <c r="F37" s="221"/>
      <c r="G37" s="221"/>
      <c r="H37" s="221"/>
      <c r="I37" s="221"/>
      <c r="J37" s="22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222"/>
      <c r="E38" s="222"/>
      <c r="F38" s="222"/>
      <c r="G38" s="222"/>
      <c r="H38" s="222"/>
      <c r="I38" s="222"/>
      <c r="J38" s="22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20.25" x14ac:dyDescent="0.2">
      <c r="D39" s="211"/>
      <c r="E39" s="211"/>
      <c r="F39" s="211"/>
      <c r="G39" s="211"/>
      <c r="H39" s="211"/>
      <c r="I39" s="211"/>
      <c r="J39" s="21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20.25" x14ac:dyDescent="0.2">
      <c r="D40" s="211"/>
      <c r="E40" s="211"/>
      <c r="F40" s="211"/>
      <c r="G40" s="211"/>
      <c r="H40" s="211"/>
      <c r="I40" s="211"/>
      <c r="J40" s="21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20.25" x14ac:dyDescent="0.2">
      <c r="D41" s="211"/>
      <c r="E41" s="211"/>
      <c r="F41" s="211"/>
      <c r="G41" s="211"/>
      <c r="H41" s="211"/>
      <c r="I41" s="211"/>
      <c r="J41" s="21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211"/>
      <c r="E42" s="211"/>
      <c r="F42" s="211"/>
      <c r="G42" s="211"/>
      <c r="H42" s="211"/>
      <c r="I42" s="211"/>
      <c r="J42" s="21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G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G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9"/>
      <c r="H45" s="9"/>
      <c r="I45" s="9"/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73" spans="4:4" ht="13.5" thickBot="1" x14ac:dyDescent="0.25"/>
    <row r="74" spans="4:4" ht="15" x14ac:dyDescent="0.2">
      <c r="D74" s="2"/>
    </row>
  </sheetData>
  <mergeCells count="14">
    <mergeCell ref="D8:J8"/>
    <mergeCell ref="D9:J9"/>
    <mergeCell ref="D10:J10"/>
    <mergeCell ref="D11:J11"/>
    <mergeCell ref="D14:D16"/>
    <mergeCell ref="E14:J14"/>
    <mergeCell ref="E15:I15"/>
    <mergeCell ref="D42:J42"/>
    <mergeCell ref="D20:G20"/>
    <mergeCell ref="D37:J37"/>
    <mergeCell ref="D38:J38"/>
    <mergeCell ref="D39:J39"/>
    <mergeCell ref="D40:J40"/>
    <mergeCell ref="D41:J41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opLeftCell="C6" zoomScale="85" zoomScaleNormal="85" zoomScaleSheetLayoutView="70" workbookViewId="0">
      <selection activeCell="H25" sqref="H2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5"/>
      <c r="D9" s="210" t="s">
        <v>55</v>
      </c>
      <c r="E9" s="210"/>
      <c r="F9" s="210"/>
      <c r="G9" s="210"/>
      <c r="H9" s="210"/>
      <c r="I9" s="210"/>
      <c r="J9" s="210"/>
    </row>
    <row r="10" spans="1:14" s="14" customFormat="1" ht="18" customHeight="1" x14ac:dyDescent="0.2">
      <c r="B10" s="15"/>
      <c r="C10" s="15"/>
      <c r="D10" s="210" t="s">
        <v>19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0" t="s">
        <v>80</v>
      </c>
      <c r="E11" s="210"/>
      <c r="F11" s="210"/>
      <c r="G11" s="210"/>
      <c r="H11" s="210"/>
      <c r="I11" s="210"/>
      <c r="J11" s="210"/>
    </row>
    <row r="12" spans="1:14" s="11" customFormat="1" ht="19.5" customHeight="1" thickBot="1" x14ac:dyDescent="0.25">
      <c r="C12" s="223" t="s">
        <v>56</v>
      </c>
      <c r="D12" s="223"/>
      <c r="E12" s="223"/>
      <c r="F12" s="223"/>
      <c r="G12" s="223"/>
      <c r="H12" s="223"/>
      <c r="I12" s="223"/>
      <c r="J12" s="223"/>
    </row>
    <row r="13" spans="1:14" s="3" customFormat="1" ht="26.25" customHeight="1" thickTop="1" thickBot="1" x14ac:dyDescent="0.25">
      <c r="A13" s="7"/>
      <c r="B13" s="7"/>
      <c r="C13" s="7"/>
      <c r="D13" s="209"/>
      <c r="E13" s="206" t="s">
        <v>55</v>
      </c>
      <c r="F13" s="206"/>
      <c r="G13" s="206"/>
      <c r="H13" s="206"/>
      <c r="I13" s="206"/>
      <c r="J13" s="20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9"/>
      <c r="E14" s="205" t="s">
        <v>7</v>
      </c>
      <c r="F14" s="205"/>
      <c r="G14" s="205"/>
      <c r="H14" s="205"/>
      <c r="I14" s="205"/>
      <c r="J14" s="46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9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45900</v>
      </c>
      <c r="H16" s="140"/>
      <c r="I16" s="141">
        <v>0</v>
      </c>
      <c r="J16" s="140">
        <f>+J14</f>
        <v>980606.4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 t="shared" ref="J17:J22" si="0">J16+H17-I17</f>
        <v>980606.4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si="0"/>
        <v>980606.4</v>
      </c>
    </row>
    <row r="19" spans="4:96" s="10" customFormat="1" ht="16.5" hidden="1" x14ac:dyDescent="0.2">
      <c r="D19" s="65"/>
      <c r="E19" s="66"/>
      <c r="F19" s="67"/>
      <c r="G19" s="68"/>
      <c r="H19" s="69"/>
      <c r="I19" s="69"/>
      <c r="J19" s="69">
        <f t="shared" si="0"/>
        <v>980606.4</v>
      </c>
    </row>
    <row r="20" spans="4:96" s="10" customFormat="1" ht="17.25" thickBot="1" x14ac:dyDescent="0.25">
      <c r="D20" s="65"/>
      <c r="E20" s="66">
        <v>45930</v>
      </c>
      <c r="F20" s="67"/>
      <c r="G20" s="68"/>
      <c r="H20" s="69"/>
      <c r="I20" s="69"/>
      <c r="J20" s="69">
        <f t="shared" si="0"/>
        <v>980606.4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980606.4</v>
      </c>
    </row>
    <row r="22" spans="4:96" s="10" customFormat="1" ht="27.75" hidden="1" customHeight="1" thickBot="1" x14ac:dyDescent="0.25">
      <c r="D22" s="65"/>
      <c r="E22" s="66"/>
      <c r="F22" s="67"/>
      <c r="G22" s="68"/>
      <c r="H22" s="69"/>
      <c r="I22" s="69"/>
      <c r="J22" s="69">
        <f t="shared" si="0"/>
        <v>980606.4</v>
      </c>
      <c r="K22" s="75"/>
    </row>
    <row r="23" spans="4:96" s="11" customFormat="1" ht="18.75" thickBot="1" x14ac:dyDescent="0.25">
      <c r="D23" s="218" t="s">
        <v>8</v>
      </c>
      <c r="E23" s="219"/>
      <c r="F23" s="219"/>
      <c r="G23" s="219"/>
      <c r="H23" s="88">
        <f>SUM(H17:H22)</f>
        <v>0</v>
      </c>
      <c r="I23" s="88">
        <f>SUM(I17:I22)</f>
        <v>0</v>
      </c>
      <c r="J23" s="89">
        <f>+J16+H23-I23</f>
        <v>980606.4</v>
      </c>
      <c r="K23" s="25">
        <f>+J23-'[1]CTA.  2000 ONCO'!$G$11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2"/>
      <c r="E24" s="82"/>
      <c r="F24" s="82"/>
      <c r="G24" s="82"/>
      <c r="H24" s="83"/>
      <c r="I24" s="83"/>
      <c r="J24" s="84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2"/>
      <c r="E25" s="82"/>
      <c r="F25" s="82"/>
      <c r="G25" s="33"/>
      <c r="H25" s="9"/>
      <c r="I25" s="78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2"/>
      <c r="E26" s="82"/>
      <c r="F26" s="82"/>
      <c r="G26" s="33"/>
      <c r="H26" s="9"/>
      <c r="I26" s="78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2"/>
      <c r="E27" s="82"/>
      <c r="F27" s="82"/>
      <c r="G27" s="33"/>
      <c r="H27" s="9"/>
      <c r="I27" s="78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2"/>
      <c r="E28" s="82"/>
      <c r="F28" s="82"/>
      <c r="G28" s="33"/>
      <c r="H28" s="9"/>
      <c r="I28" s="78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2"/>
      <c r="E29" s="82"/>
      <c r="F29" s="82"/>
      <c r="G29" s="33"/>
      <c r="H29" s="9"/>
      <c r="I29" s="78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2"/>
      <c r="E30" s="82"/>
      <c r="F30" s="82"/>
      <c r="G30" s="33"/>
      <c r="H30" s="9"/>
      <c r="I30" s="78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7" t="s">
        <v>34</v>
      </c>
      <c r="F31" s="9"/>
      <c r="G31" s="33" t="s">
        <v>38</v>
      </c>
      <c r="H31" s="9"/>
      <c r="I31" s="77" t="s">
        <v>35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7" t="s">
        <v>29</v>
      </c>
      <c r="F32" s="9"/>
      <c r="G32" s="77" t="s">
        <v>30</v>
      </c>
      <c r="H32" s="9"/>
      <c r="I32" s="77" t="s">
        <v>33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7" t="s">
        <v>31</v>
      </c>
      <c r="F33" s="9"/>
      <c r="G33" s="77" t="s">
        <v>69</v>
      </c>
      <c r="H33" s="9"/>
      <c r="I33" s="77" t="s">
        <v>73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7" t="s">
        <v>32</v>
      </c>
      <c r="F34" s="9"/>
      <c r="G34" s="77" t="s">
        <v>49</v>
      </c>
      <c r="H34" s="9"/>
      <c r="I34" s="77" t="s">
        <v>47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0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abSelected="1" topLeftCell="C4" zoomScale="85" zoomScaleNormal="85" zoomScaleSheetLayoutView="70" workbookViewId="0">
      <selection activeCell="H56" sqref="H5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04" t="s">
        <v>10</v>
      </c>
      <c r="E8" s="204"/>
      <c r="F8" s="204"/>
      <c r="G8" s="204"/>
      <c r="H8" s="204"/>
      <c r="I8" s="204"/>
      <c r="J8" s="204"/>
      <c r="K8" s="16"/>
      <c r="L8" s="16"/>
    </row>
    <row r="9" spans="1:14" s="14" customFormat="1" ht="18.75" x14ac:dyDescent="0.2">
      <c r="C9" s="15"/>
      <c r="D9" s="210" t="s">
        <v>66</v>
      </c>
      <c r="E9" s="210"/>
      <c r="F9" s="210"/>
      <c r="G9" s="210"/>
      <c r="H9" s="210"/>
      <c r="I9" s="210"/>
      <c r="J9" s="210"/>
    </row>
    <row r="10" spans="1:14" s="14" customFormat="1" ht="18" customHeight="1" x14ac:dyDescent="0.2">
      <c r="B10" s="15"/>
      <c r="C10" s="15"/>
      <c r="D10" s="210" t="s">
        <v>19</v>
      </c>
      <c r="E10" s="210"/>
      <c r="F10" s="210"/>
      <c r="G10" s="210"/>
      <c r="H10" s="210"/>
      <c r="I10" s="210"/>
      <c r="J10" s="210"/>
    </row>
    <row r="11" spans="1:14" s="14" customFormat="1" ht="18.75" customHeight="1" x14ac:dyDescent="0.2">
      <c r="D11" s="210" t="s">
        <v>80</v>
      </c>
      <c r="E11" s="210"/>
      <c r="F11" s="210"/>
      <c r="G11" s="210"/>
      <c r="H11" s="210"/>
      <c r="I11" s="210"/>
      <c r="J11" s="210"/>
    </row>
    <row r="12" spans="1:14" s="11" customFormat="1" ht="19.5" customHeight="1" thickBot="1" x14ac:dyDescent="0.25">
      <c r="C12" s="224"/>
      <c r="D12" s="224"/>
      <c r="E12" s="224"/>
      <c r="F12" s="224"/>
      <c r="G12" s="201" t="s">
        <v>65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09"/>
      <c r="E13" s="206" t="s">
        <v>55</v>
      </c>
      <c r="F13" s="206"/>
      <c r="G13" s="206"/>
      <c r="H13" s="206"/>
      <c r="I13" s="206"/>
      <c r="J13" s="206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09"/>
      <c r="E14" s="205" t="s">
        <v>7</v>
      </c>
      <c r="F14" s="205"/>
      <c r="G14" s="205"/>
      <c r="H14" s="205"/>
      <c r="I14" s="205"/>
      <c r="J14" s="46">
        <f>+'[1]CTA.  3103 F. REPONIBLE'!$J$48</f>
        <v>507548.88999999978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09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45900</v>
      </c>
      <c r="H16" s="140"/>
      <c r="I16" s="141">
        <v>0</v>
      </c>
      <c r="J16" s="140">
        <f>+J14</f>
        <v>507548.88999999978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 t="shared" ref="J17:J49" si="0">J16+H17-I17</f>
        <v>507548.88999999978</v>
      </c>
    </row>
    <row r="18" spans="4:96" s="11" customFormat="1" ht="14.25" hidden="1" x14ac:dyDescent="0.2">
      <c r="D18" s="65"/>
      <c r="E18" s="66"/>
      <c r="F18" s="67"/>
      <c r="G18" s="68"/>
      <c r="H18" s="69"/>
      <c r="I18" s="69"/>
      <c r="J18" s="69">
        <f t="shared" si="0"/>
        <v>507548.88999999978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29.25" thickBot="1" x14ac:dyDescent="0.25">
      <c r="D19" s="65"/>
      <c r="E19" s="66">
        <v>45869</v>
      </c>
      <c r="F19" s="67"/>
      <c r="G19" s="68" t="s">
        <v>28</v>
      </c>
      <c r="H19" s="69"/>
      <c r="I19" s="69">
        <v>175</v>
      </c>
      <c r="J19" s="69">
        <f t="shared" si="0"/>
        <v>507373.88999999978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hidden="1" x14ac:dyDescent="0.2">
      <c r="D20" s="65"/>
      <c r="E20" s="66"/>
      <c r="F20" s="67"/>
      <c r="G20" s="68"/>
      <c r="H20" s="69"/>
      <c r="I20" s="69"/>
      <c r="J20" s="69">
        <f t="shared" si="0"/>
        <v>507373.88999999978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hidden="1" x14ac:dyDescent="0.2">
      <c r="D21" s="65"/>
      <c r="E21" s="66"/>
      <c r="F21" s="67"/>
      <c r="G21" s="68"/>
      <c r="H21" s="69"/>
      <c r="I21" s="69"/>
      <c r="J21" s="69">
        <f t="shared" si="0"/>
        <v>507373.88999999978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hidden="1" x14ac:dyDescent="0.2">
      <c r="D22" s="65"/>
      <c r="E22" s="66"/>
      <c r="F22" s="67"/>
      <c r="G22" s="68"/>
      <c r="H22" s="69"/>
      <c r="I22" s="69"/>
      <c r="J22" s="69">
        <f t="shared" si="0"/>
        <v>507373.88999999978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507373.88999999978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507373.88999999978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507373.88999999978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507373.88999999978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507373.88999999978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507373.88999999978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507373.88999999978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507373.88999999978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5" hidden="1" thickBot="1" x14ac:dyDescent="0.25">
      <c r="D31" s="65"/>
      <c r="E31" s="66"/>
      <c r="F31" s="67"/>
      <c r="G31" s="68"/>
      <c r="H31" s="69"/>
      <c r="I31" s="69"/>
      <c r="J31" s="69">
        <f t="shared" si="0"/>
        <v>507373.88999999978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507373.88999999978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507373.88999999978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507373.88999999978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507373.88999999978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507373.88999999978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507373.88999999978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507373.88999999978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507373.88999999978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507373.88999999978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507373.88999999978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507373.88999999978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507373.88999999978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507373.88999999978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507373.88999999978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507373.88999999978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507373.88999999978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507373.88999999978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507373.88999999978</v>
      </c>
    </row>
    <row r="50" spans="4:11" ht="15" thickBot="1" x14ac:dyDescent="0.25">
      <c r="D50" s="218" t="s">
        <v>8</v>
      </c>
      <c r="E50" s="219"/>
      <c r="F50" s="219"/>
      <c r="G50" s="219"/>
      <c r="H50" s="88">
        <f>SUM(H17:H49)</f>
        <v>0</v>
      </c>
      <c r="I50" s="88">
        <f>SUM(I17:I49)</f>
        <v>175</v>
      </c>
      <c r="J50" s="89">
        <f>+J16+H50-I50</f>
        <v>507373.88999999978</v>
      </c>
      <c r="K50" s="22">
        <f>+J50-'[1]CTA.  3103 F. REPONIBLE'!$J$49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34</v>
      </c>
      <c r="F58" s="9"/>
      <c r="G58" s="33" t="s">
        <v>38</v>
      </c>
      <c r="H58" s="9"/>
      <c r="I58" s="77" t="s">
        <v>35</v>
      </c>
      <c r="J58" s="9"/>
    </row>
    <row r="59" spans="4:11" ht="14.25" x14ac:dyDescent="0.2">
      <c r="D59" s="9"/>
      <c r="E59" s="77" t="s">
        <v>29</v>
      </c>
      <c r="F59" s="9"/>
      <c r="G59" s="77" t="s">
        <v>30</v>
      </c>
      <c r="H59" s="9"/>
      <c r="I59" s="77" t="s">
        <v>33</v>
      </c>
      <c r="J59" s="9"/>
    </row>
    <row r="60" spans="4:11" ht="14.25" x14ac:dyDescent="0.2">
      <c r="D60" s="9"/>
      <c r="E60" s="77" t="s">
        <v>31</v>
      </c>
      <c r="F60" s="9"/>
      <c r="G60" s="77" t="s">
        <v>69</v>
      </c>
      <c r="H60" s="9"/>
      <c r="I60" s="77" t="s">
        <v>73</v>
      </c>
      <c r="J60" s="9"/>
    </row>
    <row r="61" spans="4:11" ht="14.25" x14ac:dyDescent="0.2">
      <c r="D61" s="9"/>
      <c r="E61" s="77" t="s">
        <v>32</v>
      </c>
      <c r="F61" s="9"/>
      <c r="G61" s="77" t="s">
        <v>49</v>
      </c>
      <c r="H61" s="9"/>
      <c r="I61" s="77" t="s">
        <v>47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2025-10-06T16:15:38Z</cp:lastPrinted>
  <dcterms:created xsi:type="dcterms:W3CDTF">2006-07-11T17:39:34Z</dcterms:created>
  <dcterms:modified xsi:type="dcterms:W3CDTF">2025-10-06T16:40:12Z</dcterms:modified>
</cp:coreProperties>
</file>