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OCTUBRE\"/>
    </mc:Choice>
  </mc:AlternateContent>
  <xr:revisionPtr revIDLastSave="0" documentId="13_ncr:1_{4B6C0086-831D-4C6C-9671-BEA57412B761}" xr6:coauthVersionLast="47" xr6:coauthVersionMax="47" xr10:uidLastSave="{00000000-0000-0000-0000-000000000000}"/>
  <bookViews>
    <workbookView xWindow="-120" yWindow="-120" windowWidth="21840" windowHeight="13140" tabRatio="601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  <externalReference r:id="rId11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ONCO'!$A$1:$J$35</definedName>
    <definedName name="_xlnm.Print_Area" localSheetId="6">'EGRESOS CTA. 3103 F REPONIBLE'!$A$1:$J$69</definedName>
    <definedName name="_xlnm.Print_Area" localSheetId="1">'EGRESOS CTA. AUXILIAR 3001'!$B$1:$I$334</definedName>
    <definedName name="_xlnm.Print_Area" localSheetId="4">'EGRESOS CTA. FONDOCYT'!$A$1:$J$48</definedName>
    <definedName name="_xlnm.Print_Area" localSheetId="3">'EGRESOS CTA. NOMINA'!$A$1:$J$79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0" l="1"/>
  <c r="I244" i="4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J14" i="10"/>
  <c r="I30" i="7"/>
  <c r="J15" i="7"/>
  <c r="I70" i="6"/>
  <c r="J14" i="6"/>
  <c r="I12" i="5"/>
  <c r="I12" i="4"/>
  <c r="G14" i="1" l="1"/>
  <c r="I50" i="10" l="1"/>
  <c r="J16" i="10" l="1"/>
  <c r="H50" i="10"/>
  <c r="G16" i="10"/>
  <c r="J50" i="10" l="1"/>
  <c r="J17" i="10"/>
  <c r="J18" i="10" l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/>
  <c r="J14" i="8" l="1"/>
  <c r="G62" i="5"/>
  <c r="G16" i="8"/>
  <c r="G17" i="7"/>
  <c r="G16" i="6"/>
  <c r="F14" i="5"/>
  <c r="F14" i="4"/>
  <c r="G323" i="4"/>
  <c r="H323" i="4"/>
  <c r="E350" i="1"/>
  <c r="I14" i="4" l="1"/>
  <c r="G17" i="1"/>
  <c r="G350" i="1" s="1"/>
  <c r="H350" i="1" s="1"/>
  <c r="J16" i="6"/>
  <c r="I14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K30" i="7" s="1"/>
  <c r="H62" i="5" l="1"/>
  <c r="I62" i="5" s="1"/>
  <c r="J62" i="5" s="1"/>
  <c r="H70" i="6" l="1"/>
  <c r="I323" i="4" l="1"/>
  <c r="J323" i="4" s="1"/>
  <c r="J70" i="6" l="1"/>
  <c r="K70" i="6" s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5" i="5" l="1"/>
  <c r="I16" i="5" l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191" i="1"/>
</calcChain>
</file>

<file path=xl/sharedStrings.xml><?xml version="1.0" encoding="utf-8"?>
<sst xmlns="http://schemas.openxmlformats.org/spreadsheetml/2006/main" count="1161" uniqueCount="402">
  <si>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</si>
  <si>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</si>
  <si>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</si>
  <si>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</si>
  <si>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</si>
  <si>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</si>
  <si>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</si>
  <si>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</si>
  <si>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</si>
  <si>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</si>
  <si>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</si>
  <si>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</si>
  <si>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</si>
  <si>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</si>
  <si>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</si>
  <si>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</si>
  <si>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</si>
  <si>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</si>
  <si>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</si>
  <si>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</si>
  <si>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</si>
  <si>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</si>
  <si>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</si>
  <si>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</si>
  <si>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</si>
  <si>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</si>
  <si>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</si>
  <si>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</si>
  <si>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</si>
  <si>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</si>
  <si>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</si>
  <si>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</si>
  <si>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</si>
  <si>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</si>
  <si>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</si>
  <si>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</si>
  <si>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</si>
  <si>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</si>
  <si>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</si>
  <si>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</si>
  <si>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</si>
  <si>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</si>
  <si>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</si>
  <si>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</si>
  <si>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</si>
  <si>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</si>
  <si>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</si>
  <si>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</si>
  <si>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</si>
  <si>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</si>
  <si>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</si>
  <si>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</si>
  <si>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</si>
  <si>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</si>
  <si>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</si>
  <si>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</si>
  <si>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</si>
  <si>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</si>
  <si>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</si>
  <si>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DEPOSITO VIA TRANSF. ARS FUTURO</t>
  </si>
  <si>
    <t>AYUNTAMIENTO DISTRITO NACIONAL (ADN)</t>
  </si>
  <si>
    <t>ASIGNACION PRESUPUESTARIA PARA GASTOS</t>
  </si>
  <si>
    <t>DEPOSITO VIA TRANSF. ARS CMD</t>
  </si>
  <si>
    <t xml:space="preserve">FONDO REPONIBLE DE ASISTENCIA SOCIAL </t>
  </si>
  <si>
    <t>Cuenta Bancaria NO. 960-810310-3</t>
  </si>
  <si>
    <t>DEPOSITO VIA TRANSF. ARS RESERVAS</t>
  </si>
  <si>
    <t>RETENCION 0.30% POR TRASF. VIA LIBRAMIENTOS A PROVEERDORES</t>
  </si>
  <si>
    <t>Lic. Lisa Marie Perez Cruz</t>
  </si>
  <si>
    <t>NOTA DEBITO POR COBRO TARJETA CREDITO AMERICAN EXPRESS</t>
  </si>
  <si>
    <t>Licda.  Ana Teresa Vendrell Batista</t>
  </si>
  <si>
    <t>DEPOSITO VIA CHEQUE ARS SIMAG (ABEL GONZALEZ)</t>
  </si>
  <si>
    <t>DEPOSITO VIA TRANSF. ARS SEMMA</t>
  </si>
  <si>
    <t>RADIONCOL SERVICIOS MEDICOS, S. R. L.</t>
  </si>
  <si>
    <t>HUMAN PCG, S.R.L.</t>
  </si>
  <si>
    <t xml:space="preserve">DEPOSITO VIA TRANSF. ARS SENASA </t>
  </si>
  <si>
    <t>DEPOSITO VIA TRANSF. ARS UASD</t>
  </si>
  <si>
    <t>BADER MARIA PEDEMONTE DE COIRA</t>
  </si>
  <si>
    <t>DEPOSITO VIA TRANSF. ARS YUNEN</t>
  </si>
  <si>
    <t>LABORATORIOS ANTILLANOSS EDMAR, S.A.</t>
  </si>
  <si>
    <t>OFFITEK, S.R.L.</t>
  </si>
  <si>
    <t>DEPOSITO VIA TRANSF. MINISTERIO DE SALUD PUBLICA</t>
  </si>
  <si>
    <t>Del 01 Al 31 De Octubre  2025</t>
  </si>
  <si>
    <t>NOTA DEBITO POR COBRO TARJETA CREDITO SEPTIEMBRE 2025</t>
  </si>
  <si>
    <t xml:space="preserve"> pago de alquiler de espacio máquinas expendedoras snacks y café  por RD$$20,000.00 de parte de VS Solution, SRL  mes Septiembre   2025</t>
  </si>
  <si>
    <t xml:space="preserve">Dp via transferencia por la Sra. Santa Geannis Medrano de León ,  ayuda Apolinar Reyes Núñez     Récord # 2025/5731  para Abono Biopsia Tomodirigida de Pulmón (Factura #117489-25  por el monto de RD$6,000.00
</t>
  </si>
  <si>
    <t>5311-1 y 5314-1</t>
  </si>
  <si>
    <t>DIFERENCIA POR EN TASA CAMBIARIA BADER MARIA PEDEMONTE DE COIRA (MP PATHOLOGY)</t>
  </si>
  <si>
    <t>DEPOSITO VIA TRANSF. ARS  CMD</t>
  </si>
  <si>
    <t>DEPOSITO VIA CHEQUE ARS  MONUMENTAL</t>
  </si>
  <si>
    <t>DEPOSITO VIA CHEQUE ARS  ASEMAP</t>
  </si>
  <si>
    <t xml:space="preserve">Dp via transferencia por la Sra. Santa Geannis Medrano de León ,  ayuda Elizabeth Mejía Ozorio      Récord # 2020/7874  para  Biopsia Sonodirigida Partes Blandas (Factura #117511-25  por el monto de RD$3,000.00
</t>
  </si>
  <si>
    <t>DEPOSITO PENDIENTE POR IDENTIFICAR RD$6,100.00</t>
  </si>
  <si>
    <t xml:space="preserve">Dp via transferencia Evelin Yuleimy González González     Récord # 2025/9588  para Abono a Ingreso de Hospitalización RD$14,326.00
</t>
  </si>
  <si>
    <t xml:space="preserve">Dp via transferencia Evelin Yuleimy González González     Récord # 2025/9588  para Saldo a Sala de Urgencias (Factura #436017-25 RD$10,000.00
</t>
  </si>
  <si>
    <t>Deposito Via Cheque  #002768  Asoc. Mujeres Solidarias (AMSI) Donacion a la Sra. Lupe Elena Santana Gomez, para proceso medico por el monto de RD$3,500.00</t>
  </si>
  <si>
    <t xml:space="preserve">Dp via transferencia por la Sra. Santa Geannis Medrano de León ,  ayuda Angélica María Corporán Martínez      Récord # 2021/17685  para  Abono Ecocardiograma Strain (Factura #119082-25  por el monto de RD$2,000.00
</t>
  </si>
  <si>
    <t>TRANSFERENCIA RECIBIDA EN LA CUENTA  3000 REINTEGRO FONDOS POR PAGO INCENTIVOS CORRESPONDIENTE AL MES DE OCTUBRE 2025 RD$33,079.87</t>
  </si>
  <si>
    <t>Deposito Via Cheque  #014613 Clinicorp Imágenes Dominicanas SRL, por el monto de RD$228,950.00</t>
  </si>
  <si>
    <t>Deposito Via Cheque  #014549 Clinicorp Imágenes Dominicanas SRL, por el monto de RD$532,308.75</t>
  </si>
  <si>
    <t xml:space="preserve">Dp via transferencia Caribdis Enid Ocrela de Peguero     Récord # 2025/9969  para Saldo a Paracentesis (Factura #119452-25  RD$5,000.00
</t>
  </si>
  <si>
    <t xml:space="preserve">Dp via transferencia Luisany del Bois de Peña     Récord # 2024/12822 para  Abono hospitalización En espera de factura final.  RD$36,000.00
</t>
  </si>
  <si>
    <t xml:space="preserve">Dp via transferenciaAura Estela Díaz Aguero     Récord # 2022/4516  para Saldo compra Morfina - (Factura #438953-25  RD$700.00
</t>
  </si>
  <si>
    <t xml:space="preserve">Dp via transferencia Sr Dariel Alexander  RD$21,674.00
</t>
  </si>
  <si>
    <t>Deposito Via Cheque  #002762  Asoc. Mujeres Solidarias (AMSI) Donacion a la Sra. Plinia Encarnaacion Beriguete, para proceso medico por el monto de RD$30,000.00</t>
  </si>
  <si>
    <t>DEPOSITO VIA CHEQUE ARS GMA</t>
  </si>
  <si>
    <t>5780-1</t>
  </si>
  <si>
    <t xml:space="preserve">Dp via transferenciaAura  Martha Yvelisse Amador Santana      Récord # 2025/9586  para Saldo Laparotomía Exploratoria/ Colostomía (Factura #442437-25  RD$14,800.00
</t>
  </si>
  <si>
    <t>DEPOSITO VIA CHEQUE ARS APS</t>
  </si>
  <si>
    <t xml:space="preserve">Dp via transferencia Deborah Perez Perez     Récord # 2025/8148  para Saldo Biopsia por congelacion (Factura #442570-25  RD$7,500.00
</t>
  </si>
  <si>
    <t>DEPOSITO VIA CHEQUE ARS  APS</t>
  </si>
  <si>
    <t>DEPOSITO CK.  SOLEO FOOD SERVICES SRL PAGO  RENTA CAFETERIA  CORRESPONDIENTE AL MES DE SEPTIEMBRE 2025</t>
  </si>
  <si>
    <t xml:space="preserve">Dp via transferencia  Maciel Jean Louis      Récord # 2025/10787  para Saldo Consulta Medicina Especializada Primera Vez (Factura #31060-25  RD$750.00
</t>
  </si>
  <si>
    <t>6112-1</t>
  </si>
  <si>
    <t xml:space="preserve">Dp via transferencia  Ana Antonia Payano Tolentino      Récord # 2024/2475  para Saldo Inmunohistoquímica de Tejidos Sólidos (Factura #445777-25  RD$920.00
</t>
  </si>
  <si>
    <t>5398-1</t>
  </si>
  <si>
    <t>5400-1</t>
  </si>
  <si>
    <t>5402-1</t>
  </si>
  <si>
    <t>5404-1</t>
  </si>
  <si>
    <t>5406-1</t>
  </si>
  <si>
    <t>5408-1</t>
  </si>
  <si>
    <t>5410-1</t>
  </si>
  <si>
    <t>5412-1</t>
  </si>
  <si>
    <t>5414-1</t>
  </si>
  <si>
    <t>5416-1</t>
  </si>
  <si>
    <t>5418-1</t>
  </si>
  <si>
    <t>5420-1</t>
  </si>
  <si>
    <t>5424-1</t>
  </si>
  <si>
    <t>5426-1</t>
  </si>
  <si>
    <t>5428-1</t>
  </si>
  <si>
    <t>5430-1</t>
  </si>
  <si>
    <t>5432-1</t>
  </si>
  <si>
    <t>5435-1</t>
  </si>
  <si>
    <t>5437-1</t>
  </si>
  <si>
    <t>5439-1</t>
  </si>
  <si>
    <t>5441-1</t>
  </si>
  <si>
    <t>5443-1</t>
  </si>
  <si>
    <t>5445-1</t>
  </si>
  <si>
    <t>5447-1</t>
  </si>
  <si>
    <t>5449-1</t>
  </si>
  <si>
    <t>5451-1</t>
  </si>
  <si>
    <t>5453-1</t>
  </si>
  <si>
    <t>5469-1</t>
  </si>
  <si>
    <t>5471-1</t>
  </si>
  <si>
    <t>5473-1</t>
  </si>
  <si>
    <t>5475-1</t>
  </si>
  <si>
    <t>5504-1</t>
  </si>
  <si>
    <t>5508-1</t>
  </si>
  <si>
    <t>5510-1</t>
  </si>
  <si>
    <t>5514-1</t>
  </si>
  <si>
    <t>5519-1</t>
  </si>
  <si>
    <t>5521-1</t>
  </si>
  <si>
    <t>5523-1</t>
  </si>
  <si>
    <t>5525-1</t>
  </si>
  <si>
    <t>5527-1</t>
  </si>
  <si>
    <t>5533-1</t>
  </si>
  <si>
    <t>5531-1</t>
  </si>
  <si>
    <t>5547-1</t>
  </si>
  <si>
    <t>5545-1</t>
  </si>
  <si>
    <t>5550-1</t>
  </si>
  <si>
    <t>5552-1</t>
  </si>
  <si>
    <t>5554-1</t>
  </si>
  <si>
    <t>5558-1</t>
  </si>
  <si>
    <t>5560-1</t>
  </si>
  <si>
    <t>5562-1</t>
  </si>
  <si>
    <t>5564-1</t>
  </si>
  <si>
    <t>5566-1</t>
  </si>
  <si>
    <t>5576-1</t>
  </si>
  <si>
    <t>5578-1</t>
  </si>
  <si>
    <t>5580-1</t>
  </si>
  <si>
    <t>5582-1</t>
  </si>
  <si>
    <t>5590-1</t>
  </si>
  <si>
    <t>5586-1</t>
  </si>
  <si>
    <t>5588-1</t>
  </si>
  <si>
    <t>5592-1</t>
  </si>
  <si>
    <t>5596-1</t>
  </si>
  <si>
    <t>5598-1</t>
  </si>
  <si>
    <t>5622-1</t>
  </si>
  <si>
    <t>5624-1</t>
  </si>
  <si>
    <t>5628-1</t>
  </si>
  <si>
    <t>5983-1</t>
  </si>
  <si>
    <t>5632-1</t>
  </si>
  <si>
    <t>5636-1</t>
  </si>
  <si>
    <t>5640-1</t>
  </si>
  <si>
    <t>5642-1</t>
  </si>
  <si>
    <t>5644-1</t>
  </si>
  <si>
    <t>5648-1</t>
  </si>
  <si>
    <t>5650-1</t>
  </si>
  <si>
    <t>5652-1</t>
  </si>
  <si>
    <t>5654-1</t>
  </si>
  <si>
    <t>5656-1</t>
  </si>
  <si>
    <t>5658-1</t>
  </si>
  <si>
    <t>5707-1</t>
  </si>
  <si>
    <t>5705-1</t>
  </si>
  <si>
    <t>5660-1</t>
  </si>
  <si>
    <t>5709-1</t>
  </si>
  <si>
    <t>5713-1</t>
  </si>
  <si>
    <t>5717-1</t>
  </si>
  <si>
    <t>5721-1</t>
  </si>
  <si>
    <t>5770-1</t>
  </si>
  <si>
    <t>6245-1</t>
  </si>
  <si>
    <t>5774-1</t>
  </si>
  <si>
    <t>5776-1</t>
  </si>
  <si>
    <t>5832-1</t>
  </si>
  <si>
    <t>6239-1</t>
  </si>
  <si>
    <t>5836-1</t>
  </si>
  <si>
    <t>5838-1</t>
  </si>
  <si>
    <t>5840-1</t>
  </si>
  <si>
    <t>5842-1</t>
  </si>
  <si>
    <t>5844-1</t>
  </si>
  <si>
    <t>5846-1</t>
  </si>
  <si>
    <t>5848-1</t>
  </si>
  <si>
    <t>5850-1</t>
  </si>
  <si>
    <t>5852-1</t>
  </si>
  <si>
    <t>5854-1</t>
  </si>
  <si>
    <t>5856-1</t>
  </si>
  <si>
    <t>5860-1</t>
  </si>
  <si>
    <t>5862-1</t>
  </si>
  <si>
    <t>5864-1</t>
  </si>
  <si>
    <t>5866-1</t>
  </si>
  <si>
    <t>869-1</t>
  </si>
  <si>
    <t>5871-1</t>
  </si>
  <si>
    <t>5875-1</t>
  </si>
  <si>
    <t>6247-1</t>
  </si>
  <si>
    <t>5879-1</t>
  </si>
  <si>
    <t>5952-1</t>
  </si>
  <si>
    <t>5956-1</t>
  </si>
  <si>
    <t>5958-1</t>
  </si>
  <si>
    <t>5972-1</t>
  </si>
  <si>
    <t>5980-1</t>
  </si>
  <si>
    <t>5985-1</t>
  </si>
  <si>
    <t>5987-1</t>
  </si>
  <si>
    <t>5989-1</t>
  </si>
  <si>
    <t>5991-1</t>
  </si>
  <si>
    <t>5993-1</t>
  </si>
  <si>
    <t>5995-1</t>
  </si>
  <si>
    <t>5997-1</t>
  </si>
  <si>
    <t>6001-1</t>
  </si>
  <si>
    <t>6003-1</t>
  </si>
  <si>
    <t>6005-1</t>
  </si>
  <si>
    <t>6009-1</t>
  </si>
  <si>
    <t>6011-1</t>
  </si>
  <si>
    <t>6013-1</t>
  </si>
  <si>
    <t>6015-1</t>
  </si>
  <si>
    <t>6017-1</t>
  </si>
  <si>
    <t>6019-1</t>
  </si>
  <si>
    <t>6021-1</t>
  </si>
  <si>
    <t>6023-1</t>
  </si>
  <si>
    <t>6025-1</t>
  </si>
  <si>
    <t>6027-1</t>
  </si>
  <si>
    <t>6029-1</t>
  </si>
  <si>
    <t>6031-1</t>
  </si>
  <si>
    <t>6033-1</t>
  </si>
  <si>
    <t>6035-1</t>
  </si>
  <si>
    <t>6037-1</t>
  </si>
  <si>
    <t>6039-1</t>
  </si>
  <si>
    <t>6041-1</t>
  </si>
  <si>
    <t>6045-1</t>
  </si>
  <si>
    <t>6047-1</t>
  </si>
  <si>
    <t>6049-1</t>
  </si>
  <si>
    <t>2025-6060-1</t>
  </si>
  <si>
    <t>2025-6091-1</t>
  </si>
  <si>
    <t>2025-6093-1</t>
  </si>
  <si>
    <t>2025-6095-1</t>
  </si>
  <si>
    <t>2025-6097-1</t>
  </si>
  <si>
    <t>2025-6099-1</t>
  </si>
  <si>
    <t>6114-1</t>
  </si>
  <si>
    <t>6194-1</t>
  </si>
  <si>
    <t>2025-6260-1</t>
  </si>
  <si>
    <t>2025-6262-1</t>
  </si>
  <si>
    <t>2025-6266-1</t>
  </si>
  <si>
    <t>CRISTALIA DOMINICANA SRL</t>
  </si>
  <si>
    <t>FARACH, S. A.</t>
  </si>
  <si>
    <t>SALDENT INTERNACIONAL, SRL</t>
  </si>
  <si>
    <t>SEAN DOMINICANA,  S.R.L.</t>
  </si>
  <si>
    <t>SEVEN PHARMA D.R, S.R.L.</t>
  </si>
  <si>
    <t>PHARMACEUTICAL TECHNOLOGY, S. A.</t>
  </si>
  <si>
    <t>AMIPHARMA DOMINICANA, S. R. L.</t>
  </si>
  <si>
    <t>MACROTECH FARMACEUTICA, S. R. L.</t>
  </si>
  <si>
    <t>DOCTORES MALLEN GUERRA, S. A.</t>
  </si>
  <si>
    <t>KETTLE, SANCHEZ Y CO. S.A.</t>
  </si>
  <si>
    <t>PROFARES, S.R.L.</t>
  </si>
  <si>
    <t>SUIPHAR DOMINICANA, S.R.L.</t>
  </si>
  <si>
    <t>GTG INDUSTRIAL,  S. R. L.</t>
  </si>
  <si>
    <t>CG BIOMEDICAL. S.R.L.</t>
  </si>
  <si>
    <t>LINAMED, SRL</t>
  </si>
  <si>
    <t>ENDO SERV, S.R.L.</t>
  </si>
  <si>
    <t xml:space="preserve">HOSPIFAR, S. R. L.              </t>
  </si>
  <si>
    <t>COMERCIALIZADORA JOMECA, SRL</t>
  </si>
  <si>
    <t>BDC SERRALLES, S.R.L.</t>
  </si>
  <si>
    <t>ELECTRO SERVICIO QUISQUEYA, S.R.L.</t>
  </si>
  <si>
    <t>WEST, S.A.</t>
  </si>
  <si>
    <t>SILVER PHARMA, S.R.L.</t>
  </si>
  <si>
    <t>SAGA PHARMA, S.R.L.</t>
  </si>
  <si>
    <t>SUED &amp; FARGESA,  S. R. L.</t>
  </si>
  <si>
    <t>JEAN CARLOS BASULTO LOPEZ</t>
  </si>
  <si>
    <t>VARA, S.R.L.</t>
  </si>
  <si>
    <t>RAMIREZ &amp; MOJICA, S.R.L.</t>
  </si>
  <si>
    <t>INGSERSSA, S.R.L.</t>
  </si>
  <si>
    <t>CJA COMERCIAL, S.R.L.</t>
  </si>
  <si>
    <t>J GASSO GASSO, S.A.S.</t>
  </si>
  <si>
    <t>BIO-NUCLEAR, S. A.</t>
  </si>
  <si>
    <t>VERAS AGRAMONTE INVESTMENTS, S.R.L.</t>
  </si>
  <si>
    <t>MAREL MEDICAL, S.R.L.</t>
  </si>
  <si>
    <t>AURA CEBILON DOMINICANA, SRL</t>
  </si>
  <si>
    <t>GT CONSULTING, SRL</t>
  </si>
  <si>
    <t>GENERICOS DEL CARIBE, S.R.L.</t>
  </si>
  <si>
    <t xml:space="preserve">LAMBDA DIAGNOSTICOS </t>
  </si>
  <si>
    <t>ELECTROCONSTRUCONT, S.R.L.</t>
  </si>
  <si>
    <t>DISS DOMINICANA, S.R.L.</t>
  </si>
  <si>
    <t>RQD HIGIENICOS, S.R.L.</t>
  </si>
  <si>
    <t>DIMEDOM EE DIAGNOSTICOS MEDICOS DOMINICANOS, S.R.L.</t>
  </si>
  <si>
    <t>CEPEDA ENCARNACION SERVICIOS DE INGENIERIA, S.R.L.</t>
  </si>
  <si>
    <t>INVERSIONES ND &amp; ASOCIADOS, S.R.L.</t>
  </si>
  <si>
    <t>CARIBBEAN INTEGRATE SOLITIONS, S.R.L.</t>
  </si>
  <si>
    <t>SERVIAMED DOMINICANA,  S.R.L.</t>
  </si>
  <si>
    <t>2T IMPORTACIONES, S.R.L.</t>
  </si>
  <si>
    <t>AB INDUSTRIAL SUPPLY</t>
  </si>
  <si>
    <t>ALMACENES OCEAN MEAT, S.R.L.</t>
  </si>
  <si>
    <t>AGRO-GLOBAL EXPORT E IMPORT SRL</t>
  </si>
  <si>
    <t>DHL DOMINICANA, S.A.</t>
  </si>
  <si>
    <t>BRYMADA, S.R.L.</t>
  </si>
  <si>
    <t>CORAMCA, S.R.L.</t>
  </si>
  <si>
    <t>CORPOREA RD, S.R.L.</t>
  </si>
  <si>
    <t>PONDVIEW GROUP, SRL</t>
  </si>
  <si>
    <t>ALUMTECH, S.R.L.</t>
  </si>
  <si>
    <t>MOTO REPUESTOS RODRIGUEZ ARACENA, S.R.L.</t>
  </si>
  <si>
    <t>COMUNICACIONES Y REDES DE SANTO DOMINGO, S.R.L.</t>
  </si>
  <si>
    <t>R&amp;R MANTENIMIENTO, S.R.L.</t>
  </si>
  <si>
    <t>GRUPO FARMACEUTICO CAR-M,  S. R. L.</t>
  </si>
  <si>
    <t>SAVANT CONSULTORES, SRL</t>
  </si>
  <si>
    <t>LUIS E. BETANCES R. &amp; CO, SAS.</t>
  </si>
  <si>
    <t>TONER DEPOT MULTISERVICIOS EORG SRL</t>
  </si>
  <si>
    <t>QUIMICOS MULTIPLES LESLIE, S.R.L.</t>
  </si>
  <si>
    <t>RETENCION 0.10% POR TRASF. VIA LIBRAMIENTOS A PROVEERDORES</t>
  </si>
  <si>
    <t>RETENCION 0.100% POR TRASF. VIA LIBRAMIENTOS A PROVEERDORES</t>
  </si>
  <si>
    <t>DRA. LUISA MARILYN RAMIREZ</t>
  </si>
  <si>
    <t xml:space="preserve">REINTEGRO TRANSACCION POR ANULACION DE LIBRAMIENTO SANTOS &amp; ORTIZ GROUP, S.R.L. 1637-1  DEL 20 DE MAYO  DEVUELTO POR CONTRALORIA POR ERROR EN EL NCF EN FACTURA
</t>
  </si>
  <si>
    <t xml:space="preserve">REINTEGRO TRANSACCION POR ANULACION DE LIBRAMIENTO ALTA REAL STATE SHECIA, S.R.L 5280-1  DEL 29 DE SEPTIEMBRE  DEVUELTO POR CONTRALORIA POR ERROR EN RETENCION EN FACTURA
</t>
  </si>
  <si>
    <t>0023-2025</t>
  </si>
  <si>
    <t>0044-2025</t>
  </si>
  <si>
    <t>0001-2025</t>
  </si>
  <si>
    <t>0046-2025</t>
  </si>
  <si>
    <t>0047-2025</t>
  </si>
  <si>
    <t>0048-2025</t>
  </si>
  <si>
    <t>0049-2025</t>
  </si>
  <si>
    <t>0051-2025</t>
  </si>
  <si>
    <t>0052-2025</t>
  </si>
  <si>
    <t>0053-2025</t>
  </si>
  <si>
    <t>0054-2025</t>
  </si>
  <si>
    <t>REINTEGRO TRANSF. 0023-2025,  BENEFICIARIO RAMONA BRIGIDA RAMOS MARTINEZ POR PROCESO JURIDICO NO CONCLUIDO</t>
  </si>
  <si>
    <t>COMISION NACIONAL DE ENERGIA</t>
  </si>
  <si>
    <t>TRANSF. DESDE CUENTA DEL PROYECTO FONDOCYT A LA CTA. 160 OPERATIVA .</t>
  </si>
  <si>
    <t>PAGO IMPUESTO 0.15%</t>
  </si>
  <si>
    <t>ANGLOAMERICANA DE SEGUROS, S.A.</t>
  </si>
  <si>
    <t>DIRECCION GENERAL DE IMPUESTOS INTERNOS</t>
  </si>
  <si>
    <t>JULIA ANA HERNANDEZ PERALTA</t>
  </si>
  <si>
    <t>JOSE ARISTIDES GUZMAN CRUZ</t>
  </si>
  <si>
    <t>EDIT FABIANA ENCARNACION</t>
  </si>
  <si>
    <t>YOHANNA ELIZABETH THOMPSON</t>
  </si>
  <si>
    <t xml:space="preserve">JOSE ALTAGRACIA MOREL </t>
  </si>
  <si>
    <t>YESSENIA MINIEL CORPORAN</t>
  </si>
  <si>
    <t xml:space="preserve">ASIGNACION PRESUPUESTARIA PARA PAGO NOMINAS  POR EL MONTO DE RD$61,492,279.02
 DEPOSITO VIA TRANSF. PAGO SEGUNDA ETAPA DEL ONCOPEDIATRICO Y EL PERSONAL TRASLADO DESDE EL SERVICIO NACIONAL DE SALUD MES DE SEPTIEMBRE 2025. RD$8,726,403.71
TRANSFERENCIA  PARA CUBRIR  AUMENTO 10% DE LOS MEDICOS OCTUBRE-25  RD$3,852,726.74
</t>
  </si>
  <si>
    <t>DEPOSITO VIA TRANSF. PRESIDENCIA DE LA REPUBLICA DOMINICANA</t>
  </si>
  <si>
    <t>DEVOLUCION FONDOS POR SUBSIDIOS DE ENFERMEDAD COMUN CORRESPONDIENTE AL MES DE SEPTIEMBRE 2025</t>
  </si>
  <si>
    <t>5455-1</t>
  </si>
  <si>
    <t>NOMINA HORAS EXTRAS JUNIO  2025, FONDO GENERAL</t>
  </si>
  <si>
    <t>5662-1</t>
  </si>
  <si>
    <t>NOMINA COMPENSACION ESPECIAL OCTUBRE  2025 FONDO GENERAL</t>
  </si>
  <si>
    <t>5664-1</t>
  </si>
  <si>
    <t>NOMINA  PRIMA POR ANTIGÜEDAD OCTUBRE  2025 FONDO GENERAL</t>
  </si>
  <si>
    <t>5666-1</t>
  </si>
  <si>
    <t>NOMINA COMPENSACION MIILITAR OCTUBRE  2025, FONDO GENERAL</t>
  </si>
  <si>
    <t>5668-1</t>
  </si>
  <si>
    <t>NOMINA  PERSONAL CARÁCTER TEMPORAL (CICLOTRON) OCTUBRE  2025 FONDO GENERAL</t>
  </si>
  <si>
    <t>5670-1</t>
  </si>
  <si>
    <t>NOMINA COMPENSACION ESPECIAL  I OCTUBRE  2025 FONDO GENERAL</t>
  </si>
  <si>
    <t>5672-1</t>
  </si>
  <si>
    <t>NOMINA PERSONAL CARÁCTER EVENTUAL  EXTRANJEROS OCTUBRE  2025 FG</t>
  </si>
  <si>
    <t>5685-1</t>
  </si>
  <si>
    <t>NOMINA PERSONAL CARÁCTER SUPLENCIA  OCTUBRE  2025 FG</t>
  </si>
  <si>
    <t>5687-1</t>
  </si>
  <si>
    <t>NOMINA  PERSONAL CARÁCTER FIJO ONCOPEDIATRICO OCTUBRE   2025 FONDO GENERAL</t>
  </si>
  <si>
    <t>5690-1</t>
  </si>
  <si>
    <t>NOMINA  PERSONAL CARÁCTER FIJO   OCTUBRE   2025 FONDO GENERAL</t>
  </si>
  <si>
    <t>5692-1</t>
  </si>
  <si>
    <t>NOMINA  PERSONAL CARÁCTER TEMPORAL OCTUBRE  2025 FONDO GENERAL</t>
  </si>
  <si>
    <t>5572-1</t>
  </si>
  <si>
    <t>NOMINA INDEMNIZACION EX COLABORADORES  SEPTIEMBRE  2025, FONDO GENERAL</t>
  </si>
  <si>
    <t>5574-1</t>
  </si>
  <si>
    <t>NOMINA VACACIONES NO DISFRUTADAS EX COLABORADORES SEPTIEMBRE  2025, FONDO GENERAL</t>
  </si>
  <si>
    <t>6219-1</t>
  </si>
  <si>
    <t>6221-1</t>
  </si>
  <si>
    <t>6223-1</t>
  </si>
  <si>
    <t>6225-1</t>
  </si>
  <si>
    <t>6227-1</t>
  </si>
  <si>
    <t>COMPLETIVO PAGO TSS</t>
  </si>
  <si>
    <t>Repisicion Fondo de Anticipo Financiero Reponible Institucional</t>
  </si>
  <si>
    <t>0045-2025</t>
  </si>
  <si>
    <t>MILDRED VIRGINIA CASTILLO RIERA</t>
  </si>
  <si>
    <t>0050-2025</t>
  </si>
  <si>
    <t>NATALY MICHELLE BATISTA ALEJO</t>
  </si>
  <si>
    <t>DEPOSITO VIA TRANSF. DE CUENTA 3001, TRANSLADO DE FONDOS PARA ANTICIPO FINANCIEROS CUENTA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</si>
</sst>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2" xfId="0" applyFont="1" applyFill="1" applyBorder="1" applyAlignment="1">
      <alignment horizontal="center" vertical="center"/>
    </xf>
    <xf numFmtId="43" fontId="23" fillId="0" borderId="33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 wrapText="1"/>
    </xf>
    <xf numFmtId="43" fontId="19" fillId="0" borderId="37" xfId="1" applyFont="1" applyFill="1" applyBorder="1" applyAlignment="1">
      <alignment vertical="center"/>
    </xf>
    <xf numFmtId="43" fontId="12" fillId="0" borderId="37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386</xdr:row>
      <xdr:rowOff>28575</xdr:rowOff>
    </xdr:from>
    <xdr:to>
      <xdr:col>7</xdr:col>
      <xdr:colOff>625475</xdr:colOff>
      <xdr:row>396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129</xdr:row>
      <xdr:rowOff>47625</xdr:rowOff>
    </xdr:from>
    <xdr:to>
      <xdr:col>8</xdr:col>
      <xdr:colOff>833799</xdr:colOff>
      <xdr:row>140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130</xdr:row>
      <xdr:rowOff>38100</xdr:rowOff>
    </xdr:from>
    <xdr:to>
      <xdr:col>8</xdr:col>
      <xdr:colOff>948099</xdr:colOff>
      <xdr:row>141</xdr:row>
      <xdr:rowOff>47625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131</xdr:row>
      <xdr:rowOff>38100</xdr:rowOff>
    </xdr:from>
    <xdr:to>
      <xdr:col>8</xdr:col>
      <xdr:colOff>948099</xdr:colOff>
      <xdr:row>142</xdr:row>
      <xdr:rowOff>38100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132</xdr:row>
      <xdr:rowOff>28575</xdr:rowOff>
    </xdr:from>
    <xdr:to>
      <xdr:col>8</xdr:col>
      <xdr:colOff>948099</xdr:colOff>
      <xdr:row>143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lia.villar\Desktop\DOCUMENTOS%20PARA%20DISPONIBLIDAD\INCART%202025\LIBRO%20BANCO%2031%20DIC%2024%20-25.xlsx" TargetMode="External"/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lia.villar\AppData\Roaming\Microsoft\Excel\LIBRO%20BANCO%2031%20DIC%2024%20-25%20(version%201).xlsb" TargetMode="External"/><Relationship Id="rId1" Type="http://schemas.openxmlformats.org/officeDocument/2006/relationships/externalLinkPath" Target="/Users/julia.villar/AppData/Roaming/Microsoft/Excel/LIBRO%20BANCO%2031%20DIC%2024%20-25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2496">
          <cell r="G12496">
            <v>61140803.843799911</v>
          </cell>
        </row>
        <row r="12852">
          <cell r="G12852">
            <v>80381514.963799983</v>
          </cell>
        </row>
      </sheetData>
      <sheetData sheetId="1"/>
      <sheetData sheetId="2"/>
      <sheetData sheetId="3"/>
      <sheetData sheetId="4"/>
      <sheetData sheetId="5"/>
      <sheetData sheetId="6">
        <row r="11">
          <cell r="G11">
            <v>980606.4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/>
      <sheetData sheetId="1"/>
      <sheetData sheetId="2">
        <row r="6865">
          <cell r="J6865">
            <v>-42917069.078699946</v>
          </cell>
        </row>
        <row r="7140">
          <cell r="J7140">
            <v>-15165663.108699968</v>
          </cell>
        </row>
      </sheetData>
      <sheetData sheetId="3">
        <row r="1441">
          <cell r="J1441">
            <v>128163.83340000933</v>
          </cell>
        </row>
        <row r="1454">
          <cell r="J1454">
            <v>71090.303400009332</v>
          </cell>
        </row>
      </sheetData>
      <sheetData sheetId="4">
        <row r="1848">
          <cell r="G1848">
            <v>162453118.99643213</v>
          </cell>
        </row>
        <row r="1900">
          <cell r="G1900">
            <v>175927503.71643215</v>
          </cell>
        </row>
      </sheetData>
      <sheetData sheetId="5">
        <row r="99">
          <cell r="J99">
            <v>1193795.3199999998</v>
          </cell>
        </row>
        <row r="103">
          <cell r="J103">
            <v>1179167.0799999998</v>
          </cell>
        </row>
      </sheetData>
      <sheetData sheetId="6"/>
      <sheetData sheetId="7">
        <row r="49">
          <cell r="J49">
            <v>507373.88999999978</v>
          </cell>
        </row>
        <row r="53">
          <cell r="J53">
            <v>1073003.3999999999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tabSelected="1" view="pageBreakPreview" topLeftCell="B317" zoomScale="50" zoomScaleNormal="70" zoomScaleSheetLayoutView="50" workbookViewId="0">
      <selection activeCell="E318" sqref="E318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6" customWidth="1"/>
    <col min="7" max="7" width="33.28515625" style="1" customWidth="1"/>
    <col min="8" max="8" width="19.28515625" style="11" bestFit="1" customWidth="1"/>
    <col min="9" max="9" width="19.140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4"/>
    </row>
    <row r="2" spans="1:14" s="11" customFormat="1" x14ac:dyDescent="0.2">
      <c r="F2" s="174"/>
    </row>
    <row r="3" spans="1:14" s="14" customFormat="1" ht="12" customHeight="1" x14ac:dyDescent="0.2">
      <c r="F3" s="175"/>
    </row>
    <row r="4" spans="1:14" s="15" customFormat="1" ht="18" customHeight="1" x14ac:dyDescent="0.3">
      <c r="A4" s="16"/>
      <c r="B4" s="12"/>
      <c r="C4" s="16"/>
      <c r="D4" s="16"/>
      <c r="E4" s="16"/>
      <c r="F4" s="176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8" t="s">
        <v>3</v>
      </c>
      <c r="B8" s="228"/>
      <c r="C8" s="228"/>
      <c r="D8" s="228"/>
      <c r="E8" s="228"/>
      <c r="F8" s="228"/>
      <c r="G8" s="228"/>
    </row>
    <row r="9" spans="1:14" s="14" customFormat="1" ht="18.75" x14ac:dyDescent="0.2">
      <c r="A9" s="228" t="s">
        <v>81</v>
      </c>
      <c r="B9" s="228"/>
      <c r="C9" s="228"/>
      <c r="D9" s="228"/>
      <c r="E9" s="228"/>
      <c r="F9" s="228"/>
      <c r="G9" s="228"/>
    </row>
    <row r="10" spans="1:14" s="14" customFormat="1" ht="18.75" x14ac:dyDescent="0.2">
      <c r="A10" s="15"/>
      <c r="B10" s="27"/>
      <c r="C10" s="27"/>
      <c r="D10" s="27"/>
      <c r="E10" s="27"/>
      <c r="F10" s="177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7"/>
      <c r="G11" s="15"/>
    </row>
    <row r="12" spans="1:14" s="11" customFormat="1" ht="19.5" customHeight="1" thickBot="1" x14ac:dyDescent="0.25">
      <c r="F12" s="174"/>
      <c r="N12" s="26"/>
    </row>
    <row r="13" spans="1:14" s="3" customFormat="1" ht="27.75" customHeight="1" thickTop="1" thickBot="1" x14ac:dyDescent="0.25">
      <c r="A13" s="225"/>
      <c r="B13" s="224" t="s">
        <v>13</v>
      </c>
      <c r="C13" s="224"/>
      <c r="D13" s="224"/>
      <c r="E13" s="224"/>
      <c r="F13" s="224"/>
      <c r="G13" s="224"/>
      <c r="H13" s="7"/>
      <c r="I13" s="7"/>
      <c r="J13" s="7"/>
      <c r="K13" s="7"/>
    </row>
    <row r="14" spans="1:14" s="3" customFormat="1" ht="27.75" customHeight="1" thickTop="1" thickBot="1" x14ac:dyDescent="0.25">
      <c r="A14" s="225"/>
      <c r="B14" s="223" t="s">
        <v>14</v>
      </c>
      <c r="C14" s="223"/>
      <c r="D14" s="223"/>
      <c r="E14" s="223"/>
      <c r="F14" s="223"/>
      <c r="G14" s="71">
        <f>+'[1]CTA. RECOLECTORA (010) y 3000'!$G$12496</f>
        <v>61140803.843799911</v>
      </c>
      <c r="H14" s="7"/>
      <c r="I14" s="7"/>
      <c r="J14" s="7"/>
      <c r="K14" s="7"/>
    </row>
    <row r="15" spans="1:14" s="3" customFormat="1" ht="26.25" customHeight="1" thickTop="1" thickBot="1" x14ac:dyDescent="0.25">
      <c r="A15" s="225"/>
      <c r="B15" s="227"/>
      <c r="C15" s="227"/>
      <c r="D15" s="227"/>
      <c r="E15" s="227"/>
      <c r="F15" s="227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6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6"/>
      <c r="C17" s="147"/>
      <c r="D17" s="146">
        <v>45930</v>
      </c>
      <c r="E17" s="148">
        <f>'[2]CTA. RECOLECTORA (010)'!E6</f>
        <v>0</v>
      </c>
      <c r="F17" s="149">
        <v>0</v>
      </c>
      <c r="G17" s="150">
        <f>+G14</f>
        <v>61140803.843799911</v>
      </c>
      <c r="H17" s="75"/>
    </row>
    <row r="18" spans="1:8" s="10" customFormat="1" ht="27" customHeight="1" thickTop="1" thickBot="1" x14ac:dyDescent="0.25">
      <c r="A18" s="38"/>
      <c r="B18" s="111">
        <v>45931</v>
      </c>
      <c r="C18" s="112"/>
      <c r="D18" s="113" t="s">
        <v>82</v>
      </c>
      <c r="E18" s="114"/>
      <c r="F18" s="178">
        <v>2511.5100000000002</v>
      </c>
      <c r="G18" s="115">
        <f>G17+E18-F18</f>
        <v>61138292.333799914</v>
      </c>
    </row>
    <row r="19" spans="1:8" s="10" customFormat="1" ht="27" customHeight="1" thickTop="1" thickBot="1" x14ac:dyDescent="0.25">
      <c r="A19" s="202"/>
      <c r="B19" s="111">
        <v>45931</v>
      </c>
      <c r="C19" s="112"/>
      <c r="D19" s="113" t="s">
        <v>36</v>
      </c>
      <c r="E19" s="114">
        <v>38700</v>
      </c>
      <c r="F19" s="203"/>
      <c r="G19" s="115">
        <f t="shared" ref="G19:G82" si="0">G18+E19-F19</f>
        <v>61176992.333799914</v>
      </c>
    </row>
    <row r="20" spans="1:8" s="10" customFormat="1" ht="18" thickTop="1" thickBot="1" x14ac:dyDescent="0.25">
      <c r="A20" s="21"/>
      <c r="B20" s="116">
        <v>45931</v>
      </c>
      <c r="C20" s="117"/>
      <c r="D20" s="113" t="s">
        <v>36</v>
      </c>
      <c r="E20" s="114">
        <v>37457</v>
      </c>
      <c r="F20" s="179"/>
      <c r="G20" s="115">
        <f t="shared" si="0"/>
        <v>61214449.333799914</v>
      </c>
    </row>
    <row r="21" spans="1:8" s="7" customFormat="1" ht="18" thickTop="1" thickBot="1" x14ac:dyDescent="0.25">
      <c r="A21" s="21"/>
      <c r="B21" s="116">
        <v>45931</v>
      </c>
      <c r="C21" s="117"/>
      <c r="D21" s="113" t="s">
        <v>36</v>
      </c>
      <c r="E21" s="114">
        <v>1500</v>
      </c>
      <c r="F21" s="179"/>
      <c r="G21" s="115">
        <f t="shared" si="0"/>
        <v>61215949.333799914</v>
      </c>
    </row>
    <row r="22" spans="1:8" s="7" customFormat="1" ht="18" thickTop="1" thickBot="1" x14ac:dyDescent="0.25">
      <c r="A22" s="21"/>
      <c r="B22" s="116">
        <v>45931</v>
      </c>
      <c r="C22" s="117"/>
      <c r="D22" s="113" t="s">
        <v>36</v>
      </c>
      <c r="E22" s="114">
        <v>18250</v>
      </c>
      <c r="F22" s="179"/>
      <c r="G22" s="115">
        <f t="shared" si="0"/>
        <v>61234199.333799914</v>
      </c>
    </row>
    <row r="23" spans="1:8" s="7" customFormat="1" ht="18" thickTop="1" thickBot="1" x14ac:dyDescent="0.25">
      <c r="A23" s="21"/>
      <c r="B23" s="116">
        <v>45931</v>
      </c>
      <c r="C23" s="117"/>
      <c r="D23" s="113" t="s">
        <v>36</v>
      </c>
      <c r="E23" s="114">
        <v>7520</v>
      </c>
      <c r="F23" s="179"/>
      <c r="G23" s="115">
        <f t="shared" si="0"/>
        <v>61241719.333799914</v>
      </c>
    </row>
    <row r="24" spans="1:8" s="7" customFormat="1" ht="18" thickTop="1" thickBot="1" x14ac:dyDescent="0.25">
      <c r="A24" s="21"/>
      <c r="B24" s="116">
        <v>45931</v>
      </c>
      <c r="C24" s="117"/>
      <c r="D24" s="113" t="s">
        <v>36</v>
      </c>
      <c r="E24" s="114">
        <v>100050</v>
      </c>
      <c r="F24" s="179"/>
      <c r="G24" s="115">
        <f t="shared" si="0"/>
        <v>61341769.333799914</v>
      </c>
    </row>
    <row r="25" spans="1:8" s="7" customFormat="1" ht="18" thickTop="1" thickBot="1" x14ac:dyDescent="0.25">
      <c r="A25" s="21"/>
      <c r="B25" s="116">
        <v>45931</v>
      </c>
      <c r="C25" s="117"/>
      <c r="D25" s="113" t="s">
        <v>36</v>
      </c>
      <c r="E25" s="114">
        <v>3850</v>
      </c>
      <c r="F25" s="179"/>
      <c r="G25" s="115">
        <f t="shared" si="0"/>
        <v>61345619.333799914</v>
      </c>
    </row>
    <row r="26" spans="1:8" s="7" customFormat="1" ht="18" thickTop="1" thickBot="1" x14ac:dyDescent="0.25">
      <c r="A26" s="21"/>
      <c r="B26" s="116">
        <v>45931</v>
      </c>
      <c r="C26" s="117"/>
      <c r="D26" s="113" t="s">
        <v>26</v>
      </c>
      <c r="E26" s="114">
        <v>103504.15</v>
      </c>
      <c r="F26" s="179">
        <v>2694.84</v>
      </c>
      <c r="G26" s="115">
        <f t="shared" si="0"/>
        <v>61446428.643799908</v>
      </c>
    </row>
    <row r="27" spans="1:8" s="7" customFormat="1" ht="24.75" customHeight="1" thickTop="1" thickBot="1" x14ac:dyDescent="0.25">
      <c r="A27" s="21"/>
      <c r="B27" s="116">
        <v>45931</v>
      </c>
      <c r="C27" s="117"/>
      <c r="D27" s="113" t="s">
        <v>83</v>
      </c>
      <c r="E27" s="114">
        <v>20000</v>
      </c>
      <c r="F27" s="179"/>
      <c r="G27" s="115">
        <f t="shared" si="0"/>
        <v>61466428.643799908</v>
      </c>
    </row>
    <row r="28" spans="1:8" s="7" customFormat="1" ht="76.5" thickTop="1" thickBot="1" x14ac:dyDescent="0.25">
      <c r="A28" s="21"/>
      <c r="B28" s="116">
        <v>45931</v>
      </c>
      <c r="C28" s="117"/>
      <c r="D28" s="113" t="s">
        <v>84</v>
      </c>
      <c r="E28" s="114">
        <v>6000</v>
      </c>
      <c r="F28" s="179"/>
      <c r="G28" s="115">
        <f t="shared" si="0"/>
        <v>61472428.643799908</v>
      </c>
    </row>
    <row r="29" spans="1:8" s="7" customFormat="1" ht="20.25" customHeight="1" thickTop="1" thickBot="1" x14ac:dyDescent="0.25">
      <c r="A29" s="21"/>
      <c r="B29" s="116">
        <v>45931</v>
      </c>
      <c r="C29" s="117"/>
      <c r="D29" s="113" t="s">
        <v>77</v>
      </c>
      <c r="E29" s="114">
        <v>451568.22</v>
      </c>
      <c r="F29" s="179"/>
      <c r="G29" s="115">
        <f t="shared" si="0"/>
        <v>61923996.863799907</v>
      </c>
    </row>
    <row r="30" spans="1:8" s="7" customFormat="1" ht="24.75" customHeight="1" thickTop="1" thickBot="1" x14ac:dyDescent="0.25">
      <c r="A30" s="21"/>
      <c r="B30" s="116">
        <v>45931</v>
      </c>
      <c r="C30" s="117"/>
      <c r="D30" s="113" t="s">
        <v>74</v>
      </c>
      <c r="E30" s="114">
        <v>427006</v>
      </c>
      <c r="F30" s="179"/>
      <c r="G30" s="115">
        <f t="shared" si="0"/>
        <v>62351002.863799907</v>
      </c>
    </row>
    <row r="31" spans="1:8" s="7" customFormat="1" ht="18" thickTop="1" thickBot="1" x14ac:dyDescent="0.25">
      <c r="A31" s="21"/>
      <c r="B31" s="116">
        <v>45931</v>
      </c>
      <c r="C31" s="117"/>
      <c r="D31" s="113" t="s">
        <v>74</v>
      </c>
      <c r="E31" s="114">
        <v>975292.01</v>
      </c>
      <c r="F31" s="179"/>
      <c r="G31" s="115">
        <f t="shared" si="0"/>
        <v>63326294.873799905</v>
      </c>
    </row>
    <row r="32" spans="1:8" s="7" customFormat="1" ht="18" thickTop="1" thickBot="1" x14ac:dyDescent="0.25">
      <c r="A32" s="21"/>
      <c r="B32" s="116">
        <v>45931</v>
      </c>
      <c r="C32" s="117"/>
      <c r="D32" s="113" t="s">
        <v>74</v>
      </c>
      <c r="E32" s="114">
        <v>3827111.97</v>
      </c>
      <c r="F32" s="179"/>
      <c r="G32" s="115">
        <f t="shared" si="0"/>
        <v>67153406.843799904</v>
      </c>
    </row>
    <row r="33" spans="1:7" s="7" customFormat="1" ht="18" thickTop="1" thickBot="1" x14ac:dyDescent="0.25">
      <c r="A33" s="21"/>
      <c r="B33" s="116">
        <v>45931</v>
      </c>
      <c r="C33" s="117"/>
      <c r="D33" s="113" t="s">
        <v>74</v>
      </c>
      <c r="E33" s="114">
        <v>977340.12</v>
      </c>
      <c r="F33" s="179"/>
      <c r="G33" s="115">
        <f t="shared" si="0"/>
        <v>68130746.963799909</v>
      </c>
    </row>
    <row r="34" spans="1:7" s="7" customFormat="1" ht="23.25" customHeight="1" thickTop="1" thickBot="1" x14ac:dyDescent="0.25">
      <c r="A34" s="21"/>
      <c r="B34" s="116">
        <v>45931</v>
      </c>
      <c r="C34" s="117"/>
      <c r="D34" s="113" t="s">
        <v>74</v>
      </c>
      <c r="E34" s="114">
        <v>9667306.4199999999</v>
      </c>
      <c r="F34" s="179"/>
      <c r="G34" s="115">
        <f t="shared" si="0"/>
        <v>77798053.383799911</v>
      </c>
    </row>
    <row r="35" spans="1:7" s="7" customFormat="1" ht="18" thickTop="1" thickBot="1" x14ac:dyDescent="0.25">
      <c r="A35" s="21"/>
      <c r="B35" s="116">
        <v>45931</v>
      </c>
      <c r="C35" s="117"/>
      <c r="D35" s="113" t="s">
        <v>74</v>
      </c>
      <c r="E35" s="114">
        <v>6292010.9000000004</v>
      </c>
      <c r="F35" s="179"/>
      <c r="G35" s="115">
        <f t="shared" si="0"/>
        <v>84090064.283799917</v>
      </c>
    </row>
    <row r="36" spans="1:7" s="7" customFormat="1" ht="18" thickTop="1" thickBot="1" x14ac:dyDescent="0.25">
      <c r="A36" s="21"/>
      <c r="B36" s="116">
        <v>45931</v>
      </c>
      <c r="C36" s="117"/>
      <c r="D36" s="113" t="s">
        <v>74</v>
      </c>
      <c r="E36" s="114">
        <v>433133.36</v>
      </c>
      <c r="F36" s="179"/>
      <c r="G36" s="115">
        <f t="shared" si="0"/>
        <v>84523197.643799916</v>
      </c>
    </row>
    <row r="37" spans="1:7" s="7" customFormat="1" ht="18" thickTop="1" thickBot="1" x14ac:dyDescent="0.25">
      <c r="A37" s="21"/>
      <c r="B37" s="116">
        <v>45931</v>
      </c>
      <c r="C37" s="117"/>
      <c r="D37" s="113" t="s">
        <v>74</v>
      </c>
      <c r="E37" s="114">
        <v>205003.84</v>
      </c>
      <c r="F37" s="179"/>
      <c r="G37" s="115">
        <f t="shared" si="0"/>
        <v>84728201.483799919</v>
      </c>
    </row>
    <row r="38" spans="1:7" s="7" customFormat="1" ht="18" thickTop="1" thickBot="1" x14ac:dyDescent="0.25">
      <c r="A38" s="21"/>
      <c r="B38" s="116">
        <v>45931</v>
      </c>
      <c r="C38" s="117"/>
      <c r="D38" s="113" t="s">
        <v>74</v>
      </c>
      <c r="E38" s="114">
        <v>417306.1</v>
      </c>
      <c r="F38" s="179"/>
      <c r="G38" s="115">
        <f t="shared" si="0"/>
        <v>85145507.583799914</v>
      </c>
    </row>
    <row r="39" spans="1:7" s="7" customFormat="1" ht="15" customHeight="1" thickTop="1" thickBot="1" x14ac:dyDescent="0.25">
      <c r="A39" s="21"/>
      <c r="B39" s="116">
        <v>45931</v>
      </c>
      <c r="C39" s="117"/>
      <c r="D39" s="113" t="s">
        <v>74</v>
      </c>
      <c r="E39" s="114">
        <v>301035.09999999998</v>
      </c>
      <c r="F39" s="179"/>
      <c r="G39" s="115">
        <f t="shared" si="0"/>
        <v>85446542.683799908</v>
      </c>
    </row>
    <row r="40" spans="1:7" s="7" customFormat="1" ht="18" thickTop="1" thickBot="1" x14ac:dyDescent="0.25">
      <c r="A40" s="21"/>
      <c r="B40" s="116">
        <v>45931</v>
      </c>
      <c r="C40" s="117"/>
      <c r="D40" s="113" t="s">
        <v>74</v>
      </c>
      <c r="E40" s="114">
        <v>592804.09</v>
      </c>
      <c r="F40" s="179"/>
      <c r="G40" s="115">
        <f t="shared" si="0"/>
        <v>86039346.773799911</v>
      </c>
    </row>
    <row r="41" spans="1:7" s="7" customFormat="1" ht="26.25" customHeight="1" thickTop="1" thickBot="1" x14ac:dyDescent="0.25">
      <c r="A41" s="21"/>
      <c r="B41" s="116">
        <v>45931</v>
      </c>
      <c r="C41" s="117"/>
      <c r="D41" s="113" t="s">
        <v>74</v>
      </c>
      <c r="E41" s="114">
        <v>1633311</v>
      </c>
      <c r="F41" s="179"/>
      <c r="G41" s="115">
        <f t="shared" si="0"/>
        <v>87672657.773799911</v>
      </c>
    </row>
    <row r="42" spans="1:7" s="7" customFormat="1" ht="19.5" customHeight="1" thickTop="1" thickBot="1" x14ac:dyDescent="0.25">
      <c r="A42" s="21"/>
      <c r="B42" s="116">
        <v>45931</v>
      </c>
      <c r="C42" s="117"/>
      <c r="D42" s="113" t="s">
        <v>74</v>
      </c>
      <c r="E42" s="114">
        <v>1898501.6</v>
      </c>
      <c r="F42" s="179"/>
      <c r="G42" s="115">
        <f t="shared" si="0"/>
        <v>89571159.373799905</v>
      </c>
    </row>
    <row r="43" spans="1:7" s="7" customFormat="1" ht="24.75" customHeight="1" thickTop="1" thickBot="1" x14ac:dyDescent="0.25">
      <c r="A43" s="21"/>
      <c r="B43" s="116">
        <v>45931</v>
      </c>
      <c r="C43" s="117"/>
      <c r="D43" s="113" t="s">
        <v>74</v>
      </c>
      <c r="E43" s="114">
        <v>6332246.1500000004</v>
      </c>
      <c r="F43" s="180"/>
      <c r="G43" s="115">
        <f t="shared" si="0"/>
        <v>95903405.523799911</v>
      </c>
    </row>
    <row r="44" spans="1:7" s="7" customFormat="1" ht="18" thickTop="1" thickBot="1" x14ac:dyDescent="0.25">
      <c r="A44" s="21"/>
      <c r="B44" s="116">
        <v>45931</v>
      </c>
      <c r="C44" s="117"/>
      <c r="D44" s="113" t="s">
        <v>74</v>
      </c>
      <c r="E44" s="114">
        <v>526617.36</v>
      </c>
      <c r="F44" s="179"/>
      <c r="G44" s="115">
        <f t="shared" si="0"/>
        <v>96430022.883799911</v>
      </c>
    </row>
    <row r="45" spans="1:7" s="7" customFormat="1" ht="18" thickTop="1" thickBot="1" x14ac:dyDescent="0.25">
      <c r="A45" s="21"/>
      <c r="B45" s="116">
        <v>45931</v>
      </c>
      <c r="C45" s="117"/>
      <c r="D45" s="113" t="s">
        <v>74</v>
      </c>
      <c r="E45" s="114">
        <v>1200</v>
      </c>
      <c r="F45" s="179"/>
      <c r="G45" s="115">
        <f t="shared" si="0"/>
        <v>96431222.883799911</v>
      </c>
    </row>
    <row r="46" spans="1:7" s="7" customFormat="1" ht="38.25" customHeight="1" thickTop="1" thickBot="1" x14ac:dyDescent="0.25">
      <c r="A46" s="21"/>
      <c r="B46" s="116">
        <v>45931</v>
      </c>
      <c r="C46" s="117"/>
      <c r="D46" s="118" t="s">
        <v>74</v>
      </c>
      <c r="E46" s="114">
        <v>800908.77</v>
      </c>
      <c r="F46" s="179"/>
      <c r="G46" s="115">
        <f t="shared" si="0"/>
        <v>97232131.653799906</v>
      </c>
    </row>
    <row r="47" spans="1:7" s="7" customFormat="1" ht="21" customHeight="1" thickTop="1" thickBot="1" x14ac:dyDescent="0.25">
      <c r="A47" s="21"/>
      <c r="B47" s="116">
        <v>45931</v>
      </c>
      <c r="C47" s="117"/>
      <c r="D47" s="130" t="s">
        <v>21</v>
      </c>
      <c r="E47" s="114"/>
      <c r="F47" s="180">
        <v>3514874.2</v>
      </c>
      <c r="G47" s="115">
        <f t="shared" si="0"/>
        <v>93717257.453799903</v>
      </c>
    </row>
    <row r="48" spans="1:7" s="7" customFormat="1" ht="25.5" customHeight="1" thickTop="1" thickBot="1" x14ac:dyDescent="0.25">
      <c r="A48" s="21"/>
      <c r="B48" s="116">
        <v>45931</v>
      </c>
      <c r="C48" s="117"/>
      <c r="D48" s="113" t="s">
        <v>21</v>
      </c>
      <c r="E48" s="114"/>
      <c r="F48" s="180">
        <v>655093.4</v>
      </c>
      <c r="G48" s="115">
        <f t="shared" si="0"/>
        <v>93062164.053799897</v>
      </c>
    </row>
    <row r="49" spans="1:7" s="7" customFormat="1" ht="24.75" customHeight="1" thickTop="1" thickBot="1" x14ac:dyDescent="0.25">
      <c r="A49" s="21"/>
      <c r="B49" s="116">
        <v>45931</v>
      </c>
      <c r="C49" s="117" t="s">
        <v>85</v>
      </c>
      <c r="D49" s="113" t="s">
        <v>86</v>
      </c>
      <c r="E49" s="114"/>
      <c r="F49" s="179">
        <v>20983.01</v>
      </c>
      <c r="G49" s="115">
        <f t="shared" si="0"/>
        <v>93041181.043799892</v>
      </c>
    </row>
    <row r="50" spans="1:7" s="7" customFormat="1" ht="18" thickTop="1" thickBot="1" x14ac:dyDescent="0.25">
      <c r="A50" s="21"/>
      <c r="B50" s="116">
        <v>45932</v>
      </c>
      <c r="C50" s="117"/>
      <c r="D50" s="113" t="s">
        <v>36</v>
      </c>
      <c r="E50" s="114">
        <v>43356</v>
      </c>
      <c r="F50" s="179"/>
      <c r="G50" s="115">
        <f t="shared" si="0"/>
        <v>93084537.043799892</v>
      </c>
    </row>
    <row r="51" spans="1:7" s="7" customFormat="1" ht="18" thickTop="1" thickBot="1" x14ac:dyDescent="0.25">
      <c r="A51" s="21"/>
      <c r="B51" s="116">
        <v>45932</v>
      </c>
      <c r="C51" s="117"/>
      <c r="D51" s="113" t="s">
        <v>36</v>
      </c>
      <c r="E51" s="114">
        <v>34890</v>
      </c>
      <c r="F51" s="179"/>
      <c r="G51" s="115">
        <f t="shared" si="0"/>
        <v>93119427.043799892</v>
      </c>
    </row>
    <row r="52" spans="1:7" s="7" customFormat="1" ht="18" thickTop="1" thickBot="1" x14ac:dyDescent="0.25">
      <c r="A52" s="21"/>
      <c r="B52" s="116">
        <v>45932</v>
      </c>
      <c r="C52" s="117"/>
      <c r="D52" s="113" t="s">
        <v>36</v>
      </c>
      <c r="E52" s="114">
        <v>2250</v>
      </c>
      <c r="F52" s="179"/>
      <c r="G52" s="115">
        <f t="shared" si="0"/>
        <v>93121677.043799892</v>
      </c>
    </row>
    <row r="53" spans="1:7" s="7" customFormat="1" ht="21.75" customHeight="1" thickTop="1" thickBot="1" x14ac:dyDescent="0.25">
      <c r="A53" s="21"/>
      <c r="B53" s="116">
        <v>45932</v>
      </c>
      <c r="C53" s="117"/>
      <c r="D53" s="113" t="s">
        <v>36</v>
      </c>
      <c r="E53" s="114">
        <v>6476</v>
      </c>
      <c r="F53" s="179"/>
      <c r="G53" s="115">
        <f t="shared" si="0"/>
        <v>93128153.043799892</v>
      </c>
    </row>
    <row r="54" spans="1:7" s="7" customFormat="1" ht="18" thickTop="1" thickBot="1" x14ac:dyDescent="0.25">
      <c r="A54" s="21"/>
      <c r="B54" s="116">
        <v>45932</v>
      </c>
      <c r="C54" s="117"/>
      <c r="D54" s="113" t="s">
        <v>36</v>
      </c>
      <c r="E54" s="114">
        <v>3250</v>
      </c>
      <c r="F54" s="179"/>
      <c r="G54" s="115">
        <f t="shared" si="0"/>
        <v>93131403.043799892</v>
      </c>
    </row>
    <row r="55" spans="1:7" s="7" customFormat="1" ht="22.5" customHeight="1" thickTop="1" thickBot="1" x14ac:dyDescent="0.25">
      <c r="A55" s="21"/>
      <c r="B55" s="116">
        <v>45932</v>
      </c>
      <c r="C55" s="117"/>
      <c r="D55" s="118" t="s">
        <v>36</v>
      </c>
      <c r="E55" s="114">
        <v>52765</v>
      </c>
      <c r="F55" s="181"/>
      <c r="G55" s="115">
        <f t="shared" si="0"/>
        <v>93184168.043799892</v>
      </c>
    </row>
    <row r="56" spans="1:7" s="7" customFormat="1" ht="19.5" customHeight="1" thickTop="1" thickBot="1" x14ac:dyDescent="0.25">
      <c r="A56" s="21"/>
      <c r="B56" s="116">
        <v>45932</v>
      </c>
      <c r="C56" s="117"/>
      <c r="D56" s="113" t="s">
        <v>36</v>
      </c>
      <c r="E56" s="114">
        <v>8175</v>
      </c>
      <c r="F56" s="179"/>
      <c r="G56" s="115">
        <f t="shared" si="0"/>
        <v>93192343.043799892</v>
      </c>
    </row>
    <row r="57" spans="1:7" s="7" customFormat="1" ht="18" thickTop="1" thickBot="1" x14ac:dyDescent="0.25">
      <c r="A57" s="21"/>
      <c r="B57" s="116">
        <v>45932</v>
      </c>
      <c r="C57" s="117"/>
      <c r="D57" s="113" t="s">
        <v>26</v>
      </c>
      <c r="E57" s="114">
        <v>87495.92</v>
      </c>
      <c r="F57" s="179">
        <v>2312.08</v>
      </c>
      <c r="G57" s="115">
        <f t="shared" si="0"/>
        <v>93277526.883799896</v>
      </c>
    </row>
    <row r="58" spans="1:7" s="7" customFormat="1" ht="18" thickTop="1" thickBot="1" x14ac:dyDescent="0.25">
      <c r="A58" s="21"/>
      <c r="B58" s="116">
        <v>45933</v>
      </c>
      <c r="C58" s="117"/>
      <c r="D58" s="113" t="s">
        <v>36</v>
      </c>
      <c r="E58" s="114">
        <v>6465</v>
      </c>
      <c r="F58" s="180"/>
      <c r="G58" s="115">
        <f t="shared" si="0"/>
        <v>93283991.883799896</v>
      </c>
    </row>
    <row r="59" spans="1:7" s="7" customFormat="1" ht="18" thickTop="1" thickBot="1" x14ac:dyDescent="0.25">
      <c r="A59" s="21"/>
      <c r="B59" s="116">
        <v>45933</v>
      </c>
      <c r="C59" s="117"/>
      <c r="D59" s="113" t="s">
        <v>36</v>
      </c>
      <c r="E59" s="114">
        <v>32435</v>
      </c>
      <c r="F59" s="179"/>
      <c r="G59" s="115">
        <f t="shared" si="0"/>
        <v>93316426.883799896</v>
      </c>
    </row>
    <row r="60" spans="1:7" s="7" customFormat="1" ht="25.5" customHeight="1" thickTop="1" thickBot="1" x14ac:dyDescent="0.25">
      <c r="A60" s="21"/>
      <c r="B60" s="116">
        <v>45933</v>
      </c>
      <c r="C60" s="117"/>
      <c r="D60" s="113" t="s">
        <v>36</v>
      </c>
      <c r="E60" s="114">
        <v>1750</v>
      </c>
      <c r="F60" s="179"/>
      <c r="G60" s="115">
        <f t="shared" si="0"/>
        <v>93318176.883799896</v>
      </c>
    </row>
    <row r="61" spans="1:7" s="7" customFormat="1" ht="18" thickTop="1" thickBot="1" x14ac:dyDescent="0.25">
      <c r="A61" s="21"/>
      <c r="B61" s="116">
        <v>45933</v>
      </c>
      <c r="C61" s="117"/>
      <c r="D61" s="113" t="s">
        <v>36</v>
      </c>
      <c r="E61" s="114">
        <v>15400</v>
      </c>
      <c r="F61" s="179"/>
      <c r="G61" s="115">
        <f t="shared" si="0"/>
        <v>93333576.883799896</v>
      </c>
    </row>
    <row r="62" spans="1:7" s="7" customFormat="1" ht="18" thickTop="1" thickBot="1" x14ac:dyDescent="0.25">
      <c r="A62" s="21"/>
      <c r="B62" s="116">
        <v>45933</v>
      </c>
      <c r="C62" s="117"/>
      <c r="D62" s="113" t="s">
        <v>36</v>
      </c>
      <c r="E62" s="114">
        <v>1600</v>
      </c>
      <c r="F62" s="179"/>
      <c r="G62" s="115">
        <f t="shared" si="0"/>
        <v>93335176.883799896</v>
      </c>
    </row>
    <row r="63" spans="1:7" s="7" customFormat="1" ht="18" thickTop="1" thickBot="1" x14ac:dyDescent="0.25">
      <c r="A63" s="21"/>
      <c r="B63" s="116">
        <v>45933</v>
      </c>
      <c r="C63" s="117"/>
      <c r="D63" s="113" t="s">
        <v>36</v>
      </c>
      <c r="E63" s="114">
        <v>3275</v>
      </c>
      <c r="F63" s="179"/>
      <c r="G63" s="115">
        <f t="shared" si="0"/>
        <v>93338451.883799896</v>
      </c>
    </row>
    <row r="64" spans="1:7" s="7" customFormat="1" ht="18.75" customHeight="1" thickTop="1" thickBot="1" x14ac:dyDescent="0.25">
      <c r="A64" s="21"/>
      <c r="B64" s="116">
        <v>45933</v>
      </c>
      <c r="C64" s="117"/>
      <c r="D64" s="113" t="s">
        <v>36</v>
      </c>
      <c r="E64" s="114">
        <v>2225</v>
      </c>
      <c r="F64" s="179"/>
      <c r="G64" s="115">
        <f t="shared" si="0"/>
        <v>93340676.883799896</v>
      </c>
    </row>
    <row r="65" spans="1:7" s="7" customFormat="1" ht="18" thickTop="1" thickBot="1" x14ac:dyDescent="0.25">
      <c r="A65" s="21"/>
      <c r="B65" s="116">
        <v>45933</v>
      </c>
      <c r="C65" s="117"/>
      <c r="D65" s="118" t="s">
        <v>26</v>
      </c>
      <c r="E65" s="114">
        <v>32893.919999999998</v>
      </c>
      <c r="F65" s="181">
        <v>882.08</v>
      </c>
      <c r="G65" s="115">
        <f t="shared" si="0"/>
        <v>93372688.723799899</v>
      </c>
    </row>
    <row r="66" spans="1:7" s="7" customFormat="1" ht="18" thickTop="1" thickBot="1" x14ac:dyDescent="0.25">
      <c r="A66" s="21"/>
      <c r="B66" s="116">
        <v>45933</v>
      </c>
      <c r="C66" s="117"/>
      <c r="D66" s="113" t="s">
        <v>74</v>
      </c>
      <c r="E66" s="114">
        <v>408660.67</v>
      </c>
      <c r="F66" s="179"/>
      <c r="G66" s="115">
        <f t="shared" si="0"/>
        <v>93781349.393799901</v>
      </c>
    </row>
    <row r="67" spans="1:7" s="7" customFormat="1" ht="18" thickTop="1" thickBot="1" x14ac:dyDescent="0.25">
      <c r="A67" s="21"/>
      <c r="B67" s="116">
        <v>45933</v>
      </c>
      <c r="C67" s="117"/>
      <c r="D67" s="113" t="s">
        <v>87</v>
      </c>
      <c r="E67" s="114">
        <v>32021.03</v>
      </c>
      <c r="F67" s="179"/>
      <c r="G67" s="115">
        <f t="shared" si="0"/>
        <v>93813370.423799902</v>
      </c>
    </row>
    <row r="68" spans="1:7" s="7" customFormat="1" ht="18" thickTop="1" thickBot="1" x14ac:dyDescent="0.25">
      <c r="A68" s="21"/>
      <c r="B68" s="116">
        <v>45933</v>
      </c>
      <c r="C68" s="117"/>
      <c r="D68" s="113" t="s">
        <v>88</v>
      </c>
      <c r="E68" s="114">
        <v>30747.55</v>
      </c>
      <c r="F68" s="179"/>
      <c r="G68" s="115">
        <f t="shared" si="0"/>
        <v>93844117.973799899</v>
      </c>
    </row>
    <row r="69" spans="1:7" s="7" customFormat="1" ht="18" thickTop="1" thickBot="1" x14ac:dyDescent="0.25">
      <c r="A69" s="21"/>
      <c r="B69" s="116">
        <v>45933</v>
      </c>
      <c r="C69" s="117"/>
      <c r="D69" s="113" t="s">
        <v>89</v>
      </c>
      <c r="E69" s="114">
        <v>19639</v>
      </c>
      <c r="F69" s="179"/>
      <c r="G69" s="115">
        <f t="shared" si="0"/>
        <v>93863756.973799899</v>
      </c>
    </row>
    <row r="70" spans="1:7" s="7" customFormat="1" ht="18" thickTop="1" thickBot="1" x14ac:dyDescent="0.25">
      <c r="A70" s="21"/>
      <c r="B70" s="116">
        <v>45933</v>
      </c>
      <c r="C70" s="117"/>
      <c r="D70" s="113" t="s">
        <v>89</v>
      </c>
      <c r="E70" s="114">
        <v>15370</v>
      </c>
      <c r="F70" s="179"/>
      <c r="G70" s="115">
        <f t="shared" si="0"/>
        <v>93879126.973799899</v>
      </c>
    </row>
    <row r="71" spans="1:7" s="7" customFormat="1" ht="76.5" thickTop="1" thickBot="1" x14ac:dyDescent="0.25">
      <c r="A71" s="21"/>
      <c r="B71" s="116">
        <v>45933</v>
      </c>
      <c r="C71" s="117"/>
      <c r="D71" s="113" t="s">
        <v>90</v>
      </c>
      <c r="E71" s="114">
        <v>3000</v>
      </c>
      <c r="F71" s="179"/>
      <c r="G71" s="115">
        <f t="shared" si="0"/>
        <v>93882126.973799899</v>
      </c>
    </row>
    <row r="72" spans="1:7" s="7" customFormat="1" ht="18" thickTop="1" thickBot="1" x14ac:dyDescent="0.25">
      <c r="A72" s="21"/>
      <c r="B72" s="116">
        <v>45933</v>
      </c>
      <c r="C72" s="117"/>
      <c r="D72" s="113" t="s">
        <v>21</v>
      </c>
      <c r="E72" s="114"/>
      <c r="F72" s="179">
        <v>237573.05</v>
      </c>
      <c r="G72" s="115">
        <f t="shared" si="0"/>
        <v>93644553.923799902</v>
      </c>
    </row>
    <row r="73" spans="1:7" s="7" customFormat="1" ht="18" thickTop="1" thickBot="1" x14ac:dyDescent="0.25">
      <c r="A73" s="21"/>
      <c r="B73" s="116">
        <v>45934</v>
      </c>
      <c r="C73" s="117"/>
      <c r="D73" s="113" t="s">
        <v>36</v>
      </c>
      <c r="E73" s="119">
        <v>43645</v>
      </c>
      <c r="F73" s="179"/>
      <c r="G73" s="115">
        <f t="shared" si="0"/>
        <v>93688198.923799902</v>
      </c>
    </row>
    <row r="74" spans="1:7" s="7" customFormat="1" ht="18" thickTop="1" thickBot="1" x14ac:dyDescent="0.25">
      <c r="A74" s="21"/>
      <c r="B74" s="116">
        <v>45934</v>
      </c>
      <c r="C74" s="117"/>
      <c r="D74" s="113" t="s">
        <v>26</v>
      </c>
      <c r="E74" s="119">
        <v>14500</v>
      </c>
      <c r="F74" s="179">
        <v>384.5</v>
      </c>
      <c r="G74" s="115">
        <f t="shared" si="0"/>
        <v>93702314.423799902</v>
      </c>
    </row>
    <row r="75" spans="1:7" s="7" customFormat="1" ht="18" thickTop="1" thickBot="1" x14ac:dyDescent="0.25">
      <c r="A75" s="21"/>
      <c r="B75" s="116">
        <v>45935</v>
      </c>
      <c r="C75" s="117"/>
      <c r="D75" s="113" t="s">
        <v>36</v>
      </c>
      <c r="E75" s="119">
        <v>3000</v>
      </c>
      <c r="F75" s="182"/>
      <c r="G75" s="115">
        <f t="shared" si="0"/>
        <v>93705314.423799902</v>
      </c>
    </row>
    <row r="76" spans="1:7" s="7" customFormat="1" ht="18" thickTop="1" thickBot="1" x14ac:dyDescent="0.25">
      <c r="A76" s="21"/>
      <c r="B76" s="116">
        <v>45936</v>
      </c>
      <c r="C76" s="117"/>
      <c r="D76" s="113" t="s">
        <v>36</v>
      </c>
      <c r="E76" s="119">
        <v>24160</v>
      </c>
      <c r="F76" s="182"/>
      <c r="G76" s="115">
        <f t="shared" si="0"/>
        <v>93729474.423799902</v>
      </c>
    </row>
    <row r="77" spans="1:7" s="7" customFormat="1" ht="18" thickTop="1" thickBot="1" x14ac:dyDescent="0.25">
      <c r="A77" s="21"/>
      <c r="B77" s="116">
        <v>45936</v>
      </c>
      <c r="C77" s="117"/>
      <c r="D77" s="118" t="s">
        <v>91</v>
      </c>
      <c r="E77" s="114">
        <v>6100</v>
      </c>
      <c r="F77" s="179"/>
      <c r="G77" s="115">
        <f t="shared" si="0"/>
        <v>93735574.423799902</v>
      </c>
    </row>
    <row r="78" spans="1:7" s="7" customFormat="1" ht="21" customHeight="1" thickTop="1" thickBot="1" x14ac:dyDescent="0.25">
      <c r="A78" s="21"/>
      <c r="B78" s="116">
        <v>45936</v>
      </c>
      <c r="C78" s="117"/>
      <c r="D78" s="113" t="s">
        <v>36</v>
      </c>
      <c r="E78" s="114">
        <v>35725</v>
      </c>
      <c r="F78" s="179"/>
      <c r="G78" s="115">
        <f t="shared" si="0"/>
        <v>93771299.423799902</v>
      </c>
    </row>
    <row r="79" spans="1:7" s="7" customFormat="1" ht="20.25" customHeight="1" thickTop="1" thickBot="1" x14ac:dyDescent="0.25">
      <c r="A79" s="21"/>
      <c r="B79" s="116">
        <v>45936</v>
      </c>
      <c r="C79" s="117"/>
      <c r="D79" s="113" t="s">
        <v>36</v>
      </c>
      <c r="E79" s="114">
        <v>4200</v>
      </c>
      <c r="F79" s="179"/>
      <c r="G79" s="115">
        <f t="shared" si="0"/>
        <v>93775499.423799902</v>
      </c>
    </row>
    <row r="80" spans="1:7" s="3" customFormat="1" ht="18" thickTop="1" thickBot="1" x14ac:dyDescent="0.25">
      <c r="A80" s="106"/>
      <c r="B80" s="116">
        <v>45936</v>
      </c>
      <c r="C80" s="117"/>
      <c r="D80" s="113" t="s">
        <v>36</v>
      </c>
      <c r="E80" s="114">
        <v>45890</v>
      </c>
      <c r="F80" s="179"/>
      <c r="G80" s="115">
        <f t="shared" si="0"/>
        <v>93821389.423799902</v>
      </c>
    </row>
    <row r="81" spans="1:8" s="7" customFormat="1" ht="18" thickTop="1" thickBot="1" x14ac:dyDescent="0.25">
      <c r="A81" s="21"/>
      <c r="B81" s="116">
        <v>45936</v>
      </c>
      <c r="C81" s="117"/>
      <c r="D81" s="113" t="s">
        <v>36</v>
      </c>
      <c r="E81" s="114">
        <v>2200</v>
      </c>
      <c r="F81" s="179"/>
      <c r="G81" s="115">
        <f t="shared" si="0"/>
        <v>93823589.423799902</v>
      </c>
    </row>
    <row r="82" spans="1:8" s="7" customFormat="1" ht="18" thickTop="1" thickBot="1" x14ac:dyDescent="0.25">
      <c r="A82" s="21"/>
      <c r="B82" s="116">
        <v>45936</v>
      </c>
      <c r="C82" s="117"/>
      <c r="D82" s="113" t="s">
        <v>36</v>
      </c>
      <c r="E82" s="114">
        <v>32610</v>
      </c>
      <c r="F82" s="179"/>
      <c r="G82" s="115">
        <f t="shared" si="0"/>
        <v>93856199.423799902</v>
      </c>
    </row>
    <row r="83" spans="1:8" s="7" customFormat="1" ht="18" thickTop="1" thickBot="1" x14ac:dyDescent="0.25">
      <c r="A83" s="21"/>
      <c r="B83" s="116">
        <v>45936</v>
      </c>
      <c r="C83" s="117"/>
      <c r="D83" s="113" t="s">
        <v>36</v>
      </c>
      <c r="E83" s="114">
        <v>7475</v>
      </c>
      <c r="F83" s="179"/>
      <c r="G83" s="115">
        <f t="shared" ref="G83:G146" si="1">G82+E83-F83</f>
        <v>93863674.423799902</v>
      </c>
    </row>
    <row r="84" spans="1:8" s="7" customFormat="1" ht="21" customHeight="1" thickTop="1" thickBot="1" x14ac:dyDescent="0.25">
      <c r="A84" s="21"/>
      <c r="B84" s="116">
        <v>45936</v>
      </c>
      <c r="C84" s="117"/>
      <c r="D84" s="113" t="s">
        <v>26</v>
      </c>
      <c r="E84" s="114">
        <v>59311.6</v>
      </c>
      <c r="F84" s="179">
        <v>1572.75</v>
      </c>
      <c r="G84" s="115">
        <f t="shared" si="1"/>
        <v>93921413.273799896</v>
      </c>
    </row>
    <row r="85" spans="1:8" s="7" customFormat="1" ht="24.75" customHeight="1" thickTop="1" thickBot="1" x14ac:dyDescent="0.25">
      <c r="A85" s="21"/>
      <c r="B85" s="116">
        <v>45936</v>
      </c>
      <c r="C85" s="117"/>
      <c r="D85" s="131" t="s">
        <v>21</v>
      </c>
      <c r="E85" s="114"/>
      <c r="F85" s="179">
        <v>24603992.309999999</v>
      </c>
      <c r="G85" s="115">
        <f t="shared" si="1"/>
        <v>69317420.963799894</v>
      </c>
    </row>
    <row r="86" spans="1:8" s="7" customFormat="1" ht="21.75" customHeight="1" thickTop="1" thickBot="1" x14ac:dyDescent="0.25">
      <c r="A86" s="21"/>
      <c r="B86" s="116">
        <v>45937</v>
      </c>
      <c r="C86" s="117"/>
      <c r="D86" s="113" t="s">
        <v>36</v>
      </c>
      <c r="E86" s="114">
        <v>36750</v>
      </c>
      <c r="F86" s="179"/>
      <c r="G86" s="115">
        <f t="shared" si="1"/>
        <v>69354170.963799894</v>
      </c>
    </row>
    <row r="87" spans="1:8" s="7" customFormat="1" ht="18" thickTop="1" thickBot="1" x14ac:dyDescent="0.25">
      <c r="A87" s="21"/>
      <c r="B87" s="116">
        <v>45937</v>
      </c>
      <c r="C87" s="117"/>
      <c r="D87" s="113" t="s">
        <v>36</v>
      </c>
      <c r="E87" s="114">
        <v>35</v>
      </c>
      <c r="F87" s="179"/>
      <c r="G87" s="115">
        <f t="shared" si="1"/>
        <v>69354205.963799894</v>
      </c>
    </row>
    <row r="88" spans="1:8" s="7" customFormat="1" ht="18" thickTop="1" thickBot="1" x14ac:dyDescent="0.25">
      <c r="A88" s="21"/>
      <c r="B88" s="116">
        <v>45937</v>
      </c>
      <c r="C88" s="117"/>
      <c r="D88" s="113" t="s">
        <v>36</v>
      </c>
      <c r="E88" s="114">
        <v>118780</v>
      </c>
      <c r="F88" s="179"/>
      <c r="G88" s="115">
        <f t="shared" si="1"/>
        <v>69472985.963799894</v>
      </c>
    </row>
    <row r="89" spans="1:8" s="7" customFormat="1" ht="18" thickTop="1" thickBot="1" x14ac:dyDescent="0.25">
      <c r="A89" s="21"/>
      <c r="B89" s="116">
        <v>45937</v>
      </c>
      <c r="C89" s="117"/>
      <c r="D89" s="113" t="s">
        <v>36</v>
      </c>
      <c r="E89" s="114">
        <v>1700</v>
      </c>
      <c r="F89" s="179"/>
      <c r="G89" s="115">
        <f t="shared" si="1"/>
        <v>69474685.963799894</v>
      </c>
    </row>
    <row r="90" spans="1:8" s="7" customFormat="1" ht="18" thickTop="1" thickBot="1" x14ac:dyDescent="0.25">
      <c r="A90" s="21"/>
      <c r="B90" s="116">
        <v>45937</v>
      </c>
      <c r="C90" s="117"/>
      <c r="D90" s="118" t="s">
        <v>36</v>
      </c>
      <c r="E90" s="114">
        <v>14150</v>
      </c>
      <c r="F90" s="179"/>
      <c r="G90" s="115">
        <f t="shared" si="1"/>
        <v>69488835.963799894</v>
      </c>
    </row>
    <row r="91" spans="1:8" s="7" customFormat="1" ht="18" thickTop="1" thickBot="1" x14ac:dyDescent="0.25">
      <c r="A91" s="21"/>
      <c r="B91" s="116">
        <v>45937</v>
      </c>
      <c r="C91" s="117"/>
      <c r="D91" s="113" t="s">
        <v>36</v>
      </c>
      <c r="E91" s="114">
        <v>2200</v>
      </c>
      <c r="F91" s="179"/>
      <c r="G91" s="115">
        <f t="shared" si="1"/>
        <v>69491035.963799894</v>
      </c>
    </row>
    <row r="92" spans="1:8" s="7" customFormat="1" ht="18" thickTop="1" thickBot="1" x14ac:dyDescent="0.25">
      <c r="A92" s="21"/>
      <c r="B92" s="116">
        <v>45937</v>
      </c>
      <c r="C92" s="117"/>
      <c r="D92" s="113" t="s">
        <v>36</v>
      </c>
      <c r="E92" s="114">
        <v>9350</v>
      </c>
      <c r="F92" s="179"/>
      <c r="G92" s="115">
        <f t="shared" si="1"/>
        <v>69500385.963799894</v>
      </c>
    </row>
    <row r="93" spans="1:8" s="7" customFormat="1" ht="18" thickTop="1" thickBot="1" x14ac:dyDescent="0.25">
      <c r="A93" s="21"/>
      <c r="B93" s="116">
        <v>45937</v>
      </c>
      <c r="C93" s="117"/>
      <c r="D93" s="113" t="s">
        <v>36</v>
      </c>
      <c r="E93" s="114">
        <v>6135</v>
      </c>
      <c r="F93" s="179"/>
      <c r="G93" s="115">
        <f t="shared" si="1"/>
        <v>69506520.963799894</v>
      </c>
    </row>
    <row r="94" spans="1:8" s="7" customFormat="1" ht="25.5" customHeight="1" thickTop="1" thickBot="1" x14ac:dyDescent="0.25">
      <c r="A94" s="21"/>
      <c r="B94" s="116">
        <v>45937</v>
      </c>
      <c r="C94" s="117"/>
      <c r="D94" s="113" t="s">
        <v>26</v>
      </c>
      <c r="E94" s="114">
        <v>52264</v>
      </c>
      <c r="F94" s="179">
        <v>1334.33</v>
      </c>
      <c r="G94" s="115">
        <f t="shared" si="1"/>
        <v>69557450.633799896</v>
      </c>
    </row>
    <row r="95" spans="1:8" s="7" customFormat="1" ht="18" thickTop="1" thickBot="1" x14ac:dyDescent="0.25">
      <c r="A95" s="21"/>
      <c r="B95" s="116">
        <v>45937</v>
      </c>
      <c r="C95" s="117"/>
      <c r="D95" s="113" t="s">
        <v>74</v>
      </c>
      <c r="E95" s="114">
        <v>124857.83</v>
      </c>
      <c r="F95" s="179"/>
      <c r="G95" s="115">
        <f t="shared" si="1"/>
        <v>69682308.463799894</v>
      </c>
      <c r="H95" s="105"/>
    </row>
    <row r="96" spans="1:8" s="7" customFormat="1" ht="61.5" thickTop="1" thickBot="1" x14ac:dyDescent="0.25">
      <c r="A96" s="21"/>
      <c r="B96" s="116">
        <v>45937</v>
      </c>
      <c r="C96" s="117"/>
      <c r="D96" s="113" t="s">
        <v>92</v>
      </c>
      <c r="E96" s="114">
        <v>14326</v>
      </c>
      <c r="F96" s="179"/>
      <c r="G96" s="115">
        <f t="shared" si="1"/>
        <v>69696634.463799894</v>
      </c>
    </row>
    <row r="97" spans="1:7" s="7" customFormat="1" ht="61.5" thickTop="1" thickBot="1" x14ac:dyDescent="0.25">
      <c r="A97" s="21"/>
      <c r="B97" s="116">
        <v>45937</v>
      </c>
      <c r="C97" s="117"/>
      <c r="D97" s="113" t="s">
        <v>93</v>
      </c>
      <c r="E97" s="114">
        <v>10000</v>
      </c>
      <c r="F97" s="179"/>
      <c r="G97" s="115">
        <f t="shared" si="1"/>
        <v>69706634.463799894</v>
      </c>
    </row>
    <row r="98" spans="1:7" s="7" customFormat="1" ht="18" thickTop="1" thickBot="1" x14ac:dyDescent="0.25">
      <c r="A98" s="21"/>
      <c r="B98" s="116">
        <v>45938</v>
      </c>
      <c r="C98" s="117"/>
      <c r="D98" s="113" t="s">
        <v>36</v>
      </c>
      <c r="E98" s="114">
        <v>23330</v>
      </c>
      <c r="F98" s="179"/>
      <c r="G98" s="115">
        <f t="shared" si="1"/>
        <v>69729964.463799894</v>
      </c>
    </row>
    <row r="99" spans="1:7" s="7" customFormat="1" ht="18" thickTop="1" thickBot="1" x14ac:dyDescent="0.25">
      <c r="A99" s="21"/>
      <c r="B99" s="116">
        <v>45938</v>
      </c>
      <c r="C99" s="117"/>
      <c r="D99" s="113" t="s">
        <v>36</v>
      </c>
      <c r="E99" s="114">
        <v>15855</v>
      </c>
      <c r="F99" s="179"/>
      <c r="G99" s="115">
        <f t="shared" si="1"/>
        <v>69745819.463799894</v>
      </c>
    </row>
    <row r="100" spans="1:7" s="7" customFormat="1" ht="18" thickTop="1" thickBot="1" x14ac:dyDescent="0.25">
      <c r="A100" s="21"/>
      <c r="B100" s="116">
        <v>45938</v>
      </c>
      <c r="C100" s="117"/>
      <c r="D100" s="113" t="s">
        <v>36</v>
      </c>
      <c r="E100" s="114">
        <v>148240</v>
      </c>
      <c r="F100" s="179"/>
      <c r="G100" s="115">
        <f t="shared" si="1"/>
        <v>69894059.463799894</v>
      </c>
    </row>
    <row r="101" spans="1:7" s="7" customFormat="1" ht="18" thickTop="1" thickBot="1" x14ac:dyDescent="0.25">
      <c r="A101" s="21"/>
      <c r="B101" s="116">
        <v>45938</v>
      </c>
      <c r="C101" s="117"/>
      <c r="D101" s="113" t="s">
        <v>36</v>
      </c>
      <c r="E101" s="114">
        <v>1225</v>
      </c>
      <c r="F101" s="179"/>
      <c r="G101" s="115">
        <f t="shared" si="1"/>
        <v>69895284.463799894</v>
      </c>
    </row>
    <row r="102" spans="1:7" s="7" customFormat="1" ht="18" thickTop="1" thickBot="1" x14ac:dyDescent="0.25">
      <c r="A102" s="21"/>
      <c r="B102" s="116">
        <v>45938</v>
      </c>
      <c r="C102" s="117"/>
      <c r="D102" s="113" t="s">
        <v>36</v>
      </c>
      <c r="E102" s="114">
        <v>18838</v>
      </c>
      <c r="F102" s="180"/>
      <c r="G102" s="115">
        <f t="shared" si="1"/>
        <v>69914122.463799894</v>
      </c>
    </row>
    <row r="103" spans="1:7" s="7" customFormat="1" ht="18" thickTop="1" thickBot="1" x14ac:dyDescent="0.25">
      <c r="A103" s="21"/>
      <c r="B103" s="116">
        <v>45938</v>
      </c>
      <c r="C103" s="117"/>
      <c r="D103" s="118" t="s">
        <v>36</v>
      </c>
      <c r="E103" s="114">
        <v>2955</v>
      </c>
      <c r="F103" s="179"/>
      <c r="G103" s="115">
        <f t="shared" si="1"/>
        <v>69917077.463799894</v>
      </c>
    </row>
    <row r="104" spans="1:7" s="7" customFormat="1" ht="18" thickTop="1" thickBot="1" x14ac:dyDescent="0.25">
      <c r="A104" s="21"/>
      <c r="B104" s="116">
        <v>45938</v>
      </c>
      <c r="C104" s="117"/>
      <c r="D104" s="113" t="s">
        <v>36</v>
      </c>
      <c r="E104" s="114">
        <v>17985</v>
      </c>
      <c r="F104" s="179"/>
      <c r="G104" s="115">
        <f t="shared" si="1"/>
        <v>69935062.463799894</v>
      </c>
    </row>
    <row r="105" spans="1:7" s="7" customFormat="1" ht="18" thickTop="1" thickBot="1" x14ac:dyDescent="0.25">
      <c r="A105" s="21"/>
      <c r="B105" s="116">
        <v>45938</v>
      </c>
      <c r="C105" s="117"/>
      <c r="D105" s="113" t="s">
        <v>36</v>
      </c>
      <c r="E105" s="114">
        <v>2604</v>
      </c>
      <c r="F105" s="179"/>
      <c r="G105" s="115">
        <f t="shared" si="1"/>
        <v>69937666.463799894</v>
      </c>
    </row>
    <row r="106" spans="1:7" s="7" customFormat="1" ht="22.5" customHeight="1" thickTop="1" thickBot="1" x14ac:dyDescent="0.25">
      <c r="A106" s="21"/>
      <c r="B106" s="116">
        <v>45938</v>
      </c>
      <c r="C106" s="117"/>
      <c r="D106" s="113" t="s">
        <v>26</v>
      </c>
      <c r="E106" s="114">
        <v>60101.5</v>
      </c>
      <c r="F106" s="179">
        <v>1546.96</v>
      </c>
      <c r="G106" s="115">
        <f t="shared" si="1"/>
        <v>69996221.0037999</v>
      </c>
    </row>
    <row r="107" spans="1:7" s="7" customFormat="1" ht="46.5" thickTop="1" thickBot="1" x14ac:dyDescent="0.25">
      <c r="A107" s="21"/>
      <c r="B107" s="116">
        <v>45938</v>
      </c>
      <c r="C107" s="117"/>
      <c r="D107" s="113" t="s">
        <v>94</v>
      </c>
      <c r="E107" s="114">
        <v>3500</v>
      </c>
      <c r="F107" s="179"/>
      <c r="G107" s="115">
        <f t="shared" si="1"/>
        <v>69999721.0037999</v>
      </c>
    </row>
    <row r="108" spans="1:7" s="7" customFormat="1" ht="76.5" thickTop="1" thickBot="1" x14ac:dyDescent="0.25">
      <c r="A108" s="21"/>
      <c r="B108" s="116">
        <v>45938</v>
      </c>
      <c r="C108" s="117"/>
      <c r="D108" s="113" t="s">
        <v>95</v>
      </c>
      <c r="E108" s="114">
        <v>2000</v>
      </c>
      <c r="F108" s="179"/>
      <c r="G108" s="115">
        <f t="shared" si="1"/>
        <v>70001721.0037999</v>
      </c>
    </row>
    <row r="109" spans="1:7" s="7" customFormat="1" ht="46.5" thickTop="1" thickBot="1" x14ac:dyDescent="0.25">
      <c r="A109" s="21"/>
      <c r="B109" s="116">
        <v>45938</v>
      </c>
      <c r="C109" s="117"/>
      <c r="D109" s="113" t="s">
        <v>96</v>
      </c>
      <c r="E109" s="114">
        <v>33079.870000000003</v>
      </c>
      <c r="F109" s="179"/>
      <c r="G109" s="115">
        <f t="shared" si="1"/>
        <v>70034800.873799905</v>
      </c>
    </row>
    <row r="110" spans="1:7" s="7" customFormat="1" ht="20.25" customHeight="1" thickTop="1" thickBot="1" x14ac:dyDescent="0.25">
      <c r="A110" s="21"/>
      <c r="B110" s="120">
        <v>45938</v>
      </c>
      <c r="C110" s="121"/>
      <c r="D110" s="113" t="s">
        <v>21</v>
      </c>
      <c r="E110" s="114"/>
      <c r="F110" s="179">
        <v>661148.62</v>
      </c>
      <c r="G110" s="115">
        <f t="shared" si="1"/>
        <v>69373652.2537999</v>
      </c>
    </row>
    <row r="111" spans="1:7" s="7" customFormat="1" ht="18" thickTop="1" thickBot="1" x14ac:dyDescent="0.25">
      <c r="A111" s="21"/>
      <c r="B111" s="116">
        <v>45939</v>
      </c>
      <c r="C111" s="117"/>
      <c r="D111" s="113" t="s">
        <v>36</v>
      </c>
      <c r="E111" s="114">
        <v>50330</v>
      </c>
      <c r="F111" s="179"/>
      <c r="G111" s="115">
        <f t="shared" si="1"/>
        <v>69423982.2537999</v>
      </c>
    </row>
    <row r="112" spans="1:7" s="7" customFormat="1" ht="18" thickTop="1" thickBot="1" x14ac:dyDescent="0.25">
      <c r="A112" s="21"/>
      <c r="B112" s="116">
        <v>45939</v>
      </c>
      <c r="C112" s="117"/>
      <c r="D112" s="113" t="s">
        <v>36</v>
      </c>
      <c r="E112" s="114">
        <v>1435</v>
      </c>
      <c r="F112" s="179"/>
      <c r="G112" s="115">
        <f t="shared" si="1"/>
        <v>69425417.2537999</v>
      </c>
    </row>
    <row r="113" spans="1:7" s="7" customFormat="1" ht="18" thickTop="1" thickBot="1" x14ac:dyDescent="0.25">
      <c r="A113" s="21"/>
      <c r="B113" s="116">
        <v>45939</v>
      </c>
      <c r="C113" s="117"/>
      <c r="D113" s="113" t="s">
        <v>36</v>
      </c>
      <c r="E113" s="114">
        <v>41598</v>
      </c>
      <c r="F113" s="179"/>
      <c r="G113" s="115">
        <f t="shared" si="1"/>
        <v>69467015.2537999</v>
      </c>
    </row>
    <row r="114" spans="1:7" s="7" customFormat="1" ht="18" thickTop="1" thickBot="1" x14ac:dyDescent="0.25">
      <c r="A114" s="21"/>
      <c r="B114" s="116">
        <v>45939</v>
      </c>
      <c r="C114" s="117"/>
      <c r="D114" s="113" t="s">
        <v>36</v>
      </c>
      <c r="E114" s="114">
        <v>2950</v>
      </c>
      <c r="F114" s="179"/>
      <c r="G114" s="115">
        <f t="shared" si="1"/>
        <v>69469965.2537999</v>
      </c>
    </row>
    <row r="115" spans="1:7" s="7" customFormat="1" ht="24" customHeight="1" thickTop="1" thickBot="1" x14ac:dyDescent="0.25">
      <c r="A115" s="21"/>
      <c r="B115" s="116">
        <v>45939</v>
      </c>
      <c r="C115" s="117"/>
      <c r="D115" s="113" t="s">
        <v>36</v>
      </c>
      <c r="E115" s="114">
        <v>8575</v>
      </c>
      <c r="F115" s="179"/>
      <c r="G115" s="115">
        <f t="shared" si="1"/>
        <v>69478540.2537999</v>
      </c>
    </row>
    <row r="116" spans="1:7" s="7" customFormat="1" ht="20.25" customHeight="1" thickTop="1" thickBot="1" x14ac:dyDescent="0.25">
      <c r="A116" s="21"/>
      <c r="B116" s="120">
        <v>45939</v>
      </c>
      <c r="C116" s="121"/>
      <c r="D116" s="113" t="s">
        <v>36</v>
      </c>
      <c r="E116" s="114">
        <v>2350</v>
      </c>
      <c r="F116" s="179"/>
      <c r="G116" s="115">
        <f t="shared" si="1"/>
        <v>69480890.2537999</v>
      </c>
    </row>
    <row r="117" spans="1:7" s="7" customFormat="1" ht="18" thickTop="1" thickBot="1" x14ac:dyDescent="0.25">
      <c r="A117" s="21"/>
      <c r="B117" s="116">
        <v>45939</v>
      </c>
      <c r="C117" s="117"/>
      <c r="D117" s="113" t="s">
        <v>36</v>
      </c>
      <c r="E117" s="114">
        <v>49300</v>
      </c>
      <c r="F117" s="179"/>
      <c r="G117" s="115">
        <f t="shared" si="1"/>
        <v>69530190.2537999</v>
      </c>
    </row>
    <row r="118" spans="1:7" s="7" customFormat="1" ht="18" thickTop="1" thickBot="1" x14ac:dyDescent="0.25">
      <c r="A118" s="21"/>
      <c r="B118" s="116">
        <v>45939</v>
      </c>
      <c r="C118" s="117"/>
      <c r="D118" s="113" t="s">
        <v>36</v>
      </c>
      <c r="E118" s="114">
        <v>3690</v>
      </c>
      <c r="F118" s="152"/>
      <c r="G118" s="115">
        <f t="shared" si="1"/>
        <v>69533880.2537999</v>
      </c>
    </row>
    <row r="119" spans="1:7" s="7" customFormat="1" ht="18" thickTop="1" thickBot="1" x14ac:dyDescent="0.25">
      <c r="A119" s="21"/>
      <c r="B119" s="116">
        <v>45939</v>
      </c>
      <c r="C119" s="117"/>
      <c r="D119" s="113" t="s">
        <v>26</v>
      </c>
      <c r="E119" s="114">
        <v>142916.54999999999</v>
      </c>
      <c r="F119" s="179">
        <v>3694.46</v>
      </c>
      <c r="G119" s="115">
        <f t="shared" si="1"/>
        <v>69673102.343799904</v>
      </c>
    </row>
    <row r="120" spans="1:7" s="7" customFormat="1" ht="31.5" thickTop="1" thickBot="1" x14ac:dyDescent="0.25">
      <c r="A120" s="21"/>
      <c r="B120" s="116">
        <v>45939</v>
      </c>
      <c r="C120" s="117"/>
      <c r="D120" s="113" t="s">
        <v>97</v>
      </c>
      <c r="E120" s="114">
        <v>228950</v>
      </c>
      <c r="F120" s="179"/>
      <c r="G120" s="115">
        <f t="shared" si="1"/>
        <v>69902052.343799904</v>
      </c>
    </row>
    <row r="121" spans="1:7" s="7" customFormat="1" ht="31.5" thickTop="1" thickBot="1" x14ac:dyDescent="0.25">
      <c r="A121" s="21"/>
      <c r="B121" s="116">
        <v>45939</v>
      </c>
      <c r="C121" s="117"/>
      <c r="D121" s="118" t="s">
        <v>98</v>
      </c>
      <c r="E121" s="114">
        <v>532308.75</v>
      </c>
      <c r="F121" s="179"/>
      <c r="G121" s="115">
        <f t="shared" si="1"/>
        <v>70434361.093799904</v>
      </c>
    </row>
    <row r="122" spans="1:7" s="7" customFormat="1" ht="18" thickTop="1" thickBot="1" x14ac:dyDescent="0.25">
      <c r="A122" s="21"/>
      <c r="B122" s="116">
        <v>45939</v>
      </c>
      <c r="C122" s="117"/>
      <c r="D122" s="113" t="s">
        <v>74</v>
      </c>
      <c r="E122" s="114">
        <v>3481115.8</v>
      </c>
      <c r="F122" s="179"/>
      <c r="G122" s="115">
        <f t="shared" si="1"/>
        <v>73915476.893799901</v>
      </c>
    </row>
    <row r="123" spans="1:7" s="7" customFormat="1" ht="18" thickTop="1" thickBot="1" x14ac:dyDescent="0.25">
      <c r="A123" s="21"/>
      <c r="B123" s="116">
        <v>45939</v>
      </c>
      <c r="C123" s="117"/>
      <c r="D123" s="113" t="s">
        <v>74</v>
      </c>
      <c r="E123" s="114">
        <v>1839564.4</v>
      </c>
      <c r="F123" s="179"/>
      <c r="G123" s="115">
        <f t="shared" si="1"/>
        <v>75755041.293799907</v>
      </c>
    </row>
    <row r="124" spans="1:7" s="7" customFormat="1" ht="18" thickTop="1" thickBot="1" x14ac:dyDescent="0.25">
      <c r="A124" s="21"/>
      <c r="B124" s="116">
        <v>45939</v>
      </c>
      <c r="C124" s="117"/>
      <c r="D124" s="113" t="s">
        <v>74</v>
      </c>
      <c r="E124" s="114">
        <v>7260008.29</v>
      </c>
      <c r="F124" s="179"/>
      <c r="G124" s="115">
        <f t="shared" si="1"/>
        <v>83015049.583799914</v>
      </c>
    </row>
    <row r="125" spans="1:7" s="7" customFormat="1" ht="18" thickTop="1" thickBot="1" x14ac:dyDescent="0.25">
      <c r="A125" s="21"/>
      <c r="B125" s="116">
        <v>45939</v>
      </c>
      <c r="C125" s="117"/>
      <c r="D125" s="113" t="s">
        <v>74</v>
      </c>
      <c r="E125" s="114">
        <v>4162772.19</v>
      </c>
      <c r="F125" s="179"/>
      <c r="G125" s="115">
        <f t="shared" si="1"/>
        <v>87177821.773799911</v>
      </c>
    </row>
    <row r="126" spans="1:7" s="7" customFormat="1" ht="18" thickTop="1" thickBot="1" x14ac:dyDescent="0.25">
      <c r="A126" s="21"/>
      <c r="B126" s="116">
        <v>45939</v>
      </c>
      <c r="C126" s="117"/>
      <c r="D126" s="113" t="s">
        <v>74</v>
      </c>
      <c r="E126" s="114">
        <v>1370507.42</v>
      </c>
      <c r="F126" s="179"/>
      <c r="G126" s="115">
        <f t="shared" si="1"/>
        <v>88548329.193799913</v>
      </c>
    </row>
    <row r="127" spans="1:7" s="7" customFormat="1" ht="18" thickTop="1" thickBot="1" x14ac:dyDescent="0.25">
      <c r="A127" s="21"/>
      <c r="B127" s="116">
        <v>45939</v>
      </c>
      <c r="C127" s="117"/>
      <c r="D127" s="113" t="s">
        <v>74</v>
      </c>
      <c r="E127" s="114">
        <v>9797077.1999999993</v>
      </c>
      <c r="F127" s="180"/>
      <c r="G127" s="115">
        <f t="shared" si="1"/>
        <v>98345406.393799916</v>
      </c>
    </row>
    <row r="128" spans="1:7" s="7" customFormat="1" ht="18" thickTop="1" thickBot="1" x14ac:dyDescent="0.25">
      <c r="A128" s="21"/>
      <c r="B128" s="116">
        <v>45939</v>
      </c>
      <c r="C128" s="117"/>
      <c r="D128" s="113" t="s">
        <v>74</v>
      </c>
      <c r="E128" s="114">
        <v>724590.18</v>
      </c>
      <c r="F128" s="179"/>
      <c r="G128" s="115">
        <f t="shared" si="1"/>
        <v>99069996.573799923</v>
      </c>
    </row>
    <row r="129" spans="1:7" s="7" customFormat="1" ht="18" thickTop="1" thickBot="1" x14ac:dyDescent="0.25">
      <c r="A129" s="21"/>
      <c r="B129" s="116">
        <v>45939</v>
      </c>
      <c r="C129" s="117"/>
      <c r="D129" s="113" t="s">
        <v>74</v>
      </c>
      <c r="E129" s="114">
        <v>885462.6</v>
      </c>
      <c r="F129" s="179"/>
      <c r="G129" s="115">
        <f t="shared" si="1"/>
        <v>99955459.173799917</v>
      </c>
    </row>
    <row r="130" spans="1:7" s="7" customFormat="1" ht="18" thickTop="1" thickBot="1" x14ac:dyDescent="0.25">
      <c r="A130" s="10"/>
      <c r="B130" s="116">
        <v>45939</v>
      </c>
      <c r="C130" s="117"/>
      <c r="D130" s="118" t="s">
        <v>74</v>
      </c>
      <c r="E130" s="114">
        <v>421968.5</v>
      </c>
      <c r="F130" s="181"/>
      <c r="G130" s="115">
        <f t="shared" si="1"/>
        <v>100377427.67379992</v>
      </c>
    </row>
    <row r="131" spans="1:7" s="7" customFormat="1" ht="18" thickTop="1" thickBot="1" x14ac:dyDescent="0.25">
      <c r="A131" s="10"/>
      <c r="B131" s="116">
        <v>45939</v>
      </c>
      <c r="C131" s="117"/>
      <c r="D131" s="118" t="s">
        <v>74</v>
      </c>
      <c r="E131" s="114">
        <v>4115926.69</v>
      </c>
      <c r="F131" s="183"/>
      <c r="G131" s="115">
        <f t="shared" si="1"/>
        <v>104493354.36379991</v>
      </c>
    </row>
    <row r="132" spans="1:7" s="7" customFormat="1" ht="18" thickTop="1" thickBot="1" x14ac:dyDescent="0.25">
      <c r="A132" s="10"/>
      <c r="B132" s="116">
        <v>45939</v>
      </c>
      <c r="C132" s="117"/>
      <c r="D132" s="113" t="s">
        <v>74</v>
      </c>
      <c r="E132" s="114">
        <v>3808743.9</v>
      </c>
      <c r="F132" s="179"/>
      <c r="G132" s="115">
        <f t="shared" si="1"/>
        <v>108302098.26379992</v>
      </c>
    </row>
    <row r="133" spans="1:7" s="7" customFormat="1" ht="18" thickTop="1" thickBot="1" x14ac:dyDescent="0.25">
      <c r="A133" s="10"/>
      <c r="B133" s="116">
        <v>45939</v>
      </c>
      <c r="C133" s="117"/>
      <c r="D133" s="113" t="s">
        <v>74</v>
      </c>
      <c r="E133" s="114">
        <v>1777034.15</v>
      </c>
      <c r="F133" s="179"/>
      <c r="G133" s="115">
        <f t="shared" si="1"/>
        <v>110079132.41379993</v>
      </c>
    </row>
    <row r="134" spans="1:7" s="7" customFormat="1" ht="18" thickTop="1" thickBot="1" x14ac:dyDescent="0.25">
      <c r="A134" s="10"/>
      <c r="B134" s="116">
        <v>45939</v>
      </c>
      <c r="C134" s="117"/>
      <c r="D134" s="113" t="s">
        <v>74</v>
      </c>
      <c r="E134" s="114">
        <v>484072.2</v>
      </c>
      <c r="F134" s="179"/>
      <c r="G134" s="115">
        <f t="shared" si="1"/>
        <v>110563204.61379993</v>
      </c>
    </row>
    <row r="135" spans="1:7" s="7" customFormat="1" ht="20.25" customHeight="1" thickTop="1" thickBot="1" x14ac:dyDescent="0.25">
      <c r="A135" s="10"/>
      <c r="B135" s="116">
        <v>45939</v>
      </c>
      <c r="C135" s="117"/>
      <c r="D135" s="113" t="s">
        <v>74</v>
      </c>
      <c r="E135" s="114">
        <v>2375630.7999999998</v>
      </c>
      <c r="F135" s="179"/>
      <c r="G135" s="115">
        <f t="shared" si="1"/>
        <v>112938835.41379993</v>
      </c>
    </row>
    <row r="136" spans="1:7" s="7" customFormat="1" ht="61.5" thickTop="1" thickBot="1" x14ac:dyDescent="0.25">
      <c r="A136" s="10"/>
      <c r="B136" s="116">
        <v>45939</v>
      </c>
      <c r="C136" s="117"/>
      <c r="D136" s="113" t="s">
        <v>99</v>
      </c>
      <c r="E136" s="114">
        <v>5000</v>
      </c>
      <c r="F136" s="179"/>
      <c r="G136" s="115">
        <f t="shared" si="1"/>
        <v>112943835.41379993</v>
      </c>
    </row>
    <row r="137" spans="1:7" s="7" customFormat="1" ht="18" thickTop="1" thickBot="1" x14ac:dyDescent="0.25">
      <c r="A137" s="10"/>
      <c r="B137" s="116">
        <v>45939</v>
      </c>
      <c r="C137" s="117"/>
      <c r="D137" s="113" t="s">
        <v>21</v>
      </c>
      <c r="E137" s="114"/>
      <c r="F137" s="179">
        <v>152928</v>
      </c>
      <c r="G137" s="115">
        <f t="shared" si="1"/>
        <v>112790907.41379993</v>
      </c>
    </row>
    <row r="138" spans="1:7" s="7" customFormat="1" ht="18" thickTop="1" thickBot="1" x14ac:dyDescent="0.25">
      <c r="A138" s="10"/>
      <c r="B138" s="116">
        <v>45940</v>
      </c>
      <c r="C138" s="117"/>
      <c r="D138" s="113" t="s">
        <v>36</v>
      </c>
      <c r="E138" s="114">
        <v>78665</v>
      </c>
      <c r="F138" s="179"/>
      <c r="G138" s="115">
        <f t="shared" si="1"/>
        <v>112869572.41379993</v>
      </c>
    </row>
    <row r="139" spans="1:7" s="7" customFormat="1" ht="18" thickTop="1" thickBot="1" x14ac:dyDescent="0.25">
      <c r="A139" s="10"/>
      <c r="B139" s="116">
        <v>45940</v>
      </c>
      <c r="C139" s="117"/>
      <c r="D139" s="113" t="s">
        <v>36</v>
      </c>
      <c r="E139" s="114">
        <v>60100</v>
      </c>
      <c r="F139" s="179"/>
      <c r="G139" s="115">
        <f t="shared" si="1"/>
        <v>112929672.41379993</v>
      </c>
    </row>
    <row r="140" spans="1:7" s="7" customFormat="1" ht="18" thickTop="1" thickBot="1" x14ac:dyDescent="0.25">
      <c r="A140" s="10"/>
      <c r="B140" s="116">
        <v>45940</v>
      </c>
      <c r="C140" s="117"/>
      <c r="D140" s="113" t="s">
        <v>36</v>
      </c>
      <c r="E140" s="114">
        <v>3000</v>
      </c>
      <c r="F140" s="179"/>
      <c r="G140" s="115">
        <f t="shared" si="1"/>
        <v>112932672.41379993</v>
      </c>
    </row>
    <row r="141" spans="1:7" s="7" customFormat="1" ht="18" thickTop="1" thickBot="1" x14ac:dyDescent="0.25">
      <c r="A141" s="10"/>
      <c r="B141" s="116">
        <v>45940</v>
      </c>
      <c r="C141" s="117"/>
      <c r="D141" s="113" t="s">
        <v>36</v>
      </c>
      <c r="E141" s="114">
        <v>18760</v>
      </c>
      <c r="F141" s="179"/>
      <c r="G141" s="115">
        <f t="shared" si="1"/>
        <v>112951432.41379993</v>
      </c>
    </row>
    <row r="142" spans="1:7" s="7" customFormat="1" ht="18" thickTop="1" thickBot="1" x14ac:dyDescent="0.25">
      <c r="A142" s="10"/>
      <c r="B142" s="116">
        <v>45940</v>
      </c>
      <c r="C142" s="117"/>
      <c r="D142" s="113" t="s">
        <v>36</v>
      </c>
      <c r="E142" s="114">
        <v>1900</v>
      </c>
      <c r="F142" s="179"/>
      <c r="G142" s="115">
        <f t="shared" si="1"/>
        <v>112953332.41379993</v>
      </c>
    </row>
    <row r="143" spans="1:7" s="7" customFormat="1" ht="18" thickTop="1" thickBot="1" x14ac:dyDescent="0.25">
      <c r="A143" s="10"/>
      <c r="B143" s="116">
        <v>45940</v>
      </c>
      <c r="C143" s="117"/>
      <c r="D143" s="113" t="s">
        <v>36</v>
      </c>
      <c r="E143" s="119">
        <v>27415</v>
      </c>
      <c r="F143" s="182"/>
      <c r="G143" s="115">
        <f t="shared" si="1"/>
        <v>112980747.41379993</v>
      </c>
    </row>
    <row r="144" spans="1:7" s="7" customFormat="1" ht="18" thickTop="1" thickBot="1" x14ac:dyDescent="0.25">
      <c r="A144" s="10"/>
      <c r="B144" s="116">
        <v>45940</v>
      </c>
      <c r="C144" s="117"/>
      <c r="D144" s="113" t="s">
        <v>36</v>
      </c>
      <c r="E144" s="119">
        <v>5290</v>
      </c>
      <c r="F144" s="182"/>
      <c r="G144" s="115">
        <f t="shared" si="1"/>
        <v>112986037.41379993</v>
      </c>
    </row>
    <row r="145" spans="1:7" s="7" customFormat="1" ht="18" thickTop="1" thickBot="1" x14ac:dyDescent="0.25">
      <c r="A145" s="10"/>
      <c r="B145" s="116">
        <v>45940</v>
      </c>
      <c r="C145" s="117"/>
      <c r="D145" s="113" t="s">
        <v>26</v>
      </c>
      <c r="E145" s="119">
        <v>54999.48</v>
      </c>
      <c r="F145" s="179">
        <v>1423.32</v>
      </c>
      <c r="G145" s="115">
        <f t="shared" si="1"/>
        <v>113039613.57379994</v>
      </c>
    </row>
    <row r="146" spans="1:7" s="7" customFormat="1" ht="61.5" thickTop="1" thickBot="1" x14ac:dyDescent="0.25">
      <c r="A146" s="10"/>
      <c r="B146" s="116">
        <v>45940</v>
      </c>
      <c r="C146" s="117"/>
      <c r="D146" s="113" t="s">
        <v>100</v>
      </c>
      <c r="E146" s="119">
        <v>36000</v>
      </c>
      <c r="F146" s="179"/>
      <c r="G146" s="115">
        <f t="shared" si="1"/>
        <v>113075613.57379994</v>
      </c>
    </row>
    <row r="147" spans="1:7" s="7" customFormat="1" ht="18" thickTop="1" thickBot="1" x14ac:dyDescent="0.25">
      <c r="A147" s="10"/>
      <c r="B147" s="116">
        <v>45940</v>
      </c>
      <c r="C147" s="117"/>
      <c r="D147" s="113" t="s">
        <v>74</v>
      </c>
      <c r="E147" s="119">
        <v>908493.08</v>
      </c>
      <c r="F147" s="179"/>
      <c r="G147" s="115">
        <f t="shared" ref="G147:G210" si="2">G146+E147-F147</f>
        <v>113984106.65379994</v>
      </c>
    </row>
    <row r="148" spans="1:7" s="7" customFormat="1" ht="18" thickTop="1" thickBot="1" x14ac:dyDescent="0.25">
      <c r="A148" s="10"/>
      <c r="B148" s="116">
        <v>45940</v>
      </c>
      <c r="C148" s="117"/>
      <c r="D148" s="113" t="s">
        <v>21</v>
      </c>
      <c r="E148" s="114"/>
      <c r="F148" s="179">
        <v>6795506.6799999997</v>
      </c>
      <c r="G148" s="115">
        <f t="shared" si="2"/>
        <v>107188599.97379994</v>
      </c>
    </row>
    <row r="149" spans="1:7" s="7" customFormat="1" ht="18" thickTop="1" thickBot="1" x14ac:dyDescent="0.25">
      <c r="A149" s="10"/>
      <c r="B149" s="116">
        <v>45941</v>
      </c>
      <c r="C149" s="117"/>
      <c r="D149" s="113" t="s">
        <v>36</v>
      </c>
      <c r="E149" s="114">
        <v>7600</v>
      </c>
      <c r="F149" s="179"/>
      <c r="G149" s="115">
        <f t="shared" si="2"/>
        <v>107196199.97379994</v>
      </c>
    </row>
    <row r="150" spans="1:7" s="7" customFormat="1" ht="18" customHeight="1" thickTop="1" thickBot="1" x14ac:dyDescent="0.25">
      <c r="A150" s="10"/>
      <c r="B150" s="116">
        <v>45941</v>
      </c>
      <c r="C150" s="117"/>
      <c r="D150" s="113" t="s">
        <v>26</v>
      </c>
      <c r="E150" s="114">
        <v>6545</v>
      </c>
      <c r="F150" s="179">
        <v>178.02</v>
      </c>
      <c r="G150" s="115">
        <f t="shared" si="2"/>
        <v>107202566.95379995</v>
      </c>
    </row>
    <row r="151" spans="1:7" s="7" customFormat="1" ht="18" thickTop="1" thickBot="1" x14ac:dyDescent="0.25">
      <c r="A151" s="10"/>
      <c r="B151" s="116">
        <v>45942</v>
      </c>
      <c r="C151" s="117"/>
      <c r="D151" s="113" t="s">
        <v>36</v>
      </c>
      <c r="E151" s="114">
        <v>8500</v>
      </c>
      <c r="F151" s="179"/>
      <c r="G151" s="115">
        <f t="shared" si="2"/>
        <v>107211066.95379995</v>
      </c>
    </row>
    <row r="152" spans="1:7" s="7" customFormat="1" ht="18" thickTop="1" thickBot="1" x14ac:dyDescent="0.25">
      <c r="A152" s="10"/>
      <c r="B152" s="116">
        <v>45942</v>
      </c>
      <c r="C152" s="117"/>
      <c r="D152" s="113" t="s">
        <v>26</v>
      </c>
      <c r="E152" s="114">
        <v>3500</v>
      </c>
      <c r="F152" s="179">
        <v>87.5</v>
      </c>
      <c r="G152" s="115">
        <f t="shared" si="2"/>
        <v>107214479.45379995</v>
      </c>
    </row>
    <row r="153" spans="1:7" s="7" customFormat="1" ht="18" thickTop="1" thickBot="1" x14ac:dyDescent="0.25">
      <c r="A153" s="10"/>
      <c r="B153" s="116">
        <v>45943</v>
      </c>
      <c r="C153" s="117"/>
      <c r="D153" s="113" t="s">
        <v>36</v>
      </c>
      <c r="E153" s="114">
        <v>16555</v>
      </c>
      <c r="F153" s="179"/>
      <c r="G153" s="115">
        <f t="shared" si="2"/>
        <v>107231034.45379995</v>
      </c>
    </row>
    <row r="154" spans="1:7" s="7" customFormat="1" ht="19.5" customHeight="1" thickTop="1" thickBot="1" x14ac:dyDescent="0.25">
      <c r="A154" s="10"/>
      <c r="B154" s="116">
        <v>45943</v>
      </c>
      <c r="C154" s="117"/>
      <c r="D154" s="113" t="s">
        <v>36</v>
      </c>
      <c r="E154" s="114">
        <v>95</v>
      </c>
      <c r="F154" s="179"/>
      <c r="G154" s="115">
        <f t="shared" si="2"/>
        <v>107231129.45379995</v>
      </c>
    </row>
    <row r="155" spans="1:7" s="7" customFormat="1" ht="18" thickTop="1" thickBot="1" x14ac:dyDescent="0.25">
      <c r="A155" s="10"/>
      <c r="B155" s="116">
        <v>45943</v>
      </c>
      <c r="C155" s="117"/>
      <c r="D155" s="113" t="s">
        <v>36</v>
      </c>
      <c r="E155" s="114">
        <v>42555</v>
      </c>
      <c r="F155" s="179"/>
      <c r="G155" s="115">
        <f t="shared" si="2"/>
        <v>107273684.45379995</v>
      </c>
    </row>
    <row r="156" spans="1:7" s="7" customFormat="1" ht="18" thickTop="1" thickBot="1" x14ac:dyDescent="0.25">
      <c r="A156" s="10"/>
      <c r="B156" s="116">
        <v>45943</v>
      </c>
      <c r="C156" s="117"/>
      <c r="D156" s="113" t="s">
        <v>36</v>
      </c>
      <c r="E156" s="114">
        <v>2025</v>
      </c>
      <c r="F156" s="179"/>
      <c r="G156" s="115">
        <f t="shared" si="2"/>
        <v>107275709.45379995</v>
      </c>
    </row>
    <row r="157" spans="1:7" s="7" customFormat="1" ht="18" thickTop="1" thickBot="1" x14ac:dyDescent="0.25">
      <c r="A157" s="10"/>
      <c r="B157" s="116">
        <v>45943</v>
      </c>
      <c r="C157" s="117"/>
      <c r="D157" s="113" t="s">
        <v>36</v>
      </c>
      <c r="E157" s="114">
        <v>12575</v>
      </c>
      <c r="F157" s="179"/>
      <c r="G157" s="115">
        <f t="shared" si="2"/>
        <v>107288284.45379995</v>
      </c>
    </row>
    <row r="158" spans="1:7" s="7" customFormat="1" ht="18.75" customHeight="1" thickTop="1" thickBot="1" x14ac:dyDescent="0.25">
      <c r="A158" s="10"/>
      <c r="B158" s="116">
        <v>45943</v>
      </c>
      <c r="C158" s="117"/>
      <c r="D158" s="113" t="s">
        <v>36</v>
      </c>
      <c r="E158" s="114">
        <v>1300</v>
      </c>
      <c r="F158" s="179"/>
      <c r="G158" s="115">
        <f t="shared" si="2"/>
        <v>107289584.45379995</v>
      </c>
    </row>
    <row r="159" spans="1:7" s="7" customFormat="1" ht="23.25" customHeight="1" thickTop="1" thickBot="1" x14ac:dyDescent="0.25">
      <c r="A159" s="10"/>
      <c r="B159" s="116">
        <v>45943</v>
      </c>
      <c r="C159" s="117"/>
      <c r="D159" s="113" t="s">
        <v>36</v>
      </c>
      <c r="E159" s="114">
        <v>24600</v>
      </c>
      <c r="F159" s="179"/>
      <c r="G159" s="115">
        <f t="shared" si="2"/>
        <v>107314184.45379995</v>
      </c>
    </row>
    <row r="160" spans="1:7" s="7" customFormat="1" ht="19.5" customHeight="1" thickTop="1" thickBot="1" x14ac:dyDescent="0.25">
      <c r="A160" s="10"/>
      <c r="B160" s="116">
        <v>45943</v>
      </c>
      <c r="C160" s="117"/>
      <c r="D160" s="113" t="s">
        <v>36</v>
      </c>
      <c r="E160" s="114">
        <v>2385</v>
      </c>
      <c r="F160" s="179"/>
      <c r="G160" s="115">
        <f t="shared" si="2"/>
        <v>107316569.45379995</v>
      </c>
    </row>
    <row r="161" spans="1:7" s="7" customFormat="1" ht="21.75" customHeight="1" thickTop="1" thickBot="1" x14ac:dyDescent="0.25">
      <c r="A161" s="10"/>
      <c r="B161" s="116">
        <v>45943</v>
      </c>
      <c r="C161" s="117"/>
      <c r="D161" s="113" t="s">
        <v>26</v>
      </c>
      <c r="E161" s="114">
        <v>134922.67000000001</v>
      </c>
      <c r="F161" s="179">
        <v>3592.12</v>
      </c>
      <c r="G161" s="115">
        <f t="shared" si="2"/>
        <v>107447900.00379995</v>
      </c>
    </row>
    <row r="162" spans="1:7" s="7" customFormat="1" ht="44.25" thickTop="1" thickBot="1" x14ac:dyDescent="0.25">
      <c r="A162" s="10"/>
      <c r="B162" s="131">
        <v>45943</v>
      </c>
      <c r="C162" s="131"/>
      <c r="D162" s="131" t="s">
        <v>101</v>
      </c>
      <c r="E162" s="155">
        <v>700</v>
      </c>
      <c r="F162" s="155"/>
      <c r="G162" s="115">
        <f t="shared" si="2"/>
        <v>107448600.00379995</v>
      </c>
    </row>
    <row r="163" spans="1:7" s="7" customFormat="1" ht="30" thickTop="1" thickBot="1" x14ac:dyDescent="0.25">
      <c r="A163" s="10"/>
      <c r="B163" s="131">
        <v>45943</v>
      </c>
      <c r="C163" s="131"/>
      <c r="D163" s="131" t="s">
        <v>102</v>
      </c>
      <c r="E163" s="155">
        <v>21674</v>
      </c>
      <c r="F163" s="155"/>
      <c r="G163" s="115">
        <f t="shared" si="2"/>
        <v>107470274.00379995</v>
      </c>
    </row>
    <row r="164" spans="1:7" s="7" customFormat="1" ht="19.5" customHeight="1" thickTop="1" thickBot="1" x14ac:dyDescent="0.25">
      <c r="A164" s="10"/>
      <c r="B164" s="131">
        <v>45944</v>
      </c>
      <c r="C164" s="131"/>
      <c r="D164" s="131" t="s">
        <v>36</v>
      </c>
      <c r="E164" s="155">
        <v>36221</v>
      </c>
      <c r="F164" s="155"/>
      <c r="G164" s="115">
        <f t="shared" si="2"/>
        <v>107506495.00379995</v>
      </c>
    </row>
    <row r="165" spans="1:7" s="7" customFormat="1" ht="18" thickTop="1" thickBot="1" x14ac:dyDescent="0.25">
      <c r="A165" s="10"/>
      <c r="B165" s="131">
        <v>45944</v>
      </c>
      <c r="C165" s="131"/>
      <c r="D165" s="131" t="s">
        <v>36</v>
      </c>
      <c r="E165" s="155">
        <v>40</v>
      </c>
      <c r="F165" s="155"/>
      <c r="G165" s="115">
        <f t="shared" si="2"/>
        <v>107506535.00379995</v>
      </c>
    </row>
    <row r="166" spans="1:7" s="7" customFormat="1" ht="18" thickTop="1" thickBot="1" x14ac:dyDescent="0.25">
      <c r="A166" s="10"/>
      <c r="B166" s="131">
        <v>45944</v>
      </c>
      <c r="C166" s="131"/>
      <c r="D166" s="131" t="s">
        <v>36</v>
      </c>
      <c r="E166" s="155">
        <v>29100</v>
      </c>
      <c r="F166" s="155"/>
      <c r="G166" s="115">
        <f t="shared" si="2"/>
        <v>107535635.00379995</v>
      </c>
    </row>
    <row r="167" spans="1:7" s="7" customFormat="1" ht="18" thickTop="1" thickBot="1" x14ac:dyDescent="0.25">
      <c r="A167" s="10"/>
      <c r="B167" s="131">
        <v>45944</v>
      </c>
      <c r="C167" s="131"/>
      <c r="D167" s="131" t="s">
        <v>36</v>
      </c>
      <c r="E167" s="155">
        <v>4325</v>
      </c>
      <c r="F167" s="155"/>
      <c r="G167" s="115">
        <f t="shared" si="2"/>
        <v>107539960.00379995</v>
      </c>
    </row>
    <row r="168" spans="1:7" s="7" customFormat="1" ht="18" thickTop="1" thickBot="1" x14ac:dyDescent="0.25">
      <c r="A168" s="10"/>
      <c r="B168" s="131">
        <v>45944</v>
      </c>
      <c r="C168" s="131"/>
      <c r="D168" s="131" t="s">
        <v>36</v>
      </c>
      <c r="E168" s="155">
        <v>9160</v>
      </c>
      <c r="F168" s="155"/>
      <c r="G168" s="115">
        <f t="shared" si="2"/>
        <v>107549120.00379995</v>
      </c>
    </row>
    <row r="169" spans="1:7" s="7" customFormat="1" ht="18" thickTop="1" thickBot="1" x14ac:dyDescent="0.25">
      <c r="A169" s="10"/>
      <c r="B169" s="131">
        <v>45944</v>
      </c>
      <c r="C169" s="131"/>
      <c r="D169" s="131" t="s">
        <v>36</v>
      </c>
      <c r="E169" s="155">
        <v>1300</v>
      </c>
      <c r="F169" s="155"/>
      <c r="G169" s="115">
        <f t="shared" si="2"/>
        <v>107550420.00379995</v>
      </c>
    </row>
    <row r="170" spans="1:7" s="7" customFormat="1" ht="18" thickTop="1" thickBot="1" x14ac:dyDescent="0.25">
      <c r="A170" s="10"/>
      <c r="B170" s="159">
        <v>45944</v>
      </c>
      <c r="C170" s="160"/>
      <c r="D170" s="157" t="s">
        <v>36</v>
      </c>
      <c r="E170" s="158">
        <v>13600</v>
      </c>
      <c r="F170" s="158"/>
      <c r="G170" s="115">
        <f t="shared" si="2"/>
        <v>107564020.00379995</v>
      </c>
    </row>
    <row r="171" spans="1:7" s="7" customFormat="1" ht="18" thickTop="1" thickBot="1" x14ac:dyDescent="0.25">
      <c r="A171" s="10"/>
      <c r="B171" s="131">
        <v>45944</v>
      </c>
      <c r="C171" s="131"/>
      <c r="D171" s="153" t="s">
        <v>36</v>
      </c>
      <c r="E171" s="155">
        <v>1570</v>
      </c>
      <c r="F171" s="155"/>
      <c r="G171" s="115">
        <f t="shared" si="2"/>
        <v>107565590.00379995</v>
      </c>
    </row>
    <row r="172" spans="1:7" s="7" customFormat="1" ht="18" thickTop="1" thickBot="1" x14ac:dyDescent="0.25">
      <c r="A172" s="10"/>
      <c r="B172" s="154">
        <v>45944</v>
      </c>
      <c r="C172" s="131"/>
      <c r="D172" s="153" t="s">
        <v>26</v>
      </c>
      <c r="E172" s="155">
        <v>122728.11</v>
      </c>
      <c r="F172" s="155">
        <v>3286.94</v>
      </c>
      <c r="G172" s="115">
        <f t="shared" si="2"/>
        <v>107685031.17379995</v>
      </c>
    </row>
    <row r="173" spans="1:7" s="7" customFormat="1" ht="25.5" customHeight="1" thickTop="1" thickBot="1" x14ac:dyDescent="0.25">
      <c r="A173" s="10"/>
      <c r="B173" s="154">
        <v>45944</v>
      </c>
      <c r="C173" s="131"/>
      <c r="D173" s="199" t="s">
        <v>68</v>
      </c>
      <c r="E173" s="155">
        <v>17710</v>
      </c>
      <c r="F173" s="155">
        <v>556.29999999999995</v>
      </c>
      <c r="G173" s="115">
        <f t="shared" si="2"/>
        <v>107702184.87379995</v>
      </c>
    </row>
    <row r="174" spans="1:7" s="7" customFormat="1" ht="18" thickTop="1" thickBot="1" x14ac:dyDescent="0.25">
      <c r="A174" s="10"/>
      <c r="B174" s="154">
        <v>45944</v>
      </c>
      <c r="C174" s="131"/>
      <c r="D174" s="153" t="s">
        <v>74</v>
      </c>
      <c r="E174" s="155">
        <v>575747.19999999995</v>
      </c>
      <c r="F174" s="155"/>
      <c r="G174" s="115">
        <f t="shared" si="2"/>
        <v>108277932.07379995</v>
      </c>
    </row>
    <row r="175" spans="1:7" s="7" customFormat="1" ht="18" thickTop="1" thickBot="1" x14ac:dyDescent="0.25">
      <c r="A175" s="10"/>
      <c r="B175" s="156">
        <v>45945</v>
      </c>
      <c r="C175" s="152"/>
      <c r="D175" s="157" t="s">
        <v>36</v>
      </c>
      <c r="E175" s="152">
        <v>53005</v>
      </c>
      <c r="F175" s="152"/>
      <c r="G175" s="115">
        <f t="shared" si="2"/>
        <v>108330937.07379995</v>
      </c>
    </row>
    <row r="176" spans="1:7" s="7" customFormat="1" ht="17.25" customHeight="1" thickTop="1" thickBot="1" x14ac:dyDescent="0.25">
      <c r="A176" s="10"/>
      <c r="B176" s="116">
        <v>45945</v>
      </c>
      <c r="C176" s="117"/>
      <c r="D176" s="113" t="s">
        <v>36</v>
      </c>
      <c r="E176" s="114">
        <v>15000</v>
      </c>
      <c r="F176" s="161"/>
      <c r="G176" s="115">
        <f t="shared" si="2"/>
        <v>108345937.07379995</v>
      </c>
    </row>
    <row r="177" spans="1:9" s="7" customFormat="1" ht="18" thickTop="1" thickBot="1" x14ac:dyDescent="0.25">
      <c r="A177" s="10"/>
      <c r="B177" s="122">
        <v>45945</v>
      </c>
      <c r="C177" s="123"/>
      <c r="D177" s="113" t="s">
        <v>36</v>
      </c>
      <c r="E177" s="114">
        <v>88590</v>
      </c>
      <c r="F177" s="161"/>
      <c r="G177" s="115">
        <f t="shared" si="2"/>
        <v>108434527.07379995</v>
      </c>
    </row>
    <row r="178" spans="1:9" s="7" customFormat="1" ht="18" thickTop="1" thickBot="1" x14ac:dyDescent="0.25">
      <c r="A178" s="10"/>
      <c r="B178" s="122">
        <v>45945</v>
      </c>
      <c r="C178" s="123"/>
      <c r="D178" s="113" t="s">
        <v>36</v>
      </c>
      <c r="E178" s="114">
        <v>2875</v>
      </c>
      <c r="F178" s="161"/>
      <c r="G178" s="115">
        <f t="shared" si="2"/>
        <v>108437402.07379995</v>
      </c>
    </row>
    <row r="179" spans="1:9" s="7" customFormat="1" ht="18" thickTop="1" thickBot="1" x14ac:dyDescent="0.25">
      <c r="A179" s="10"/>
      <c r="B179" s="122">
        <v>45945</v>
      </c>
      <c r="C179" s="123"/>
      <c r="D179" s="113" t="s">
        <v>36</v>
      </c>
      <c r="E179" s="114">
        <v>20200</v>
      </c>
      <c r="F179" s="161"/>
      <c r="G179" s="115">
        <f t="shared" si="2"/>
        <v>108457602.07379995</v>
      </c>
    </row>
    <row r="180" spans="1:9" s="7" customFormat="1" ht="18" thickTop="1" thickBot="1" x14ac:dyDescent="0.25">
      <c r="A180" s="10"/>
      <c r="B180" s="122">
        <v>45945</v>
      </c>
      <c r="C180" s="123"/>
      <c r="D180" s="113" t="s">
        <v>36</v>
      </c>
      <c r="E180" s="114">
        <v>12185</v>
      </c>
      <c r="F180" s="161"/>
      <c r="G180" s="115">
        <f t="shared" si="2"/>
        <v>108469787.07379995</v>
      </c>
    </row>
    <row r="181" spans="1:9" s="7" customFormat="1" ht="18" thickTop="1" thickBot="1" x14ac:dyDescent="0.25">
      <c r="A181" s="10"/>
      <c r="B181" s="122">
        <v>45945</v>
      </c>
      <c r="C181" s="123"/>
      <c r="D181" s="113" t="s">
        <v>36</v>
      </c>
      <c r="E181" s="114">
        <v>7035</v>
      </c>
      <c r="F181" s="161"/>
      <c r="G181" s="115">
        <f t="shared" si="2"/>
        <v>108476822.07379995</v>
      </c>
    </row>
    <row r="182" spans="1:9" s="7" customFormat="1" ht="18" thickTop="1" thickBot="1" x14ac:dyDescent="0.25">
      <c r="A182" s="10"/>
      <c r="B182" s="122">
        <v>45945</v>
      </c>
      <c r="C182" s="123"/>
      <c r="D182" s="113" t="s">
        <v>36</v>
      </c>
      <c r="E182" s="114">
        <v>3025</v>
      </c>
      <c r="F182" s="161"/>
      <c r="G182" s="115">
        <f t="shared" si="2"/>
        <v>108479847.07379995</v>
      </c>
    </row>
    <row r="183" spans="1:9" s="7" customFormat="1" ht="18" thickTop="1" thickBot="1" x14ac:dyDescent="0.25">
      <c r="A183" s="10"/>
      <c r="B183" s="122">
        <v>45945</v>
      </c>
      <c r="C183" s="123"/>
      <c r="D183" s="113" t="s">
        <v>26</v>
      </c>
      <c r="E183" s="114">
        <v>38435.03</v>
      </c>
      <c r="F183" s="161">
        <v>995.16</v>
      </c>
      <c r="G183" s="115">
        <f t="shared" si="2"/>
        <v>108517286.94379996</v>
      </c>
    </row>
    <row r="184" spans="1:9" s="7" customFormat="1" ht="46.5" thickTop="1" thickBot="1" x14ac:dyDescent="0.25">
      <c r="A184" s="10"/>
      <c r="B184" s="122">
        <v>45945</v>
      </c>
      <c r="C184" s="123"/>
      <c r="D184" s="113" t="s">
        <v>103</v>
      </c>
      <c r="E184" s="114">
        <v>30000</v>
      </c>
      <c r="F184" s="161"/>
      <c r="G184" s="115">
        <f t="shared" si="2"/>
        <v>108547286.94379996</v>
      </c>
    </row>
    <row r="185" spans="1:9" s="7" customFormat="1" ht="18" thickTop="1" thickBot="1" x14ac:dyDescent="0.25">
      <c r="A185" s="10"/>
      <c r="B185" s="122">
        <v>45945</v>
      </c>
      <c r="C185" s="123"/>
      <c r="D185" s="113" t="s">
        <v>70</v>
      </c>
      <c r="E185" s="114">
        <v>19918.3</v>
      </c>
      <c r="F185" s="161"/>
      <c r="G185" s="115">
        <f t="shared" si="2"/>
        <v>108567205.24379995</v>
      </c>
    </row>
    <row r="186" spans="1:9" s="7" customFormat="1" ht="18" thickTop="1" thickBot="1" x14ac:dyDescent="0.25">
      <c r="A186" s="10"/>
      <c r="B186" s="122">
        <v>45945</v>
      </c>
      <c r="C186" s="123"/>
      <c r="D186" s="113" t="s">
        <v>104</v>
      </c>
      <c r="E186" s="114">
        <v>322884.88</v>
      </c>
      <c r="F186" s="161"/>
      <c r="G186" s="115">
        <f t="shared" si="2"/>
        <v>108890090.12379995</v>
      </c>
    </row>
    <row r="187" spans="1:9" s="7" customFormat="1" ht="18" thickTop="1" thickBot="1" x14ac:dyDescent="0.25">
      <c r="A187" s="10"/>
      <c r="B187" s="122">
        <v>45945</v>
      </c>
      <c r="C187" s="123"/>
      <c r="D187" s="113" t="s">
        <v>55</v>
      </c>
      <c r="E187" s="114">
        <v>3868093.7</v>
      </c>
      <c r="F187" s="161"/>
      <c r="G187" s="115">
        <f t="shared" si="2"/>
        <v>112758183.82379995</v>
      </c>
    </row>
    <row r="188" spans="1:9" s="7" customFormat="1" ht="18" thickTop="1" thickBot="1" x14ac:dyDescent="0.25">
      <c r="A188" s="10"/>
      <c r="B188" s="122">
        <v>45945</v>
      </c>
      <c r="C188" s="123"/>
      <c r="D188" s="113" t="s">
        <v>56</v>
      </c>
      <c r="E188" s="114">
        <v>738559.53</v>
      </c>
      <c r="F188" s="161"/>
      <c r="G188" s="115">
        <f t="shared" si="2"/>
        <v>113496743.35379995</v>
      </c>
    </row>
    <row r="189" spans="1:9" s="7" customFormat="1" ht="18" thickTop="1" thickBot="1" x14ac:dyDescent="0.25">
      <c r="A189" s="10"/>
      <c r="B189" s="122">
        <v>45945</v>
      </c>
      <c r="C189" s="123"/>
      <c r="D189" s="113" t="s">
        <v>65</v>
      </c>
      <c r="E189" s="114">
        <v>7501.72</v>
      </c>
      <c r="F189" s="161"/>
      <c r="G189" s="115">
        <f t="shared" si="2"/>
        <v>113504245.07379995</v>
      </c>
    </row>
    <row r="190" spans="1:9" s="7" customFormat="1" ht="18" thickTop="1" thickBot="1" x14ac:dyDescent="0.25">
      <c r="A190" s="10"/>
      <c r="B190" s="122">
        <v>45945</v>
      </c>
      <c r="C190" s="123"/>
      <c r="D190" s="113" t="s">
        <v>21</v>
      </c>
      <c r="E190" s="114"/>
      <c r="F190" s="161">
        <v>10225673.25</v>
      </c>
      <c r="G190" s="115">
        <f t="shared" si="2"/>
        <v>103278571.82379995</v>
      </c>
    </row>
    <row r="191" spans="1:9" s="7" customFormat="1" ht="18" thickTop="1" thickBot="1" x14ac:dyDescent="0.25">
      <c r="A191" s="10"/>
      <c r="B191" s="122">
        <v>45946</v>
      </c>
      <c r="C191" s="123"/>
      <c r="D191" s="113" t="s">
        <v>36</v>
      </c>
      <c r="E191" s="114">
        <v>20</v>
      </c>
      <c r="F191" s="161"/>
      <c r="G191" s="115">
        <f t="shared" si="2"/>
        <v>103278591.82379995</v>
      </c>
      <c r="H191" s="191">
        <v>63971008.160399824</v>
      </c>
      <c r="I191" s="105">
        <f>+H191-G191</f>
        <v>-39307583.663400128</v>
      </c>
    </row>
    <row r="192" spans="1:9" s="7" customFormat="1" ht="18" thickTop="1" thickBot="1" x14ac:dyDescent="0.25">
      <c r="A192" s="10"/>
      <c r="B192" s="122">
        <v>45946</v>
      </c>
      <c r="C192" s="123"/>
      <c r="D192" s="113" t="s">
        <v>36</v>
      </c>
      <c r="E192" s="114">
        <v>51110</v>
      </c>
      <c r="F192" s="161"/>
      <c r="G192" s="115">
        <f t="shared" si="2"/>
        <v>103329701.82379995</v>
      </c>
    </row>
    <row r="193" spans="1:7" s="7" customFormat="1" ht="18" thickTop="1" thickBot="1" x14ac:dyDescent="0.25">
      <c r="A193" s="10"/>
      <c r="B193" s="122">
        <v>45946</v>
      </c>
      <c r="C193" s="123"/>
      <c r="D193" s="113" t="s">
        <v>36</v>
      </c>
      <c r="E193" s="114">
        <v>69461</v>
      </c>
      <c r="F193" s="161"/>
      <c r="G193" s="115">
        <f t="shared" si="2"/>
        <v>103399162.82379995</v>
      </c>
    </row>
    <row r="194" spans="1:7" s="7" customFormat="1" ht="18" thickTop="1" thickBot="1" x14ac:dyDescent="0.25">
      <c r="A194" s="10"/>
      <c r="B194" s="122">
        <v>45946</v>
      </c>
      <c r="C194" s="123"/>
      <c r="D194" s="113" t="s">
        <v>36</v>
      </c>
      <c r="E194" s="114">
        <v>2320</v>
      </c>
      <c r="F194" s="161"/>
      <c r="G194" s="115">
        <f t="shared" si="2"/>
        <v>103401482.82379995</v>
      </c>
    </row>
    <row r="195" spans="1:7" s="7" customFormat="1" ht="18" thickTop="1" thickBot="1" x14ac:dyDescent="0.25">
      <c r="A195" s="10"/>
      <c r="B195" s="122">
        <v>45946</v>
      </c>
      <c r="C195" s="123"/>
      <c r="D195" s="113" t="s">
        <v>36</v>
      </c>
      <c r="E195" s="114">
        <v>4810</v>
      </c>
      <c r="F195" s="161"/>
      <c r="G195" s="115">
        <f t="shared" si="2"/>
        <v>103406292.82379995</v>
      </c>
    </row>
    <row r="196" spans="1:7" s="7" customFormat="1" ht="18" thickTop="1" thickBot="1" x14ac:dyDescent="0.25">
      <c r="A196" s="10"/>
      <c r="B196" s="122">
        <v>45946</v>
      </c>
      <c r="C196" s="123"/>
      <c r="D196" s="113" t="s">
        <v>36</v>
      </c>
      <c r="E196" s="114">
        <v>7010</v>
      </c>
      <c r="F196" s="161"/>
      <c r="G196" s="115">
        <f t="shared" si="2"/>
        <v>103413302.82379995</v>
      </c>
    </row>
    <row r="197" spans="1:7" s="7" customFormat="1" ht="18" thickTop="1" thickBot="1" x14ac:dyDescent="0.25">
      <c r="A197" s="10"/>
      <c r="B197" s="122">
        <v>45946</v>
      </c>
      <c r="C197" s="123"/>
      <c r="D197" s="113" t="s">
        <v>36</v>
      </c>
      <c r="E197" s="114">
        <v>15031</v>
      </c>
      <c r="F197" s="161"/>
      <c r="G197" s="115">
        <f t="shared" si="2"/>
        <v>103428333.82379995</v>
      </c>
    </row>
    <row r="198" spans="1:7" s="7" customFormat="1" ht="18" thickTop="1" thickBot="1" x14ac:dyDescent="0.25">
      <c r="A198" s="10"/>
      <c r="B198" s="122">
        <v>45946</v>
      </c>
      <c r="C198" s="123"/>
      <c r="D198" s="113" t="s">
        <v>36</v>
      </c>
      <c r="E198" s="114">
        <v>4141</v>
      </c>
      <c r="F198" s="161"/>
      <c r="G198" s="115">
        <f t="shared" si="2"/>
        <v>103432474.82379995</v>
      </c>
    </row>
    <row r="199" spans="1:7" s="7" customFormat="1" ht="18" thickTop="1" thickBot="1" x14ac:dyDescent="0.25">
      <c r="A199" s="10"/>
      <c r="B199" s="122">
        <v>45946</v>
      </c>
      <c r="C199" s="123"/>
      <c r="D199" s="113" t="s">
        <v>26</v>
      </c>
      <c r="E199" s="114">
        <v>67777.600000000006</v>
      </c>
      <c r="F199" s="161">
        <v>1742.69</v>
      </c>
      <c r="G199" s="115">
        <f t="shared" si="2"/>
        <v>103498509.73379995</v>
      </c>
    </row>
    <row r="200" spans="1:7" s="7" customFormat="1" ht="18" thickTop="1" thickBot="1" x14ac:dyDescent="0.25">
      <c r="A200" s="10"/>
      <c r="B200" s="122">
        <v>45946</v>
      </c>
      <c r="C200" s="123"/>
      <c r="D200" s="113" t="s">
        <v>38</v>
      </c>
      <c r="E200" s="114">
        <v>194338.86</v>
      </c>
      <c r="F200" s="161"/>
      <c r="G200" s="115">
        <f t="shared" si="2"/>
        <v>103692848.59379995</v>
      </c>
    </row>
    <row r="201" spans="1:7" s="7" customFormat="1" ht="18" thickTop="1" thickBot="1" x14ac:dyDescent="0.25">
      <c r="A201" s="10"/>
      <c r="B201" s="122">
        <v>45946</v>
      </c>
      <c r="C201" s="123"/>
      <c r="D201" s="113" t="s">
        <v>74</v>
      </c>
      <c r="E201" s="114">
        <v>1</v>
      </c>
      <c r="F201" s="161"/>
      <c r="G201" s="115">
        <f t="shared" si="2"/>
        <v>103692849.59379995</v>
      </c>
    </row>
    <row r="202" spans="1:7" s="7" customFormat="1" ht="18" thickTop="1" thickBot="1" x14ac:dyDescent="0.25">
      <c r="A202" s="10"/>
      <c r="B202" s="122">
        <v>45946</v>
      </c>
      <c r="C202" s="123"/>
      <c r="D202" s="113" t="s">
        <v>74</v>
      </c>
      <c r="E202" s="114">
        <v>767663.4</v>
      </c>
      <c r="F202" s="161"/>
      <c r="G202" s="115">
        <f t="shared" si="2"/>
        <v>104460512.99379995</v>
      </c>
    </row>
    <row r="203" spans="1:7" s="7" customFormat="1" ht="18" thickTop="1" thickBot="1" x14ac:dyDescent="0.25">
      <c r="A203" s="10"/>
      <c r="B203" s="122">
        <v>45946</v>
      </c>
      <c r="C203" s="123"/>
      <c r="D203" s="113" t="s">
        <v>74</v>
      </c>
      <c r="E203" s="114">
        <v>415821</v>
      </c>
      <c r="F203" s="161"/>
      <c r="G203" s="115">
        <f t="shared" si="2"/>
        <v>104876333.99379995</v>
      </c>
    </row>
    <row r="204" spans="1:7" s="7" customFormat="1" ht="18" thickTop="1" thickBot="1" x14ac:dyDescent="0.25">
      <c r="A204" s="10"/>
      <c r="B204" s="122">
        <v>45946</v>
      </c>
      <c r="C204" s="123"/>
      <c r="D204" s="113" t="s">
        <v>74</v>
      </c>
      <c r="E204" s="114">
        <v>116967.32</v>
      </c>
      <c r="F204" s="161"/>
      <c r="G204" s="115">
        <f t="shared" si="2"/>
        <v>104993301.31379995</v>
      </c>
    </row>
    <row r="205" spans="1:7" s="7" customFormat="1" ht="18" thickTop="1" thickBot="1" x14ac:dyDescent="0.25">
      <c r="A205" s="10"/>
      <c r="B205" s="122">
        <v>45946</v>
      </c>
      <c r="C205" s="123"/>
      <c r="D205" s="113" t="s">
        <v>74</v>
      </c>
      <c r="E205" s="114">
        <v>3346169.15</v>
      </c>
      <c r="F205" s="161"/>
      <c r="G205" s="115">
        <f t="shared" si="2"/>
        <v>108339470.46379995</v>
      </c>
    </row>
    <row r="206" spans="1:7" s="7" customFormat="1" ht="18" thickTop="1" thickBot="1" x14ac:dyDescent="0.25">
      <c r="A206" s="10"/>
      <c r="B206" s="122">
        <v>45946</v>
      </c>
      <c r="C206" s="123"/>
      <c r="D206" s="113" t="s">
        <v>74</v>
      </c>
      <c r="E206" s="114">
        <v>256879.04</v>
      </c>
      <c r="F206" s="161"/>
      <c r="G206" s="115">
        <f t="shared" si="2"/>
        <v>108596349.50379996</v>
      </c>
    </row>
    <row r="207" spans="1:7" s="7" customFormat="1" ht="18" thickTop="1" thickBot="1" x14ac:dyDescent="0.25">
      <c r="A207" s="10"/>
      <c r="B207" s="122">
        <v>45946</v>
      </c>
      <c r="C207" s="123"/>
      <c r="D207" s="113" t="s">
        <v>74</v>
      </c>
      <c r="E207" s="114">
        <v>444828.64</v>
      </c>
      <c r="F207" s="161"/>
      <c r="G207" s="115">
        <f t="shared" si="2"/>
        <v>109041178.14379996</v>
      </c>
    </row>
    <row r="208" spans="1:7" s="7" customFormat="1" ht="18" thickTop="1" thickBot="1" x14ac:dyDescent="0.25">
      <c r="A208" s="10"/>
      <c r="B208" s="122">
        <v>45946</v>
      </c>
      <c r="C208" s="123" t="s">
        <v>105</v>
      </c>
      <c r="D208" s="113" t="s">
        <v>76</v>
      </c>
      <c r="E208" s="114"/>
      <c r="F208" s="161">
        <v>2709178.92</v>
      </c>
      <c r="G208" s="115">
        <f t="shared" si="2"/>
        <v>106331999.22379996</v>
      </c>
    </row>
    <row r="209" spans="1:7" s="7" customFormat="1" ht="18" thickTop="1" thickBot="1" x14ac:dyDescent="0.25">
      <c r="A209" s="10"/>
      <c r="B209" s="122">
        <v>45947</v>
      </c>
      <c r="C209" s="123"/>
      <c r="D209" s="113" t="s">
        <v>36</v>
      </c>
      <c r="E209" s="114">
        <v>23522</v>
      </c>
      <c r="F209" s="161"/>
      <c r="G209" s="115">
        <f t="shared" si="2"/>
        <v>106355521.22379996</v>
      </c>
    </row>
    <row r="210" spans="1:7" s="7" customFormat="1" ht="18" thickTop="1" thickBot="1" x14ac:dyDescent="0.25">
      <c r="A210" s="10"/>
      <c r="B210" s="122">
        <v>45947</v>
      </c>
      <c r="C210" s="123"/>
      <c r="D210" s="113" t="s">
        <v>36</v>
      </c>
      <c r="E210" s="114">
        <v>125</v>
      </c>
      <c r="F210" s="161"/>
      <c r="G210" s="115">
        <f t="shared" si="2"/>
        <v>106355646.22379996</v>
      </c>
    </row>
    <row r="211" spans="1:7" s="7" customFormat="1" ht="18" thickTop="1" thickBot="1" x14ac:dyDescent="0.25">
      <c r="A211" s="10"/>
      <c r="B211" s="122">
        <v>45947</v>
      </c>
      <c r="C211" s="123"/>
      <c r="D211" s="113" t="s">
        <v>36</v>
      </c>
      <c r="E211" s="114">
        <v>62850</v>
      </c>
      <c r="F211" s="161"/>
      <c r="G211" s="115">
        <f t="shared" ref="G211:G274" si="3">G210+E211-F211</f>
        <v>106418496.22379996</v>
      </c>
    </row>
    <row r="212" spans="1:7" s="7" customFormat="1" ht="18" thickTop="1" thickBot="1" x14ac:dyDescent="0.25">
      <c r="A212" s="10"/>
      <c r="B212" s="122">
        <v>45947</v>
      </c>
      <c r="C212" s="123"/>
      <c r="D212" s="113" t="s">
        <v>36</v>
      </c>
      <c r="E212" s="114">
        <v>2053</v>
      </c>
      <c r="F212" s="161"/>
      <c r="G212" s="115">
        <f t="shared" si="3"/>
        <v>106420549.22379996</v>
      </c>
    </row>
    <row r="213" spans="1:7" s="7" customFormat="1" ht="18" thickTop="1" thickBot="1" x14ac:dyDescent="0.25">
      <c r="A213" s="10"/>
      <c r="B213" s="122">
        <v>45947</v>
      </c>
      <c r="C213" s="123"/>
      <c r="D213" s="113" t="s">
        <v>36</v>
      </c>
      <c r="E213" s="114">
        <v>22220</v>
      </c>
      <c r="F213" s="161"/>
      <c r="G213" s="115">
        <f t="shared" si="3"/>
        <v>106442769.22379996</v>
      </c>
    </row>
    <row r="214" spans="1:7" s="7" customFormat="1" ht="18" thickTop="1" thickBot="1" x14ac:dyDescent="0.25">
      <c r="A214" s="10"/>
      <c r="B214" s="122">
        <v>45947</v>
      </c>
      <c r="C214" s="123"/>
      <c r="D214" s="113" t="s">
        <v>36</v>
      </c>
      <c r="E214" s="114">
        <v>3900</v>
      </c>
      <c r="F214" s="161"/>
      <c r="G214" s="115">
        <f t="shared" si="3"/>
        <v>106446669.22379996</v>
      </c>
    </row>
    <row r="215" spans="1:7" s="7" customFormat="1" ht="18" thickTop="1" thickBot="1" x14ac:dyDescent="0.25">
      <c r="A215" s="10"/>
      <c r="B215" s="122">
        <v>45947</v>
      </c>
      <c r="C215" s="123"/>
      <c r="D215" s="113" t="s">
        <v>36</v>
      </c>
      <c r="E215" s="114">
        <v>56865</v>
      </c>
      <c r="F215" s="161"/>
      <c r="G215" s="115">
        <f t="shared" si="3"/>
        <v>106503534.22379996</v>
      </c>
    </row>
    <row r="216" spans="1:7" s="7" customFormat="1" ht="18" thickTop="1" thickBot="1" x14ac:dyDescent="0.25">
      <c r="A216" s="10"/>
      <c r="B216" s="122">
        <v>45947</v>
      </c>
      <c r="C216" s="123"/>
      <c r="D216" s="113" t="s">
        <v>36</v>
      </c>
      <c r="E216" s="114">
        <v>275</v>
      </c>
      <c r="F216" s="161"/>
      <c r="G216" s="115">
        <f t="shared" si="3"/>
        <v>106503809.22379996</v>
      </c>
    </row>
    <row r="217" spans="1:7" s="7" customFormat="1" ht="18" thickTop="1" thickBot="1" x14ac:dyDescent="0.25">
      <c r="A217" s="10"/>
      <c r="B217" s="122">
        <v>45947</v>
      </c>
      <c r="C217" s="123"/>
      <c r="D217" s="113" t="s">
        <v>26</v>
      </c>
      <c r="E217" s="114">
        <v>67832.41</v>
      </c>
      <c r="F217" s="161">
        <v>1815.17</v>
      </c>
      <c r="G217" s="115">
        <f t="shared" si="3"/>
        <v>106569826.46379995</v>
      </c>
    </row>
    <row r="218" spans="1:7" s="7" customFormat="1" ht="61.5" thickTop="1" thickBot="1" x14ac:dyDescent="0.25">
      <c r="A218" s="10"/>
      <c r="B218" s="122">
        <v>45947</v>
      </c>
      <c r="C218" s="123"/>
      <c r="D218" s="113" t="s">
        <v>106</v>
      </c>
      <c r="E218" s="114">
        <v>14800</v>
      </c>
      <c r="F218" s="161"/>
      <c r="G218" s="115">
        <f t="shared" si="3"/>
        <v>106584626.46379995</v>
      </c>
    </row>
    <row r="219" spans="1:7" s="7" customFormat="1" ht="18" thickTop="1" thickBot="1" x14ac:dyDescent="0.25">
      <c r="A219" s="10"/>
      <c r="B219" s="122">
        <v>45945</v>
      </c>
      <c r="C219" s="123"/>
      <c r="D219" s="113" t="s">
        <v>21</v>
      </c>
      <c r="E219" s="114"/>
      <c r="F219" s="161">
        <v>2636066.34</v>
      </c>
      <c r="G219" s="115">
        <f t="shared" si="3"/>
        <v>103948560.12379995</v>
      </c>
    </row>
    <row r="220" spans="1:7" s="7" customFormat="1" ht="18" thickTop="1" thickBot="1" x14ac:dyDescent="0.25">
      <c r="A220" s="10"/>
      <c r="B220" s="122">
        <v>45948</v>
      </c>
      <c r="C220" s="123"/>
      <c r="D220" s="113" t="s">
        <v>36</v>
      </c>
      <c r="E220" s="114">
        <v>25500</v>
      </c>
      <c r="F220" s="161"/>
      <c r="G220" s="115">
        <f t="shared" si="3"/>
        <v>103974060.12379995</v>
      </c>
    </row>
    <row r="221" spans="1:7" s="7" customFormat="1" ht="18" thickTop="1" thickBot="1" x14ac:dyDescent="0.25">
      <c r="A221" s="10"/>
      <c r="B221" s="122">
        <v>45948</v>
      </c>
      <c r="C221" s="123"/>
      <c r="D221" s="113" t="s">
        <v>26</v>
      </c>
      <c r="E221" s="114">
        <v>8000</v>
      </c>
      <c r="F221" s="161">
        <v>200</v>
      </c>
      <c r="G221" s="115">
        <f t="shared" si="3"/>
        <v>103981860.12379995</v>
      </c>
    </row>
    <row r="222" spans="1:7" s="7" customFormat="1" ht="18" thickTop="1" thickBot="1" x14ac:dyDescent="0.25">
      <c r="A222" s="10"/>
      <c r="B222" s="122">
        <v>45949</v>
      </c>
      <c r="C222" s="123"/>
      <c r="D222" s="113" t="s">
        <v>36</v>
      </c>
      <c r="E222" s="114">
        <v>9000</v>
      </c>
      <c r="F222" s="161"/>
      <c r="G222" s="115">
        <f t="shared" si="3"/>
        <v>103990860.12379995</v>
      </c>
    </row>
    <row r="223" spans="1:7" s="7" customFormat="1" ht="18" thickTop="1" thickBot="1" x14ac:dyDescent="0.25">
      <c r="A223" s="10"/>
      <c r="B223" s="122">
        <v>45950</v>
      </c>
      <c r="C223" s="123"/>
      <c r="D223" s="113" t="s">
        <v>36</v>
      </c>
      <c r="E223" s="114">
        <v>45295</v>
      </c>
      <c r="F223" s="161"/>
      <c r="G223" s="115">
        <f t="shared" si="3"/>
        <v>104036155.12379995</v>
      </c>
    </row>
    <row r="224" spans="1:7" s="7" customFormat="1" ht="18" thickTop="1" thickBot="1" x14ac:dyDescent="0.25">
      <c r="A224" s="10"/>
      <c r="B224" s="122">
        <v>45950</v>
      </c>
      <c r="C224" s="123"/>
      <c r="D224" s="113" t="s">
        <v>36</v>
      </c>
      <c r="E224" s="114">
        <v>1740</v>
      </c>
      <c r="F224" s="161"/>
      <c r="G224" s="115">
        <f t="shared" si="3"/>
        <v>104037895.12379995</v>
      </c>
    </row>
    <row r="225" spans="1:7" s="7" customFormat="1" ht="18" thickTop="1" thickBot="1" x14ac:dyDescent="0.25">
      <c r="A225" s="10"/>
      <c r="B225" s="122">
        <v>45950</v>
      </c>
      <c r="C225" s="123"/>
      <c r="D225" s="113" t="s">
        <v>36</v>
      </c>
      <c r="E225" s="114">
        <v>75125</v>
      </c>
      <c r="F225" s="161"/>
      <c r="G225" s="115">
        <f t="shared" si="3"/>
        <v>104113020.12379995</v>
      </c>
    </row>
    <row r="226" spans="1:7" s="7" customFormat="1" ht="18" thickTop="1" thickBot="1" x14ac:dyDescent="0.25">
      <c r="A226" s="10"/>
      <c r="B226" s="122">
        <v>45950</v>
      </c>
      <c r="C226" s="123"/>
      <c r="D226" s="113" t="s">
        <v>36</v>
      </c>
      <c r="E226" s="114">
        <v>4150</v>
      </c>
      <c r="F226" s="161"/>
      <c r="G226" s="115">
        <f t="shared" si="3"/>
        <v>104117170.12379995</v>
      </c>
    </row>
    <row r="227" spans="1:7" s="7" customFormat="1" ht="18" thickTop="1" thickBot="1" x14ac:dyDescent="0.25">
      <c r="A227" s="10"/>
      <c r="B227" s="122">
        <v>45950</v>
      </c>
      <c r="C227" s="123"/>
      <c r="D227" s="113" t="s">
        <v>36</v>
      </c>
      <c r="E227" s="114">
        <v>9465</v>
      </c>
      <c r="F227" s="161"/>
      <c r="G227" s="115">
        <f t="shared" si="3"/>
        <v>104126635.12379995</v>
      </c>
    </row>
    <row r="228" spans="1:7" s="7" customFormat="1" ht="18" thickTop="1" thickBot="1" x14ac:dyDescent="0.25">
      <c r="A228" s="10"/>
      <c r="B228" s="122">
        <v>45950</v>
      </c>
      <c r="C228" s="123"/>
      <c r="D228" s="113" t="s">
        <v>36</v>
      </c>
      <c r="E228" s="114">
        <v>4872</v>
      </c>
      <c r="F228" s="161"/>
      <c r="G228" s="115">
        <f t="shared" si="3"/>
        <v>104131507.12379995</v>
      </c>
    </row>
    <row r="229" spans="1:7" s="7" customFormat="1" ht="18" thickTop="1" thickBot="1" x14ac:dyDescent="0.25">
      <c r="A229" s="10"/>
      <c r="B229" s="122">
        <v>45950</v>
      </c>
      <c r="C229" s="123"/>
      <c r="D229" s="113" t="s">
        <v>36</v>
      </c>
      <c r="E229" s="114">
        <v>33300</v>
      </c>
      <c r="F229" s="161"/>
      <c r="G229" s="115">
        <f t="shared" si="3"/>
        <v>104164807.12379995</v>
      </c>
    </row>
    <row r="230" spans="1:7" s="7" customFormat="1" ht="18" thickTop="1" thickBot="1" x14ac:dyDescent="0.25">
      <c r="A230" s="10"/>
      <c r="B230" s="122">
        <v>45950</v>
      </c>
      <c r="C230" s="123"/>
      <c r="D230" s="113" t="s">
        <v>36</v>
      </c>
      <c r="E230" s="114">
        <v>6835</v>
      </c>
      <c r="F230" s="161"/>
      <c r="G230" s="115">
        <f t="shared" si="3"/>
        <v>104171642.12379995</v>
      </c>
    </row>
    <row r="231" spans="1:7" s="7" customFormat="1" ht="18" thickTop="1" thickBot="1" x14ac:dyDescent="0.25">
      <c r="A231" s="10"/>
      <c r="B231" s="122">
        <v>45950</v>
      </c>
      <c r="C231" s="123"/>
      <c r="D231" s="113" t="s">
        <v>26</v>
      </c>
      <c r="E231" s="114">
        <v>115644.69</v>
      </c>
      <c r="F231" s="161">
        <v>3070.64</v>
      </c>
      <c r="G231" s="115">
        <f t="shared" si="3"/>
        <v>104284216.17379995</v>
      </c>
    </row>
    <row r="232" spans="1:7" s="7" customFormat="1" ht="18" thickTop="1" thickBot="1" x14ac:dyDescent="0.25">
      <c r="A232" s="10"/>
      <c r="B232" s="122">
        <v>45950</v>
      </c>
      <c r="C232" s="123"/>
      <c r="D232" s="113" t="s">
        <v>71</v>
      </c>
      <c r="E232" s="114">
        <v>234912.53</v>
      </c>
      <c r="F232" s="161"/>
      <c r="G232" s="115">
        <f t="shared" si="3"/>
        <v>104519128.70379995</v>
      </c>
    </row>
    <row r="233" spans="1:7" s="7" customFormat="1" ht="18" thickTop="1" thickBot="1" x14ac:dyDescent="0.25">
      <c r="A233" s="10"/>
      <c r="B233" s="122">
        <v>45950</v>
      </c>
      <c r="C233" s="123"/>
      <c r="D233" s="113" t="s">
        <v>71</v>
      </c>
      <c r="E233" s="114">
        <v>359120.3</v>
      </c>
      <c r="F233" s="161"/>
      <c r="G233" s="115">
        <f t="shared" si="3"/>
        <v>104878249.00379995</v>
      </c>
    </row>
    <row r="234" spans="1:7" s="7" customFormat="1" ht="18" thickTop="1" thickBot="1" x14ac:dyDescent="0.25">
      <c r="A234" s="10"/>
      <c r="B234" s="122">
        <v>45950</v>
      </c>
      <c r="C234" s="123"/>
      <c r="D234" s="113" t="s">
        <v>71</v>
      </c>
      <c r="E234" s="114">
        <v>6202.4</v>
      </c>
      <c r="F234" s="161"/>
      <c r="G234" s="115">
        <f t="shared" si="3"/>
        <v>104884451.40379995</v>
      </c>
    </row>
    <row r="235" spans="1:7" s="7" customFormat="1" ht="18" thickTop="1" thickBot="1" x14ac:dyDescent="0.25">
      <c r="A235" s="10"/>
      <c r="B235" s="122">
        <v>45950</v>
      </c>
      <c r="C235" s="123"/>
      <c r="D235" s="113" t="s">
        <v>71</v>
      </c>
      <c r="E235" s="114">
        <v>485337.44</v>
      </c>
      <c r="F235" s="161"/>
      <c r="G235" s="115">
        <f t="shared" si="3"/>
        <v>105369788.84379995</v>
      </c>
    </row>
    <row r="236" spans="1:7" s="7" customFormat="1" ht="18" thickTop="1" thickBot="1" x14ac:dyDescent="0.25">
      <c r="A236" s="10"/>
      <c r="B236" s="122">
        <v>45950</v>
      </c>
      <c r="C236" s="123"/>
      <c r="D236" s="113" t="s">
        <v>57</v>
      </c>
      <c r="E236" s="114">
        <v>3141.38</v>
      </c>
      <c r="F236" s="161"/>
      <c r="G236" s="115">
        <f t="shared" si="3"/>
        <v>105372930.22379994</v>
      </c>
    </row>
    <row r="237" spans="1:7" s="7" customFormat="1" ht="18" thickTop="1" thickBot="1" x14ac:dyDescent="0.25">
      <c r="A237" s="10"/>
      <c r="B237" s="122">
        <v>45950</v>
      </c>
      <c r="C237" s="123"/>
      <c r="D237" s="113" t="s">
        <v>57</v>
      </c>
      <c r="E237" s="114">
        <v>4799.6000000000004</v>
      </c>
      <c r="F237" s="161"/>
      <c r="G237" s="115">
        <f t="shared" si="3"/>
        <v>105377729.82379994</v>
      </c>
    </row>
    <row r="238" spans="1:7" s="7" customFormat="1" ht="18" thickTop="1" thickBot="1" x14ac:dyDescent="0.25">
      <c r="A238" s="10"/>
      <c r="B238" s="122">
        <v>45950</v>
      </c>
      <c r="C238" s="123"/>
      <c r="D238" s="113" t="s">
        <v>57</v>
      </c>
      <c r="E238" s="114">
        <v>64788</v>
      </c>
      <c r="F238" s="161"/>
      <c r="G238" s="115">
        <f t="shared" si="3"/>
        <v>105442517.82379994</v>
      </c>
    </row>
    <row r="239" spans="1:7" s="7" customFormat="1" ht="18" thickTop="1" thickBot="1" x14ac:dyDescent="0.25">
      <c r="A239" s="10"/>
      <c r="B239" s="122">
        <v>45950</v>
      </c>
      <c r="C239" s="123"/>
      <c r="D239" s="113" t="s">
        <v>57</v>
      </c>
      <c r="E239" s="114">
        <v>18190.8</v>
      </c>
      <c r="F239" s="161"/>
      <c r="G239" s="115">
        <f t="shared" si="3"/>
        <v>105460708.62379993</v>
      </c>
    </row>
    <row r="240" spans="1:7" s="7" customFormat="1" ht="18" thickTop="1" thickBot="1" x14ac:dyDescent="0.25">
      <c r="A240" s="10"/>
      <c r="B240" s="122">
        <v>45950</v>
      </c>
      <c r="C240" s="123"/>
      <c r="D240" s="113" t="s">
        <v>57</v>
      </c>
      <c r="E240" s="114">
        <v>11500</v>
      </c>
      <c r="F240" s="161"/>
      <c r="G240" s="115">
        <f t="shared" si="3"/>
        <v>105472208.62379993</v>
      </c>
    </row>
    <row r="241" spans="1:7" s="7" customFormat="1" ht="18" thickTop="1" thickBot="1" x14ac:dyDescent="0.25">
      <c r="A241" s="10"/>
      <c r="B241" s="122">
        <v>45950</v>
      </c>
      <c r="C241" s="123"/>
      <c r="D241" s="113" t="s">
        <v>57</v>
      </c>
      <c r="E241" s="114">
        <v>10197.9</v>
      </c>
      <c r="F241" s="161"/>
      <c r="G241" s="115">
        <f t="shared" si="3"/>
        <v>105482406.52379994</v>
      </c>
    </row>
    <row r="242" spans="1:7" s="7" customFormat="1" ht="18" thickTop="1" thickBot="1" x14ac:dyDescent="0.25">
      <c r="A242" s="10"/>
      <c r="B242" s="122">
        <v>45950</v>
      </c>
      <c r="C242" s="123"/>
      <c r="D242" s="113" t="s">
        <v>57</v>
      </c>
      <c r="E242" s="114">
        <v>1553193.79</v>
      </c>
      <c r="F242" s="161"/>
      <c r="G242" s="115">
        <f t="shared" si="3"/>
        <v>107035600.31379995</v>
      </c>
    </row>
    <row r="243" spans="1:7" s="7" customFormat="1" ht="18" thickTop="1" thickBot="1" x14ac:dyDescent="0.25">
      <c r="A243" s="10"/>
      <c r="B243" s="122">
        <v>45950</v>
      </c>
      <c r="C243" s="123"/>
      <c r="D243" s="113" t="s">
        <v>57</v>
      </c>
      <c r="E243" s="114">
        <v>699867.23</v>
      </c>
      <c r="F243" s="161"/>
      <c r="G243" s="115">
        <f t="shared" si="3"/>
        <v>107735467.54379995</v>
      </c>
    </row>
    <row r="244" spans="1:7" s="7" customFormat="1" ht="18" thickTop="1" thickBot="1" x14ac:dyDescent="0.25">
      <c r="A244" s="10"/>
      <c r="B244" s="122">
        <v>45950</v>
      </c>
      <c r="C244" s="123"/>
      <c r="D244" s="113" t="s">
        <v>57</v>
      </c>
      <c r="E244" s="114">
        <v>128500</v>
      </c>
      <c r="F244" s="161"/>
      <c r="G244" s="115">
        <f t="shared" si="3"/>
        <v>107863967.54379995</v>
      </c>
    </row>
    <row r="245" spans="1:7" s="7" customFormat="1" ht="18" thickTop="1" thickBot="1" x14ac:dyDescent="0.25">
      <c r="A245" s="10"/>
      <c r="B245" s="122">
        <v>45950</v>
      </c>
      <c r="C245" s="123"/>
      <c r="D245" s="113" t="s">
        <v>57</v>
      </c>
      <c r="E245" s="114">
        <v>122849.35</v>
      </c>
      <c r="F245" s="161"/>
      <c r="G245" s="115">
        <f t="shared" si="3"/>
        <v>107986816.89379995</v>
      </c>
    </row>
    <row r="246" spans="1:7" s="7" customFormat="1" ht="18" thickTop="1" thickBot="1" x14ac:dyDescent="0.25">
      <c r="A246" s="10"/>
      <c r="B246" s="122">
        <v>45950</v>
      </c>
      <c r="C246" s="123"/>
      <c r="D246" s="113" t="s">
        <v>57</v>
      </c>
      <c r="E246" s="114">
        <v>5860.4</v>
      </c>
      <c r="F246" s="161"/>
      <c r="G246" s="115">
        <f t="shared" si="3"/>
        <v>107992677.29379995</v>
      </c>
    </row>
    <row r="247" spans="1:7" s="7" customFormat="1" ht="18" thickTop="1" thickBot="1" x14ac:dyDescent="0.25">
      <c r="A247" s="10"/>
      <c r="B247" s="122">
        <v>45950</v>
      </c>
      <c r="C247" s="123"/>
      <c r="D247" s="113" t="s">
        <v>57</v>
      </c>
      <c r="E247" s="114">
        <v>211907.7</v>
      </c>
      <c r="F247" s="161"/>
      <c r="G247" s="115">
        <f t="shared" si="3"/>
        <v>108204584.99379995</v>
      </c>
    </row>
    <row r="248" spans="1:7" s="7" customFormat="1" ht="18" thickTop="1" thickBot="1" x14ac:dyDescent="0.25">
      <c r="A248" s="10"/>
      <c r="B248" s="122">
        <v>45950</v>
      </c>
      <c r="C248" s="123"/>
      <c r="D248" s="113" t="s">
        <v>57</v>
      </c>
      <c r="E248" s="114">
        <v>1595.7</v>
      </c>
      <c r="F248" s="161"/>
      <c r="G248" s="115">
        <f t="shared" si="3"/>
        <v>108206180.69379996</v>
      </c>
    </row>
    <row r="249" spans="1:7" s="7" customFormat="1" ht="18" thickTop="1" thickBot="1" x14ac:dyDescent="0.25">
      <c r="A249" s="10"/>
      <c r="B249" s="122">
        <v>45950</v>
      </c>
      <c r="C249" s="123"/>
      <c r="D249" s="113" t="s">
        <v>107</v>
      </c>
      <c r="E249" s="114">
        <v>257028.23</v>
      </c>
      <c r="F249" s="161"/>
      <c r="G249" s="115">
        <f t="shared" si="3"/>
        <v>108463208.92379996</v>
      </c>
    </row>
    <row r="250" spans="1:7" s="7" customFormat="1" ht="76.5" thickTop="1" thickBot="1" x14ac:dyDescent="0.25">
      <c r="A250" s="10"/>
      <c r="B250" s="122">
        <v>45950</v>
      </c>
      <c r="C250" s="123"/>
      <c r="D250" s="113" t="s">
        <v>95</v>
      </c>
      <c r="E250" s="114">
        <v>2000</v>
      </c>
      <c r="F250" s="161"/>
      <c r="G250" s="115">
        <f t="shared" si="3"/>
        <v>108465208.92379996</v>
      </c>
    </row>
    <row r="251" spans="1:7" s="7" customFormat="1" ht="18" thickTop="1" thickBot="1" x14ac:dyDescent="0.25">
      <c r="A251" s="10"/>
      <c r="B251" s="122">
        <v>45950</v>
      </c>
      <c r="C251" s="123"/>
      <c r="D251" s="113" t="s">
        <v>21</v>
      </c>
      <c r="E251" s="114"/>
      <c r="F251" s="161">
        <v>192975</v>
      </c>
      <c r="G251" s="115">
        <f t="shared" si="3"/>
        <v>108272233.92379996</v>
      </c>
    </row>
    <row r="252" spans="1:7" s="7" customFormat="1" ht="21" customHeight="1" thickTop="1" thickBot="1" x14ac:dyDescent="0.25">
      <c r="A252" s="10"/>
      <c r="B252" s="122">
        <v>45951</v>
      </c>
      <c r="C252" s="123"/>
      <c r="D252" s="113" t="s">
        <v>36</v>
      </c>
      <c r="E252" s="114">
        <v>19555</v>
      </c>
      <c r="F252" s="161"/>
      <c r="G252" s="115">
        <f t="shared" si="3"/>
        <v>108291788.92379996</v>
      </c>
    </row>
    <row r="253" spans="1:7" s="7" customFormat="1" ht="18" thickTop="1" thickBot="1" x14ac:dyDescent="0.25">
      <c r="A253" s="10"/>
      <c r="B253" s="122">
        <v>45951</v>
      </c>
      <c r="C253" s="123"/>
      <c r="D253" s="113" t="s">
        <v>36</v>
      </c>
      <c r="E253" s="114">
        <v>40</v>
      </c>
      <c r="F253" s="161"/>
      <c r="G253" s="115">
        <f t="shared" si="3"/>
        <v>108291828.92379996</v>
      </c>
    </row>
    <row r="254" spans="1:7" s="7" customFormat="1" ht="18" thickTop="1" thickBot="1" x14ac:dyDescent="0.25">
      <c r="A254" s="10"/>
      <c r="B254" s="122">
        <v>45951</v>
      </c>
      <c r="C254" s="123"/>
      <c r="D254" s="113" t="s">
        <v>36</v>
      </c>
      <c r="E254" s="114">
        <v>46555</v>
      </c>
      <c r="F254" s="161"/>
      <c r="G254" s="115">
        <f t="shared" si="3"/>
        <v>108338383.92379996</v>
      </c>
    </row>
    <row r="255" spans="1:7" s="7" customFormat="1" ht="18" thickTop="1" thickBot="1" x14ac:dyDescent="0.25">
      <c r="A255" s="10"/>
      <c r="B255" s="122">
        <v>45951</v>
      </c>
      <c r="C255" s="123"/>
      <c r="D255" s="113" t="s">
        <v>36</v>
      </c>
      <c r="E255" s="114">
        <v>3975</v>
      </c>
      <c r="F255" s="161"/>
      <c r="G255" s="115">
        <f t="shared" si="3"/>
        <v>108342358.92379996</v>
      </c>
    </row>
    <row r="256" spans="1:7" s="7" customFormat="1" ht="18" thickTop="1" thickBot="1" x14ac:dyDescent="0.25">
      <c r="A256" s="10"/>
      <c r="B256" s="122">
        <v>45951</v>
      </c>
      <c r="C256" s="123"/>
      <c r="D256" s="113" t="s">
        <v>36</v>
      </c>
      <c r="E256" s="114">
        <v>5315</v>
      </c>
      <c r="F256" s="161"/>
      <c r="G256" s="115">
        <f t="shared" si="3"/>
        <v>108347673.92379996</v>
      </c>
    </row>
    <row r="257" spans="1:9" s="7" customFormat="1" ht="18" thickTop="1" thickBot="1" x14ac:dyDescent="0.25">
      <c r="A257" s="10"/>
      <c r="B257" s="122">
        <v>45951</v>
      </c>
      <c r="C257" s="123"/>
      <c r="D257" s="113" t="s">
        <v>36</v>
      </c>
      <c r="E257" s="114">
        <v>15800</v>
      </c>
      <c r="F257" s="161"/>
      <c r="G257" s="115">
        <f t="shared" si="3"/>
        <v>108363473.92379996</v>
      </c>
    </row>
    <row r="258" spans="1:9" s="7" customFormat="1" ht="18" thickTop="1" thickBot="1" x14ac:dyDescent="0.25">
      <c r="A258" s="10"/>
      <c r="B258" s="122">
        <v>45951</v>
      </c>
      <c r="C258" s="123"/>
      <c r="D258" s="113" t="s">
        <v>36</v>
      </c>
      <c r="E258" s="114">
        <v>1500</v>
      </c>
      <c r="F258" s="161"/>
      <c r="G258" s="115">
        <f t="shared" si="3"/>
        <v>108364973.92379996</v>
      </c>
    </row>
    <row r="259" spans="1:9" s="7" customFormat="1" ht="18" thickTop="1" thickBot="1" x14ac:dyDescent="0.25">
      <c r="A259" s="10"/>
      <c r="B259" s="122">
        <v>45951</v>
      </c>
      <c r="C259" s="123"/>
      <c r="D259" s="113" t="s">
        <v>36</v>
      </c>
      <c r="E259" s="114">
        <v>18700</v>
      </c>
      <c r="F259" s="161"/>
      <c r="G259" s="115">
        <f t="shared" si="3"/>
        <v>108383673.92379996</v>
      </c>
    </row>
    <row r="260" spans="1:9" s="7" customFormat="1" ht="18" thickTop="1" thickBot="1" x14ac:dyDescent="0.25">
      <c r="A260" s="10"/>
      <c r="B260" s="122">
        <v>45951</v>
      </c>
      <c r="C260" s="123"/>
      <c r="D260" s="113" t="s">
        <v>26</v>
      </c>
      <c r="E260" s="114">
        <v>119326.19</v>
      </c>
      <c r="F260" s="161">
        <v>3152.02</v>
      </c>
      <c r="G260" s="115">
        <f t="shared" si="3"/>
        <v>108499848.09379996</v>
      </c>
    </row>
    <row r="261" spans="1:9" s="7" customFormat="1" ht="18" thickTop="1" thickBot="1" x14ac:dyDescent="0.25">
      <c r="A261" s="10"/>
      <c r="B261" s="122">
        <v>45951</v>
      </c>
      <c r="C261" s="123"/>
      <c r="D261" s="113" t="s">
        <v>58</v>
      </c>
      <c r="E261" s="114">
        <v>1169977.45</v>
      </c>
      <c r="F261" s="161"/>
      <c r="G261" s="115">
        <f t="shared" si="3"/>
        <v>109669825.54379997</v>
      </c>
      <c r="I261" s="105"/>
    </row>
    <row r="262" spans="1:9" s="7" customFormat="1" ht="61.5" thickTop="1" thickBot="1" x14ac:dyDescent="0.25">
      <c r="A262" s="10"/>
      <c r="B262" s="122">
        <v>45951</v>
      </c>
      <c r="C262" s="123"/>
      <c r="D262" s="113" t="s">
        <v>108</v>
      </c>
      <c r="E262" s="114">
        <v>7500</v>
      </c>
      <c r="F262" s="161"/>
      <c r="G262" s="115">
        <f t="shared" si="3"/>
        <v>109677325.54379997</v>
      </c>
    </row>
    <row r="263" spans="1:9" s="7" customFormat="1" ht="18" thickTop="1" thickBot="1" x14ac:dyDescent="0.25">
      <c r="A263" s="10"/>
      <c r="B263" s="122">
        <v>45951</v>
      </c>
      <c r="C263" s="123"/>
      <c r="D263" s="113" t="s">
        <v>21</v>
      </c>
      <c r="E263" s="114"/>
      <c r="F263" s="161">
        <v>657025</v>
      </c>
      <c r="G263" s="115">
        <f t="shared" si="3"/>
        <v>109020300.54379997</v>
      </c>
    </row>
    <row r="264" spans="1:9" s="7" customFormat="1" ht="31.5" thickTop="1" thickBot="1" x14ac:dyDescent="0.25">
      <c r="A264" s="10"/>
      <c r="B264" s="122">
        <v>45951</v>
      </c>
      <c r="C264" s="123" t="s">
        <v>105</v>
      </c>
      <c r="D264" s="113" t="s">
        <v>86</v>
      </c>
      <c r="E264" s="114"/>
      <c r="F264" s="161">
        <v>88589.879999999888</v>
      </c>
      <c r="G264" s="115">
        <f t="shared" si="3"/>
        <v>108931710.66379997</v>
      </c>
    </row>
    <row r="265" spans="1:9" s="7" customFormat="1" ht="18" thickTop="1" thickBot="1" x14ac:dyDescent="0.25">
      <c r="A265" s="10"/>
      <c r="B265" s="122">
        <v>45952</v>
      </c>
      <c r="C265" s="123"/>
      <c r="D265" s="113" t="s">
        <v>36</v>
      </c>
      <c r="E265" s="114">
        <v>56565</v>
      </c>
      <c r="F265" s="161"/>
      <c r="G265" s="115">
        <f t="shared" si="3"/>
        <v>108988275.66379997</v>
      </c>
    </row>
    <row r="266" spans="1:9" s="7" customFormat="1" ht="18" thickTop="1" thickBot="1" x14ac:dyDescent="0.25">
      <c r="A266" s="10"/>
      <c r="B266" s="122">
        <v>45952</v>
      </c>
      <c r="C266" s="123"/>
      <c r="D266" s="113" t="s">
        <v>36</v>
      </c>
      <c r="E266" s="114">
        <v>1860</v>
      </c>
      <c r="F266" s="161"/>
      <c r="G266" s="115">
        <f t="shared" si="3"/>
        <v>108990135.66379997</v>
      </c>
    </row>
    <row r="267" spans="1:9" s="7" customFormat="1" ht="18" thickTop="1" thickBot="1" x14ac:dyDescent="0.25">
      <c r="A267" s="10"/>
      <c r="B267" s="122">
        <v>45952</v>
      </c>
      <c r="C267" s="123"/>
      <c r="D267" s="113" t="s">
        <v>36</v>
      </c>
      <c r="E267" s="114">
        <v>415</v>
      </c>
      <c r="F267" s="161"/>
      <c r="G267" s="115">
        <f t="shared" si="3"/>
        <v>108990550.66379997</v>
      </c>
    </row>
    <row r="268" spans="1:9" s="7" customFormat="1" ht="18" thickTop="1" thickBot="1" x14ac:dyDescent="0.25">
      <c r="A268" s="10"/>
      <c r="B268" s="122">
        <v>45952</v>
      </c>
      <c r="C268" s="123"/>
      <c r="D268" s="113" t="s">
        <v>36</v>
      </c>
      <c r="E268" s="114">
        <v>7815</v>
      </c>
      <c r="F268" s="161"/>
      <c r="G268" s="115">
        <f t="shared" si="3"/>
        <v>108998365.66379997</v>
      </c>
    </row>
    <row r="269" spans="1:9" s="7" customFormat="1" ht="18" thickTop="1" thickBot="1" x14ac:dyDescent="0.25">
      <c r="A269" s="10"/>
      <c r="B269" s="122">
        <v>45952</v>
      </c>
      <c r="C269" s="123"/>
      <c r="D269" s="113" t="s">
        <v>36</v>
      </c>
      <c r="E269" s="114">
        <v>6100</v>
      </c>
      <c r="F269" s="161"/>
      <c r="G269" s="115">
        <f t="shared" si="3"/>
        <v>109004465.66379997</v>
      </c>
    </row>
    <row r="270" spans="1:9" s="7" customFormat="1" ht="18" thickTop="1" thickBot="1" x14ac:dyDescent="0.25">
      <c r="A270" s="10"/>
      <c r="B270" s="122">
        <v>45952</v>
      </c>
      <c r="C270" s="123"/>
      <c r="D270" s="113" t="s">
        <v>36</v>
      </c>
      <c r="E270" s="114">
        <v>3600</v>
      </c>
      <c r="F270" s="161"/>
      <c r="G270" s="115">
        <f t="shared" si="3"/>
        <v>109008065.66379997</v>
      </c>
    </row>
    <row r="271" spans="1:9" s="7" customFormat="1" ht="18" thickTop="1" thickBot="1" x14ac:dyDescent="0.25">
      <c r="A271" s="10"/>
      <c r="B271" s="122">
        <v>45952</v>
      </c>
      <c r="C271" s="123"/>
      <c r="D271" s="113" t="s">
        <v>26</v>
      </c>
      <c r="E271" s="114">
        <v>75833.22</v>
      </c>
      <c r="F271" s="161">
        <v>1945.76</v>
      </c>
      <c r="G271" s="115">
        <f t="shared" si="3"/>
        <v>109081953.12379996</v>
      </c>
    </row>
    <row r="272" spans="1:9" s="7" customFormat="1" ht="18" thickTop="1" thickBot="1" x14ac:dyDescent="0.25">
      <c r="A272" s="10"/>
      <c r="B272" s="122">
        <v>45952</v>
      </c>
      <c r="C272" s="123"/>
      <c r="D272" s="113" t="s">
        <v>21</v>
      </c>
      <c r="E272" s="114"/>
      <c r="F272" s="161">
        <v>2782736.88</v>
      </c>
      <c r="G272" s="115">
        <f t="shared" si="3"/>
        <v>106299216.24379997</v>
      </c>
    </row>
    <row r="273" spans="1:7" s="7" customFormat="1" ht="18" thickTop="1" thickBot="1" x14ac:dyDescent="0.25">
      <c r="A273" s="10"/>
      <c r="B273" s="122">
        <v>45952</v>
      </c>
      <c r="C273" s="123"/>
      <c r="D273" s="113" t="s">
        <v>21</v>
      </c>
      <c r="E273" s="114"/>
      <c r="F273" s="161">
        <v>690899.55</v>
      </c>
      <c r="G273" s="115">
        <f t="shared" si="3"/>
        <v>105608316.69379997</v>
      </c>
    </row>
    <row r="274" spans="1:7" s="7" customFormat="1" ht="18" thickTop="1" thickBot="1" x14ac:dyDescent="0.25">
      <c r="A274" s="10"/>
      <c r="B274" s="122">
        <v>45953</v>
      </c>
      <c r="C274" s="123"/>
      <c r="D274" s="113" t="s">
        <v>36</v>
      </c>
      <c r="E274" s="114">
        <v>3000</v>
      </c>
      <c r="F274" s="161"/>
      <c r="G274" s="115">
        <f t="shared" si="3"/>
        <v>105611316.69379997</v>
      </c>
    </row>
    <row r="275" spans="1:7" s="7" customFormat="1" ht="18" thickTop="1" thickBot="1" x14ac:dyDescent="0.25">
      <c r="A275" s="10"/>
      <c r="B275" s="122">
        <v>45953</v>
      </c>
      <c r="C275" s="123"/>
      <c r="D275" s="113" t="s">
        <v>26</v>
      </c>
      <c r="E275" s="114">
        <v>9300</v>
      </c>
      <c r="F275" s="161">
        <v>239.1</v>
      </c>
      <c r="G275" s="115">
        <f t="shared" ref="G275:G338" si="4">G274+E275-F275</f>
        <v>105620377.59379998</v>
      </c>
    </row>
    <row r="276" spans="1:7" s="7" customFormat="1" ht="18" thickTop="1" thickBot="1" x14ac:dyDescent="0.25">
      <c r="A276" s="10"/>
      <c r="B276" s="122">
        <v>45954</v>
      </c>
      <c r="C276" s="123"/>
      <c r="D276" s="113" t="s">
        <v>36</v>
      </c>
      <c r="E276" s="114">
        <v>3445</v>
      </c>
      <c r="F276" s="161"/>
      <c r="G276" s="115">
        <f t="shared" si="4"/>
        <v>105623822.59379998</v>
      </c>
    </row>
    <row r="277" spans="1:7" s="7" customFormat="1" ht="18" thickTop="1" thickBot="1" x14ac:dyDescent="0.25">
      <c r="A277" s="10"/>
      <c r="B277" s="122">
        <v>45954</v>
      </c>
      <c r="C277" s="123"/>
      <c r="D277" s="113" t="s">
        <v>26</v>
      </c>
      <c r="E277" s="114">
        <v>21674.799999999999</v>
      </c>
      <c r="F277" s="161">
        <v>589.54999999999995</v>
      </c>
      <c r="G277" s="115">
        <f t="shared" si="4"/>
        <v>105644907.84379998</v>
      </c>
    </row>
    <row r="278" spans="1:7" s="7" customFormat="1" ht="18" thickTop="1" thickBot="1" x14ac:dyDescent="0.25">
      <c r="A278" s="10"/>
      <c r="B278" s="122">
        <v>45954</v>
      </c>
      <c r="C278" s="123"/>
      <c r="D278" s="113" t="s">
        <v>21</v>
      </c>
      <c r="E278" s="114"/>
      <c r="F278" s="161">
        <v>8267599.2199999997</v>
      </c>
      <c r="G278" s="115">
        <f t="shared" si="4"/>
        <v>97377308.62379998</v>
      </c>
    </row>
    <row r="279" spans="1:7" s="7" customFormat="1" ht="18" thickTop="1" thickBot="1" x14ac:dyDescent="0.25">
      <c r="A279" s="10"/>
      <c r="B279" s="122">
        <v>45955</v>
      </c>
      <c r="C279" s="123"/>
      <c r="D279" s="113" t="s">
        <v>36</v>
      </c>
      <c r="E279" s="114">
        <v>10080</v>
      </c>
      <c r="F279" s="161"/>
      <c r="G279" s="115">
        <f t="shared" si="4"/>
        <v>97387388.62379998</v>
      </c>
    </row>
    <row r="280" spans="1:7" s="7" customFormat="1" ht="18" thickTop="1" thickBot="1" x14ac:dyDescent="0.25">
      <c r="A280" s="10"/>
      <c r="B280" s="122">
        <v>45955</v>
      </c>
      <c r="C280" s="123"/>
      <c r="D280" s="113" t="s">
        <v>26</v>
      </c>
      <c r="E280" s="114">
        <v>30273.73</v>
      </c>
      <c r="F280" s="161">
        <v>823.45</v>
      </c>
      <c r="G280" s="115">
        <f t="shared" si="4"/>
        <v>97416838.903799981</v>
      </c>
    </row>
    <row r="281" spans="1:7" s="7" customFormat="1" ht="18" thickTop="1" thickBot="1" x14ac:dyDescent="0.25">
      <c r="A281" s="10"/>
      <c r="B281" s="122">
        <v>45957</v>
      </c>
      <c r="C281" s="123"/>
      <c r="D281" s="113" t="s">
        <v>36</v>
      </c>
      <c r="E281" s="114">
        <v>69100</v>
      </c>
      <c r="F281" s="161"/>
      <c r="G281" s="115">
        <f t="shared" si="4"/>
        <v>97485938.903799981</v>
      </c>
    </row>
    <row r="282" spans="1:7" s="7" customFormat="1" ht="18" thickTop="1" thickBot="1" x14ac:dyDescent="0.25">
      <c r="A282" s="10"/>
      <c r="B282" s="122">
        <v>45957</v>
      </c>
      <c r="C282" s="123"/>
      <c r="D282" s="113" t="s">
        <v>36</v>
      </c>
      <c r="E282" s="114">
        <v>41560</v>
      </c>
      <c r="F282" s="161"/>
      <c r="G282" s="115">
        <f t="shared" si="4"/>
        <v>97527498.903799981</v>
      </c>
    </row>
    <row r="283" spans="1:7" s="7" customFormat="1" ht="18" thickTop="1" thickBot="1" x14ac:dyDescent="0.25">
      <c r="A283" s="10"/>
      <c r="B283" s="122">
        <v>45957</v>
      </c>
      <c r="C283" s="123"/>
      <c r="D283" s="113" t="s">
        <v>36</v>
      </c>
      <c r="E283" s="114">
        <v>2550</v>
      </c>
      <c r="F283" s="161"/>
      <c r="G283" s="115">
        <f t="shared" si="4"/>
        <v>97530048.903799981</v>
      </c>
    </row>
    <row r="284" spans="1:7" s="7" customFormat="1" ht="18" thickTop="1" thickBot="1" x14ac:dyDescent="0.25">
      <c r="A284" s="10"/>
      <c r="B284" s="122">
        <v>45957</v>
      </c>
      <c r="C284" s="123"/>
      <c r="D284" s="113" t="s">
        <v>36</v>
      </c>
      <c r="E284" s="114">
        <v>585</v>
      </c>
      <c r="F284" s="161"/>
      <c r="G284" s="115">
        <f t="shared" si="4"/>
        <v>97530633.903799981</v>
      </c>
    </row>
    <row r="285" spans="1:7" s="7" customFormat="1" ht="18" thickTop="1" thickBot="1" x14ac:dyDescent="0.25">
      <c r="A285" s="10"/>
      <c r="B285" s="122">
        <v>45957</v>
      </c>
      <c r="C285" s="123"/>
      <c r="D285" s="113" t="s">
        <v>36</v>
      </c>
      <c r="E285" s="114">
        <v>29150</v>
      </c>
      <c r="F285" s="161"/>
      <c r="G285" s="115">
        <f t="shared" si="4"/>
        <v>97559783.903799981</v>
      </c>
    </row>
    <row r="286" spans="1:7" s="7" customFormat="1" ht="18" thickTop="1" thickBot="1" x14ac:dyDescent="0.25">
      <c r="A286" s="10"/>
      <c r="B286" s="122">
        <v>45957</v>
      </c>
      <c r="C286" s="123"/>
      <c r="D286" s="113" t="s">
        <v>36</v>
      </c>
      <c r="E286" s="114">
        <v>2050</v>
      </c>
      <c r="F286" s="161"/>
      <c r="G286" s="115">
        <f t="shared" si="4"/>
        <v>97561833.903799981</v>
      </c>
    </row>
    <row r="287" spans="1:7" s="7" customFormat="1" ht="18" thickTop="1" thickBot="1" x14ac:dyDescent="0.25">
      <c r="A287" s="10"/>
      <c r="B287" s="122">
        <v>45957</v>
      </c>
      <c r="C287" s="123"/>
      <c r="D287" s="113" t="s">
        <v>36</v>
      </c>
      <c r="E287" s="114">
        <v>62090</v>
      </c>
      <c r="F287" s="161"/>
      <c r="G287" s="115">
        <f t="shared" si="4"/>
        <v>97623923.903799981</v>
      </c>
    </row>
    <row r="288" spans="1:7" s="7" customFormat="1" ht="14.25" customHeight="1" thickTop="1" thickBot="1" x14ac:dyDescent="0.25">
      <c r="A288" s="10"/>
      <c r="B288" s="122">
        <v>45957</v>
      </c>
      <c r="C288" s="123"/>
      <c r="D288" s="113" t="s">
        <v>36</v>
      </c>
      <c r="E288" s="114">
        <v>3510</v>
      </c>
      <c r="F288" s="161"/>
      <c r="G288" s="115">
        <f t="shared" si="4"/>
        <v>97627433.903799981</v>
      </c>
    </row>
    <row r="289" spans="1:7" s="7" customFormat="1" ht="18" thickTop="1" thickBot="1" x14ac:dyDescent="0.25">
      <c r="A289" s="10"/>
      <c r="B289" s="122">
        <v>45957</v>
      </c>
      <c r="C289" s="123"/>
      <c r="D289" s="113" t="s">
        <v>26</v>
      </c>
      <c r="E289" s="114">
        <v>104869.34999999999</v>
      </c>
      <c r="F289" s="161">
        <v>2797.75</v>
      </c>
      <c r="G289" s="115">
        <f t="shared" si="4"/>
        <v>97729505.503799975</v>
      </c>
    </row>
    <row r="290" spans="1:7" s="7" customFormat="1" ht="18" thickTop="1" thickBot="1" x14ac:dyDescent="0.25">
      <c r="A290" s="10"/>
      <c r="B290" s="122">
        <v>45957</v>
      </c>
      <c r="C290" s="123"/>
      <c r="D290" s="113" t="s">
        <v>62</v>
      </c>
      <c r="E290" s="114">
        <v>46838.44</v>
      </c>
      <c r="F290" s="161"/>
      <c r="G290" s="115">
        <f t="shared" si="4"/>
        <v>97776343.943799973</v>
      </c>
    </row>
    <row r="291" spans="1:7" s="7" customFormat="1" ht="18" thickTop="1" thickBot="1" x14ac:dyDescent="0.25">
      <c r="A291" s="10"/>
      <c r="B291" s="122">
        <v>45957</v>
      </c>
      <c r="C291" s="123"/>
      <c r="D291" s="113" t="s">
        <v>74</v>
      </c>
      <c r="E291" s="114">
        <v>8110.08</v>
      </c>
      <c r="F291" s="161"/>
      <c r="G291" s="115">
        <f t="shared" si="4"/>
        <v>97784454.023799971</v>
      </c>
    </row>
    <row r="292" spans="1:7" s="7" customFormat="1" ht="18" thickTop="1" thickBot="1" x14ac:dyDescent="0.25">
      <c r="A292" s="10"/>
      <c r="B292" s="122">
        <v>45957</v>
      </c>
      <c r="C292" s="123"/>
      <c r="D292" s="113" t="s">
        <v>74</v>
      </c>
      <c r="E292" s="114">
        <v>8691255.4499999993</v>
      </c>
      <c r="F292" s="161"/>
      <c r="G292" s="115">
        <f t="shared" si="4"/>
        <v>106475709.47379997</v>
      </c>
    </row>
    <row r="293" spans="1:7" s="7" customFormat="1" ht="18" thickTop="1" thickBot="1" x14ac:dyDescent="0.25">
      <c r="A293" s="10"/>
      <c r="B293" s="122">
        <v>45957</v>
      </c>
      <c r="C293" s="123"/>
      <c r="D293" s="113" t="s">
        <v>74</v>
      </c>
      <c r="E293" s="114">
        <v>72043.039999999994</v>
      </c>
      <c r="F293" s="161"/>
      <c r="G293" s="115">
        <f t="shared" si="4"/>
        <v>106547752.51379998</v>
      </c>
    </row>
    <row r="294" spans="1:7" s="7" customFormat="1" ht="18" thickTop="1" thickBot="1" x14ac:dyDescent="0.25">
      <c r="A294" s="10"/>
      <c r="B294" s="122">
        <v>45957</v>
      </c>
      <c r="C294" s="123"/>
      <c r="D294" s="113" t="s">
        <v>74</v>
      </c>
      <c r="E294" s="114">
        <v>6721523.7699999996</v>
      </c>
      <c r="F294" s="161"/>
      <c r="G294" s="115">
        <f t="shared" si="4"/>
        <v>113269276.28379998</v>
      </c>
    </row>
    <row r="295" spans="1:7" s="7" customFormat="1" ht="18" thickTop="1" thickBot="1" x14ac:dyDescent="0.25">
      <c r="A295" s="10"/>
      <c r="B295" s="122">
        <v>45957</v>
      </c>
      <c r="C295" s="123"/>
      <c r="D295" s="113" t="s">
        <v>21</v>
      </c>
      <c r="E295" s="114"/>
      <c r="F295" s="161">
        <v>12157747.050000001</v>
      </c>
      <c r="G295" s="115">
        <f t="shared" si="4"/>
        <v>101111529.23379998</v>
      </c>
    </row>
    <row r="296" spans="1:7" s="7" customFormat="1" ht="18" thickTop="1" thickBot="1" x14ac:dyDescent="0.25">
      <c r="A296" s="10"/>
      <c r="B296" s="122">
        <v>45958</v>
      </c>
      <c r="C296" s="123"/>
      <c r="D296" s="113" t="s">
        <v>36</v>
      </c>
      <c r="E296" s="114">
        <v>57445</v>
      </c>
      <c r="F296" s="161"/>
      <c r="G296" s="115">
        <f t="shared" si="4"/>
        <v>101168974.23379998</v>
      </c>
    </row>
    <row r="297" spans="1:7" s="7" customFormat="1" ht="18" thickTop="1" thickBot="1" x14ac:dyDescent="0.25">
      <c r="A297" s="10"/>
      <c r="B297" s="122">
        <v>45958</v>
      </c>
      <c r="C297" s="123"/>
      <c r="D297" s="113" t="s">
        <v>36</v>
      </c>
      <c r="E297" s="114">
        <v>46640</v>
      </c>
      <c r="F297" s="161"/>
      <c r="G297" s="115">
        <f t="shared" si="4"/>
        <v>101215614.23379998</v>
      </c>
    </row>
    <row r="298" spans="1:7" s="7" customFormat="1" ht="18" thickTop="1" thickBot="1" x14ac:dyDescent="0.25">
      <c r="A298" s="10"/>
      <c r="B298" s="122">
        <v>45958</v>
      </c>
      <c r="C298" s="123"/>
      <c r="D298" s="113" t="s">
        <v>36</v>
      </c>
      <c r="E298" s="114">
        <v>1650</v>
      </c>
      <c r="F298" s="161"/>
      <c r="G298" s="115">
        <f t="shared" si="4"/>
        <v>101217264.23379998</v>
      </c>
    </row>
    <row r="299" spans="1:7" s="7" customFormat="1" ht="18" thickTop="1" thickBot="1" x14ac:dyDescent="0.25">
      <c r="A299" s="10"/>
      <c r="B299" s="122">
        <v>45958</v>
      </c>
      <c r="C299" s="123"/>
      <c r="D299" s="113" t="s">
        <v>36</v>
      </c>
      <c r="E299" s="114">
        <v>18502</v>
      </c>
      <c r="F299" s="161"/>
      <c r="G299" s="115">
        <f t="shared" si="4"/>
        <v>101235766.23379998</v>
      </c>
    </row>
    <row r="300" spans="1:7" s="7" customFormat="1" ht="18" thickTop="1" thickBot="1" x14ac:dyDescent="0.25">
      <c r="A300" s="10"/>
      <c r="B300" s="122">
        <v>45958</v>
      </c>
      <c r="C300" s="123"/>
      <c r="D300" s="113" t="s">
        <v>36</v>
      </c>
      <c r="E300" s="114">
        <v>2050</v>
      </c>
      <c r="F300" s="161"/>
      <c r="G300" s="115">
        <f t="shared" si="4"/>
        <v>101237816.23379998</v>
      </c>
    </row>
    <row r="301" spans="1:7" s="7" customFormat="1" ht="18" thickTop="1" thickBot="1" x14ac:dyDescent="0.25">
      <c r="A301" s="10"/>
      <c r="B301" s="122">
        <v>45958</v>
      </c>
      <c r="C301" s="123"/>
      <c r="D301" s="113" t="s">
        <v>36</v>
      </c>
      <c r="E301" s="114">
        <v>19400</v>
      </c>
      <c r="F301" s="161"/>
      <c r="G301" s="115">
        <f t="shared" si="4"/>
        <v>101257216.23379998</v>
      </c>
    </row>
    <row r="302" spans="1:7" s="7" customFormat="1" ht="18" thickTop="1" thickBot="1" x14ac:dyDescent="0.25">
      <c r="A302" s="10"/>
      <c r="B302" s="122">
        <v>45958</v>
      </c>
      <c r="C302" s="123"/>
      <c r="D302" s="196" t="s">
        <v>36</v>
      </c>
      <c r="E302" s="197">
        <v>8755</v>
      </c>
      <c r="F302" s="198"/>
      <c r="G302" s="115">
        <f t="shared" si="4"/>
        <v>101265971.23379998</v>
      </c>
    </row>
    <row r="303" spans="1:7" s="7" customFormat="1" ht="18" thickTop="1" thickBot="1" x14ac:dyDescent="0.25">
      <c r="A303" s="10"/>
      <c r="B303" s="122">
        <v>45958</v>
      </c>
      <c r="C303" s="123"/>
      <c r="D303" s="196" t="s">
        <v>26</v>
      </c>
      <c r="E303" s="197">
        <v>36530.019999999997</v>
      </c>
      <c r="F303" s="198">
        <v>936.15</v>
      </c>
      <c r="G303" s="115">
        <f t="shared" si="4"/>
        <v>101301565.10379997</v>
      </c>
    </row>
    <row r="304" spans="1:7" s="7" customFormat="1" ht="18" thickTop="1" thickBot="1" x14ac:dyDescent="0.25">
      <c r="A304" s="10"/>
      <c r="B304" s="122">
        <v>45958</v>
      </c>
      <c r="C304" s="123"/>
      <c r="D304" s="196" t="s">
        <v>75</v>
      </c>
      <c r="E304" s="197">
        <v>24705.48</v>
      </c>
      <c r="F304" s="198"/>
      <c r="G304" s="115">
        <f t="shared" si="4"/>
        <v>101326270.58379997</v>
      </c>
    </row>
    <row r="305" spans="1:7" s="7" customFormat="1" ht="18" thickTop="1" thickBot="1" x14ac:dyDescent="0.25">
      <c r="A305" s="10"/>
      <c r="B305" s="122">
        <v>45958</v>
      </c>
      <c r="C305" s="123"/>
      <c r="D305" s="196" t="s">
        <v>21</v>
      </c>
      <c r="E305" s="197"/>
      <c r="F305" s="198">
        <v>13498762.710000001</v>
      </c>
      <c r="G305" s="115">
        <f t="shared" si="4"/>
        <v>87827507.87379998</v>
      </c>
    </row>
    <row r="306" spans="1:7" s="7" customFormat="1" ht="18" thickTop="1" thickBot="1" x14ac:dyDescent="0.25">
      <c r="A306" s="10"/>
      <c r="B306" s="122">
        <v>45959</v>
      </c>
      <c r="C306" s="123"/>
      <c r="D306" s="196" t="s">
        <v>36</v>
      </c>
      <c r="E306" s="197">
        <v>36700</v>
      </c>
      <c r="F306" s="198"/>
      <c r="G306" s="115">
        <f t="shared" si="4"/>
        <v>87864207.87379998</v>
      </c>
    </row>
    <row r="307" spans="1:7" s="7" customFormat="1" ht="18" thickTop="1" thickBot="1" x14ac:dyDescent="0.25">
      <c r="A307" s="10"/>
      <c r="B307" s="122">
        <v>45959</v>
      </c>
      <c r="C307" s="123"/>
      <c r="D307" s="196" t="s">
        <v>36</v>
      </c>
      <c r="E307" s="197">
        <v>21</v>
      </c>
      <c r="F307" s="198"/>
      <c r="G307" s="115">
        <f t="shared" si="4"/>
        <v>87864228.87379998</v>
      </c>
    </row>
    <row r="308" spans="1:7" s="7" customFormat="1" ht="18" thickTop="1" thickBot="1" x14ac:dyDescent="0.25">
      <c r="A308" s="10"/>
      <c r="B308" s="122">
        <v>45959</v>
      </c>
      <c r="C308" s="123"/>
      <c r="D308" s="196" t="s">
        <v>36</v>
      </c>
      <c r="E308" s="197">
        <v>90050</v>
      </c>
      <c r="F308" s="198"/>
      <c r="G308" s="115">
        <f t="shared" si="4"/>
        <v>87954278.87379998</v>
      </c>
    </row>
    <row r="309" spans="1:7" s="7" customFormat="1" ht="18" thickTop="1" thickBot="1" x14ac:dyDescent="0.25">
      <c r="A309" s="10"/>
      <c r="B309" s="122">
        <v>45959</v>
      </c>
      <c r="C309" s="123"/>
      <c r="D309" s="196" t="s">
        <v>36</v>
      </c>
      <c r="E309" s="197">
        <v>21875</v>
      </c>
      <c r="F309" s="198"/>
      <c r="G309" s="115">
        <f t="shared" si="4"/>
        <v>87976153.87379998</v>
      </c>
    </row>
    <row r="310" spans="1:7" s="7" customFormat="1" ht="18" thickTop="1" thickBot="1" x14ac:dyDescent="0.25">
      <c r="A310" s="10"/>
      <c r="B310" s="122">
        <v>45959</v>
      </c>
      <c r="C310" s="123"/>
      <c r="D310" s="196" t="s">
        <v>36</v>
      </c>
      <c r="E310" s="197">
        <v>10300</v>
      </c>
      <c r="F310" s="198"/>
      <c r="G310" s="115">
        <f t="shared" si="4"/>
        <v>87986453.87379998</v>
      </c>
    </row>
    <row r="311" spans="1:7" s="7" customFormat="1" ht="18" thickTop="1" thickBot="1" x14ac:dyDescent="0.25">
      <c r="A311" s="10"/>
      <c r="B311" s="122">
        <v>45959</v>
      </c>
      <c r="C311" s="123"/>
      <c r="D311" s="196" t="s">
        <v>36</v>
      </c>
      <c r="E311" s="197">
        <v>18300</v>
      </c>
      <c r="F311" s="198"/>
      <c r="G311" s="115">
        <f t="shared" si="4"/>
        <v>88004753.87379998</v>
      </c>
    </row>
    <row r="312" spans="1:7" s="7" customFormat="1" ht="18" thickTop="1" thickBot="1" x14ac:dyDescent="0.25">
      <c r="A312" s="10"/>
      <c r="B312" s="122">
        <v>45959</v>
      </c>
      <c r="C312" s="123"/>
      <c r="D312" s="196" t="s">
        <v>36</v>
      </c>
      <c r="E312" s="197">
        <v>6085</v>
      </c>
      <c r="F312" s="198"/>
      <c r="G312" s="115">
        <f t="shared" si="4"/>
        <v>88010838.87379998</v>
      </c>
    </row>
    <row r="313" spans="1:7" s="7" customFormat="1" ht="18" thickTop="1" thickBot="1" x14ac:dyDescent="0.25">
      <c r="A313" s="10"/>
      <c r="B313" s="122">
        <v>45959</v>
      </c>
      <c r="C313" s="123"/>
      <c r="D313" s="196" t="s">
        <v>36</v>
      </c>
      <c r="E313" s="197">
        <v>3165</v>
      </c>
      <c r="F313" s="198"/>
      <c r="G313" s="115">
        <f t="shared" si="4"/>
        <v>88014003.87379998</v>
      </c>
    </row>
    <row r="314" spans="1:7" s="7" customFormat="1" ht="18" thickTop="1" thickBot="1" x14ac:dyDescent="0.25">
      <c r="A314" s="10"/>
      <c r="B314" s="122">
        <v>45959</v>
      </c>
      <c r="C314" s="123"/>
      <c r="D314" s="196" t="s">
        <v>26</v>
      </c>
      <c r="E314" s="197">
        <v>113334.34</v>
      </c>
      <c r="F314" s="198">
        <v>2870.4</v>
      </c>
      <c r="G314" s="115">
        <f t="shared" si="4"/>
        <v>88124467.813799977</v>
      </c>
    </row>
    <row r="315" spans="1:7" s="7" customFormat="1" ht="18" thickTop="1" thickBot="1" x14ac:dyDescent="0.25">
      <c r="A315" s="10"/>
      <c r="B315" s="122">
        <v>45959</v>
      </c>
      <c r="C315" s="123"/>
      <c r="D315" s="196" t="s">
        <v>109</v>
      </c>
      <c r="E315" s="197">
        <v>754780.72</v>
      </c>
      <c r="F315" s="198"/>
      <c r="G315" s="115">
        <f t="shared" si="4"/>
        <v>88879248.533799976</v>
      </c>
    </row>
    <row r="316" spans="1:7" s="7" customFormat="1" ht="31.5" thickTop="1" thickBot="1" x14ac:dyDescent="0.25">
      <c r="A316" s="10"/>
      <c r="B316" s="122">
        <v>45959</v>
      </c>
      <c r="C316" s="123"/>
      <c r="D316" s="196" t="s">
        <v>110</v>
      </c>
      <c r="E316" s="197">
        <v>75000</v>
      </c>
      <c r="F316" s="198"/>
      <c r="G316" s="115">
        <f t="shared" si="4"/>
        <v>88954248.533799976</v>
      </c>
    </row>
    <row r="317" spans="1:7" s="7" customFormat="1" ht="53.25" customHeight="1" thickTop="1" thickBot="1" x14ac:dyDescent="0.25">
      <c r="A317" s="10"/>
      <c r="B317" s="122">
        <v>45959</v>
      </c>
      <c r="C317" s="123"/>
      <c r="D317" s="196" t="s">
        <v>111</v>
      </c>
      <c r="E317" s="197">
        <v>750</v>
      </c>
      <c r="F317" s="198"/>
      <c r="G317" s="115">
        <f t="shared" si="4"/>
        <v>88954998.533799976</v>
      </c>
    </row>
    <row r="318" spans="1:7" s="7" customFormat="1" ht="18" thickTop="1" thickBot="1" x14ac:dyDescent="0.25">
      <c r="A318" s="10"/>
      <c r="B318" s="122">
        <v>45959</v>
      </c>
      <c r="C318" s="123" t="s">
        <v>112</v>
      </c>
      <c r="D318" s="196" t="s">
        <v>76</v>
      </c>
      <c r="E318" s="197"/>
      <c r="F318" s="198">
        <v>4707043.74</v>
      </c>
      <c r="G318" s="115">
        <f t="shared" si="4"/>
        <v>84247954.793799981</v>
      </c>
    </row>
    <row r="319" spans="1:7" s="7" customFormat="1" ht="18" thickTop="1" thickBot="1" x14ac:dyDescent="0.25">
      <c r="A319" s="10"/>
      <c r="B319" s="122">
        <v>45960</v>
      </c>
      <c r="C319" s="123"/>
      <c r="D319" s="196" t="s">
        <v>36</v>
      </c>
      <c r="E319" s="197">
        <v>43150</v>
      </c>
      <c r="F319" s="198"/>
      <c r="G319" s="115">
        <f t="shared" si="4"/>
        <v>84291104.793799981</v>
      </c>
    </row>
    <row r="320" spans="1:7" s="7" customFormat="1" ht="18" thickTop="1" thickBot="1" x14ac:dyDescent="0.25">
      <c r="A320" s="10"/>
      <c r="B320" s="122">
        <v>45960</v>
      </c>
      <c r="C320" s="123"/>
      <c r="D320" s="196" t="s">
        <v>36</v>
      </c>
      <c r="E320" s="197">
        <v>58065</v>
      </c>
      <c r="F320" s="198"/>
      <c r="G320" s="115">
        <f t="shared" si="4"/>
        <v>84349169.793799981</v>
      </c>
    </row>
    <row r="321" spans="1:7" s="7" customFormat="1" ht="18" thickTop="1" thickBot="1" x14ac:dyDescent="0.25">
      <c r="A321" s="10"/>
      <c r="B321" s="122">
        <v>45960</v>
      </c>
      <c r="C321" s="123"/>
      <c r="D321" s="196" t="s">
        <v>36</v>
      </c>
      <c r="E321" s="197">
        <v>5490</v>
      </c>
      <c r="F321" s="198"/>
      <c r="G321" s="115">
        <f t="shared" si="4"/>
        <v>84354659.793799981</v>
      </c>
    </row>
    <row r="322" spans="1:7" s="7" customFormat="1" ht="18" thickTop="1" thickBot="1" x14ac:dyDescent="0.25">
      <c r="A322" s="10"/>
      <c r="B322" s="122">
        <v>45960</v>
      </c>
      <c r="C322" s="123"/>
      <c r="D322" s="196" t="s">
        <v>36</v>
      </c>
      <c r="E322" s="197">
        <v>1750</v>
      </c>
      <c r="F322" s="198"/>
      <c r="G322" s="115">
        <f t="shared" si="4"/>
        <v>84356409.793799981</v>
      </c>
    </row>
    <row r="323" spans="1:7" s="7" customFormat="1" ht="18" thickTop="1" thickBot="1" x14ac:dyDescent="0.25">
      <c r="A323" s="10"/>
      <c r="B323" s="122">
        <v>45960</v>
      </c>
      <c r="C323" s="123"/>
      <c r="D323" s="196" t="s">
        <v>36</v>
      </c>
      <c r="E323" s="197">
        <v>22015</v>
      </c>
      <c r="F323" s="198"/>
      <c r="G323" s="115">
        <f t="shared" si="4"/>
        <v>84378424.793799981</v>
      </c>
    </row>
    <row r="324" spans="1:7" s="7" customFormat="1" ht="18" thickTop="1" thickBot="1" x14ac:dyDescent="0.25">
      <c r="A324" s="10"/>
      <c r="B324" s="122">
        <v>45960</v>
      </c>
      <c r="C324" s="123"/>
      <c r="D324" s="196" t="s">
        <v>36</v>
      </c>
      <c r="E324" s="197">
        <v>2435</v>
      </c>
      <c r="F324" s="198"/>
      <c r="G324" s="115">
        <f t="shared" si="4"/>
        <v>84380859.793799981</v>
      </c>
    </row>
    <row r="325" spans="1:7" s="7" customFormat="1" ht="18" thickTop="1" thickBot="1" x14ac:dyDescent="0.25">
      <c r="A325" s="10"/>
      <c r="B325" s="122">
        <v>45960</v>
      </c>
      <c r="C325" s="123"/>
      <c r="D325" s="196" t="s">
        <v>26</v>
      </c>
      <c r="E325" s="197">
        <v>78270.98</v>
      </c>
      <c r="F325" s="198">
        <v>2030.54</v>
      </c>
      <c r="G325" s="115">
        <f t="shared" si="4"/>
        <v>84457100.233799979</v>
      </c>
    </row>
    <row r="326" spans="1:7" s="7" customFormat="1" ht="18" thickTop="1" thickBot="1" x14ac:dyDescent="0.25">
      <c r="A326" s="10"/>
      <c r="B326" s="122">
        <v>45960</v>
      </c>
      <c r="C326" s="123"/>
      <c r="D326" s="196" t="s">
        <v>65</v>
      </c>
      <c r="E326" s="197">
        <v>10355.200000000001</v>
      </c>
      <c r="F326" s="198"/>
      <c r="G326" s="115">
        <f t="shared" si="4"/>
        <v>84467455.433799982</v>
      </c>
    </row>
    <row r="327" spans="1:7" s="7" customFormat="1" ht="61.5" thickTop="1" thickBot="1" x14ac:dyDescent="0.25">
      <c r="A327" s="10"/>
      <c r="B327" s="122">
        <v>45960</v>
      </c>
      <c r="C327" s="123"/>
      <c r="D327" s="196" t="s">
        <v>113</v>
      </c>
      <c r="E327" s="197">
        <v>920</v>
      </c>
      <c r="F327" s="198"/>
      <c r="G327" s="115">
        <f t="shared" si="4"/>
        <v>84468375.433799982</v>
      </c>
    </row>
    <row r="328" spans="1:7" s="7" customFormat="1" ht="18" thickTop="1" thickBot="1" x14ac:dyDescent="0.25">
      <c r="A328" s="10"/>
      <c r="B328" s="122">
        <v>45961</v>
      </c>
      <c r="C328" s="123"/>
      <c r="D328" s="196" t="s">
        <v>36</v>
      </c>
      <c r="E328" s="197">
        <v>21070</v>
      </c>
      <c r="F328" s="198"/>
      <c r="G328" s="115">
        <f t="shared" si="4"/>
        <v>84489445.433799982</v>
      </c>
    </row>
    <row r="329" spans="1:7" s="7" customFormat="1" ht="18" thickTop="1" thickBot="1" x14ac:dyDescent="0.25">
      <c r="A329" s="10"/>
      <c r="B329" s="122">
        <v>45961</v>
      </c>
      <c r="C329" s="123"/>
      <c r="D329" s="196" t="s">
        <v>36</v>
      </c>
      <c r="E329" s="197">
        <v>22600</v>
      </c>
      <c r="F329" s="198"/>
      <c r="G329" s="115">
        <f t="shared" si="4"/>
        <v>84512045.433799982</v>
      </c>
    </row>
    <row r="330" spans="1:7" s="7" customFormat="1" ht="18" thickTop="1" thickBot="1" x14ac:dyDescent="0.25">
      <c r="A330" s="10"/>
      <c r="B330" s="122">
        <v>45961</v>
      </c>
      <c r="C330" s="123"/>
      <c r="D330" s="196" t="s">
        <v>36</v>
      </c>
      <c r="E330" s="197">
        <v>2050</v>
      </c>
      <c r="F330" s="198"/>
      <c r="G330" s="115">
        <f t="shared" si="4"/>
        <v>84514095.433799982</v>
      </c>
    </row>
    <row r="331" spans="1:7" s="7" customFormat="1" ht="18" thickTop="1" thickBot="1" x14ac:dyDescent="0.25">
      <c r="A331" s="10"/>
      <c r="B331" s="122">
        <v>45961</v>
      </c>
      <c r="C331" s="123"/>
      <c r="D331" s="196" t="s">
        <v>36</v>
      </c>
      <c r="E331" s="197">
        <v>9025</v>
      </c>
      <c r="F331" s="198"/>
      <c r="G331" s="115">
        <f t="shared" si="4"/>
        <v>84523120.433799982</v>
      </c>
    </row>
    <row r="332" spans="1:7" s="7" customFormat="1" ht="18" thickTop="1" thickBot="1" x14ac:dyDescent="0.25">
      <c r="A332" s="10"/>
      <c r="B332" s="122">
        <v>45961</v>
      </c>
      <c r="C332" s="123"/>
      <c r="D332" s="196" t="s">
        <v>36</v>
      </c>
      <c r="E332" s="197">
        <v>29970</v>
      </c>
      <c r="F332" s="198"/>
      <c r="G332" s="115">
        <f t="shared" si="4"/>
        <v>84553090.433799982</v>
      </c>
    </row>
    <row r="333" spans="1:7" s="7" customFormat="1" ht="18" thickTop="1" thickBot="1" x14ac:dyDescent="0.25">
      <c r="A333" s="10"/>
      <c r="B333" s="122">
        <v>45961</v>
      </c>
      <c r="C333" s="123"/>
      <c r="D333" s="196" t="s">
        <v>36</v>
      </c>
      <c r="E333" s="197">
        <v>49400</v>
      </c>
      <c r="F333" s="198"/>
      <c r="G333" s="115">
        <f t="shared" si="4"/>
        <v>84602490.433799982</v>
      </c>
    </row>
    <row r="334" spans="1:7" s="7" customFormat="1" ht="18" thickTop="1" thickBot="1" x14ac:dyDescent="0.25">
      <c r="A334" s="10"/>
      <c r="B334" s="122">
        <v>45961</v>
      </c>
      <c r="C334" s="123"/>
      <c r="D334" s="196" t="s">
        <v>26</v>
      </c>
      <c r="E334" s="197">
        <v>85616.979999999981</v>
      </c>
      <c r="F334" s="198"/>
      <c r="G334" s="115">
        <f t="shared" si="4"/>
        <v>84688107.413799986</v>
      </c>
    </row>
    <row r="335" spans="1:7" s="7" customFormat="1" ht="18" thickTop="1" thickBot="1" x14ac:dyDescent="0.25">
      <c r="A335" s="10"/>
      <c r="B335" s="122">
        <v>45961</v>
      </c>
      <c r="C335" s="123"/>
      <c r="D335" s="196" t="s">
        <v>88</v>
      </c>
      <c r="E335" s="197">
        <v>121482.65</v>
      </c>
      <c r="F335" s="198"/>
      <c r="G335" s="115">
        <f t="shared" si="4"/>
        <v>84809590.063799992</v>
      </c>
    </row>
    <row r="336" spans="1:7" s="7" customFormat="1" ht="18" thickTop="1" thickBot="1" x14ac:dyDescent="0.25">
      <c r="A336" s="10"/>
      <c r="B336" s="122">
        <v>45961</v>
      </c>
      <c r="C336" s="123"/>
      <c r="D336" s="196" t="s">
        <v>88</v>
      </c>
      <c r="E336" s="197">
        <v>1000</v>
      </c>
      <c r="F336" s="198"/>
      <c r="G336" s="115">
        <f t="shared" si="4"/>
        <v>84810590.063799992</v>
      </c>
    </row>
    <row r="337" spans="1:8" s="7" customFormat="1" ht="18" thickTop="1" thickBot="1" x14ac:dyDescent="0.25">
      <c r="A337" s="10"/>
      <c r="B337" s="122">
        <v>45961</v>
      </c>
      <c r="C337" s="123"/>
      <c r="D337" s="196" t="s">
        <v>104</v>
      </c>
      <c r="E337" s="197">
        <v>344202.15</v>
      </c>
      <c r="F337" s="198"/>
      <c r="G337" s="115">
        <f t="shared" si="4"/>
        <v>85154792.213799998</v>
      </c>
    </row>
    <row r="338" spans="1:8" s="7" customFormat="1" ht="18" thickTop="1" thickBot="1" x14ac:dyDescent="0.25">
      <c r="A338" s="10"/>
      <c r="B338" s="122">
        <v>45961</v>
      </c>
      <c r="C338" s="123"/>
      <c r="D338" s="196" t="s">
        <v>89</v>
      </c>
      <c r="E338" s="197">
        <v>29129.68</v>
      </c>
      <c r="F338" s="198"/>
      <c r="G338" s="115">
        <f t="shared" si="4"/>
        <v>85183921.893800005</v>
      </c>
    </row>
    <row r="339" spans="1:8" s="7" customFormat="1" ht="18" thickTop="1" thickBot="1" x14ac:dyDescent="0.25">
      <c r="A339" s="10"/>
      <c r="B339" s="122">
        <v>45961</v>
      </c>
      <c r="C339" s="123"/>
      <c r="D339" s="196" t="s">
        <v>77</v>
      </c>
      <c r="E339" s="197">
        <v>617258.31000000006</v>
      </c>
      <c r="F339" s="198"/>
      <c r="G339" s="115">
        <f t="shared" ref="G339:G349" si="5">G338+E339-F339</f>
        <v>85801180.203800008</v>
      </c>
    </row>
    <row r="340" spans="1:8" s="7" customFormat="1" ht="18" thickTop="1" thickBot="1" x14ac:dyDescent="0.25">
      <c r="A340" s="10"/>
      <c r="B340" s="122">
        <v>45961</v>
      </c>
      <c r="C340" s="123"/>
      <c r="D340" s="196" t="s">
        <v>59</v>
      </c>
      <c r="E340" s="197">
        <v>661809.56999999995</v>
      </c>
      <c r="F340" s="198"/>
      <c r="G340" s="115">
        <f t="shared" si="5"/>
        <v>86462989.773800001</v>
      </c>
    </row>
    <row r="341" spans="1:8" s="7" customFormat="1" ht="18" thickTop="1" thickBot="1" x14ac:dyDescent="0.25">
      <c r="A341" s="10"/>
      <c r="B341" s="122">
        <v>45961</v>
      </c>
      <c r="C341" s="123"/>
      <c r="D341" s="196" t="s">
        <v>65</v>
      </c>
      <c r="E341" s="197">
        <v>450503.82</v>
      </c>
      <c r="F341" s="198"/>
      <c r="G341" s="115">
        <f t="shared" si="5"/>
        <v>86913493.593799993</v>
      </c>
    </row>
    <row r="342" spans="1:8" s="7" customFormat="1" ht="18" thickTop="1" thickBot="1" x14ac:dyDescent="0.25">
      <c r="A342" s="10"/>
      <c r="B342" s="122">
        <v>45961</v>
      </c>
      <c r="C342" s="123"/>
      <c r="D342" s="196" t="s">
        <v>74</v>
      </c>
      <c r="E342" s="197">
        <v>2817223.1</v>
      </c>
      <c r="F342" s="198"/>
      <c r="G342" s="115">
        <f t="shared" si="5"/>
        <v>89730716.693799987</v>
      </c>
    </row>
    <row r="343" spans="1:8" s="7" customFormat="1" ht="18" thickTop="1" thickBot="1" x14ac:dyDescent="0.25">
      <c r="A343" s="10"/>
      <c r="B343" s="122">
        <v>45961</v>
      </c>
      <c r="C343" s="123"/>
      <c r="D343" s="196" t="s">
        <v>74</v>
      </c>
      <c r="E343" s="197">
        <v>295540.38</v>
      </c>
      <c r="F343" s="198"/>
      <c r="G343" s="115">
        <f t="shared" si="5"/>
        <v>90026257.073799983</v>
      </c>
    </row>
    <row r="344" spans="1:8" s="7" customFormat="1" ht="18" thickTop="1" thickBot="1" x14ac:dyDescent="0.25">
      <c r="A344" s="10"/>
      <c r="B344" s="122">
        <v>45961</v>
      </c>
      <c r="C344" s="123"/>
      <c r="D344" s="196" t="s">
        <v>21</v>
      </c>
      <c r="E344" s="197"/>
      <c r="F344" s="198">
        <v>9644742.1099999994</v>
      </c>
      <c r="G344" s="115">
        <f t="shared" si="5"/>
        <v>80381514.963799983</v>
      </c>
    </row>
    <row r="345" spans="1:8" s="7" customFormat="1" ht="18" hidden="1" thickTop="1" thickBot="1" x14ac:dyDescent="0.25">
      <c r="A345" s="10"/>
      <c r="B345" s="122"/>
      <c r="C345" s="123"/>
      <c r="D345" s="196"/>
      <c r="E345" s="197"/>
      <c r="F345" s="198"/>
      <c r="G345" s="115">
        <f t="shared" si="5"/>
        <v>80381514.963799983</v>
      </c>
    </row>
    <row r="346" spans="1:8" s="7" customFormat="1" ht="18" hidden="1" thickTop="1" thickBot="1" x14ac:dyDescent="0.25">
      <c r="A346" s="10"/>
      <c r="B346" s="122"/>
      <c r="C346" s="123"/>
      <c r="D346" s="196"/>
      <c r="E346" s="197"/>
      <c r="F346" s="198"/>
      <c r="G346" s="115">
        <f t="shared" si="5"/>
        <v>80381514.963799983</v>
      </c>
    </row>
    <row r="347" spans="1:8" s="7" customFormat="1" ht="18" hidden="1" thickTop="1" thickBot="1" x14ac:dyDescent="0.25">
      <c r="A347" s="10"/>
      <c r="B347" s="122"/>
      <c r="C347" s="123"/>
      <c r="D347" s="196"/>
      <c r="E347" s="197"/>
      <c r="F347" s="198"/>
      <c r="G347" s="115">
        <f t="shared" si="5"/>
        <v>80381514.963799983</v>
      </c>
    </row>
    <row r="348" spans="1:8" s="7" customFormat="1" ht="18" hidden="1" thickTop="1" thickBot="1" x14ac:dyDescent="0.25">
      <c r="A348" s="10"/>
      <c r="B348" s="122"/>
      <c r="C348" s="123"/>
      <c r="D348" s="196"/>
      <c r="E348" s="197"/>
      <c r="F348" s="198"/>
      <c r="G348" s="115">
        <f t="shared" si="5"/>
        <v>80381514.963799983</v>
      </c>
    </row>
    <row r="349" spans="1:8" s="7" customFormat="1" ht="18" hidden="1" thickTop="1" thickBot="1" x14ac:dyDescent="0.25">
      <c r="A349" s="10"/>
      <c r="B349" s="122"/>
      <c r="C349" s="123"/>
      <c r="D349" s="196"/>
      <c r="E349" s="197"/>
      <c r="F349" s="198"/>
      <c r="G349" s="115">
        <f t="shared" si="5"/>
        <v>80381514.963799983</v>
      </c>
    </row>
    <row r="350" spans="1:8" ht="18" thickTop="1" thickBot="1" x14ac:dyDescent="0.25">
      <c r="A350" s="23"/>
      <c r="B350" s="192"/>
      <c r="C350" s="193"/>
      <c r="D350" s="193" t="s">
        <v>8</v>
      </c>
      <c r="E350" s="194">
        <f>SUM(E18:E349)</f>
        <v>124191116.13000003</v>
      </c>
      <c r="F350" s="195">
        <f>SUM(F18:F349)</f>
        <v>104950405.01000001</v>
      </c>
      <c r="G350" s="115">
        <f>G17+E350-F350</f>
        <v>80381514.963799939</v>
      </c>
      <c r="H350" s="24">
        <f>+G350-'[1]CTA. RECOLECTORA (010) y 3000'!$G$12852</f>
        <v>0</v>
      </c>
    </row>
    <row r="351" spans="1:8" ht="16.5" x14ac:dyDescent="0.2">
      <c r="A351" s="5"/>
      <c r="B351" s="124"/>
      <c r="C351" s="124"/>
      <c r="D351" s="124"/>
      <c r="E351" s="125"/>
      <c r="F351" s="184"/>
      <c r="G351" s="125"/>
    </row>
    <row r="352" spans="1:8" ht="16.5" x14ac:dyDescent="0.2">
      <c r="A352" s="5"/>
      <c r="B352" s="124"/>
      <c r="C352" s="126" t="s">
        <v>28</v>
      </c>
      <c r="D352" s="127"/>
      <c r="E352" s="80"/>
      <c r="F352" s="185"/>
      <c r="G352" s="125"/>
    </row>
    <row r="353" spans="1:8" ht="16.5" x14ac:dyDescent="0.2">
      <c r="A353" s="5"/>
      <c r="B353" s="124"/>
      <c r="C353" s="126" t="s">
        <v>30</v>
      </c>
      <c r="D353" s="127"/>
      <c r="E353" s="80"/>
      <c r="F353" s="185"/>
      <c r="G353" s="125"/>
    </row>
    <row r="354" spans="1:8" ht="16.5" x14ac:dyDescent="0.2">
      <c r="A354" s="5"/>
      <c r="B354" s="124"/>
      <c r="C354" s="126"/>
      <c r="D354" s="77" t="s">
        <v>33</v>
      </c>
      <c r="E354" s="126"/>
      <c r="G354" s="167"/>
    </row>
    <row r="355" spans="1:8" ht="16.5" x14ac:dyDescent="0.2">
      <c r="A355" s="5"/>
      <c r="B355" s="124"/>
      <c r="C355" s="127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4"/>
      <c r="C356" s="127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4"/>
      <c r="C357" s="127"/>
      <c r="D357" s="77" t="s">
        <v>31</v>
      </c>
      <c r="E357" s="77" t="s">
        <v>67</v>
      </c>
      <c r="G357" s="77" t="s">
        <v>69</v>
      </c>
    </row>
    <row r="358" spans="1:8" ht="16.5" x14ac:dyDescent="0.2">
      <c r="A358" s="5"/>
      <c r="B358" s="124"/>
      <c r="C358" s="127"/>
      <c r="D358" s="80"/>
      <c r="E358" s="77" t="s">
        <v>47</v>
      </c>
      <c r="F358" s="184"/>
      <c r="G358" s="77" t="s">
        <v>46</v>
      </c>
      <c r="H358" s="22"/>
    </row>
    <row r="359" spans="1:8" ht="16.5" x14ac:dyDescent="0.2">
      <c r="A359" s="5"/>
      <c r="B359" s="124"/>
      <c r="C359" s="127"/>
      <c r="D359" s="80"/>
      <c r="F359" s="184"/>
      <c r="G359" s="125"/>
    </row>
    <row r="360" spans="1:8" ht="16.5" x14ac:dyDescent="0.2">
      <c r="A360" s="5"/>
      <c r="B360" s="124"/>
      <c r="C360" s="127"/>
      <c r="D360" s="80"/>
      <c r="F360" s="184"/>
      <c r="G360" s="125"/>
    </row>
    <row r="361" spans="1:8" ht="16.5" x14ac:dyDescent="0.2">
      <c r="A361" s="5"/>
      <c r="B361" s="124"/>
      <c r="C361" s="127"/>
      <c r="D361" s="80"/>
      <c r="F361" s="184"/>
      <c r="G361" s="125"/>
    </row>
    <row r="362" spans="1:8" ht="16.5" x14ac:dyDescent="0.2">
      <c r="A362" s="5"/>
      <c r="B362" s="124"/>
      <c r="C362" s="124"/>
      <c r="F362" s="184"/>
      <c r="G362" s="125"/>
    </row>
    <row r="363" spans="1:8" ht="16.5" x14ac:dyDescent="0.2">
      <c r="A363" s="5"/>
      <c r="B363" s="124"/>
      <c r="C363" s="124"/>
      <c r="E363" s="80"/>
      <c r="F363" s="184"/>
      <c r="G363" s="125"/>
    </row>
    <row r="364" spans="1:8" ht="16.5" x14ac:dyDescent="0.2">
      <c r="A364" s="5"/>
      <c r="B364" s="5"/>
      <c r="C364" s="5"/>
      <c r="F364" s="187"/>
      <c r="G364" s="8"/>
    </row>
    <row r="365" spans="1:8" ht="16.5" x14ac:dyDescent="0.2">
      <c r="A365" s="5"/>
      <c r="B365" s="5"/>
      <c r="C365" s="5"/>
      <c r="F365" s="187"/>
      <c r="G365" s="8"/>
    </row>
    <row r="366" spans="1:8" ht="16.5" x14ac:dyDescent="0.2">
      <c r="A366" s="5"/>
      <c r="B366" s="5"/>
      <c r="C366" s="5"/>
      <c r="E366" s="8"/>
      <c r="F366" s="187"/>
      <c r="G366" s="8"/>
    </row>
    <row r="367" spans="1:8" x14ac:dyDescent="0.2">
      <c r="A367" s="9"/>
      <c r="B367" s="9"/>
      <c r="C367" s="9"/>
      <c r="D367" s="9"/>
      <c r="E367" s="9"/>
      <c r="F367" s="188"/>
      <c r="G367" s="9"/>
    </row>
    <row r="368" spans="1:8" x14ac:dyDescent="0.2">
      <c r="A368" s="9"/>
      <c r="B368" s="9"/>
      <c r="C368" s="9"/>
      <c r="D368" s="9"/>
      <c r="E368" s="9"/>
      <c r="F368" s="188"/>
      <c r="G368" s="9"/>
    </row>
    <row r="369" spans="1:7" x14ac:dyDescent="0.2">
      <c r="A369" s="9"/>
      <c r="B369" s="9"/>
      <c r="C369" s="9"/>
      <c r="D369" s="9"/>
      <c r="E369" s="9"/>
      <c r="F369" s="188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6" manualBreakCount="6">
    <brk id="56" max="6" man="1"/>
    <brk id="107" max="6" man="1"/>
    <brk id="160" max="6" man="1"/>
    <brk id="212" max="6" man="1"/>
    <brk id="269" max="6" man="1"/>
    <brk id="31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372"/>
  <sheetViews>
    <sheetView view="pageBreakPreview" topLeftCell="B34" zoomScale="60" zoomScaleNormal="80" workbookViewId="0">
      <selection activeCell="H21" sqref="H21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8"/>
    </row>
    <row r="2" spans="1:13" s="11" customFormat="1" x14ac:dyDescent="0.2">
      <c r="E2" s="168"/>
    </row>
    <row r="3" spans="1:13" s="14" customFormat="1" ht="12" customHeight="1" x14ac:dyDescent="0.2">
      <c r="E3" s="169"/>
    </row>
    <row r="4" spans="1:13" s="15" customFormat="1" ht="18" customHeight="1" x14ac:dyDescent="0.3">
      <c r="B4" s="16"/>
      <c r="C4" s="16"/>
      <c r="D4" s="12"/>
      <c r="E4" s="17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8" t="s">
        <v>18</v>
      </c>
      <c r="D7" s="228"/>
      <c r="E7" s="228"/>
      <c r="F7" s="228"/>
      <c r="G7" s="228"/>
      <c r="H7" s="228"/>
      <c r="I7" s="228"/>
    </row>
    <row r="8" spans="1:13" s="14" customFormat="1" ht="21" customHeight="1" x14ac:dyDescent="0.2">
      <c r="B8" s="15"/>
      <c r="C8" s="228" t="s">
        <v>3</v>
      </c>
      <c r="D8" s="228"/>
      <c r="E8" s="228"/>
      <c r="F8" s="228"/>
      <c r="G8" s="228"/>
      <c r="H8" s="228"/>
      <c r="I8" s="228"/>
    </row>
    <row r="9" spans="1:13" s="14" customFormat="1" ht="18.75" x14ac:dyDescent="0.2">
      <c r="C9" s="228" t="s">
        <v>81</v>
      </c>
      <c r="D9" s="228"/>
      <c r="E9" s="228"/>
      <c r="F9" s="228"/>
      <c r="G9" s="228"/>
      <c r="H9" s="228"/>
      <c r="I9" s="228"/>
    </row>
    <row r="10" spans="1:13" s="11" customFormat="1" ht="19.5" customHeight="1" thickBot="1" x14ac:dyDescent="0.25">
      <c r="E10" s="168"/>
    </row>
    <row r="11" spans="1:13" s="3" customFormat="1" ht="28.5" customHeight="1" thickTop="1" thickBot="1" x14ac:dyDescent="0.25">
      <c r="A11" s="7"/>
      <c r="B11" s="7"/>
      <c r="C11" s="227"/>
      <c r="D11" s="224" t="s">
        <v>16</v>
      </c>
      <c r="E11" s="224"/>
      <c r="F11" s="224"/>
      <c r="G11" s="224"/>
      <c r="H11" s="224"/>
      <c r="I11" s="224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7"/>
      <c r="D12" s="223" t="s">
        <v>7</v>
      </c>
      <c r="E12" s="223"/>
      <c r="F12" s="223"/>
      <c r="G12" s="223"/>
      <c r="H12" s="223"/>
      <c r="I12" s="46">
        <f>+'[3]CTA. RECOLECTORA AUXILIAR 3001'!$J$6865</f>
        <v>-42917069.078699946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7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1"/>
      <c r="F14" s="136">
        <f>+'INGRESOS CUENTA COLECT'!D17</f>
        <v>45930</v>
      </c>
      <c r="G14" s="144"/>
      <c r="H14" s="145">
        <v>0</v>
      </c>
      <c r="I14" s="56">
        <f>+I12</f>
        <v>-42917069.078699946</v>
      </c>
    </row>
    <row r="15" spans="1:13" s="6" customFormat="1" ht="31.5" customHeight="1" thickTop="1" thickBot="1" x14ac:dyDescent="0.25">
      <c r="C15" s="58"/>
      <c r="D15" s="60">
        <v>45931</v>
      </c>
      <c r="E15" s="61"/>
      <c r="F15" s="96" t="s">
        <v>21</v>
      </c>
      <c r="G15" s="100">
        <v>3514874.2</v>
      </c>
      <c r="H15" s="100"/>
      <c r="I15" s="40">
        <f>I14+G15-H15</f>
        <v>-39402194.878699943</v>
      </c>
    </row>
    <row r="16" spans="1:13" s="6" customFormat="1" ht="31.5" customHeight="1" thickTop="1" thickBot="1" x14ac:dyDescent="0.25">
      <c r="C16" s="132"/>
      <c r="D16" s="60">
        <v>45931</v>
      </c>
      <c r="E16" s="61"/>
      <c r="F16" s="96" t="s">
        <v>21</v>
      </c>
      <c r="G16" s="100">
        <v>655093.4</v>
      </c>
      <c r="H16" s="100"/>
      <c r="I16" s="40">
        <f t="shared" ref="I16:I200" si="0">I15+G16-H16</f>
        <v>-38747101.478699945</v>
      </c>
    </row>
    <row r="17" spans="3:9" s="6" customFormat="1" ht="24.75" customHeight="1" thickTop="1" thickBot="1" x14ac:dyDescent="0.25">
      <c r="C17" s="59"/>
      <c r="D17" s="60">
        <v>45933</v>
      </c>
      <c r="E17" s="64"/>
      <c r="F17" s="96" t="s">
        <v>21</v>
      </c>
      <c r="G17" s="101">
        <v>237573.05</v>
      </c>
      <c r="H17" s="101"/>
      <c r="I17" s="40">
        <f t="shared" si="0"/>
        <v>-38509528.428699948</v>
      </c>
    </row>
    <row r="18" spans="3:9" s="6" customFormat="1" ht="30" thickTop="1" thickBot="1" x14ac:dyDescent="0.25">
      <c r="C18" s="59"/>
      <c r="D18" s="60">
        <v>45934</v>
      </c>
      <c r="E18" s="61"/>
      <c r="F18" s="96" t="s">
        <v>21</v>
      </c>
      <c r="G18" s="101">
        <v>24603992.309999999</v>
      </c>
      <c r="H18" s="98"/>
      <c r="I18" s="40">
        <f t="shared" si="0"/>
        <v>-13905536.118699949</v>
      </c>
    </row>
    <row r="19" spans="3:9" s="6" customFormat="1" ht="30" thickTop="1" thickBot="1" x14ac:dyDescent="0.25">
      <c r="C19" s="59"/>
      <c r="D19" s="60">
        <v>45934</v>
      </c>
      <c r="E19" s="64" t="s">
        <v>114</v>
      </c>
      <c r="F19" s="96" t="s">
        <v>15</v>
      </c>
      <c r="G19" s="101"/>
      <c r="H19" s="98">
        <v>12950</v>
      </c>
      <c r="I19" s="40">
        <f t="shared" si="0"/>
        <v>-13918486.118699949</v>
      </c>
    </row>
    <row r="20" spans="3:9" s="6" customFormat="1" ht="18" thickTop="1" thickBot="1" x14ac:dyDescent="0.25">
      <c r="C20" s="59"/>
      <c r="D20" s="60">
        <v>45934</v>
      </c>
      <c r="E20" s="61" t="s">
        <v>114</v>
      </c>
      <c r="F20" s="96" t="s">
        <v>270</v>
      </c>
      <c r="G20" s="101"/>
      <c r="H20" s="98">
        <v>246050</v>
      </c>
      <c r="I20" s="40">
        <f t="shared" si="0"/>
        <v>-14164536.118699949</v>
      </c>
    </row>
    <row r="21" spans="3:9" s="6" customFormat="1" ht="18" thickTop="1" thickBot="1" x14ac:dyDescent="0.25">
      <c r="C21" s="59"/>
      <c r="D21" s="60">
        <v>45934</v>
      </c>
      <c r="E21" s="64" t="s">
        <v>115</v>
      </c>
      <c r="F21" s="96" t="s">
        <v>271</v>
      </c>
      <c r="G21" s="101"/>
      <c r="H21" s="98">
        <v>135300</v>
      </c>
      <c r="I21" s="40">
        <f t="shared" si="0"/>
        <v>-14299836.118699949</v>
      </c>
    </row>
    <row r="22" spans="3:9" s="6" customFormat="1" ht="30" thickTop="1" thickBot="1" x14ac:dyDescent="0.25">
      <c r="C22" s="59"/>
      <c r="D22" s="60">
        <v>45934</v>
      </c>
      <c r="E22" s="61" t="s">
        <v>116</v>
      </c>
      <c r="F22" s="96" t="s">
        <v>15</v>
      </c>
      <c r="G22" s="101"/>
      <c r="H22" s="98">
        <v>19507.5</v>
      </c>
      <c r="I22" s="40">
        <f t="shared" si="0"/>
        <v>-14319343.618699949</v>
      </c>
    </row>
    <row r="23" spans="3:9" s="6" customFormat="1" ht="18" thickTop="1" thickBot="1" x14ac:dyDescent="0.25">
      <c r="C23" s="59"/>
      <c r="D23" s="60">
        <v>45934</v>
      </c>
      <c r="E23" s="61" t="s">
        <v>116</v>
      </c>
      <c r="F23" s="96" t="s">
        <v>272</v>
      </c>
      <c r="G23" s="101"/>
      <c r="H23" s="98">
        <v>370642.5</v>
      </c>
      <c r="I23" s="40">
        <f t="shared" si="0"/>
        <v>-14689986.118699949</v>
      </c>
    </row>
    <row r="24" spans="3:9" s="6" customFormat="1" ht="30" thickTop="1" thickBot="1" x14ac:dyDescent="0.25">
      <c r="C24" s="59"/>
      <c r="D24" s="60">
        <v>45934</v>
      </c>
      <c r="E24" s="61" t="s">
        <v>117</v>
      </c>
      <c r="F24" s="96" t="s">
        <v>15</v>
      </c>
      <c r="G24" s="101"/>
      <c r="H24" s="98">
        <v>10080</v>
      </c>
      <c r="I24" s="40">
        <f t="shared" si="0"/>
        <v>-14700066.118699949</v>
      </c>
    </row>
    <row r="25" spans="3:9" s="6" customFormat="1" ht="18" thickTop="1" thickBot="1" x14ac:dyDescent="0.25">
      <c r="C25" s="59"/>
      <c r="D25" s="60">
        <v>45934</v>
      </c>
      <c r="E25" s="61" t="s">
        <v>117</v>
      </c>
      <c r="F25" s="96" t="s">
        <v>273</v>
      </c>
      <c r="G25" s="101"/>
      <c r="H25" s="98">
        <v>191520</v>
      </c>
      <c r="I25" s="40">
        <f t="shared" si="0"/>
        <v>-14891586.118699949</v>
      </c>
    </row>
    <row r="26" spans="3:9" s="6" customFormat="1" ht="30" thickTop="1" thickBot="1" x14ac:dyDescent="0.25">
      <c r="C26" s="59"/>
      <c r="D26" s="60">
        <v>45934</v>
      </c>
      <c r="E26" s="61" t="s">
        <v>118</v>
      </c>
      <c r="F26" s="96" t="s">
        <v>15</v>
      </c>
      <c r="G26" s="101"/>
      <c r="H26" s="98">
        <v>3600</v>
      </c>
      <c r="I26" s="40">
        <f t="shared" si="0"/>
        <v>-14895186.118699949</v>
      </c>
    </row>
    <row r="27" spans="3:9" s="6" customFormat="1" ht="18" thickTop="1" thickBot="1" x14ac:dyDescent="0.25">
      <c r="C27" s="59"/>
      <c r="D27" s="60">
        <v>45934</v>
      </c>
      <c r="E27" s="61" t="s">
        <v>118</v>
      </c>
      <c r="F27" s="96" t="s">
        <v>274</v>
      </c>
      <c r="G27" s="101"/>
      <c r="H27" s="98">
        <v>68400</v>
      </c>
      <c r="I27" s="40">
        <f t="shared" si="0"/>
        <v>-14963586.118699949</v>
      </c>
    </row>
    <row r="28" spans="3:9" s="6" customFormat="1" ht="30" thickTop="1" thickBot="1" x14ac:dyDescent="0.25">
      <c r="C28" s="59"/>
      <c r="D28" s="60">
        <v>45934</v>
      </c>
      <c r="E28" s="61" t="s">
        <v>119</v>
      </c>
      <c r="F28" s="96" t="s">
        <v>15</v>
      </c>
      <c r="G28" s="101"/>
      <c r="H28" s="98">
        <v>6000</v>
      </c>
      <c r="I28" s="40">
        <f t="shared" si="0"/>
        <v>-14969586.118699949</v>
      </c>
    </row>
    <row r="29" spans="3:9" s="6" customFormat="1" ht="18" thickTop="1" thickBot="1" x14ac:dyDescent="0.25">
      <c r="C29" s="59"/>
      <c r="D29" s="60">
        <v>45934</v>
      </c>
      <c r="E29" s="61" t="s">
        <v>119</v>
      </c>
      <c r="F29" s="96" t="s">
        <v>274</v>
      </c>
      <c r="G29" s="101"/>
      <c r="H29" s="98">
        <v>114000</v>
      </c>
      <c r="I29" s="40">
        <f t="shared" si="0"/>
        <v>-15083586.118699949</v>
      </c>
    </row>
    <row r="30" spans="3:9" s="6" customFormat="1" ht="30" thickTop="1" thickBot="1" x14ac:dyDescent="0.25">
      <c r="C30" s="59"/>
      <c r="D30" s="60">
        <v>45934</v>
      </c>
      <c r="E30" s="61" t="s">
        <v>120</v>
      </c>
      <c r="F30" s="96" t="s">
        <v>15</v>
      </c>
      <c r="G30" s="101"/>
      <c r="H30" s="98">
        <v>300</v>
      </c>
      <c r="I30" s="40">
        <f t="shared" si="0"/>
        <v>-15083886.118699949</v>
      </c>
    </row>
    <row r="31" spans="3:9" s="6" customFormat="1" ht="18" thickTop="1" thickBot="1" x14ac:dyDescent="0.25">
      <c r="C31" s="59"/>
      <c r="D31" s="60">
        <v>45934</v>
      </c>
      <c r="E31" s="61" t="s">
        <v>120</v>
      </c>
      <c r="F31" s="96" t="s">
        <v>274</v>
      </c>
      <c r="G31" s="101"/>
      <c r="H31" s="98">
        <v>5700</v>
      </c>
      <c r="I31" s="40">
        <f t="shared" si="0"/>
        <v>-15089586.118699949</v>
      </c>
    </row>
    <row r="32" spans="3:9" s="6" customFormat="1" ht="30" thickTop="1" thickBot="1" x14ac:dyDescent="0.25">
      <c r="C32" s="59"/>
      <c r="D32" s="60">
        <v>45934</v>
      </c>
      <c r="E32" s="61" t="s">
        <v>121</v>
      </c>
      <c r="F32" s="96" t="s">
        <v>15</v>
      </c>
      <c r="G32" s="101"/>
      <c r="H32" s="98">
        <v>4050</v>
      </c>
      <c r="I32" s="40">
        <f t="shared" si="0"/>
        <v>-15093636.118699949</v>
      </c>
    </row>
    <row r="33" spans="3:9" s="6" customFormat="1" ht="18" thickTop="1" thickBot="1" x14ac:dyDescent="0.25">
      <c r="C33" s="59"/>
      <c r="D33" s="60">
        <v>45934</v>
      </c>
      <c r="E33" s="61" t="s">
        <v>121</v>
      </c>
      <c r="F33" s="96" t="s">
        <v>275</v>
      </c>
      <c r="G33" s="101"/>
      <c r="H33" s="98">
        <v>178200</v>
      </c>
      <c r="I33" s="40">
        <f t="shared" si="0"/>
        <v>-15271836.118699949</v>
      </c>
    </row>
    <row r="34" spans="3:9" s="6" customFormat="1" ht="30" thickTop="1" thickBot="1" x14ac:dyDescent="0.25">
      <c r="C34" s="59"/>
      <c r="D34" s="60">
        <v>45934</v>
      </c>
      <c r="E34" s="61" t="s">
        <v>122</v>
      </c>
      <c r="F34" s="96" t="s">
        <v>15</v>
      </c>
      <c r="G34" s="101"/>
      <c r="H34" s="98">
        <v>4750</v>
      </c>
      <c r="I34" s="40">
        <f t="shared" si="0"/>
        <v>-15276586.118699949</v>
      </c>
    </row>
    <row r="35" spans="3:9" s="6" customFormat="1" ht="18" thickTop="1" thickBot="1" x14ac:dyDescent="0.25">
      <c r="C35" s="59"/>
      <c r="D35" s="60">
        <v>45934</v>
      </c>
      <c r="E35" s="61" t="s">
        <v>122</v>
      </c>
      <c r="F35" s="96" t="s">
        <v>275</v>
      </c>
      <c r="G35" s="101"/>
      <c r="H35" s="98">
        <v>185250</v>
      </c>
      <c r="I35" s="40">
        <f t="shared" si="0"/>
        <v>-15461836.118699949</v>
      </c>
    </row>
    <row r="36" spans="3:9" s="6" customFormat="1" ht="18" thickTop="1" thickBot="1" x14ac:dyDescent="0.25">
      <c r="C36" s="59"/>
      <c r="D36" s="60">
        <v>45934</v>
      </c>
      <c r="E36" s="61" t="s">
        <v>123</v>
      </c>
      <c r="F36" s="96" t="s">
        <v>275</v>
      </c>
      <c r="G36" s="101"/>
      <c r="H36" s="98">
        <v>604100</v>
      </c>
      <c r="I36" s="40">
        <f t="shared" si="0"/>
        <v>-16065936.118699949</v>
      </c>
    </row>
    <row r="37" spans="3:9" s="6" customFormat="1" ht="18" thickTop="1" thickBot="1" x14ac:dyDescent="0.25">
      <c r="C37" s="59"/>
      <c r="D37" s="60">
        <v>45934</v>
      </c>
      <c r="E37" s="61" t="s">
        <v>124</v>
      </c>
      <c r="F37" s="96" t="s">
        <v>276</v>
      </c>
      <c r="G37" s="101"/>
      <c r="H37" s="98">
        <v>733455</v>
      </c>
      <c r="I37" s="40">
        <f t="shared" si="0"/>
        <v>-16799391.118699949</v>
      </c>
    </row>
    <row r="38" spans="3:9" s="6" customFormat="1" ht="18" thickTop="1" thickBot="1" x14ac:dyDescent="0.25">
      <c r="C38" s="59"/>
      <c r="D38" s="60">
        <v>45934</v>
      </c>
      <c r="E38" s="61" t="s">
        <v>125</v>
      </c>
      <c r="F38" s="96" t="s">
        <v>276</v>
      </c>
      <c r="G38" s="101"/>
      <c r="H38" s="98">
        <v>525480</v>
      </c>
      <c r="I38" s="40">
        <f t="shared" si="0"/>
        <v>-17324871.118699949</v>
      </c>
    </row>
    <row r="39" spans="3:9" s="6" customFormat="1" ht="18" thickTop="1" thickBot="1" x14ac:dyDescent="0.25">
      <c r="C39" s="59"/>
      <c r="D39" s="60">
        <v>45934</v>
      </c>
      <c r="E39" s="61" t="s">
        <v>126</v>
      </c>
      <c r="F39" s="96" t="s">
        <v>276</v>
      </c>
      <c r="G39" s="101"/>
      <c r="H39" s="98">
        <v>183500</v>
      </c>
      <c r="I39" s="40">
        <f t="shared" si="0"/>
        <v>-17508371.118699949</v>
      </c>
    </row>
    <row r="40" spans="3:9" s="6" customFormat="1" ht="18" thickTop="1" thickBot="1" x14ac:dyDescent="0.25">
      <c r="C40" s="59"/>
      <c r="D40" s="60">
        <v>45934</v>
      </c>
      <c r="E40" s="61" t="s">
        <v>127</v>
      </c>
      <c r="F40" s="96" t="s">
        <v>276</v>
      </c>
      <c r="G40" s="101"/>
      <c r="H40" s="98">
        <v>192975</v>
      </c>
      <c r="I40" s="40">
        <f t="shared" si="0"/>
        <v>-17701346.118699949</v>
      </c>
    </row>
    <row r="41" spans="3:9" s="6" customFormat="1" ht="18" thickTop="1" thickBot="1" x14ac:dyDescent="0.25">
      <c r="C41" s="59"/>
      <c r="D41" s="60">
        <v>45934</v>
      </c>
      <c r="E41" s="61" t="s">
        <v>128</v>
      </c>
      <c r="F41" s="96" t="s">
        <v>276</v>
      </c>
      <c r="G41" s="101"/>
      <c r="H41" s="98">
        <v>248000</v>
      </c>
      <c r="I41" s="40">
        <f t="shared" si="0"/>
        <v>-17949346.118699949</v>
      </c>
    </row>
    <row r="42" spans="3:9" s="6" customFormat="1" ht="30" thickTop="1" thickBot="1" x14ac:dyDescent="0.25">
      <c r="C42" s="59"/>
      <c r="D42" s="60">
        <v>45934</v>
      </c>
      <c r="E42" s="61" t="s">
        <v>129</v>
      </c>
      <c r="F42" s="96" t="s">
        <v>15</v>
      </c>
      <c r="G42" s="101"/>
      <c r="H42" s="98">
        <v>13067.5</v>
      </c>
      <c r="I42" s="40">
        <f t="shared" si="0"/>
        <v>-17962413.618699949</v>
      </c>
    </row>
    <row r="43" spans="3:9" s="6" customFormat="1" ht="18" thickTop="1" thickBot="1" x14ac:dyDescent="0.25">
      <c r="C43" s="59"/>
      <c r="D43" s="60">
        <v>45934</v>
      </c>
      <c r="E43" s="61" t="s">
        <v>129</v>
      </c>
      <c r="F43" s="96" t="s">
        <v>273</v>
      </c>
      <c r="G43" s="101"/>
      <c r="H43" s="98">
        <v>295882.5</v>
      </c>
      <c r="I43" s="40">
        <f t="shared" si="0"/>
        <v>-18258296.118699949</v>
      </c>
    </row>
    <row r="44" spans="3:9" s="6" customFormat="1" ht="30" thickTop="1" thickBot="1" x14ac:dyDescent="0.25">
      <c r="C44" s="59"/>
      <c r="D44" s="60">
        <v>45934</v>
      </c>
      <c r="E44" s="61" t="s">
        <v>130</v>
      </c>
      <c r="F44" s="96" t="s">
        <v>15</v>
      </c>
      <c r="G44" s="101"/>
      <c r="H44" s="98">
        <v>7875</v>
      </c>
      <c r="I44" s="40">
        <f t="shared" si="0"/>
        <v>-18266171.118699949</v>
      </c>
    </row>
    <row r="45" spans="3:9" s="6" customFormat="1" ht="18" thickTop="1" thickBot="1" x14ac:dyDescent="0.25">
      <c r="C45" s="59"/>
      <c r="D45" s="60">
        <v>45934</v>
      </c>
      <c r="E45" s="61" t="s">
        <v>130</v>
      </c>
      <c r="F45" s="96" t="s">
        <v>273</v>
      </c>
      <c r="G45" s="101"/>
      <c r="H45" s="98">
        <v>464625</v>
      </c>
      <c r="I45" s="40">
        <f t="shared" si="0"/>
        <v>-18730796.118699949</v>
      </c>
    </row>
    <row r="46" spans="3:9" s="6" customFormat="1" ht="30" thickTop="1" thickBot="1" x14ac:dyDescent="0.25">
      <c r="C46" s="59"/>
      <c r="D46" s="60">
        <v>45934</v>
      </c>
      <c r="E46" s="61" t="s">
        <v>131</v>
      </c>
      <c r="F46" s="96" t="s">
        <v>15</v>
      </c>
      <c r="G46" s="101"/>
      <c r="H46" s="98">
        <v>8950</v>
      </c>
      <c r="I46" s="40">
        <f t="shared" si="0"/>
        <v>-18739746.118699949</v>
      </c>
    </row>
    <row r="47" spans="3:9" s="6" customFormat="1" ht="18" thickTop="1" thickBot="1" x14ac:dyDescent="0.25">
      <c r="C47" s="59"/>
      <c r="D47" s="60">
        <v>45934</v>
      </c>
      <c r="E47" s="61" t="s">
        <v>131</v>
      </c>
      <c r="F47" s="96" t="s">
        <v>273</v>
      </c>
      <c r="G47" s="101"/>
      <c r="H47" s="98">
        <v>170050</v>
      </c>
      <c r="I47" s="40">
        <f t="shared" si="0"/>
        <v>-18909796.118699949</v>
      </c>
    </row>
    <row r="48" spans="3:9" s="6" customFormat="1" ht="18" thickTop="1" thickBot="1" x14ac:dyDescent="0.25">
      <c r="C48" s="59"/>
      <c r="D48" s="60">
        <v>45935</v>
      </c>
      <c r="E48" s="61" t="s">
        <v>132</v>
      </c>
      <c r="F48" s="96" t="s">
        <v>273</v>
      </c>
      <c r="G48" s="101"/>
      <c r="H48" s="98">
        <v>278025</v>
      </c>
      <c r="I48" s="40">
        <f t="shared" si="0"/>
        <v>-19187821.118699949</v>
      </c>
    </row>
    <row r="49" spans="3:9" s="6" customFormat="1" ht="18" thickTop="1" thickBot="1" x14ac:dyDescent="0.25">
      <c r="C49" s="59"/>
      <c r="D49" s="60">
        <v>45935</v>
      </c>
      <c r="E49" s="61" t="s">
        <v>133</v>
      </c>
      <c r="F49" s="96" t="s">
        <v>273</v>
      </c>
      <c r="G49" s="101"/>
      <c r="H49" s="98">
        <v>164880</v>
      </c>
      <c r="I49" s="40">
        <f t="shared" si="0"/>
        <v>-19352701.118699949</v>
      </c>
    </row>
    <row r="50" spans="3:9" s="6" customFormat="1" ht="18" thickTop="1" thickBot="1" x14ac:dyDescent="0.25">
      <c r="C50" s="59"/>
      <c r="D50" s="60">
        <v>45935</v>
      </c>
      <c r="E50" s="61" t="s">
        <v>134</v>
      </c>
      <c r="F50" s="96" t="s">
        <v>273</v>
      </c>
      <c r="G50" s="101"/>
      <c r="H50" s="98">
        <v>131400</v>
      </c>
      <c r="I50" s="40">
        <f t="shared" si="0"/>
        <v>-19484101.118699949</v>
      </c>
    </row>
    <row r="51" spans="3:9" s="6" customFormat="1" ht="18" thickTop="1" thickBot="1" x14ac:dyDescent="0.25">
      <c r="C51" s="59"/>
      <c r="D51" s="60">
        <v>45935</v>
      </c>
      <c r="E51" s="61" t="s">
        <v>135</v>
      </c>
      <c r="F51" s="96" t="s">
        <v>277</v>
      </c>
      <c r="G51" s="101"/>
      <c r="H51" s="98">
        <v>305418.25</v>
      </c>
      <c r="I51" s="40">
        <f t="shared" si="0"/>
        <v>-19789519.368699949</v>
      </c>
    </row>
    <row r="52" spans="3:9" s="6" customFormat="1" ht="18" thickTop="1" thickBot="1" x14ac:dyDescent="0.25">
      <c r="C52" s="59"/>
      <c r="D52" s="60">
        <v>45935</v>
      </c>
      <c r="E52" s="61" t="s">
        <v>136</v>
      </c>
      <c r="F52" s="96" t="s">
        <v>278</v>
      </c>
      <c r="G52" s="101"/>
      <c r="H52" s="98">
        <v>1264980</v>
      </c>
      <c r="I52" s="40">
        <f t="shared" si="0"/>
        <v>-21054499.368699949</v>
      </c>
    </row>
    <row r="53" spans="3:9" s="6" customFormat="1" ht="18" thickTop="1" thickBot="1" x14ac:dyDescent="0.25">
      <c r="C53" s="59"/>
      <c r="D53" s="60">
        <v>45935</v>
      </c>
      <c r="E53" s="61" t="s">
        <v>137</v>
      </c>
      <c r="F53" s="96" t="s">
        <v>279</v>
      </c>
      <c r="G53" s="101"/>
      <c r="H53" s="98">
        <v>1159620</v>
      </c>
      <c r="I53" s="40">
        <f t="shared" si="0"/>
        <v>-22214119.368699949</v>
      </c>
    </row>
    <row r="54" spans="3:9" s="6" customFormat="1" ht="30" thickTop="1" thickBot="1" x14ac:dyDescent="0.25">
      <c r="C54" s="59"/>
      <c r="D54" s="60">
        <v>45935</v>
      </c>
      <c r="E54" s="61" t="s">
        <v>138</v>
      </c>
      <c r="F54" s="96" t="s">
        <v>15</v>
      </c>
      <c r="G54" s="101"/>
      <c r="H54" s="98">
        <v>10608.5</v>
      </c>
      <c r="I54" s="40">
        <f t="shared" si="0"/>
        <v>-22224727.868699949</v>
      </c>
    </row>
    <row r="55" spans="3:9" s="6" customFormat="1" ht="18" thickTop="1" thickBot="1" x14ac:dyDescent="0.25">
      <c r="C55" s="59"/>
      <c r="D55" s="60">
        <v>45935</v>
      </c>
      <c r="E55" s="61" t="s">
        <v>138</v>
      </c>
      <c r="F55" s="96" t="s">
        <v>280</v>
      </c>
      <c r="G55" s="101"/>
      <c r="H55" s="98">
        <v>201561.5</v>
      </c>
      <c r="I55" s="40">
        <f t="shared" si="0"/>
        <v>-22426289.368699949</v>
      </c>
    </row>
    <row r="56" spans="3:9" s="6" customFormat="1" ht="30" thickTop="1" thickBot="1" x14ac:dyDescent="0.25">
      <c r="C56" s="59"/>
      <c r="D56" s="60">
        <v>45935</v>
      </c>
      <c r="E56" s="61" t="s">
        <v>139</v>
      </c>
      <c r="F56" s="96" t="s">
        <v>15</v>
      </c>
      <c r="G56" s="101"/>
      <c r="H56" s="98">
        <v>52324</v>
      </c>
      <c r="I56" s="40">
        <f t="shared" si="0"/>
        <v>-22478613.368699949</v>
      </c>
    </row>
    <row r="57" spans="3:9" s="6" customFormat="1" ht="18" thickTop="1" thickBot="1" x14ac:dyDescent="0.25">
      <c r="C57" s="59"/>
      <c r="D57" s="60">
        <v>45935</v>
      </c>
      <c r="E57" s="61" t="s">
        <v>139</v>
      </c>
      <c r="F57" s="96" t="s">
        <v>281</v>
      </c>
      <c r="G57" s="101"/>
      <c r="H57" s="98">
        <v>994156</v>
      </c>
      <c r="I57" s="40">
        <f t="shared" si="0"/>
        <v>-23472769.368699949</v>
      </c>
    </row>
    <row r="58" spans="3:9" s="6" customFormat="1" ht="30" thickTop="1" thickBot="1" x14ac:dyDescent="0.25">
      <c r="C58" s="59"/>
      <c r="D58" s="60">
        <v>45935</v>
      </c>
      <c r="E58" s="61" t="s">
        <v>140</v>
      </c>
      <c r="F58" s="96" t="s">
        <v>15</v>
      </c>
      <c r="G58" s="101"/>
      <c r="H58" s="98">
        <v>27900</v>
      </c>
      <c r="I58" s="40">
        <f t="shared" si="0"/>
        <v>-23500669.368699949</v>
      </c>
    </row>
    <row r="59" spans="3:9" s="6" customFormat="1" ht="18" thickTop="1" thickBot="1" x14ac:dyDescent="0.25">
      <c r="C59" s="59"/>
      <c r="D59" s="60">
        <v>45935</v>
      </c>
      <c r="E59" s="61" t="s">
        <v>140</v>
      </c>
      <c r="F59" s="96" t="s">
        <v>282</v>
      </c>
      <c r="G59" s="101"/>
      <c r="H59" s="98">
        <v>630540</v>
      </c>
      <c r="I59" s="40">
        <f t="shared" si="0"/>
        <v>-24131209.368699949</v>
      </c>
    </row>
    <row r="60" spans="3:9" s="6" customFormat="1" ht="30" thickTop="1" thickBot="1" x14ac:dyDescent="0.25">
      <c r="C60" s="59"/>
      <c r="D60" s="60">
        <v>45937</v>
      </c>
      <c r="E60" s="61" t="s">
        <v>141</v>
      </c>
      <c r="F60" s="96" t="s">
        <v>15</v>
      </c>
      <c r="G60" s="101"/>
      <c r="H60" s="98">
        <v>8640</v>
      </c>
      <c r="I60" s="40">
        <f t="shared" si="0"/>
        <v>-24139849.368699949</v>
      </c>
    </row>
    <row r="61" spans="3:9" s="6" customFormat="1" ht="18" thickTop="1" thickBot="1" x14ac:dyDescent="0.25">
      <c r="C61" s="59"/>
      <c r="D61" s="60">
        <v>45937</v>
      </c>
      <c r="E61" s="61" t="s">
        <v>141</v>
      </c>
      <c r="F61" s="96" t="s">
        <v>283</v>
      </c>
      <c r="G61" s="101"/>
      <c r="H61" s="98">
        <v>195264</v>
      </c>
      <c r="I61" s="40">
        <f t="shared" si="0"/>
        <v>-24335113.368699949</v>
      </c>
    </row>
    <row r="62" spans="3:9" s="6" customFormat="1" ht="30" thickTop="1" thickBot="1" x14ac:dyDescent="0.25">
      <c r="C62" s="59"/>
      <c r="D62" s="60">
        <v>45937</v>
      </c>
      <c r="E62" s="61" t="s">
        <v>142</v>
      </c>
      <c r="F62" s="96" t="s">
        <v>15</v>
      </c>
      <c r="G62" s="101"/>
      <c r="H62" s="98">
        <v>8328.65</v>
      </c>
      <c r="I62" s="40">
        <f t="shared" si="0"/>
        <v>-24343442.018699948</v>
      </c>
    </row>
    <row r="63" spans="3:9" s="6" customFormat="1" ht="18" thickTop="1" thickBot="1" x14ac:dyDescent="0.25">
      <c r="C63" s="59"/>
      <c r="D63" s="60">
        <v>45937</v>
      </c>
      <c r="E63" s="61" t="s">
        <v>142</v>
      </c>
      <c r="F63" s="96" t="s">
        <v>284</v>
      </c>
      <c r="G63" s="101"/>
      <c r="H63" s="98">
        <v>183237.89</v>
      </c>
      <c r="I63" s="40">
        <f t="shared" si="0"/>
        <v>-24526679.908699948</v>
      </c>
    </row>
    <row r="64" spans="3:9" s="6" customFormat="1" ht="30" thickTop="1" thickBot="1" x14ac:dyDescent="0.25">
      <c r="C64" s="59"/>
      <c r="D64" s="60">
        <v>45937</v>
      </c>
      <c r="E64" s="61" t="s">
        <v>143</v>
      </c>
      <c r="F64" s="96" t="s">
        <v>15</v>
      </c>
      <c r="G64" s="101"/>
      <c r="H64" s="98">
        <v>7103</v>
      </c>
      <c r="I64" s="40">
        <f t="shared" si="0"/>
        <v>-24533782.908699948</v>
      </c>
    </row>
    <row r="65" spans="3:9" s="6" customFormat="1" ht="18" thickTop="1" thickBot="1" x14ac:dyDescent="0.25">
      <c r="C65" s="59"/>
      <c r="D65" s="60">
        <v>45937</v>
      </c>
      <c r="E65" s="61" t="s">
        <v>143</v>
      </c>
      <c r="F65" s="96" t="s">
        <v>285</v>
      </c>
      <c r="G65" s="101"/>
      <c r="H65" s="98">
        <v>160527.79999999999</v>
      </c>
      <c r="I65" s="40">
        <f t="shared" si="0"/>
        <v>-24694310.708699949</v>
      </c>
    </row>
    <row r="66" spans="3:9" s="6" customFormat="1" ht="18" thickTop="1" thickBot="1" x14ac:dyDescent="0.25">
      <c r="C66" s="59"/>
      <c r="D66" s="60">
        <v>45937</v>
      </c>
      <c r="E66" s="61" t="s">
        <v>144</v>
      </c>
      <c r="F66" s="96" t="s">
        <v>286</v>
      </c>
      <c r="G66" s="101"/>
      <c r="H66" s="98">
        <v>205969</v>
      </c>
      <c r="I66" s="40">
        <f t="shared" si="0"/>
        <v>-24900279.708699949</v>
      </c>
    </row>
    <row r="67" spans="3:9" s="6" customFormat="1" ht="30" thickTop="1" thickBot="1" x14ac:dyDescent="0.25">
      <c r="C67" s="59"/>
      <c r="D67" s="60">
        <v>45938</v>
      </c>
      <c r="E67" s="61"/>
      <c r="F67" s="96" t="s">
        <v>21</v>
      </c>
      <c r="G67" s="101">
        <v>661148.62</v>
      </c>
      <c r="H67" s="98"/>
      <c r="I67" s="40">
        <f t="shared" si="0"/>
        <v>-24239131.088699948</v>
      </c>
    </row>
    <row r="68" spans="3:9" s="6" customFormat="1" ht="30" thickTop="1" thickBot="1" x14ac:dyDescent="0.25">
      <c r="C68" s="59"/>
      <c r="D68" s="60">
        <v>45938</v>
      </c>
      <c r="E68" s="61" t="s">
        <v>145</v>
      </c>
      <c r="F68" s="96" t="s">
        <v>15</v>
      </c>
      <c r="G68" s="101"/>
      <c r="H68" s="98">
        <v>74987.5</v>
      </c>
      <c r="I68" s="40">
        <f t="shared" si="0"/>
        <v>-24314118.588699948</v>
      </c>
    </row>
    <row r="69" spans="3:9" s="6" customFormat="1" ht="18" thickTop="1" thickBot="1" x14ac:dyDescent="0.25">
      <c r="C69" s="59"/>
      <c r="D69" s="60">
        <v>45938</v>
      </c>
      <c r="E69" s="61" t="s">
        <v>145</v>
      </c>
      <c r="F69" s="96" t="s">
        <v>287</v>
      </c>
      <c r="G69" s="101"/>
      <c r="H69" s="98">
        <v>1694717.5</v>
      </c>
      <c r="I69" s="40">
        <f t="shared" si="0"/>
        <v>-26008836.088699948</v>
      </c>
    </row>
    <row r="70" spans="3:9" s="6" customFormat="1" ht="30" thickTop="1" thickBot="1" x14ac:dyDescent="0.25">
      <c r="C70" s="59"/>
      <c r="D70" s="60">
        <v>45938</v>
      </c>
      <c r="E70" s="61" t="s">
        <v>146</v>
      </c>
      <c r="F70" s="96" t="s">
        <v>15</v>
      </c>
      <c r="G70" s="101"/>
      <c r="H70" s="98">
        <v>4122.5</v>
      </c>
      <c r="I70" s="40">
        <f t="shared" si="0"/>
        <v>-26012958.588699948</v>
      </c>
    </row>
    <row r="71" spans="3:9" s="6" customFormat="1" ht="18" thickTop="1" thickBot="1" x14ac:dyDescent="0.25">
      <c r="C71" s="59"/>
      <c r="D71" s="60">
        <v>45938</v>
      </c>
      <c r="E71" s="61" t="s">
        <v>146</v>
      </c>
      <c r="F71" s="96" t="s">
        <v>287</v>
      </c>
      <c r="G71" s="101"/>
      <c r="H71" s="98">
        <v>93168.5</v>
      </c>
      <c r="I71" s="40">
        <f t="shared" si="0"/>
        <v>-26106127.088699948</v>
      </c>
    </row>
    <row r="72" spans="3:9" s="6" customFormat="1" ht="30" thickTop="1" thickBot="1" x14ac:dyDescent="0.25">
      <c r="C72" s="59"/>
      <c r="D72" s="60">
        <v>45939</v>
      </c>
      <c r="E72" s="61"/>
      <c r="F72" s="96" t="s">
        <v>21</v>
      </c>
      <c r="G72" s="101">
        <v>152928</v>
      </c>
      <c r="H72" s="98"/>
      <c r="I72" s="40">
        <f t="shared" si="0"/>
        <v>-25953199.088699948</v>
      </c>
    </row>
    <row r="73" spans="3:9" s="6" customFormat="1" ht="18" thickTop="1" thickBot="1" x14ac:dyDescent="0.25">
      <c r="C73" s="59"/>
      <c r="D73" s="60">
        <v>45939</v>
      </c>
      <c r="E73" s="61" t="s">
        <v>147</v>
      </c>
      <c r="F73" s="96" t="s">
        <v>277</v>
      </c>
      <c r="G73" s="101"/>
      <c r="H73" s="98">
        <v>694704.33</v>
      </c>
      <c r="I73" s="40">
        <f t="shared" si="0"/>
        <v>-26647903.418699946</v>
      </c>
    </row>
    <row r="74" spans="3:9" s="6" customFormat="1" ht="18" thickTop="1" thickBot="1" x14ac:dyDescent="0.25">
      <c r="C74" s="59"/>
      <c r="D74" s="60">
        <v>45939</v>
      </c>
      <c r="E74" s="61" t="s">
        <v>148</v>
      </c>
      <c r="F74" s="96" t="s">
        <v>277</v>
      </c>
      <c r="G74" s="101"/>
      <c r="H74" s="98">
        <v>1496343.84</v>
      </c>
      <c r="I74" s="40">
        <f t="shared" si="0"/>
        <v>-28144247.258699946</v>
      </c>
    </row>
    <row r="75" spans="3:9" s="6" customFormat="1" ht="30" thickTop="1" thickBot="1" x14ac:dyDescent="0.25">
      <c r="C75" s="59"/>
      <c r="D75" s="60">
        <v>45939</v>
      </c>
      <c r="E75" s="61" t="s">
        <v>149</v>
      </c>
      <c r="F75" s="96" t="s">
        <v>15</v>
      </c>
      <c r="G75" s="101"/>
      <c r="H75" s="98">
        <v>6081.9000000000005</v>
      </c>
      <c r="I75" s="40">
        <f t="shared" si="0"/>
        <v>-28150329.158699945</v>
      </c>
    </row>
    <row r="76" spans="3:9" s="6" customFormat="1" ht="18" thickTop="1" thickBot="1" x14ac:dyDescent="0.25">
      <c r="C76" s="59"/>
      <c r="D76" s="60">
        <v>45939</v>
      </c>
      <c r="E76" s="61" t="s">
        <v>149</v>
      </c>
      <c r="F76" s="96" t="s">
        <v>73</v>
      </c>
      <c r="G76" s="101"/>
      <c r="H76" s="98">
        <v>115556.1</v>
      </c>
      <c r="I76" s="40">
        <f t="shared" si="0"/>
        <v>-28265885.258699946</v>
      </c>
    </row>
    <row r="77" spans="3:9" s="6" customFormat="1" ht="18" thickTop="1" thickBot="1" x14ac:dyDescent="0.25">
      <c r="C77" s="59"/>
      <c r="D77" s="60">
        <v>45939</v>
      </c>
      <c r="E77" s="61" t="s">
        <v>150</v>
      </c>
      <c r="F77" s="96" t="s">
        <v>288</v>
      </c>
      <c r="G77" s="101"/>
      <c r="H77" s="98">
        <v>174721.45</v>
      </c>
      <c r="I77" s="40">
        <f t="shared" si="0"/>
        <v>-28440606.708699945</v>
      </c>
    </row>
    <row r="78" spans="3:9" s="6" customFormat="1" ht="18" thickTop="1" thickBot="1" x14ac:dyDescent="0.25">
      <c r="C78" s="59"/>
      <c r="D78" s="60">
        <v>45939</v>
      </c>
      <c r="E78" s="61" t="s">
        <v>151</v>
      </c>
      <c r="F78" s="96" t="s">
        <v>288</v>
      </c>
      <c r="G78" s="101"/>
      <c r="H78" s="98">
        <v>42201.72</v>
      </c>
      <c r="I78" s="40">
        <f t="shared" si="0"/>
        <v>-28482808.428699944</v>
      </c>
    </row>
    <row r="79" spans="3:9" s="6" customFormat="1" ht="30" thickTop="1" thickBot="1" x14ac:dyDescent="0.25">
      <c r="C79" s="59"/>
      <c r="D79" s="60">
        <v>45939</v>
      </c>
      <c r="E79" s="61" t="s">
        <v>152</v>
      </c>
      <c r="F79" s="96" t="s">
        <v>15</v>
      </c>
      <c r="G79" s="101"/>
      <c r="H79" s="98">
        <v>26765.785500000005</v>
      </c>
      <c r="I79" s="40">
        <f t="shared" si="0"/>
        <v>-28509574.214199945</v>
      </c>
    </row>
    <row r="80" spans="3:9" s="6" customFormat="1" ht="18" thickTop="1" thickBot="1" x14ac:dyDescent="0.25">
      <c r="C80" s="59"/>
      <c r="D80" s="60">
        <v>45939</v>
      </c>
      <c r="E80" s="61" t="s">
        <v>152</v>
      </c>
      <c r="F80" s="96" t="s">
        <v>289</v>
      </c>
      <c r="G80" s="101"/>
      <c r="H80" s="98">
        <v>604906.75450000004</v>
      </c>
      <c r="I80" s="40">
        <f t="shared" si="0"/>
        <v>-29114480.968699947</v>
      </c>
    </row>
    <row r="81" spans="3:9" s="6" customFormat="1" ht="30" thickTop="1" thickBot="1" x14ac:dyDescent="0.25">
      <c r="C81" s="59"/>
      <c r="D81" s="60">
        <v>45939</v>
      </c>
      <c r="E81" s="61" t="s">
        <v>153</v>
      </c>
      <c r="F81" s="96" t="s">
        <v>15</v>
      </c>
      <c r="G81" s="101"/>
      <c r="H81" s="98">
        <v>11800</v>
      </c>
      <c r="I81" s="40">
        <f t="shared" si="0"/>
        <v>-29126280.968699947</v>
      </c>
    </row>
    <row r="82" spans="3:9" s="6" customFormat="1" ht="18" thickTop="1" thickBot="1" x14ac:dyDescent="0.25">
      <c r="C82" s="59"/>
      <c r="D82" s="60">
        <v>45939</v>
      </c>
      <c r="E82" s="61" t="s">
        <v>153</v>
      </c>
      <c r="F82" s="96" t="s">
        <v>289</v>
      </c>
      <c r="G82" s="101"/>
      <c r="H82" s="98">
        <v>266680</v>
      </c>
      <c r="I82" s="40">
        <f t="shared" si="0"/>
        <v>-29392960.968699947</v>
      </c>
    </row>
    <row r="83" spans="3:9" s="6" customFormat="1" ht="30" thickTop="1" thickBot="1" x14ac:dyDescent="0.25">
      <c r="C83" s="59"/>
      <c r="D83" s="60">
        <v>45940</v>
      </c>
      <c r="E83" s="61"/>
      <c r="F83" s="96" t="s">
        <v>21</v>
      </c>
      <c r="G83" s="101">
        <v>6795506.6799999997</v>
      </c>
      <c r="H83" s="98"/>
      <c r="I83" s="40">
        <f t="shared" si="0"/>
        <v>-22597454.288699947</v>
      </c>
    </row>
    <row r="84" spans="3:9" s="6" customFormat="1" ht="30" thickTop="1" thickBot="1" x14ac:dyDescent="0.25">
      <c r="C84" s="59"/>
      <c r="D84" s="60">
        <v>45940</v>
      </c>
      <c r="E84" s="61" t="s">
        <v>154</v>
      </c>
      <c r="F84" s="96" t="s">
        <v>15</v>
      </c>
      <c r="G84" s="101"/>
      <c r="H84" s="98">
        <v>158384</v>
      </c>
      <c r="I84" s="40">
        <f t="shared" si="0"/>
        <v>-22755838.288699947</v>
      </c>
    </row>
    <row r="85" spans="3:9" s="6" customFormat="1" ht="18" thickTop="1" thickBot="1" x14ac:dyDescent="0.25">
      <c r="C85" s="59"/>
      <c r="D85" s="60">
        <v>45940</v>
      </c>
      <c r="E85" s="61" t="s">
        <v>154</v>
      </c>
      <c r="F85" s="96" t="s">
        <v>73</v>
      </c>
      <c r="G85" s="101"/>
      <c r="H85" s="98">
        <v>3009296</v>
      </c>
      <c r="I85" s="40">
        <f t="shared" si="0"/>
        <v>-25765134.288699947</v>
      </c>
    </row>
    <row r="86" spans="3:9" s="6" customFormat="1" ht="18" thickTop="1" thickBot="1" x14ac:dyDescent="0.25">
      <c r="C86" s="59"/>
      <c r="D86" s="60">
        <v>45940</v>
      </c>
      <c r="E86" s="61" t="s">
        <v>155</v>
      </c>
      <c r="F86" s="96" t="s">
        <v>290</v>
      </c>
      <c r="G86" s="101"/>
      <c r="H86" s="98">
        <v>1071253.56</v>
      </c>
      <c r="I86" s="40">
        <f t="shared" si="0"/>
        <v>-26836387.848699946</v>
      </c>
    </row>
    <row r="87" spans="3:9" s="6" customFormat="1" ht="30" thickTop="1" thickBot="1" x14ac:dyDescent="0.25">
      <c r="C87" s="59"/>
      <c r="D87" s="60">
        <v>45940</v>
      </c>
      <c r="E87" s="61" t="s">
        <v>156</v>
      </c>
      <c r="F87" s="96" t="s">
        <v>15</v>
      </c>
      <c r="G87" s="101"/>
      <c r="H87" s="98">
        <v>1800</v>
      </c>
      <c r="I87" s="40">
        <f t="shared" si="0"/>
        <v>-26838187.848699946</v>
      </c>
    </row>
    <row r="88" spans="3:9" s="6" customFormat="1" ht="18" thickTop="1" thickBot="1" x14ac:dyDescent="0.25">
      <c r="C88" s="59"/>
      <c r="D88" s="60">
        <v>45940</v>
      </c>
      <c r="E88" s="61" t="s">
        <v>156</v>
      </c>
      <c r="F88" s="96" t="s">
        <v>289</v>
      </c>
      <c r="G88" s="101"/>
      <c r="H88" s="98">
        <v>40680</v>
      </c>
      <c r="I88" s="40">
        <f t="shared" si="0"/>
        <v>-26878867.848699946</v>
      </c>
    </row>
    <row r="89" spans="3:9" s="6" customFormat="1" ht="30" thickTop="1" thickBot="1" x14ac:dyDescent="0.25">
      <c r="C89" s="59"/>
      <c r="D89" s="60">
        <v>45940</v>
      </c>
      <c r="E89" s="61" t="s">
        <v>157</v>
      </c>
      <c r="F89" s="96" t="s">
        <v>15</v>
      </c>
      <c r="G89" s="101"/>
      <c r="H89" s="98">
        <v>13559.550000000001</v>
      </c>
      <c r="I89" s="40">
        <f t="shared" si="0"/>
        <v>-26892427.398699947</v>
      </c>
    </row>
    <row r="90" spans="3:9" s="6" customFormat="1" ht="18" thickTop="1" thickBot="1" x14ac:dyDescent="0.25">
      <c r="C90" s="59"/>
      <c r="D90" s="60">
        <v>45940</v>
      </c>
      <c r="E90" s="61" t="s">
        <v>157</v>
      </c>
      <c r="F90" s="96" t="s">
        <v>291</v>
      </c>
      <c r="G90" s="101"/>
      <c r="H90" s="98">
        <v>257631.45</v>
      </c>
      <c r="I90" s="40">
        <f t="shared" si="0"/>
        <v>-27150058.848699946</v>
      </c>
    </row>
    <row r="91" spans="3:9" s="6" customFormat="1" ht="30" thickTop="1" thickBot="1" x14ac:dyDescent="0.25">
      <c r="C91" s="59"/>
      <c r="D91" s="60">
        <v>45940</v>
      </c>
      <c r="E91" s="61" t="s">
        <v>158</v>
      </c>
      <c r="F91" s="96" t="s">
        <v>15</v>
      </c>
      <c r="G91" s="101"/>
      <c r="H91" s="98">
        <v>7480</v>
      </c>
      <c r="I91" s="40">
        <f t="shared" si="0"/>
        <v>-27157538.848699946</v>
      </c>
    </row>
    <row r="92" spans="3:9" s="6" customFormat="1" ht="18" thickTop="1" thickBot="1" x14ac:dyDescent="0.25">
      <c r="C92" s="59"/>
      <c r="D92" s="60">
        <v>45940</v>
      </c>
      <c r="E92" s="61" t="s">
        <v>158</v>
      </c>
      <c r="F92" s="96" t="s">
        <v>291</v>
      </c>
      <c r="G92" s="101"/>
      <c r="H92" s="98">
        <v>142120</v>
      </c>
      <c r="I92" s="40">
        <f t="shared" si="0"/>
        <v>-27299658.848699946</v>
      </c>
    </row>
    <row r="93" spans="3:9" s="6" customFormat="1" ht="30" thickTop="1" thickBot="1" x14ac:dyDescent="0.25">
      <c r="C93" s="59"/>
      <c r="D93" s="60">
        <v>45940</v>
      </c>
      <c r="E93" s="61" t="s">
        <v>159</v>
      </c>
      <c r="F93" s="96" t="s">
        <v>15</v>
      </c>
      <c r="G93" s="101"/>
      <c r="H93" s="98">
        <v>11745</v>
      </c>
      <c r="I93" s="40">
        <f t="shared" si="0"/>
        <v>-27311403.848699946</v>
      </c>
    </row>
    <row r="94" spans="3:9" s="6" customFormat="1" ht="18" thickTop="1" thickBot="1" x14ac:dyDescent="0.25">
      <c r="C94" s="59"/>
      <c r="D94" s="60">
        <v>45940</v>
      </c>
      <c r="E94" s="61" t="s">
        <v>159</v>
      </c>
      <c r="F94" s="96" t="s">
        <v>291</v>
      </c>
      <c r="G94" s="101"/>
      <c r="H94" s="98">
        <v>223155</v>
      </c>
      <c r="I94" s="40">
        <f t="shared" si="0"/>
        <v>-27534558.848699946</v>
      </c>
    </row>
    <row r="95" spans="3:9" s="6" customFormat="1" ht="30" thickTop="1" thickBot="1" x14ac:dyDescent="0.25">
      <c r="C95" s="59"/>
      <c r="D95" s="60">
        <v>45940</v>
      </c>
      <c r="E95" s="61" t="s">
        <v>160</v>
      </c>
      <c r="F95" s="96" t="s">
        <v>15</v>
      </c>
      <c r="G95" s="101"/>
      <c r="H95" s="98">
        <v>9043</v>
      </c>
      <c r="I95" s="40">
        <f t="shared" si="0"/>
        <v>-27543601.848699946</v>
      </c>
    </row>
    <row r="96" spans="3:9" s="6" customFormat="1" ht="18" thickTop="1" thickBot="1" x14ac:dyDescent="0.25">
      <c r="C96" s="59"/>
      <c r="D96" s="60">
        <v>45940</v>
      </c>
      <c r="E96" s="61" t="s">
        <v>160</v>
      </c>
      <c r="F96" s="96" t="s">
        <v>292</v>
      </c>
      <c r="G96" s="101"/>
      <c r="H96" s="98">
        <v>171817</v>
      </c>
      <c r="I96" s="40">
        <f t="shared" si="0"/>
        <v>-27715418.848699946</v>
      </c>
    </row>
    <row r="97" spans="3:9" s="6" customFormat="1" ht="18" thickTop="1" thickBot="1" x14ac:dyDescent="0.25">
      <c r="C97" s="59"/>
      <c r="D97" s="60">
        <v>45940</v>
      </c>
      <c r="E97" s="61" t="s">
        <v>161</v>
      </c>
      <c r="F97" s="96" t="s">
        <v>293</v>
      </c>
      <c r="G97" s="101"/>
      <c r="H97" s="98">
        <v>160507.57</v>
      </c>
      <c r="I97" s="40">
        <f t="shared" si="0"/>
        <v>-27875926.418699946</v>
      </c>
    </row>
    <row r="98" spans="3:9" s="6" customFormat="1" ht="18" thickTop="1" thickBot="1" x14ac:dyDescent="0.25">
      <c r="C98" s="59"/>
      <c r="D98" s="60">
        <v>45941</v>
      </c>
      <c r="E98" s="61" t="s">
        <v>162</v>
      </c>
      <c r="F98" s="96" t="s">
        <v>293</v>
      </c>
      <c r="G98" s="101"/>
      <c r="H98" s="98">
        <v>63000</v>
      </c>
      <c r="I98" s="40">
        <f t="shared" si="0"/>
        <v>-27938926.418699946</v>
      </c>
    </row>
    <row r="99" spans="3:9" s="6" customFormat="1" ht="18" thickTop="1" thickBot="1" x14ac:dyDescent="0.25">
      <c r="C99" s="59"/>
      <c r="D99" s="60">
        <v>45941</v>
      </c>
      <c r="E99" s="61" t="s">
        <v>163</v>
      </c>
      <c r="F99" s="96" t="s">
        <v>293</v>
      </c>
      <c r="G99" s="101"/>
      <c r="H99" s="98">
        <v>153963.5</v>
      </c>
      <c r="I99" s="40">
        <f t="shared" si="0"/>
        <v>-28092889.918699946</v>
      </c>
    </row>
    <row r="100" spans="3:9" s="6" customFormat="1" ht="18" thickTop="1" thickBot="1" x14ac:dyDescent="0.25">
      <c r="C100" s="59"/>
      <c r="D100" s="60">
        <v>45942</v>
      </c>
      <c r="E100" s="61" t="s">
        <v>164</v>
      </c>
      <c r="F100" s="96" t="s">
        <v>293</v>
      </c>
      <c r="G100" s="101"/>
      <c r="H100" s="98">
        <v>102720</v>
      </c>
      <c r="I100" s="40">
        <f t="shared" si="0"/>
        <v>-28195609.918699946</v>
      </c>
    </row>
    <row r="101" spans="3:9" s="6" customFormat="1" ht="18" thickTop="1" thickBot="1" x14ac:dyDescent="0.25">
      <c r="C101" s="59"/>
      <c r="D101" s="60">
        <v>45942</v>
      </c>
      <c r="E101" s="61" t="s">
        <v>165</v>
      </c>
      <c r="F101" s="96" t="s">
        <v>293</v>
      </c>
      <c r="G101" s="101"/>
      <c r="H101" s="98">
        <v>90000</v>
      </c>
      <c r="I101" s="40">
        <f t="shared" si="0"/>
        <v>-28285609.918699946</v>
      </c>
    </row>
    <row r="102" spans="3:9" s="6" customFormat="1" ht="30" thickTop="1" thickBot="1" x14ac:dyDescent="0.25">
      <c r="C102" s="59"/>
      <c r="D102" s="60">
        <v>45943</v>
      </c>
      <c r="E102" s="61" t="s">
        <v>166</v>
      </c>
      <c r="F102" s="96" t="s">
        <v>15</v>
      </c>
      <c r="G102" s="101"/>
      <c r="H102" s="98">
        <v>1947</v>
      </c>
      <c r="I102" s="40">
        <f t="shared" si="0"/>
        <v>-28287556.918699946</v>
      </c>
    </row>
    <row r="103" spans="3:9" s="6" customFormat="1" ht="18" thickTop="1" thickBot="1" x14ac:dyDescent="0.25">
      <c r="C103" s="59"/>
      <c r="D103" s="60">
        <v>45943</v>
      </c>
      <c r="E103" s="61" t="s">
        <v>166</v>
      </c>
      <c r="F103" s="96" t="s">
        <v>294</v>
      </c>
      <c r="G103" s="101"/>
      <c r="H103" s="98">
        <v>36993</v>
      </c>
      <c r="I103" s="40">
        <f t="shared" si="0"/>
        <v>-28324549.918699946</v>
      </c>
    </row>
    <row r="104" spans="3:9" s="6" customFormat="1" ht="30" thickTop="1" thickBot="1" x14ac:dyDescent="0.25">
      <c r="C104" s="59"/>
      <c r="D104" s="60">
        <v>45943</v>
      </c>
      <c r="E104" s="61" t="s">
        <v>167</v>
      </c>
      <c r="F104" s="96" t="s">
        <v>15</v>
      </c>
      <c r="G104" s="101"/>
      <c r="H104" s="98">
        <v>75</v>
      </c>
      <c r="I104" s="40">
        <f t="shared" si="0"/>
        <v>-28324624.918699946</v>
      </c>
    </row>
    <row r="105" spans="3:9" s="6" customFormat="1" ht="18" thickTop="1" thickBot="1" x14ac:dyDescent="0.25">
      <c r="C105" s="59"/>
      <c r="D105" s="60">
        <v>45943</v>
      </c>
      <c r="E105" s="61" t="s">
        <v>167</v>
      </c>
      <c r="F105" s="96" t="s">
        <v>294</v>
      </c>
      <c r="G105" s="101"/>
      <c r="H105" s="98">
        <v>1695</v>
      </c>
      <c r="I105" s="40">
        <f t="shared" si="0"/>
        <v>-28326319.918699946</v>
      </c>
    </row>
    <row r="106" spans="3:9" s="6" customFormat="1" ht="30" thickTop="1" thickBot="1" x14ac:dyDescent="0.25">
      <c r="C106" s="59"/>
      <c r="D106" s="60">
        <v>45943</v>
      </c>
      <c r="E106" s="61" t="s">
        <v>168</v>
      </c>
      <c r="F106" s="96" t="s">
        <v>15</v>
      </c>
      <c r="G106" s="101"/>
      <c r="H106" s="98">
        <v>4500</v>
      </c>
      <c r="I106" s="40">
        <f t="shared" si="0"/>
        <v>-28330819.918699946</v>
      </c>
    </row>
    <row r="107" spans="3:9" s="6" customFormat="1" ht="18" thickTop="1" thickBot="1" x14ac:dyDescent="0.25">
      <c r="C107" s="59"/>
      <c r="D107" s="60">
        <v>45943</v>
      </c>
      <c r="E107" s="61" t="s">
        <v>168</v>
      </c>
      <c r="F107" s="96" t="s">
        <v>295</v>
      </c>
      <c r="G107" s="101"/>
      <c r="H107" s="98">
        <v>101700</v>
      </c>
      <c r="I107" s="40">
        <f t="shared" si="0"/>
        <v>-28432519.918699946</v>
      </c>
    </row>
    <row r="108" spans="3:9" s="6" customFormat="1" ht="18" thickTop="1" thickBot="1" x14ac:dyDescent="0.25">
      <c r="C108" s="59"/>
      <c r="D108" s="60">
        <v>45943</v>
      </c>
      <c r="E108" s="61" t="s">
        <v>169</v>
      </c>
      <c r="F108" s="96" t="s">
        <v>296</v>
      </c>
      <c r="G108" s="101"/>
      <c r="H108" s="98">
        <v>330574.64</v>
      </c>
      <c r="I108" s="40">
        <f t="shared" si="0"/>
        <v>-28763094.558699947</v>
      </c>
    </row>
    <row r="109" spans="3:9" s="6" customFormat="1" ht="30" thickTop="1" thickBot="1" x14ac:dyDescent="0.25">
      <c r="C109" s="59"/>
      <c r="D109" s="60">
        <v>45943</v>
      </c>
      <c r="E109" s="61" t="s">
        <v>170</v>
      </c>
      <c r="F109" s="96" t="s">
        <v>15</v>
      </c>
      <c r="G109" s="101"/>
      <c r="H109" s="98">
        <v>3517.2224999999999</v>
      </c>
      <c r="I109" s="40">
        <f t="shared" si="0"/>
        <v>-28766611.781199947</v>
      </c>
    </row>
    <row r="110" spans="3:9" s="6" customFormat="1" ht="18" thickTop="1" thickBot="1" x14ac:dyDescent="0.25">
      <c r="C110" s="59"/>
      <c r="D110" s="60">
        <v>45943</v>
      </c>
      <c r="E110" s="61" t="s">
        <v>170</v>
      </c>
      <c r="F110" s="96" t="s">
        <v>296</v>
      </c>
      <c r="G110" s="101"/>
      <c r="H110" s="98">
        <v>79489.227499999994</v>
      </c>
      <c r="I110" s="40">
        <f t="shared" si="0"/>
        <v>-28846101.008699946</v>
      </c>
    </row>
    <row r="111" spans="3:9" s="6" customFormat="1" ht="18" thickTop="1" thickBot="1" x14ac:dyDescent="0.25">
      <c r="C111" s="59"/>
      <c r="D111" s="60">
        <v>45943</v>
      </c>
      <c r="E111" s="61" t="s">
        <v>171</v>
      </c>
      <c r="F111" s="96" t="s">
        <v>296</v>
      </c>
      <c r="G111" s="101"/>
      <c r="H111" s="98">
        <v>8298</v>
      </c>
      <c r="I111" s="40">
        <f t="shared" si="0"/>
        <v>-28854399.008699946</v>
      </c>
    </row>
    <row r="112" spans="3:9" s="6" customFormat="1" ht="18" thickTop="1" thickBot="1" x14ac:dyDescent="0.25">
      <c r="C112" s="59"/>
      <c r="D112" s="60">
        <v>45943</v>
      </c>
      <c r="E112" s="61" t="s">
        <v>172</v>
      </c>
      <c r="F112" s="96" t="s">
        <v>296</v>
      </c>
      <c r="G112" s="101"/>
      <c r="H112" s="98">
        <v>45595.199999999997</v>
      </c>
      <c r="I112" s="40">
        <f t="shared" si="0"/>
        <v>-28899994.208699945</v>
      </c>
    </row>
    <row r="113" spans="3:9" s="6" customFormat="1" ht="30" thickTop="1" thickBot="1" x14ac:dyDescent="0.25">
      <c r="C113" s="59"/>
      <c r="D113" s="60">
        <v>45943</v>
      </c>
      <c r="E113" s="61" t="s">
        <v>173</v>
      </c>
      <c r="F113" s="96" t="s">
        <v>15</v>
      </c>
      <c r="G113" s="101"/>
      <c r="H113" s="98">
        <v>31167.654999999999</v>
      </c>
      <c r="I113" s="40">
        <f t="shared" si="0"/>
        <v>-28931161.863699947</v>
      </c>
    </row>
    <row r="114" spans="3:9" s="6" customFormat="1" ht="18" thickTop="1" thickBot="1" x14ac:dyDescent="0.25">
      <c r="C114" s="59"/>
      <c r="D114" s="60">
        <v>45943</v>
      </c>
      <c r="E114" s="61" t="s">
        <v>173</v>
      </c>
      <c r="F114" s="96" t="s">
        <v>286</v>
      </c>
      <c r="G114" s="101"/>
      <c r="H114" s="98">
        <v>1838891.645</v>
      </c>
      <c r="I114" s="40">
        <f t="shared" si="0"/>
        <v>-30770053.508699946</v>
      </c>
    </row>
    <row r="115" spans="3:9" s="6" customFormat="1" ht="18" thickTop="1" thickBot="1" x14ac:dyDescent="0.25">
      <c r="C115" s="59"/>
      <c r="D115" s="60">
        <v>45943</v>
      </c>
      <c r="E115" s="61" t="s">
        <v>174</v>
      </c>
      <c r="F115" s="96" t="s">
        <v>286</v>
      </c>
      <c r="G115" s="101"/>
      <c r="H115" s="98">
        <v>23750</v>
      </c>
      <c r="I115" s="40">
        <f t="shared" si="0"/>
        <v>-30793803.508699946</v>
      </c>
    </row>
    <row r="116" spans="3:9" s="6" customFormat="1" ht="18" thickTop="1" thickBot="1" x14ac:dyDescent="0.25">
      <c r="C116" s="59"/>
      <c r="D116" s="60">
        <v>45943</v>
      </c>
      <c r="E116" s="61" t="s">
        <v>175</v>
      </c>
      <c r="F116" s="96" t="s">
        <v>286</v>
      </c>
      <c r="G116" s="101"/>
      <c r="H116" s="98">
        <v>71250</v>
      </c>
      <c r="I116" s="40">
        <f t="shared" si="0"/>
        <v>-30865053.508699946</v>
      </c>
    </row>
    <row r="117" spans="3:9" s="6" customFormat="1" ht="30" thickTop="1" thickBot="1" x14ac:dyDescent="0.25">
      <c r="C117" s="59"/>
      <c r="D117" s="60">
        <v>45944</v>
      </c>
      <c r="E117" s="61" t="s">
        <v>176</v>
      </c>
      <c r="F117" s="96" t="s">
        <v>15</v>
      </c>
      <c r="G117" s="101"/>
      <c r="H117" s="98">
        <v>52525</v>
      </c>
      <c r="I117" s="40">
        <f t="shared" si="0"/>
        <v>-30917578.508699946</v>
      </c>
    </row>
    <row r="118" spans="3:9" s="6" customFormat="1" ht="18" thickTop="1" thickBot="1" x14ac:dyDescent="0.25">
      <c r="C118" s="59"/>
      <c r="D118" s="60">
        <v>45944</v>
      </c>
      <c r="E118" s="61" t="s">
        <v>176</v>
      </c>
      <c r="F118" s="96" t="s">
        <v>297</v>
      </c>
      <c r="G118" s="101"/>
      <c r="H118" s="98">
        <v>1187065</v>
      </c>
      <c r="I118" s="40">
        <f t="shared" si="0"/>
        <v>-32104643.508699946</v>
      </c>
    </row>
    <row r="119" spans="3:9" s="6" customFormat="1" ht="30" thickTop="1" thickBot="1" x14ac:dyDescent="0.25">
      <c r="C119" s="59"/>
      <c r="D119" s="60">
        <v>45944</v>
      </c>
      <c r="E119" s="61" t="s">
        <v>177</v>
      </c>
      <c r="F119" s="96" t="s">
        <v>15</v>
      </c>
      <c r="G119" s="101"/>
      <c r="H119" s="98">
        <v>2650</v>
      </c>
      <c r="I119" s="40">
        <f t="shared" si="0"/>
        <v>-32107293.508699946</v>
      </c>
    </row>
    <row r="120" spans="3:9" s="6" customFormat="1" ht="18" thickTop="1" thickBot="1" x14ac:dyDescent="0.25">
      <c r="C120" s="59"/>
      <c r="D120" s="60">
        <v>45944</v>
      </c>
      <c r="E120" s="61" t="s">
        <v>177</v>
      </c>
      <c r="F120" s="96" t="s">
        <v>297</v>
      </c>
      <c r="G120" s="101"/>
      <c r="H120" s="98">
        <v>59890</v>
      </c>
      <c r="I120" s="40">
        <f t="shared" si="0"/>
        <v>-32167183.508699946</v>
      </c>
    </row>
    <row r="121" spans="3:9" s="6" customFormat="1" ht="30" thickTop="1" thickBot="1" x14ac:dyDescent="0.25">
      <c r="C121" s="59"/>
      <c r="D121" s="60">
        <v>45944</v>
      </c>
      <c r="E121" s="61" t="s">
        <v>178</v>
      </c>
      <c r="F121" s="96" t="s">
        <v>15</v>
      </c>
      <c r="G121" s="101"/>
      <c r="H121" s="98">
        <v>24000</v>
      </c>
      <c r="I121" s="40">
        <f t="shared" si="0"/>
        <v>-32191183.508699946</v>
      </c>
    </row>
    <row r="122" spans="3:9" s="6" customFormat="1" ht="18" thickTop="1" thickBot="1" x14ac:dyDescent="0.25">
      <c r="C122" s="59"/>
      <c r="D122" s="60">
        <v>45944</v>
      </c>
      <c r="E122" s="61" t="s">
        <v>178</v>
      </c>
      <c r="F122" s="96" t="s">
        <v>274</v>
      </c>
      <c r="G122" s="101"/>
      <c r="H122" s="98">
        <v>456000</v>
      </c>
      <c r="I122" s="40">
        <f t="shared" si="0"/>
        <v>-32647183.508699946</v>
      </c>
    </row>
    <row r="123" spans="3:9" s="6" customFormat="1" ht="30" thickTop="1" thickBot="1" x14ac:dyDescent="0.25">
      <c r="C123" s="59"/>
      <c r="D123" s="60">
        <v>45944</v>
      </c>
      <c r="E123" s="61" t="s">
        <v>179</v>
      </c>
      <c r="F123" s="96" t="s">
        <v>15</v>
      </c>
      <c r="G123" s="101"/>
      <c r="H123" s="98">
        <v>64736.75</v>
      </c>
      <c r="I123" s="40">
        <f t="shared" si="0"/>
        <v>-32711920.258699946</v>
      </c>
    </row>
    <row r="124" spans="3:9" s="6" customFormat="1" ht="18" thickTop="1" thickBot="1" x14ac:dyDescent="0.25">
      <c r="C124" s="59"/>
      <c r="D124" s="60">
        <v>45944</v>
      </c>
      <c r="E124" s="61" t="s">
        <v>179</v>
      </c>
      <c r="F124" s="96" t="s">
        <v>298</v>
      </c>
      <c r="G124" s="101"/>
      <c r="H124" s="98">
        <v>1463050.55</v>
      </c>
      <c r="I124" s="40">
        <f t="shared" si="0"/>
        <v>-34174970.808699943</v>
      </c>
    </row>
    <row r="125" spans="3:9" s="6" customFormat="1" ht="30" thickTop="1" thickBot="1" x14ac:dyDescent="0.25">
      <c r="C125" s="59"/>
      <c r="D125" s="60">
        <v>45944</v>
      </c>
      <c r="E125" s="61" t="s">
        <v>180</v>
      </c>
      <c r="F125" s="96" t="s">
        <v>15</v>
      </c>
      <c r="G125" s="101"/>
      <c r="H125" s="98">
        <v>73915.600000000006</v>
      </c>
      <c r="I125" s="40">
        <f t="shared" si="0"/>
        <v>-34248886.408699945</v>
      </c>
    </row>
    <row r="126" spans="3:9" s="6" customFormat="1" ht="18" thickTop="1" thickBot="1" x14ac:dyDescent="0.25">
      <c r="C126" s="59"/>
      <c r="D126" s="60">
        <v>45944</v>
      </c>
      <c r="E126" s="61" t="s">
        <v>180</v>
      </c>
      <c r="F126" s="96" t="s">
        <v>289</v>
      </c>
      <c r="G126" s="101"/>
      <c r="H126" s="98">
        <v>1670492.5599999998</v>
      </c>
      <c r="I126" s="40">
        <f t="shared" si="0"/>
        <v>-35919378.968699947</v>
      </c>
    </row>
    <row r="127" spans="3:9" s="6" customFormat="1" ht="18" thickTop="1" thickBot="1" x14ac:dyDescent="0.25">
      <c r="C127" s="59"/>
      <c r="D127" s="60">
        <v>45944</v>
      </c>
      <c r="E127" s="61" t="s">
        <v>181</v>
      </c>
      <c r="F127" s="96" t="s">
        <v>279</v>
      </c>
      <c r="G127" s="101"/>
      <c r="H127" s="98">
        <v>1026060</v>
      </c>
      <c r="I127" s="40">
        <f t="shared" si="0"/>
        <v>-36945438.968699947</v>
      </c>
    </row>
    <row r="128" spans="3:9" s="6" customFormat="1" ht="18" thickTop="1" thickBot="1" x14ac:dyDescent="0.25">
      <c r="C128" s="59"/>
      <c r="D128" s="60">
        <v>45944</v>
      </c>
      <c r="E128" s="61" t="s">
        <v>182</v>
      </c>
      <c r="F128" s="96" t="s">
        <v>299</v>
      </c>
      <c r="G128" s="101"/>
      <c r="H128" s="98">
        <v>510000</v>
      </c>
      <c r="I128" s="40">
        <f t="shared" si="0"/>
        <v>-37455438.968699947</v>
      </c>
    </row>
    <row r="129" spans="3:9" s="6" customFormat="1" ht="18" thickTop="1" thickBot="1" x14ac:dyDescent="0.25">
      <c r="C129" s="59"/>
      <c r="D129" s="60">
        <v>45944</v>
      </c>
      <c r="E129" s="61" t="s">
        <v>183</v>
      </c>
      <c r="F129" s="96" t="s">
        <v>300</v>
      </c>
      <c r="G129" s="101"/>
      <c r="H129" s="98">
        <v>5666343.2100000009</v>
      </c>
      <c r="I129" s="40">
        <f t="shared" si="0"/>
        <v>-43121782.178699948</v>
      </c>
    </row>
    <row r="130" spans="3:9" s="6" customFormat="1" ht="18" thickTop="1" thickBot="1" x14ac:dyDescent="0.25">
      <c r="C130" s="59"/>
      <c r="D130" s="60">
        <v>45944</v>
      </c>
      <c r="E130" s="61" t="s">
        <v>184</v>
      </c>
      <c r="F130" s="96" t="s">
        <v>300</v>
      </c>
      <c r="G130" s="101"/>
      <c r="H130" s="98">
        <v>140184</v>
      </c>
      <c r="I130" s="40">
        <f t="shared" si="0"/>
        <v>-43261966.178699948</v>
      </c>
    </row>
    <row r="131" spans="3:9" s="6" customFormat="1" ht="18" thickTop="1" thickBot="1" x14ac:dyDescent="0.25">
      <c r="C131" s="59"/>
      <c r="D131" s="60">
        <v>45944</v>
      </c>
      <c r="E131" s="61" t="s">
        <v>185</v>
      </c>
      <c r="F131" s="96" t="s">
        <v>300</v>
      </c>
      <c r="G131" s="101"/>
      <c r="H131" s="98">
        <v>235616</v>
      </c>
      <c r="I131" s="40">
        <f t="shared" si="0"/>
        <v>-43497582.178699948</v>
      </c>
    </row>
    <row r="132" spans="3:9" s="6" customFormat="1" ht="18" thickTop="1" thickBot="1" x14ac:dyDescent="0.25">
      <c r="C132" s="59"/>
      <c r="D132" s="60">
        <v>45944</v>
      </c>
      <c r="E132" s="61" t="s">
        <v>186</v>
      </c>
      <c r="F132" s="96" t="s">
        <v>300</v>
      </c>
      <c r="G132" s="101"/>
      <c r="H132" s="98">
        <v>232999.15</v>
      </c>
      <c r="I132" s="40">
        <f t="shared" si="0"/>
        <v>-43730581.328699946</v>
      </c>
    </row>
    <row r="133" spans="3:9" s="6" customFormat="1" ht="18" thickTop="1" thickBot="1" x14ac:dyDescent="0.25">
      <c r="C133" s="59"/>
      <c r="D133" s="60">
        <v>45944</v>
      </c>
      <c r="E133" s="61" t="s">
        <v>187</v>
      </c>
      <c r="F133" s="96" t="s">
        <v>300</v>
      </c>
      <c r="G133" s="101"/>
      <c r="H133" s="98">
        <v>24890</v>
      </c>
      <c r="I133" s="40">
        <f t="shared" si="0"/>
        <v>-43755471.328699946</v>
      </c>
    </row>
    <row r="134" spans="3:9" s="6" customFormat="1" ht="30" thickTop="1" thickBot="1" x14ac:dyDescent="0.25">
      <c r="C134" s="59"/>
      <c r="D134" s="60">
        <v>45944</v>
      </c>
      <c r="E134" s="61" t="s">
        <v>188</v>
      </c>
      <c r="F134" s="96" t="s">
        <v>15</v>
      </c>
      <c r="G134" s="101"/>
      <c r="H134" s="98">
        <v>4636.5</v>
      </c>
      <c r="I134" s="40">
        <f t="shared" si="0"/>
        <v>-43760107.828699946</v>
      </c>
    </row>
    <row r="135" spans="3:9" s="6" customFormat="1" ht="30" thickTop="1" thickBot="1" x14ac:dyDescent="0.25">
      <c r="C135" s="59"/>
      <c r="D135" s="60">
        <v>45944</v>
      </c>
      <c r="E135" s="61" t="s">
        <v>188</v>
      </c>
      <c r="F135" s="96" t="s">
        <v>301</v>
      </c>
      <c r="G135" s="101"/>
      <c r="H135" s="98">
        <v>104784.9</v>
      </c>
      <c r="I135" s="40">
        <f t="shared" si="0"/>
        <v>-43864892.728699945</v>
      </c>
    </row>
    <row r="136" spans="3:9" s="6" customFormat="1" ht="30" thickTop="1" thickBot="1" x14ac:dyDescent="0.25">
      <c r="C136" s="59"/>
      <c r="D136" s="60">
        <v>45944</v>
      </c>
      <c r="E136" s="61" t="s">
        <v>189</v>
      </c>
      <c r="F136" s="96" t="s">
        <v>15</v>
      </c>
      <c r="G136" s="101"/>
      <c r="H136" s="98">
        <v>15615</v>
      </c>
      <c r="I136" s="40">
        <f t="shared" si="0"/>
        <v>-43880507.728699945</v>
      </c>
    </row>
    <row r="137" spans="3:9" s="6" customFormat="1" ht="18" thickTop="1" thickBot="1" x14ac:dyDescent="0.25">
      <c r="C137" s="59"/>
      <c r="D137" s="60">
        <v>45944</v>
      </c>
      <c r="E137" s="61" t="s">
        <v>189</v>
      </c>
      <c r="F137" s="96" t="s">
        <v>302</v>
      </c>
      <c r="G137" s="101"/>
      <c r="H137" s="98">
        <v>326979</v>
      </c>
      <c r="I137" s="40">
        <f t="shared" si="0"/>
        <v>-44207486.728699945</v>
      </c>
    </row>
    <row r="138" spans="3:9" s="6" customFormat="1" ht="30" thickTop="1" thickBot="1" x14ac:dyDescent="0.25">
      <c r="C138" s="59"/>
      <c r="D138" s="60">
        <v>45944</v>
      </c>
      <c r="E138" s="61" t="s">
        <v>190</v>
      </c>
      <c r="F138" s="96" t="s">
        <v>15</v>
      </c>
      <c r="G138" s="101"/>
      <c r="H138" s="98">
        <v>14538.183499999999</v>
      </c>
      <c r="I138" s="40">
        <f t="shared" si="0"/>
        <v>-44222024.912199944</v>
      </c>
    </row>
    <row r="139" spans="3:9" s="6" customFormat="1" ht="18" thickTop="1" thickBot="1" x14ac:dyDescent="0.25">
      <c r="C139" s="59"/>
      <c r="D139" s="60">
        <v>45944</v>
      </c>
      <c r="E139" s="61" t="s">
        <v>190</v>
      </c>
      <c r="F139" s="96" t="s">
        <v>303</v>
      </c>
      <c r="G139" s="101"/>
      <c r="H139" s="98">
        <v>328562.94650000002</v>
      </c>
      <c r="I139" s="40">
        <f t="shared" si="0"/>
        <v>-44550587.858699948</v>
      </c>
    </row>
    <row r="140" spans="3:9" s="6" customFormat="1" ht="30" thickTop="1" thickBot="1" x14ac:dyDescent="0.25">
      <c r="C140" s="59"/>
      <c r="D140" s="60">
        <v>45945</v>
      </c>
      <c r="E140" s="61"/>
      <c r="F140" s="96" t="s">
        <v>21</v>
      </c>
      <c r="G140" s="101">
        <v>10225673.25</v>
      </c>
      <c r="H140" s="98"/>
      <c r="I140" s="40">
        <f t="shared" si="0"/>
        <v>-34324914.608699948</v>
      </c>
    </row>
    <row r="141" spans="3:9" s="6" customFormat="1" ht="30" thickTop="1" thickBot="1" x14ac:dyDescent="0.25">
      <c r="C141" s="59"/>
      <c r="D141" s="60">
        <v>45945</v>
      </c>
      <c r="E141" s="61" t="s">
        <v>191</v>
      </c>
      <c r="F141" s="96" t="s">
        <v>15</v>
      </c>
      <c r="G141" s="101"/>
      <c r="H141" s="98">
        <v>168330.5</v>
      </c>
      <c r="I141" s="40">
        <f t="shared" si="0"/>
        <v>-34493245.108699948</v>
      </c>
    </row>
    <row r="142" spans="3:9" s="6" customFormat="1" ht="30" thickTop="1" thickBot="1" x14ac:dyDescent="0.25">
      <c r="C142" s="59"/>
      <c r="D142" s="60">
        <v>45945</v>
      </c>
      <c r="E142" s="61" t="s">
        <v>191</v>
      </c>
      <c r="F142" s="96" t="s">
        <v>78</v>
      </c>
      <c r="G142" s="101"/>
      <c r="H142" s="98">
        <v>3198279.5</v>
      </c>
      <c r="I142" s="40">
        <f t="shared" si="0"/>
        <v>-37691524.608699948</v>
      </c>
    </row>
    <row r="143" spans="3:9" s="6" customFormat="1" ht="18" thickTop="1" thickBot="1" x14ac:dyDescent="0.25">
      <c r="C143" s="59"/>
      <c r="D143" s="60">
        <v>45945</v>
      </c>
      <c r="E143" s="61" t="s">
        <v>192</v>
      </c>
      <c r="F143" s="96" t="s">
        <v>278</v>
      </c>
      <c r="G143" s="101"/>
      <c r="H143" s="98">
        <v>2529960</v>
      </c>
      <c r="I143" s="40">
        <f t="shared" si="0"/>
        <v>-40221484.608699948</v>
      </c>
    </row>
    <row r="144" spans="3:9" s="6" customFormat="1" ht="18" thickTop="1" thickBot="1" x14ac:dyDescent="0.25">
      <c r="C144" s="59"/>
      <c r="D144" s="60">
        <v>45945</v>
      </c>
      <c r="E144" s="61" t="s">
        <v>193</v>
      </c>
      <c r="F144" s="96" t="s">
        <v>304</v>
      </c>
      <c r="G144" s="101"/>
      <c r="H144" s="98">
        <v>177000</v>
      </c>
      <c r="I144" s="40">
        <f t="shared" si="0"/>
        <v>-40398484.608699948</v>
      </c>
    </row>
    <row r="145" spans="3:9" s="6" customFormat="1" ht="18" thickTop="1" thickBot="1" x14ac:dyDescent="0.25">
      <c r="C145" s="59"/>
      <c r="D145" s="60">
        <v>45945</v>
      </c>
      <c r="E145" s="61" t="s">
        <v>194</v>
      </c>
      <c r="F145" s="96" t="s">
        <v>278</v>
      </c>
      <c r="G145" s="101"/>
      <c r="H145" s="98">
        <v>4967640</v>
      </c>
      <c r="I145" s="40">
        <f t="shared" si="0"/>
        <v>-45366124.608699948</v>
      </c>
    </row>
    <row r="146" spans="3:9" s="6" customFormat="1" ht="18" thickTop="1" thickBot="1" x14ac:dyDescent="0.25">
      <c r="C146" s="59"/>
      <c r="D146" s="60">
        <v>45945</v>
      </c>
      <c r="E146" s="61" t="s">
        <v>195</v>
      </c>
      <c r="F146" s="96" t="s">
        <v>42</v>
      </c>
      <c r="G146" s="101"/>
      <c r="H146" s="98">
        <v>257230.34000000003</v>
      </c>
      <c r="I146" s="40">
        <f t="shared" si="0"/>
        <v>-45623354.948699951</v>
      </c>
    </row>
    <row r="147" spans="3:9" s="6" customFormat="1" ht="18" thickTop="1" thickBot="1" x14ac:dyDescent="0.25">
      <c r="C147" s="59"/>
      <c r="D147" s="60">
        <v>45945</v>
      </c>
      <c r="E147" s="61" t="s">
        <v>196</v>
      </c>
      <c r="F147" s="96" t="s">
        <v>44</v>
      </c>
      <c r="G147" s="101"/>
      <c r="H147" s="98">
        <v>67250.55</v>
      </c>
      <c r="I147" s="40">
        <f t="shared" si="0"/>
        <v>-45690605.498699948</v>
      </c>
    </row>
    <row r="148" spans="3:9" s="6" customFormat="1" ht="18" thickTop="1" thickBot="1" x14ac:dyDescent="0.25">
      <c r="C148" s="59"/>
      <c r="D148" s="60">
        <v>45945</v>
      </c>
      <c r="E148" s="61" t="s">
        <v>197</v>
      </c>
      <c r="F148" s="96" t="s">
        <v>43</v>
      </c>
      <c r="G148" s="101"/>
      <c r="H148" s="98">
        <v>266075.82</v>
      </c>
      <c r="I148" s="40">
        <f t="shared" si="0"/>
        <v>-45956681.318699948</v>
      </c>
    </row>
    <row r="149" spans="3:9" s="6" customFormat="1" ht="18" thickTop="1" thickBot="1" x14ac:dyDescent="0.25">
      <c r="C149" s="59"/>
      <c r="D149" s="60">
        <v>45946</v>
      </c>
      <c r="E149" s="61" t="s">
        <v>198</v>
      </c>
      <c r="F149" s="96" t="s">
        <v>41</v>
      </c>
      <c r="G149" s="101"/>
      <c r="H149" s="98">
        <v>135978.47</v>
      </c>
      <c r="I149" s="40">
        <f t="shared" si="0"/>
        <v>-46092659.788699947</v>
      </c>
    </row>
    <row r="150" spans="3:9" s="6" customFormat="1" ht="30" thickTop="1" thickBot="1" x14ac:dyDescent="0.25">
      <c r="C150" s="59"/>
      <c r="D150" s="60">
        <v>45946</v>
      </c>
      <c r="E150" s="61" t="s">
        <v>199</v>
      </c>
      <c r="F150" s="96" t="s">
        <v>15</v>
      </c>
      <c r="G150" s="101"/>
      <c r="H150" s="98">
        <v>9881.49</v>
      </c>
      <c r="I150" s="40">
        <f t="shared" si="0"/>
        <v>-46102541.278699949</v>
      </c>
    </row>
    <row r="151" spans="3:9" s="6" customFormat="1" ht="18" thickTop="1" thickBot="1" x14ac:dyDescent="0.25">
      <c r="C151" s="59"/>
      <c r="D151" s="60">
        <v>45946</v>
      </c>
      <c r="E151" s="61" t="s">
        <v>199</v>
      </c>
      <c r="F151" s="96" t="s">
        <v>305</v>
      </c>
      <c r="G151" s="101"/>
      <c r="H151" s="98">
        <v>223321.56</v>
      </c>
      <c r="I151" s="40">
        <f t="shared" si="0"/>
        <v>-46325862.838699952</v>
      </c>
    </row>
    <row r="152" spans="3:9" s="6" customFormat="1" ht="30" thickTop="1" thickBot="1" x14ac:dyDescent="0.25">
      <c r="C152" s="59"/>
      <c r="D152" s="60">
        <v>45946</v>
      </c>
      <c r="E152" s="61" t="s">
        <v>200</v>
      </c>
      <c r="F152" s="96" t="s">
        <v>15</v>
      </c>
      <c r="G152" s="101"/>
      <c r="H152" s="98">
        <v>10462.5</v>
      </c>
      <c r="I152" s="40">
        <f t="shared" si="0"/>
        <v>-46336325.338699952</v>
      </c>
    </row>
    <row r="153" spans="3:9" s="6" customFormat="1" ht="18" thickTop="1" thickBot="1" x14ac:dyDescent="0.25">
      <c r="C153" s="59"/>
      <c r="D153" s="60">
        <v>45946</v>
      </c>
      <c r="E153" s="61" t="s">
        <v>200</v>
      </c>
      <c r="F153" s="96" t="s">
        <v>282</v>
      </c>
      <c r="G153" s="101"/>
      <c r="H153" s="98">
        <v>236452.5</v>
      </c>
      <c r="I153" s="40">
        <f t="shared" si="0"/>
        <v>-46572777.838699952</v>
      </c>
    </row>
    <row r="154" spans="3:9" s="6" customFormat="1" ht="18" thickTop="1" thickBot="1" x14ac:dyDescent="0.25">
      <c r="C154" s="59"/>
      <c r="D154" s="60">
        <v>45946</v>
      </c>
      <c r="E154" s="61" t="s">
        <v>201</v>
      </c>
      <c r="F154" s="96" t="s">
        <v>306</v>
      </c>
      <c r="G154" s="101"/>
      <c r="H154" s="98">
        <v>276221.76</v>
      </c>
      <c r="I154" s="40">
        <f t="shared" si="0"/>
        <v>-46848999.59869995</v>
      </c>
    </row>
    <row r="155" spans="3:9" s="6" customFormat="1" ht="30" thickTop="1" thickBot="1" x14ac:dyDescent="0.25">
      <c r="C155" s="59"/>
      <c r="D155" s="60">
        <v>45947</v>
      </c>
      <c r="E155" s="61"/>
      <c r="F155" s="96" t="s">
        <v>21</v>
      </c>
      <c r="G155" s="101">
        <v>2636066.34</v>
      </c>
      <c r="H155" s="98"/>
      <c r="I155" s="40">
        <f t="shared" si="0"/>
        <v>-44212933.258699954</v>
      </c>
    </row>
    <row r="156" spans="3:9" s="6" customFormat="1" ht="30" thickTop="1" thickBot="1" x14ac:dyDescent="0.25">
      <c r="C156" s="59"/>
      <c r="D156" s="60">
        <v>45947</v>
      </c>
      <c r="E156" s="61" t="s">
        <v>202</v>
      </c>
      <c r="F156" s="96" t="s">
        <v>15</v>
      </c>
      <c r="G156" s="101"/>
      <c r="H156" s="98">
        <v>35908.1</v>
      </c>
      <c r="I156" s="40">
        <f t="shared" si="0"/>
        <v>-44248841.358699955</v>
      </c>
    </row>
    <row r="157" spans="3:9" s="6" customFormat="1" ht="18" thickTop="1" thickBot="1" x14ac:dyDescent="0.25">
      <c r="C157" s="59"/>
      <c r="D157" s="60">
        <v>45947</v>
      </c>
      <c r="E157" s="61" t="s">
        <v>202</v>
      </c>
      <c r="F157" s="96" t="s">
        <v>282</v>
      </c>
      <c r="G157" s="101"/>
      <c r="H157" s="98">
        <v>811522.94</v>
      </c>
      <c r="I157" s="40">
        <f t="shared" si="0"/>
        <v>-45060364.298699953</v>
      </c>
    </row>
    <row r="158" spans="3:9" s="6" customFormat="1" ht="30" thickTop="1" thickBot="1" x14ac:dyDescent="0.25">
      <c r="C158" s="59"/>
      <c r="D158" s="60">
        <v>45947</v>
      </c>
      <c r="E158" s="61" t="s">
        <v>203</v>
      </c>
      <c r="F158" s="96" t="s">
        <v>15</v>
      </c>
      <c r="G158" s="101"/>
      <c r="H158" s="98">
        <v>62232</v>
      </c>
      <c r="I158" s="40">
        <f t="shared" si="0"/>
        <v>-45122596.298699953</v>
      </c>
    </row>
    <row r="159" spans="3:9" s="6" customFormat="1" ht="18" thickTop="1" thickBot="1" x14ac:dyDescent="0.25">
      <c r="C159" s="59"/>
      <c r="D159" s="60">
        <v>45947</v>
      </c>
      <c r="E159" s="61" t="s">
        <v>203</v>
      </c>
      <c r="F159" s="96" t="s">
        <v>307</v>
      </c>
      <c r="G159" s="101"/>
      <c r="H159" s="98">
        <v>1205088</v>
      </c>
      <c r="I159" s="40">
        <f t="shared" si="0"/>
        <v>-46327684.298699953</v>
      </c>
    </row>
    <row r="160" spans="3:9" s="6" customFormat="1" ht="30" thickTop="1" thickBot="1" x14ac:dyDescent="0.25">
      <c r="C160" s="59"/>
      <c r="D160" s="60">
        <v>45947</v>
      </c>
      <c r="E160" s="61" t="s">
        <v>204</v>
      </c>
      <c r="F160" s="96" t="s">
        <v>15</v>
      </c>
      <c r="G160" s="101"/>
      <c r="H160" s="98">
        <v>10000</v>
      </c>
      <c r="I160" s="40">
        <f t="shared" si="0"/>
        <v>-46337684.298699953</v>
      </c>
    </row>
    <row r="161" spans="3:9" s="6" customFormat="1" ht="18" thickTop="1" thickBot="1" x14ac:dyDescent="0.25">
      <c r="C161" s="59"/>
      <c r="D161" s="60">
        <v>45947</v>
      </c>
      <c r="E161" s="61" t="s">
        <v>204</v>
      </c>
      <c r="F161" s="96" t="s">
        <v>307</v>
      </c>
      <c r="G161" s="101"/>
      <c r="H161" s="98">
        <v>226000</v>
      </c>
      <c r="I161" s="40">
        <f t="shared" si="0"/>
        <v>-46563684.298699953</v>
      </c>
    </row>
    <row r="162" spans="3:9" s="6" customFormat="1" ht="30" thickTop="1" thickBot="1" x14ac:dyDescent="0.25">
      <c r="C162" s="59"/>
      <c r="D162" s="60">
        <v>45947</v>
      </c>
      <c r="E162" s="61" t="s">
        <v>205</v>
      </c>
      <c r="F162" s="96" t="s">
        <v>15</v>
      </c>
      <c r="G162" s="101"/>
      <c r="H162" s="98">
        <v>18085.003499999999</v>
      </c>
      <c r="I162" s="40">
        <f t="shared" si="0"/>
        <v>-46581769.302199952</v>
      </c>
    </row>
    <row r="163" spans="3:9" s="6" customFormat="1" ht="18" thickTop="1" thickBot="1" x14ac:dyDescent="0.25">
      <c r="C163" s="59"/>
      <c r="D163" s="60">
        <v>45947</v>
      </c>
      <c r="E163" s="61" t="s">
        <v>205</v>
      </c>
      <c r="F163" s="96" t="s">
        <v>308</v>
      </c>
      <c r="G163" s="101"/>
      <c r="H163" s="98">
        <v>408721.07649999997</v>
      </c>
      <c r="I163" s="40">
        <f t="shared" si="0"/>
        <v>-46990490.378699951</v>
      </c>
    </row>
    <row r="164" spans="3:9" s="6" customFormat="1" ht="30" thickTop="1" thickBot="1" x14ac:dyDescent="0.25">
      <c r="C164" s="59"/>
      <c r="D164" s="60">
        <v>45947</v>
      </c>
      <c r="E164" s="61" t="s">
        <v>206</v>
      </c>
      <c r="F164" s="96" t="s">
        <v>15</v>
      </c>
      <c r="G164" s="101"/>
      <c r="H164" s="98">
        <v>98670</v>
      </c>
      <c r="I164" s="40">
        <f t="shared" si="0"/>
        <v>-47089160.378699951</v>
      </c>
    </row>
    <row r="165" spans="3:9" s="6" customFormat="1" ht="18" thickTop="1" thickBot="1" x14ac:dyDescent="0.25">
      <c r="C165" s="59"/>
      <c r="D165" s="60">
        <v>45947</v>
      </c>
      <c r="E165" s="61" t="s">
        <v>206</v>
      </c>
      <c r="F165" s="96" t="s">
        <v>308</v>
      </c>
      <c r="G165" s="101"/>
      <c r="H165" s="98">
        <v>2229942.16</v>
      </c>
      <c r="I165" s="40">
        <f t="shared" si="0"/>
        <v>-49319102.538699955</v>
      </c>
    </row>
    <row r="166" spans="3:9" s="6" customFormat="1" ht="30" thickTop="1" thickBot="1" x14ac:dyDescent="0.25">
      <c r="C166" s="59"/>
      <c r="D166" s="60">
        <v>45948</v>
      </c>
      <c r="E166" s="61"/>
      <c r="F166" s="96" t="s">
        <v>21</v>
      </c>
      <c r="G166" s="101">
        <v>192975</v>
      </c>
      <c r="H166" s="98"/>
      <c r="I166" s="40">
        <f t="shared" si="0"/>
        <v>-49126127.538699955</v>
      </c>
    </row>
    <row r="167" spans="3:9" s="6" customFormat="1" ht="30" thickTop="1" thickBot="1" x14ac:dyDescent="0.25">
      <c r="C167" s="59"/>
      <c r="D167" s="60">
        <v>45948</v>
      </c>
      <c r="E167" s="61" t="s">
        <v>207</v>
      </c>
      <c r="F167" s="96" t="s">
        <v>15</v>
      </c>
      <c r="G167" s="101"/>
      <c r="H167" s="98">
        <v>22102.137499999997</v>
      </c>
      <c r="I167" s="40">
        <f t="shared" si="0"/>
        <v>-49148229.676199958</v>
      </c>
    </row>
    <row r="168" spans="3:9" s="6" customFormat="1" ht="18" thickTop="1" thickBot="1" x14ac:dyDescent="0.25">
      <c r="C168" s="59"/>
      <c r="D168" s="60">
        <v>45948</v>
      </c>
      <c r="E168" s="61" t="s">
        <v>207</v>
      </c>
      <c r="F168" s="96" t="s">
        <v>309</v>
      </c>
      <c r="G168" s="101"/>
      <c r="H168" s="98">
        <v>563794.12250000006</v>
      </c>
      <c r="I168" s="40">
        <f t="shared" si="0"/>
        <v>-49712023.79869996</v>
      </c>
    </row>
    <row r="169" spans="3:9" s="6" customFormat="1" ht="30" thickTop="1" thickBot="1" x14ac:dyDescent="0.25">
      <c r="C169" s="59"/>
      <c r="D169" s="60">
        <v>45948</v>
      </c>
      <c r="E169" s="61" t="s">
        <v>208</v>
      </c>
      <c r="F169" s="96" t="s">
        <v>15</v>
      </c>
      <c r="G169" s="101"/>
      <c r="H169" s="98">
        <v>15412.5</v>
      </c>
      <c r="I169" s="40">
        <f t="shared" si="0"/>
        <v>-49727436.29869996</v>
      </c>
    </row>
    <row r="170" spans="3:9" s="6" customFormat="1" ht="18" thickTop="1" thickBot="1" x14ac:dyDescent="0.25">
      <c r="C170" s="59"/>
      <c r="D170" s="60">
        <v>45948</v>
      </c>
      <c r="E170" s="61" t="s">
        <v>208</v>
      </c>
      <c r="F170" s="96" t="s">
        <v>309</v>
      </c>
      <c r="G170" s="101"/>
      <c r="H170" s="98">
        <v>550397.5</v>
      </c>
      <c r="I170" s="40">
        <f t="shared" si="0"/>
        <v>-50277833.79869996</v>
      </c>
    </row>
    <row r="171" spans="3:9" s="6" customFormat="1" ht="30" thickTop="1" thickBot="1" x14ac:dyDescent="0.25">
      <c r="C171" s="59"/>
      <c r="D171" s="60">
        <v>45948</v>
      </c>
      <c r="E171" s="61" t="s">
        <v>209</v>
      </c>
      <c r="F171" s="96" t="s">
        <v>15</v>
      </c>
      <c r="G171" s="101"/>
      <c r="H171" s="98">
        <v>925</v>
      </c>
      <c r="I171" s="40">
        <f t="shared" si="0"/>
        <v>-50278758.79869996</v>
      </c>
    </row>
    <row r="172" spans="3:9" s="6" customFormat="1" ht="30" thickTop="1" thickBot="1" x14ac:dyDescent="0.25">
      <c r="C172" s="59"/>
      <c r="D172" s="60">
        <v>45948</v>
      </c>
      <c r="E172" s="61" t="s">
        <v>209</v>
      </c>
      <c r="F172" s="96" t="s">
        <v>310</v>
      </c>
      <c r="G172" s="101"/>
      <c r="H172" s="98">
        <v>20905</v>
      </c>
      <c r="I172" s="40">
        <f t="shared" si="0"/>
        <v>-50299663.79869996</v>
      </c>
    </row>
    <row r="173" spans="3:9" s="6" customFormat="1" ht="30" thickTop="1" thickBot="1" x14ac:dyDescent="0.25">
      <c r="C173" s="59"/>
      <c r="D173" s="60">
        <v>45948</v>
      </c>
      <c r="E173" s="61" t="s">
        <v>210</v>
      </c>
      <c r="F173" s="96" t="s">
        <v>15</v>
      </c>
      <c r="G173" s="101"/>
      <c r="H173" s="98">
        <v>333</v>
      </c>
      <c r="I173" s="40">
        <f t="shared" si="0"/>
        <v>-50299996.79869996</v>
      </c>
    </row>
    <row r="174" spans="3:9" s="6" customFormat="1" ht="30" thickTop="1" thickBot="1" x14ac:dyDescent="0.25">
      <c r="C174" s="59"/>
      <c r="D174" s="60">
        <v>45948</v>
      </c>
      <c r="E174" s="61" t="s">
        <v>210</v>
      </c>
      <c r="F174" s="96" t="s">
        <v>310</v>
      </c>
      <c r="G174" s="101"/>
      <c r="H174" s="98">
        <v>7525.8</v>
      </c>
      <c r="I174" s="40">
        <f t="shared" si="0"/>
        <v>-50307522.598699957</v>
      </c>
    </row>
    <row r="175" spans="3:9" s="6" customFormat="1" ht="30" thickTop="1" thickBot="1" x14ac:dyDescent="0.25">
      <c r="C175" s="59"/>
      <c r="D175" s="60">
        <v>45949</v>
      </c>
      <c r="E175" s="61" t="s">
        <v>211</v>
      </c>
      <c r="F175" s="96" t="s">
        <v>15</v>
      </c>
      <c r="G175" s="101"/>
      <c r="H175" s="98">
        <v>875</v>
      </c>
      <c r="I175" s="40">
        <f t="shared" si="0"/>
        <v>-50308397.598699957</v>
      </c>
    </row>
    <row r="176" spans="3:9" s="6" customFormat="1" ht="30" thickTop="1" thickBot="1" x14ac:dyDescent="0.25">
      <c r="C176" s="59"/>
      <c r="D176" s="60">
        <v>45949</v>
      </c>
      <c r="E176" s="61" t="s">
        <v>211</v>
      </c>
      <c r="F176" s="96" t="s">
        <v>311</v>
      </c>
      <c r="G176" s="101"/>
      <c r="H176" s="98">
        <v>19775</v>
      </c>
      <c r="I176" s="40">
        <f t="shared" si="0"/>
        <v>-50328172.598699957</v>
      </c>
    </row>
    <row r="177" spans="3:9" s="6" customFormat="1" ht="30" thickTop="1" thickBot="1" x14ac:dyDescent="0.25">
      <c r="C177" s="59"/>
      <c r="D177" s="60">
        <v>45949</v>
      </c>
      <c r="E177" s="61" t="s">
        <v>212</v>
      </c>
      <c r="F177" s="96" t="s">
        <v>15</v>
      </c>
      <c r="G177" s="101"/>
      <c r="H177" s="98">
        <v>17584.75</v>
      </c>
      <c r="I177" s="40">
        <f t="shared" si="0"/>
        <v>-50345757.348699957</v>
      </c>
    </row>
    <row r="178" spans="3:9" s="6" customFormat="1" ht="30" thickTop="1" thickBot="1" x14ac:dyDescent="0.25">
      <c r="C178" s="59"/>
      <c r="D178" s="60">
        <v>45949</v>
      </c>
      <c r="E178" s="61" t="s">
        <v>212</v>
      </c>
      <c r="F178" s="96" t="s">
        <v>311</v>
      </c>
      <c r="G178" s="101"/>
      <c r="H178" s="98">
        <v>397415.23</v>
      </c>
      <c r="I178" s="40">
        <f t="shared" si="0"/>
        <v>-50743172.578699954</v>
      </c>
    </row>
    <row r="179" spans="3:9" s="6" customFormat="1" ht="30" thickTop="1" thickBot="1" x14ac:dyDescent="0.25">
      <c r="C179" s="59"/>
      <c r="D179" s="60">
        <v>45949</v>
      </c>
      <c r="E179" s="61" t="s">
        <v>213</v>
      </c>
      <c r="F179" s="96" t="s">
        <v>15</v>
      </c>
      <c r="G179" s="101"/>
      <c r="H179" s="98">
        <v>2930</v>
      </c>
      <c r="I179" s="40">
        <f t="shared" si="0"/>
        <v>-50746102.578699954</v>
      </c>
    </row>
    <row r="180" spans="3:9" s="6" customFormat="1" ht="30" thickTop="1" thickBot="1" x14ac:dyDescent="0.25">
      <c r="C180" s="59"/>
      <c r="D180" s="60">
        <v>45949</v>
      </c>
      <c r="E180" s="61" t="s">
        <v>213</v>
      </c>
      <c r="F180" s="96" t="s">
        <v>311</v>
      </c>
      <c r="G180" s="101"/>
      <c r="H180" s="98">
        <v>66218</v>
      </c>
      <c r="I180" s="40">
        <f t="shared" si="0"/>
        <v>-50812320.578699954</v>
      </c>
    </row>
    <row r="181" spans="3:9" s="6" customFormat="1" ht="30" thickTop="1" thickBot="1" x14ac:dyDescent="0.25">
      <c r="C181" s="59"/>
      <c r="D181" s="60">
        <v>45949</v>
      </c>
      <c r="E181" s="61" t="s">
        <v>214</v>
      </c>
      <c r="F181" s="96" t="s">
        <v>15</v>
      </c>
      <c r="G181" s="101"/>
      <c r="H181" s="98">
        <v>23312.75</v>
      </c>
      <c r="I181" s="40">
        <f t="shared" si="0"/>
        <v>-50835633.328699954</v>
      </c>
    </row>
    <row r="182" spans="3:9" s="6" customFormat="1" ht="18" thickTop="1" thickBot="1" x14ac:dyDescent="0.25">
      <c r="C182" s="59"/>
      <c r="D182" s="60">
        <v>45949</v>
      </c>
      <c r="E182" s="61" t="s">
        <v>214</v>
      </c>
      <c r="F182" s="96" t="s">
        <v>312</v>
      </c>
      <c r="G182" s="101"/>
      <c r="H182" s="98">
        <v>464719.55</v>
      </c>
      <c r="I182" s="40">
        <f t="shared" si="0"/>
        <v>-51300352.878699951</v>
      </c>
    </row>
    <row r="183" spans="3:9" s="6" customFormat="1" ht="30" thickTop="1" thickBot="1" x14ac:dyDescent="0.25">
      <c r="C183" s="59"/>
      <c r="D183" s="60">
        <v>45949</v>
      </c>
      <c r="E183" s="61" t="s">
        <v>215</v>
      </c>
      <c r="F183" s="96" t="s">
        <v>15</v>
      </c>
      <c r="G183" s="101"/>
      <c r="H183" s="98">
        <v>16204.800000000001</v>
      </c>
      <c r="I183" s="40">
        <f t="shared" si="0"/>
        <v>-51316557.678699948</v>
      </c>
    </row>
    <row r="184" spans="3:9" s="6" customFormat="1" ht="18" thickTop="1" thickBot="1" x14ac:dyDescent="0.25">
      <c r="C184" s="59"/>
      <c r="D184" s="60">
        <v>45949</v>
      </c>
      <c r="E184" s="61" t="s">
        <v>215</v>
      </c>
      <c r="F184" s="96" t="s">
        <v>312</v>
      </c>
      <c r="G184" s="101"/>
      <c r="H184" s="98">
        <v>327306.56</v>
      </c>
      <c r="I184" s="40">
        <f t="shared" si="0"/>
        <v>-51643864.23869995</v>
      </c>
    </row>
    <row r="185" spans="3:9" s="6" customFormat="1" ht="30" thickTop="1" thickBot="1" x14ac:dyDescent="0.25">
      <c r="C185" s="59"/>
      <c r="D185" s="60">
        <v>45949</v>
      </c>
      <c r="E185" s="61" t="s">
        <v>216</v>
      </c>
      <c r="F185" s="96" t="s">
        <v>15</v>
      </c>
      <c r="G185" s="101"/>
      <c r="H185" s="98">
        <v>19000</v>
      </c>
      <c r="I185" s="40">
        <f t="shared" si="0"/>
        <v>-51662864.23869995</v>
      </c>
    </row>
    <row r="186" spans="3:9" s="6" customFormat="1" ht="18" thickTop="1" thickBot="1" x14ac:dyDescent="0.25">
      <c r="C186" s="59"/>
      <c r="D186" s="60">
        <v>45949</v>
      </c>
      <c r="E186" s="61" t="s">
        <v>216</v>
      </c>
      <c r="F186" s="96" t="s">
        <v>312</v>
      </c>
      <c r="G186" s="101"/>
      <c r="H186" s="98">
        <v>429400</v>
      </c>
      <c r="I186" s="40">
        <f t="shared" si="0"/>
        <v>-52092264.23869995</v>
      </c>
    </row>
    <row r="187" spans="3:9" s="6" customFormat="1" ht="30" thickTop="1" thickBot="1" x14ac:dyDescent="0.25">
      <c r="C187" s="59"/>
      <c r="D187" s="60">
        <v>45949</v>
      </c>
      <c r="E187" s="61" t="s">
        <v>217</v>
      </c>
      <c r="F187" s="96" t="s">
        <v>15</v>
      </c>
      <c r="G187" s="101"/>
      <c r="H187" s="98">
        <v>10755</v>
      </c>
      <c r="I187" s="40">
        <f t="shared" si="0"/>
        <v>-52103019.23869995</v>
      </c>
    </row>
    <row r="188" spans="3:9" s="6" customFormat="1" ht="18" thickTop="1" thickBot="1" x14ac:dyDescent="0.25">
      <c r="C188" s="59"/>
      <c r="D188" s="60">
        <v>45949</v>
      </c>
      <c r="E188" s="61" t="s">
        <v>217</v>
      </c>
      <c r="F188" s="96" t="s">
        <v>312</v>
      </c>
      <c r="G188" s="101"/>
      <c r="H188" s="98">
        <v>243063</v>
      </c>
      <c r="I188" s="40">
        <f t="shared" si="0"/>
        <v>-52346082.23869995</v>
      </c>
    </row>
    <row r="189" spans="3:9" s="6" customFormat="1" ht="30" thickTop="1" thickBot="1" x14ac:dyDescent="0.25">
      <c r="C189" s="59"/>
      <c r="D189" s="60">
        <v>45949</v>
      </c>
      <c r="E189" s="61" t="s">
        <v>218</v>
      </c>
      <c r="F189" s="96" t="s">
        <v>15</v>
      </c>
      <c r="G189" s="101"/>
      <c r="H189" s="98">
        <v>8074.5</v>
      </c>
      <c r="I189" s="40">
        <f t="shared" si="0"/>
        <v>-52354156.73869995</v>
      </c>
    </row>
    <row r="190" spans="3:9" s="6" customFormat="1" ht="18" thickTop="1" thickBot="1" x14ac:dyDescent="0.25">
      <c r="C190" s="59"/>
      <c r="D190" s="60">
        <v>45949</v>
      </c>
      <c r="E190" s="61" t="s">
        <v>218</v>
      </c>
      <c r="F190" s="96" t="s">
        <v>312</v>
      </c>
      <c r="G190" s="101"/>
      <c r="H190" s="98">
        <v>182483.7</v>
      </c>
      <c r="I190" s="40">
        <f t="shared" si="0"/>
        <v>-52536640.438699953</v>
      </c>
    </row>
    <row r="191" spans="3:9" s="6" customFormat="1" ht="30" thickTop="1" thickBot="1" x14ac:dyDescent="0.25">
      <c r="C191" s="59"/>
      <c r="D191" s="60">
        <v>45949</v>
      </c>
      <c r="E191" s="61" t="s">
        <v>219</v>
      </c>
      <c r="F191" s="96" t="s">
        <v>15</v>
      </c>
      <c r="G191" s="101"/>
      <c r="H191" s="98">
        <v>8036.5</v>
      </c>
      <c r="I191" s="40">
        <f t="shared" si="0"/>
        <v>-52544676.938699953</v>
      </c>
    </row>
    <row r="192" spans="3:9" s="6" customFormat="1" ht="18" thickTop="1" thickBot="1" x14ac:dyDescent="0.25">
      <c r="C192" s="59"/>
      <c r="D192" s="60">
        <v>45949</v>
      </c>
      <c r="E192" s="61" t="s">
        <v>219</v>
      </c>
      <c r="F192" s="96" t="s">
        <v>312</v>
      </c>
      <c r="G192" s="101"/>
      <c r="H192" s="98">
        <v>152693.5</v>
      </c>
      <c r="I192" s="40">
        <f t="shared" si="0"/>
        <v>-52697370.438699953</v>
      </c>
    </row>
    <row r="193" spans="3:9" s="6" customFormat="1" ht="30" thickTop="1" thickBot="1" x14ac:dyDescent="0.25">
      <c r="C193" s="59"/>
      <c r="D193" s="60">
        <v>45949</v>
      </c>
      <c r="E193" s="61" t="s">
        <v>220</v>
      </c>
      <c r="F193" s="96" t="s">
        <v>15</v>
      </c>
      <c r="G193" s="101"/>
      <c r="H193" s="98">
        <v>5855</v>
      </c>
      <c r="I193" s="40">
        <f t="shared" si="0"/>
        <v>-52703225.438699953</v>
      </c>
    </row>
    <row r="194" spans="3:9" s="6" customFormat="1" ht="18" thickTop="1" thickBot="1" x14ac:dyDescent="0.25">
      <c r="C194" s="59"/>
      <c r="D194" s="60">
        <v>45949</v>
      </c>
      <c r="E194" s="61" t="s">
        <v>220</v>
      </c>
      <c r="F194" s="96" t="s">
        <v>312</v>
      </c>
      <c r="G194" s="101"/>
      <c r="H194" s="98">
        <v>111245</v>
      </c>
      <c r="I194" s="40">
        <f t="shared" si="0"/>
        <v>-52814470.438699953</v>
      </c>
    </row>
    <row r="195" spans="3:9" s="6" customFormat="1" ht="30" thickTop="1" thickBot="1" x14ac:dyDescent="0.25">
      <c r="C195" s="59"/>
      <c r="D195" s="60">
        <v>45949</v>
      </c>
      <c r="E195" s="61" t="s">
        <v>221</v>
      </c>
      <c r="F195" s="96" t="s">
        <v>15</v>
      </c>
      <c r="G195" s="101"/>
      <c r="H195" s="98">
        <v>6798.5</v>
      </c>
      <c r="I195" s="40">
        <f t="shared" si="0"/>
        <v>-52821268.938699953</v>
      </c>
    </row>
    <row r="196" spans="3:9" s="6" customFormat="1" ht="18" thickTop="1" thickBot="1" x14ac:dyDescent="0.25">
      <c r="C196" s="59"/>
      <c r="D196" s="60">
        <v>45949</v>
      </c>
      <c r="E196" s="61" t="s">
        <v>221</v>
      </c>
      <c r="F196" s="96" t="s">
        <v>312</v>
      </c>
      <c r="G196" s="101"/>
      <c r="H196" s="98">
        <v>129171.5</v>
      </c>
      <c r="I196" s="40">
        <f t="shared" si="0"/>
        <v>-52950440.438699953</v>
      </c>
    </row>
    <row r="197" spans="3:9" s="6" customFormat="1" ht="30" thickTop="1" thickBot="1" x14ac:dyDescent="0.25">
      <c r="C197" s="59"/>
      <c r="D197" s="60">
        <v>45949</v>
      </c>
      <c r="E197" s="61" t="s">
        <v>222</v>
      </c>
      <c r="F197" s="96" t="s">
        <v>15</v>
      </c>
      <c r="G197" s="101"/>
      <c r="H197" s="98">
        <v>1869.75</v>
      </c>
      <c r="I197" s="40">
        <f t="shared" si="0"/>
        <v>-52952310.188699953</v>
      </c>
    </row>
    <row r="198" spans="3:9" s="6" customFormat="1" ht="18" thickTop="1" thickBot="1" x14ac:dyDescent="0.25">
      <c r="C198" s="59"/>
      <c r="D198" s="60">
        <v>45949</v>
      </c>
      <c r="E198" s="61" t="s">
        <v>222</v>
      </c>
      <c r="F198" s="96" t="s">
        <v>312</v>
      </c>
      <c r="G198" s="101"/>
      <c r="H198" s="98">
        <v>39210.75</v>
      </c>
      <c r="I198" s="40">
        <f t="shared" si="0"/>
        <v>-52991520.938699953</v>
      </c>
    </row>
    <row r="199" spans="3:9" s="6" customFormat="1" ht="30" thickTop="1" thickBot="1" x14ac:dyDescent="0.25">
      <c r="C199" s="59"/>
      <c r="D199" s="60">
        <v>45949</v>
      </c>
      <c r="E199" s="61" t="s">
        <v>223</v>
      </c>
      <c r="F199" s="96" t="s">
        <v>15</v>
      </c>
      <c r="G199" s="101"/>
      <c r="H199" s="98">
        <v>2310</v>
      </c>
      <c r="I199" s="40">
        <f t="shared" si="0"/>
        <v>-52993830.938699953</v>
      </c>
    </row>
    <row r="200" spans="3:9" s="6" customFormat="1" ht="18" thickTop="1" thickBot="1" x14ac:dyDescent="0.25">
      <c r="C200" s="59"/>
      <c r="D200" s="60">
        <v>45949</v>
      </c>
      <c r="E200" s="61" t="s">
        <v>223</v>
      </c>
      <c r="F200" s="96" t="s">
        <v>312</v>
      </c>
      <c r="G200" s="101"/>
      <c r="H200" s="98">
        <v>43890</v>
      </c>
      <c r="I200" s="40">
        <f t="shared" si="0"/>
        <v>-53037720.938699953</v>
      </c>
    </row>
    <row r="201" spans="3:9" s="6" customFormat="1" ht="30" thickTop="1" thickBot="1" x14ac:dyDescent="0.25">
      <c r="C201" s="59"/>
      <c r="D201" s="60">
        <v>45950</v>
      </c>
      <c r="E201" s="61" t="s">
        <v>224</v>
      </c>
      <c r="F201" s="96" t="s">
        <v>15</v>
      </c>
      <c r="G201" s="101"/>
      <c r="H201" s="98">
        <v>1545</v>
      </c>
      <c r="I201" s="40">
        <f t="shared" ref="I201:I265" si="1">I200+G201-H201</f>
        <v>-53039265.938699953</v>
      </c>
    </row>
    <row r="202" spans="3:9" s="6" customFormat="1" ht="18" thickTop="1" thickBot="1" x14ac:dyDescent="0.25">
      <c r="C202" s="59"/>
      <c r="D202" s="60">
        <v>45950</v>
      </c>
      <c r="E202" s="61" t="s">
        <v>224</v>
      </c>
      <c r="F202" s="96" t="s">
        <v>312</v>
      </c>
      <c r="G202" s="101"/>
      <c r="H202" s="98">
        <v>31201.8</v>
      </c>
      <c r="I202" s="40">
        <f t="shared" si="1"/>
        <v>-53070467.73869995</v>
      </c>
    </row>
    <row r="203" spans="3:9" s="6" customFormat="1" ht="30" thickTop="1" thickBot="1" x14ac:dyDescent="0.25">
      <c r="C203" s="59"/>
      <c r="D203" s="60">
        <v>45950</v>
      </c>
      <c r="E203" s="61" t="s">
        <v>225</v>
      </c>
      <c r="F203" s="96" t="s">
        <v>15</v>
      </c>
      <c r="G203" s="101"/>
      <c r="H203" s="98">
        <v>1795.5</v>
      </c>
      <c r="I203" s="40">
        <f t="shared" si="1"/>
        <v>-53072263.23869995</v>
      </c>
    </row>
    <row r="204" spans="3:9" s="6" customFormat="1" ht="18" thickTop="1" thickBot="1" x14ac:dyDescent="0.25">
      <c r="C204" s="59"/>
      <c r="D204" s="60">
        <v>45950</v>
      </c>
      <c r="E204" s="61" t="s">
        <v>225</v>
      </c>
      <c r="F204" s="96" t="s">
        <v>312</v>
      </c>
      <c r="G204" s="101"/>
      <c r="H204" s="98">
        <v>34114.5</v>
      </c>
      <c r="I204" s="40">
        <f t="shared" si="1"/>
        <v>-53106377.73869995</v>
      </c>
    </row>
    <row r="205" spans="3:9" s="6" customFormat="1" ht="18" thickTop="1" thickBot="1" x14ac:dyDescent="0.25">
      <c r="C205" s="59"/>
      <c r="D205" s="60">
        <v>45950</v>
      </c>
      <c r="E205" s="61" t="s">
        <v>226</v>
      </c>
      <c r="F205" s="96" t="s">
        <v>277</v>
      </c>
      <c r="G205" s="101"/>
      <c r="H205" s="98">
        <v>1496343.84</v>
      </c>
      <c r="I205" s="40">
        <f t="shared" si="1"/>
        <v>-54602721.578699954</v>
      </c>
    </row>
    <row r="206" spans="3:9" s="6" customFormat="1" ht="18" thickTop="1" thickBot="1" x14ac:dyDescent="0.25">
      <c r="C206" s="59"/>
      <c r="D206" s="60">
        <v>45950</v>
      </c>
      <c r="E206" s="61" t="s">
        <v>227</v>
      </c>
      <c r="F206" s="96" t="s">
        <v>277</v>
      </c>
      <c r="G206" s="101"/>
      <c r="H206" s="98">
        <v>844410.92</v>
      </c>
      <c r="I206" s="40">
        <f t="shared" si="1"/>
        <v>-55447132.498699956</v>
      </c>
    </row>
    <row r="207" spans="3:9" s="6" customFormat="1" ht="30" thickTop="1" thickBot="1" x14ac:dyDescent="0.25">
      <c r="C207" s="59"/>
      <c r="D207" s="60">
        <v>45951</v>
      </c>
      <c r="E207" s="61"/>
      <c r="F207" s="96" t="s">
        <v>21</v>
      </c>
      <c r="G207" s="101">
        <v>657025</v>
      </c>
      <c r="H207" s="98"/>
      <c r="I207" s="40">
        <f t="shared" si="1"/>
        <v>-54790107.498699956</v>
      </c>
    </row>
    <row r="208" spans="3:9" s="6" customFormat="1" ht="30" thickTop="1" thickBot="1" x14ac:dyDescent="0.25">
      <c r="C208" s="59"/>
      <c r="D208" s="60">
        <v>45952</v>
      </c>
      <c r="E208" s="61"/>
      <c r="F208" s="96" t="s">
        <v>21</v>
      </c>
      <c r="G208" s="101">
        <v>2782736.88</v>
      </c>
      <c r="H208" s="98"/>
      <c r="I208" s="40">
        <f t="shared" si="1"/>
        <v>-52007370.618699953</v>
      </c>
    </row>
    <row r="209" spans="3:9" s="6" customFormat="1" ht="30" thickTop="1" thickBot="1" x14ac:dyDescent="0.25">
      <c r="C209" s="59"/>
      <c r="D209" s="60">
        <v>45952</v>
      </c>
      <c r="E209" s="61"/>
      <c r="F209" s="96" t="s">
        <v>21</v>
      </c>
      <c r="G209" s="101">
        <v>690899.55</v>
      </c>
      <c r="H209" s="98"/>
      <c r="I209" s="40">
        <f t="shared" si="1"/>
        <v>-51316471.068699956</v>
      </c>
    </row>
    <row r="210" spans="3:9" s="6" customFormat="1" ht="18" thickTop="1" thickBot="1" x14ac:dyDescent="0.25">
      <c r="C210" s="59"/>
      <c r="D210" s="60">
        <v>45952</v>
      </c>
      <c r="E210" s="61" t="s">
        <v>228</v>
      </c>
      <c r="F210" s="96" t="s">
        <v>275</v>
      </c>
      <c r="G210" s="101"/>
      <c r="H210" s="98">
        <v>713920</v>
      </c>
      <c r="I210" s="40">
        <f t="shared" si="1"/>
        <v>-52030391.068699956</v>
      </c>
    </row>
    <row r="211" spans="3:9" s="6" customFormat="1" ht="30" thickTop="1" thickBot="1" x14ac:dyDescent="0.25">
      <c r="C211" s="59"/>
      <c r="D211" s="60">
        <v>45952</v>
      </c>
      <c r="E211" s="61" t="s">
        <v>229</v>
      </c>
      <c r="F211" s="96" t="s">
        <v>15</v>
      </c>
      <c r="G211" s="101"/>
      <c r="H211" s="98">
        <v>16500</v>
      </c>
      <c r="I211" s="40">
        <f t="shared" si="1"/>
        <v>-52046891.068699956</v>
      </c>
    </row>
    <row r="212" spans="3:9" s="6" customFormat="1" ht="30" thickTop="1" thickBot="1" x14ac:dyDescent="0.25">
      <c r="C212" s="59"/>
      <c r="D212" s="60">
        <v>45952</v>
      </c>
      <c r="E212" s="61" t="s">
        <v>229</v>
      </c>
      <c r="F212" s="96" t="s">
        <v>313</v>
      </c>
      <c r="G212" s="101"/>
      <c r="H212" s="98">
        <v>372900</v>
      </c>
      <c r="I212" s="40">
        <f t="shared" si="1"/>
        <v>-52419791.068699956</v>
      </c>
    </row>
    <row r="213" spans="3:9" s="6" customFormat="1" ht="30" thickTop="1" thickBot="1" x14ac:dyDescent="0.25">
      <c r="C213" s="59"/>
      <c r="D213" s="60">
        <v>45952</v>
      </c>
      <c r="E213" s="61" t="s">
        <v>230</v>
      </c>
      <c r="F213" s="96" t="s">
        <v>15</v>
      </c>
      <c r="G213" s="101"/>
      <c r="H213" s="98">
        <v>10425</v>
      </c>
      <c r="I213" s="40">
        <f t="shared" si="1"/>
        <v>-52430216.068699956</v>
      </c>
    </row>
    <row r="214" spans="3:9" s="6" customFormat="1" ht="18" thickTop="1" thickBot="1" x14ac:dyDescent="0.25">
      <c r="C214" s="59"/>
      <c r="D214" s="60">
        <v>45952</v>
      </c>
      <c r="E214" s="61" t="s">
        <v>230</v>
      </c>
      <c r="F214" s="96" t="s">
        <v>314</v>
      </c>
      <c r="G214" s="101"/>
      <c r="H214" s="98">
        <v>235605</v>
      </c>
      <c r="I214" s="40">
        <f t="shared" si="1"/>
        <v>-52665821.068699956</v>
      </c>
    </row>
    <row r="215" spans="3:9" s="6" customFormat="1" ht="30" thickTop="1" thickBot="1" x14ac:dyDescent="0.25">
      <c r="C215" s="59"/>
      <c r="D215" s="60">
        <v>45952</v>
      </c>
      <c r="E215" s="61" t="s">
        <v>231</v>
      </c>
      <c r="F215" s="96" t="s">
        <v>15</v>
      </c>
      <c r="G215" s="101"/>
      <c r="H215" s="98">
        <v>2749.25</v>
      </c>
      <c r="I215" s="40">
        <f t="shared" si="1"/>
        <v>-52668570.318699956</v>
      </c>
    </row>
    <row r="216" spans="3:9" s="6" customFormat="1" ht="18" thickTop="1" thickBot="1" x14ac:dyDescent="0.25">
      <c r="C216" s="59"/>
      <c r="D216" s="60">
        <v>45952</v>
      </c>
      <c r="E216" s="61" t="s">
        <v>231</v>
      </c>
      <c r="F216" s="96" t="s">
        <v>315</v>
      </c>
      <c r="G216" s="101"/>
      <c r="H216" s="98">
        <v>52235.75</v>
      </c>
      <c r="I216" s="40">
        <f t="shared" si="1"/>
        <v>-52720806.068699956</v>
      </c>
    </row>
    <row r="217" spans="3:9" s="6" customFormat="1" ht="18" thickTop="1" thickBot="1" x14ac:dyDescent="0.25">
      <c r="C217" s="59"/>
      <c r="D217" s="60">
        <v>45952</v>
      </c>
      <c r="E217" s="61" t="s">
        <v>232</v>
      </c>
      <c r="F217" s="96" t="s">
        <v>316</v>
      </c>
      <c r="G217" s="101"/>
      <c r="H217" s="98">
        <v>56259.45</v>
      </c>
      <c r="I217" s="40">
        <f t="shared" si="1"/>
        <v>-52777065.518699959</v>
      </c>
    </row>
    <row r="218" spans="3:9" s="6" customFormat="1" ht="30" thickTop="1" thickBot="1" x14ac:dyDescent="0.25">
      <c r="C218" s="59"/>
      <c r="D218" s="60">
        <v>45952</v>
      </c>
      <c r="E218" s="61" t="s">
        <v>233</v>
      </c>
      <c r="F218" s="96" t="s">
        <v>15</v>
      </c>
      <c r="G218" s="101"/>
      <c r="H218" s="98">
        <v>3090.8980000000001</v>
      </c>
      <c r="I218" s="40">
        <f t="shared" si="1"/>
        <v>-52780156.416699961</v>
      </c>
    </row>
    <row r="219" spans="3:9" s="6" customFormat="1" ht="18" thickTop="1" thickBot="1" x14ac:dyDescent="0.25">
      <c r="C219" s="59"/>
      <c r="D219" s="60">
        <v>45952</v>
      </c>
      <c r="E219" s="61" t="s">
        <v>233</v>
      </c>
      <c r="F219" s="96" t="s">
        <v>317</v>
      </c>
      <c r="G219" s="101"/>
      <c r="H219" s="98">
        <v>61282.691999999995</v>
      </c>
      <c r="I219" s="40">
        <f t="shared" si="1"/>
        <v>-52841439.108699962</v>
      </c>
    </row>
    <row r="220" spans="3:9" s="6" customFormat="1" ht="30" thickTop="1" thickBot="1" x14ac:dyDescent="0.25">
      <c r="C220" s="59"/>
      <c r="D220" s="60">
        <v>45952</v>
      </c>
      <c r="E220" s="61" t="s">
        <v>234</v>
      </c>
      <c r="F220" s="96" t="s">
        <v>15</v>
      </c>
      <c r="G220" s="101"/>
      <c r="H220" s="98">
        <v>6650.25</v>
      </c>
      <c r="I220" s="40">
        <f t="shared" si="1"/>
        <v>-52848089.358699962</v>
      </c>
    </row>
    <row r="221" spans="3:9" s="6" customFormat="1" ht="18" thickTop="1" thickBot="1" x14ac:dyDescent="0.25">
      <c r="C221" s="59"/>
      <c r="D221" s="60">
        <v>45952</v>
      </c>
      <c r="E221" s="61" t="s">
        <v>234</v>
      </c>
      <c r="F221" s="96" t="s">
        <v>318</v>
      </c>
      <c r="G221" s="101"/>
      <c r="H221" s="98">
        <v>126354.75</v>
      </c>
      <c r="I221" s="40">
        <f t="shared" si="1"/>
        <v>-52974444.108699962</v>
      </c>
    </row>
    <row r="222" spans="3:9" s="6" customFormat="1" ht="18" thickTop="1" thickBot="1" x14ac:dyDescent="0.25">
      <c r="C222" s="59"/>
      <c r="D222" s="60">
        <v>45953</v>
      </c>
      <c r="E222" s="61" t="s">
        <v>235</v>
      </c>
      <c r="F222" s="96" t="s">
        <v>319</v>
      </c>
      <c r="G222" s="101"/>
      <c r="H222" s="98">
        <v>108460.92</v>
      </c>
      <c r="I222" s="40">
        <f t="shared" si="1"/>
        <v>-53082905.028699964</v>
      </c>
    </row>
    <row r="223" spans="3:9" s="6" customFormat="1" ht="30" thickTop="1" thickBot="1" x14ac:dyDescent="0.25">
      <c r="C223" s="59"/>
      <c r="D223" s="60">
        <v>45953</v>
      </c>
      <c r="E223" s="61" t="s">
        <v>236</v>
      </c>
      <c r="F223" s="96" t="s">
        <v>15</v>
      </c>
      <c r="G223" s="101"/>
      <c r="H223" s="98">
        <v>4612.75</v>
      </c>
      <c r="I223" s="40">
        <f t="shared" si="1"/>
        <v>-53087517.778699964</v>
      </c>
    </row>
    <row r="224" spans="3:9" s="6" customFormat="1" ht="18" thickTop="1" thickBot="1" x14ac:dyDescent="0.25">
      <c r="C224" s="59"/>
      <c r="D224" s="60">
        <v>45953</v>
      </c>
      <c r="E224" s="61" t="s">
        <v>236</v>
      </c>
      <c r="F224" s="96" t="s">
        <v>318</v>
      </c>
      <c r="G224" s="101"/>
      <c r="H224" s="98">
        <v>87642.25</v>
      </c>
      <c r="I224" s="40">
        <f t="shared" si="1"/>
        <v>-53175160.028699964</v>
      </c>
    </row>
    <row r="225" spans="3:9" s="6" customFormat="1" ht="30" thickTop="1" thickBot="1" x14ac:dyDescent="0.25">
      <c r="C225" s="59"/>
      <c r="D225" s="60">
        <v>45953</v>
      </c>
      <c r="E225" s="61" t="s">
        <v>237</v>
      </c>
      <c r="F225" s="96" t="s">
        <v>15</v>
      </c>
      <c r="G225" s="101"/>
      <c r="H225" s="98">
        <v>7362.612000000001</v>
      </c>
      <c r="I225" s="40">
        <f t="shared" si="1"/>
        <v>-53182522.640699968</v>
      </c>
    </row>
    <row r="226" spans="3:9" s="6" customFormat="1" ht="18" thickTop="1" thickBot="1" x14ac:dyDescent="0.25">
      <c r="C226" s="59"/>
      <c r="D226" s="60">
        <v>45953</v>
      </c>
      <c r="E226" s="61" t="s">
        <v>237</v>
      </c>
      <c r="F226" s="96" t="s">
        <v>320</v>
      </c>
      <c r="G226" s="101"/>
      <c r="H226" s="98">
        <v>154139.20800000001</v>
      </c>
      <c r="I226" s="40">
        <f t="shared" si="1"/>
        <v>-53336661.848699965</v>
      </c>
    </row>
    <row r="227" spans="3:9" s="6" customFormat="1" ht="30" thickTop="1" thickBot="1" x14ac:dyDescent="0.25">
      <c r="C227" s="59"/>
      <c r="D227" s="60">
        <v>45953</v>
      </c>
      <c r="E227" s="61" t="s">
        <v>238</v>
      </c>
      <c r="F227" s="96" t="s">
        <v>15</v>
      </c>
      <c r="G227" s="101"/>
      <c r="H227" s="98">
        <v>585.07500000000005</v>
      </c>
      <c r="I227" s="40">
        <f t="shared" si="1"/>
        <v>-53337246.923699968</v>
      </c>
    </row>
    <row r="228" spans="3:9" s="6" customFormat="1" ht="18" thickTop="1" thickBot="1" x14ac:dyDescent="0.25">
      <c r="C228" s="59"/>
      <c r="D228" s="60">
        <v>45953</v>
      </c>
      <c r="E228" s="61" t="s">
        <v>238</v>
      </c>
      <c r="F228" s="96" t="s">
        <v>320</v>
      </c>
      <c r="G228" s="101"/>
      <c r="H228" s="98">
        <v>11116.424999999999</v>
      </c>
      <c r="I228" s="40">
        <f t="shared" si="1"/>
        <v>-53348363.348699965</v>
      </c>
    </row>
    <row r="229" spans="3:9" s="6" customFormat="1" ht="30" thickTop="1" thickBot="1" x14ac:dyDescent="0.25">
      <c r="C229" s="59"/>
      <c r="D229" s="60">
        <v>45954</v>
      </c>
      <c r="E229" s="61"/>
      <c r="F229" s="96" t="s">
        <v>21</v>
      </c>
      <c r="G229" s="101">
        <v>8267599.2199999997</v>
      </c>
      <c r="H229" s="98"/>
      <c r="I229" s="40">
        <f t="shared" si="1"/>
        <v>-45080764.128699966</v>
      </c>
    </row>
    <row r="230" spans="3:9" s="6" customFormat="1" ht="18" thickTop="1" thickBot="1" x14ac:dyDescent="0.25">
      <c r="C230" s="59"/>
      <c r="D230" s="60">
        <v>45954</v>
      </c>
      <c r="E230" s="61" t="s">
        <v>239</v>
      </c>
      <c r="F230" s="96" t="s">
        <v>276</v>
      </c>
      <c r="G230" s="101"/>
      <c r="H230" s="98">
        <v>30909</v>
      </c>
      <c r="I230" s="40">
        <f t="shared" si="1"/>
        <v>-45111673.128699966</v>
      </c>
    </row>
    <row r="231" spans="3:9" s="6" customFormat="1" ht="18" thickTop="1" thickBot="1" x14ac:dyDescent="0.25">
      <c r="C231" s="59"/>
      <c r="D231" s="60">
        <v>45954</v>
      </c>
      <c r="E231" s="61" t="s">
        <v>240</v>
      </c>
      <c r="F231" s="96" t="s">
        <v>276</v>
      </c>
      <c r="G231" s="101"/>
      <c r="H231" s="98">
        <v>116730</v>
      </c>
      <c r="I231" s="40">
        <f t="shared" si="1"/>
        <v>-45228403.128699966</v>
      </c>
    </row>
    <row r="232" spans="3:9" s="6" customFormat="1" ht="30" thickTop="1" thickBot="1" x14ac:dyDescent="0.25">
      <c r="C232" s="59"/>
      <c r="D232" s="60">
        <v>45954</v>
      </c>
      <c r="E232" s="61" t="s">
        <v>241</v>
      </c>
      <c r="F232" s="96" t="s">
        <v>15</v>
      </c>
      <c r="G232" s="101"/>
      <c r="H232" s="98">
        <v>212.25</v>
      </c>
      <c r="I232" s="40">
        <f t="shared" si="1"/>
        <v>-45228615.378699966</v>
      </c>
    </row>
    <row r="233" spans="3:9" s="6" customFormat="1" ht="18" thickTop="1" thickBot="1" x14ac:dyDescent="0.25">
      <c r="C233" s="59"/>
      <c r="D233" s="60">
        <v>45954</v>
      </c>
      <c r="E233" s="61" t="s">
        <v>241</v>
      </c>
      <c r="F233" s="96" t="s">
        <v>321</v>
      </c>
      <c r="G233" s="101"/>
      <c r="H233" s="98">
        <v>4796.8500000000004</v>
      </c>
      <c r="I233" s="40">
        <f t="shared" si="1"/>
        <v>-45233412.228699967</v>
      </c>
    </row>
    <row r="234" spans="3:9" s="6" customFormat="1" ht="30" thickTop="1" thickBot="1" x14ac:dyDescent="0.25">
      <c r="C234" s="59"/>
      <c r="D234" s="60">
        <v>45954</v>
      </c>
      <c r="E234" s="61" t="s">
        <v>242</v>
      </c>
      <c r="F234" s="96" t="s">
        <v>15</v>
      </c>
      <c r="G234" s="101"/>
      <c r="H234" s="98">
        <v>18250</v>
      </c>
      <c r="I234" s="40">
        <f t="shared" si="1"/>
        <v>-45251662.228699967</v>
      </c>
    </row>
    <row r="235" spans="3:9" s="6" customFormat="1" ht="18" thickTop="1" thickBot="1" x14ac:dyDescent="0.25">
      <c r="C235" s="59"/>
      <c r="D235" s="60">
        <v>45954</v>
      </c>
      <c r="E235" s="61" t="s">
        <v>242</v>
      </c>
      <c r="F235" s="96" t="s">
        <v>322</v>
      </c>
      <c r="G235" s="101"/>
      <c r="H235" s="98">
        <v>346750</v>
      </c>
      <c r="I235" s="40">
        <f t="shared" si="1"/>
        <v>-45598412.228699967</v>
      </c>
    </row>
    <row r="236" spans="3:9" s="6" customFormat="1" ht="30" thickTop="1" thickBot="1" x14ac:dyDescent="0.25">
      <c r="C236" s="59"/>
      <c r="D236" s="60">
        <v>45954</v>
      </c>
      <c r="E236" s="61" t="s">
        <v>243</v>
      </c>
      <c r="F236" s="96" t="s">
        <v>15</v>
      </c>
      <c r="G236" s="101"/>
      <c r="H236" s="98">
        <v>2400</v>
      </c>
      <c r="I236" s="40">
        <f t="shared" si="1"/>
        <v>-45600812.228699967</v>
      </c>
    </row>
    <row r="237" spans="3:9" s="6" customFormat="1" ht="18" thickTop="1" thickBot="1" x14ac:dyDescent="0.25">
      <c r="C237" s="59"/>
      <c r="D237" s="60">
        <v>45954</v>
      </c>
      <c r="E237" s="61" t="s">
        <v>243</v>
      </c>
      <c r="F237" s="96" t="s">
        <v>270</v>
      </c>
      <c r="G237" s="101"/>
      <c r="H237" s="98">
        <v>45600</v>
      </c>
      <c r="I237" s="40">
        <f t="shared" si="1"/>
        <v>-45646412.228699967</v>
      </c>
    </row>
    <row r="238" spans="3:9" s="6" customFormat="1" ht="30" thickTop="1" thickBot="1" x14ac:dyDescent="0.25">
      <c r="C238" s="59"/>
      <c r="D238" s="60">
        <v>45954</v>
      </c>
      <c r="E238" s="61" t="s">
        <v>244</v>
      </c>
      <c r="F238" s="96" t="s">
        <v>15</v>
      </c>
      <c r="G238" s="101"/>
      <c r="H238" s="98">
        <v>15200</v>
      </c>
      <c r="I238" s="40">
        <f t="shared" si="1"/>
        <v>-45661612.228699967</v>
      </c>
    </row>
    <row r="239" spans="3:9" s="6" customFormat="1" ht="18" thickTop="1" thickBot="1" x14ac:dyDescent="0.25">
      <c r="C239" s="59"/>
      <c r="D239" s="60">
        <v>45954</v>
      </c>
      <c r="E239" s="61" t="s">
        <v>244</v>
      </c>
      <c r="F239" s="96" t="s">
        <v>270</v>
      </c>
      <c r="G239" s="101"/>
      <c r="H239" s="98">
        <v>288800</v>
      </c>
      <c r="I239" s="40">
        <f t="shared" si="1"/>
        <v>-45950412.228699967</v>
      </c>
    </row>
    <row r="240" spans="3:9" s="6" customFormat="1" ht="30" thickTop="1" thickBot="1" x14ac:dyDescent="0.25">
      <c r="C240" s="59"/>
      <c r="D240" s="60">
        <v>45954</v>
      </c>
      <c r="E240" s="61" t="s">
        <v>245</v>
      </c>
      <c r="F240" s="96" t="s">
        <v>15</v>
      </c>
      <c r="G240" s="101"/>
      <c r="H240" s="98">
        <v>6020</v>
      </c>
      <c r="I240" s="40">
        <f t="shared" si="1"/>
        <v>-45956432.228699967</v>
      </c>
    </row>
    <row r="241" spans="3:9" s="6" customFormat="1" ht="18" thickTop="1" thickBot="1" x14ac:dyDescent="0.25">
      <c r="C241" s="59"/>
      <c r="D241" s="60">
        <v>45954</v>
      </c>
      <c r="E241" s="61" t="s">
        <v>245</v>
      </c>
      <c r="F241" s="96" t="s">
        <v>270</v>
      </c>
      <c r="G241" s="101"/>
      <c r="H241" s="98">
        <v>114380</v>
      </c>
      <c r="I241" s="40">
        <f t="shared" si="1"/>
        <v>-46070812.228699967</v>
      </c>
    </row>
    <row r="242" spans="3:9" s="6" customFormat="1" ht="30" thickTop="1" thickBot="1" x14ac:dyDescent="0.25">
      <c r="C242" s="59"/>
      <c r="D242" s="60">
        <v>45954</v>
      </c>
      <c r="E242" s="61" t="s">
        <v>246</v>
      </c>
      <c r="F242" s="96" t="s">
        <v>15</v>
      </c>
      <c r="G242" s="101"/>
      <c r="H242" s="98">
        <v>32023.453999999998</v>
      </c>
      <c r="I242" s="40">
        <f t="shared" si="1"/>
        <v>-46102835.682699971</v>
      </c>
    </row>
    <row r="243" spans="3:9" s="6" customFormat="1" ht="18" thickTop="1" thickBot="1" x14ac:dyDescent="0.25">
      <c r="C243" s="59"/>
      <c r="D243" s="60">
        <v>45954</v>
      </c>
      <c r="E243" s="61" t="s">
        <v>246</v>
      </c>
      <c r="F243" s="96" t="s">
        <v>323</v>
      </c>
      <c r="G243" s="101"/>
      <c r="H243" s="98">
        <v>608445.62599999993</v>
      </c>
      <c r="I243" s="40">
        <f t="shared" si="1"/>
        <v>-46711281.308699973</v>
      </c>
    </row>
    <row r="244" spans="3:9" s="6" customFormat="1" ht="58.5" thickTop="1" thickBot="1" x14ac:dyDescent="0.25">
      <c r="C244" s="59"/>
      <c r="D244" s="60">
        <v>45954</v>
      </c>
      <c r="E244" s="61"/>
      <c r="F244" s="96" t="s">
        <v>401</v>
      </c>
      <c r="G244" s="101"/>
      <c r="H244" s="98">
        <v>690899.55</v>
      </c>
      <c r="I244" s="40">
        <f t="shared" si="1"/>
        <v>-47402180.85869997</v>
      </c>
    </row>
    <row r="245" spans="3:9" s="6" customFormat="1" ht="30" thickTop="1" thickBot="1" x14ac:dyDescent="0.25">
      <c r="C245" s="59"/>
      <c r="D245" s="60">
        <v>45955</v>
      </c>
      <c r="E245" s="61" t="s">
        <v>247</v>
      </c>
      <c r="F245" s="96" t="s">
        <v>15</v>
      </c>
      <c r="G245" s="101"/>
      <c r="H245" s="98">
        <v>8642.5</v>
      </c>
      <c r="I245" s="40">
        <f t="shared" si="1"/>
        <v>-47410823.35869997</v>
      </c>
    </row>
    <row r="246" spans="3:9" s="6" customFormat="1" ht="18" thickTop="1" thickBot="1" x14ac:dyDescent="0.25">
      <c r="C246" s="59"/>
      <c r="D246" s="60">
        <v>45955</v>
      </c>
      <c r="E246" s="61" t="s">
        <v>247</v>
      </c>
      <c r="F246" s="96" t="s">
        <v>324</v>
      </c>
      <c r="G246" s="101"/>
      <c r="H246" s="98">
        <v>195320.5</v>
      </c>
      <c r="I246" s="40">
        <f t="shared" si="1"/>
        <v>-47606143.85869997</v>
      </c>
    </row>
    <row r="247" spans="3:9" s="6" customFormat="1" ht="30" thickTop="1" thickBot="1" x14ac:dyDescent="0.25">
      <c r="C247" s="59"/>
      <c r="D247" s="60">
        <v>45955</v>
      </c>
      <c r="E247" s="61" t="s">
        <v>248</v>
      </c>
      <c r="F247" s="96" t="s">
        <v>15</v>
      </c>
      <c r="G247" s="101"/>
      <c r="H247" s="98">
        <v>1270</v>
      </c>
      <c r="I247" s="40">
        <f t="shared" si="1"/>
        <v>-47607413.85869997</v>
      </c>
    </row>
    <row r="248" spans="3:9" s="6" customFormat="1" ht="30" thickTop="1" thickBot="1" x14ac:dyDescent="0.25">
      <c r="C248" s="59"/>
      <c r="D248" s="60">
        <v>45955</v>
      </c>
      <c r="E248" s="61" t="s">
        <v>248</v>
      </c>
      <c r="F248" s="96" t="s">
        <v>325</v>
      </c>
      <c r="G248" s="101"/>
      <c r="H248" s="98">
        <v>28702</v>
      </c>
      <c r="I248" s="40">
        <f t="shared" si="1"/>
        <v>-47636115.85869997</v>
      </c>
    </row>
    <row r="249" spans="3:9" s="6" customFormat="1" ht="30" thickTop="1" thickBot="1" x14ac:dyDescent="0.25">
      <c r="C249" s="59"/>
      <c r="D249" s="60">
        <v>45955</v>
      </c>
      <c r="E249" s="61" t="s">
        <v>249</v>
      </c>
      <c r="F249" s="96" t="s">
        <v>15</v>
      </c>
      <c r="G249" s="101"/>
      <c r="H249" s="98">
        <v>4250</v>
      </c>
      <c r="I249" s="40">
        <f t="shared" si="1"/>
        <v>-47640365.85869997</v>
      </c>
    </row>
    <row r="250" spans="3:9" s="6" customFormat="1" ht="30" thickTop="1" thickBot="1" x14ac:dyDescent="0.25">
      <c r="C250" s="59"/>
      <c r="D250" s="60">
        <v>45955</v>
      </c>
      <c r="E250" s="61" t="s">
        <v>249</v>
      </c>
      <c r="F250" s="96" t="s">
        <v>326</v>
      </c>
      <c r="G250" s="101"/>
      <c r="H250" s="98">
        <v>96050</v>
      </c>
      <c r="I250" s="40">
        <f t="shared" si="1"/>
        <v>-47736415.85869997</v>
      </c>
    </row>
    <row r="251" spans="3:9" s="6" customFormat="1" ht="30" thickTop="1" thickBot="1" x14ac:dyDescent="0.25">
      <c r="C251" s="59"/>
      <c r="D251" s="60">
        <v>45955</v>
      </c>
      <c r="E251" s="61" t="s">
        <v>250</v>
      </c>
      <c r="F251" s="96" t="s">
        <v>15</v>
      </c>
      <c r="G251" s="101"/>
      <c r="H251" s="98">
        <v>6590</v>
      </c>
      <c r="I251" s="40">
        <f t="shared" si="1"/>
        <v>-47743005.85869997</v>
      </c>
    </row>
    <row r="252" spans="3:9" s="6" customFormat="1" ht="18" thickTop="1" thickBot="1" x14ac:dyDescent="0.25">
      <c r="C252" s="59"/>
      <c r="D252" s="60">
        <v>45955</v>
      </c>
      <c r="E252" s="61" t="s">
        <v>250</v>
      </c>
      <c r="F252" s="96" t="s">
        <v>327</v>
      </c>
      <c r="G252" s="101"/>
      <c r="H252" s="98">
        <v>148934</v>
      </c>
      <c r="I252" s="40">
        <f t="shared" si="1"/>
        <v>-47891939.85869997</v>
      </c>
    </row>
    <row r="253" spans="3:9" s="6" customFormat="1" ht="30" thickTop="1" thickBot="1" x14ac:dyDescent="0.25">
      <c r="C253" s="59"/>
      <c r="D253" s="60">
        <v>45955</v>
      </c>
      <c r="E253" s="61" t="s">
        <v>251</v>
      </c>
      <c r="F253" s="96" t="s">
        <v>15</v>
      </c>
      <c r="G253" s="101"/>
      <c r="H253" s="98">
        <v>11953.699000000001</v>
      </c>
      <c r="I253" s="40">
        <f t="shared" si="1"/>
        <v>-47903893.557699971</v>
      </c>
    </row>
    <row r="254" spans="3:9" s="6" customFormat="1" ht="18" thickTop="1" thickBot="1" x14ac:dyDescent="0.25">
      <c r="C254" s="59"/>
      <c r="D254" s="60">
        <v>45955</v>
      </c>
      <c r="E254" s="61" t="s">
        <v>251</v>
      </c>
      <c r="F254" s="96" t="s">
        <v>327</v>
      </c>
      <c r="G254" s="101"/>
      <c r="H254" s="98">
        <v>270153.59099999996</v>
      </c>
      <c r="I254" s="40">
        <f t="shared" si="1"/>
        <v>-48174047.148699969</v>
      </c>
    </row>
    <row r="255" spans="3:9" s="6" customFormat="1" ht="30" thickTop="1" thickBot="1" x14ac:dyDescent="0.25">
      <c r="C255" s="59"/>
      <c r="D255" s="60">
        <v>45956</v>
      </c>
      <c r="E255" s="61" t="s">
        <v>252</v>
      </c>
      <c r="F255" s="96" t="s">
        <v>15</v>
      </c>
      <c r="G255" s="101"/>
      <c r="H255" s="98">
        <v>5582.5</v>
      </c>
      <c r="I255" s="40">
        <f t="shared" si="1"/>
        <v>-48179629.648699969</v>
      </c>
    </row>
    <row r="256" spans="3:9" s="6" customFormat="1" ht="18" thickTop="1" thickBot="1" x14ac:dyDescent="0.25">
      <c r="C256" s="59"/>
      <c r="D256" s="60">
        <v>45956</v>
      </c>
      <c r="E256" s="61" t="s">
        <v>252</v>
      </c>
      <c r="F256" s="96" t="s">
        <v>328</v>
      </c>
      <c r="G256" s="101"/>
      <c r="H256" s="98">
        <v>126164.5</v>
      </c>
      <c r="I256" s="40">
        <f t="shared" si="1"/>
        <v>-48305794.148699969</v>
      </c>
    </row>
    <row r="257" spans="3:9" s="6" customFormat="1" ht="30" thickTop="1" thickBot="1" x14ac:dyDescent="0.25">
      <c r="C257" s="59"/>
      <c r="D257" s="60">
        <v>45956</v>
      </c>
      <c r="E257" s="61" t="s">
        <v>253</v>
      </c>
      <c r="F257" s="96" t="s">
        <v>15</v>
      </c>
      <c r="G257" s="101"/>
      <c r="H257" s="98">
        <v>206</v>
      </c>
      <c r="I257" s="40">
        <f t="shared" si="1"/>
        <v>-48306000.148699969</v>
      </c>
    </row>
    <row r="258" spans="3:9" s="6" customFormat="1" ht="18" thickTop="1" thickBot="1" x14ac:dyDescent="0.25">
      <c r="C258" s="59"/>
      <c r="D258" s="60">
        <v>45956</v>
      </c>
      <c r="E258" s="61" t="s">
        <v>253</v>
      </c>
      <c r="F258" s="96" t="s">
        <v>328</v>
      </c>
      <c r="G258" s="101"/>
      <c r="H258" s="98">
        <v>13622.800000000001</v>
      </c>
      <c r="I258" s="40">
        <f t="shared" si="1"/>
        <v>-48319622.948699966</v>
      </c>
    </row>
    <row r="259" spans="3:9" s="6" customFormat="1" ht="18" thickTop="1" thickBot="1" x14ac:dyDescent="0.25">
      <c r="C259" s="59"/>
      <c r="D259" s="60">
        <v>45956</v>
      </c>
      <c r="E259" s="61" t="s">
        <v>254</v>
      </c>
      <c r="F259" s="96" t="s">
        <v>328</v>
      </c>
      <c r="G259" s="101"/>
      <c r="H259" s="98">
        <v>104750</v>
      </c>
      <c r="I259" s="40">
        <f t="shared" si="1"/>
        <v>-48424372.948699966</v>
      </c>
    </row>
    <row r="260" spans="3:9" s="6" customFormat="1" ht="18" thickTop="1" thickBot="1" x14ac:dyDescent="0.25">
      <c r="C260" s="59"/>
      <c r="D260" s="60">
        <v>45956</v>
      </c>
      <c r="E260" s="61" t="s">
        <v>255</v>
      </c>
      <c r="F260" s="96" t="s">
        <v>328</v>
      </c>
      <c r="G260" s="101"/>
      <c r="H260" s="98">
        <v>107200</v>
      </c>
      <c r="I260" s="40">
        <f t="shared" si="1"/>
        <v>-48531572.948699966</v>
      </c>
    </row>
    <row r="261" spans="3:9" s="6" customFormat="1" ht="18" thickTop="1" thickBot="1" x14ac:dyDescent="0.25">
      <c r="C261" s="59"/>
      <c r="D261" s="60">
        <v>45956</v>
      </c>
      <c r="E261" s="61" t="s">
        <v>256</v>
      </c>
      <c r="F261" s="96" t="s">
        <v>328</v>
      </c>
      <c r="G261" s="101"/>
      <c r="H261" s="98">
        <v>309042</v>
      </c>
      <c r="I261" s="40">
        <f t="shared" si="1"/>
        <v>-48840614.948699966</v>
      </c>
    </row>
    <row r="262" spans="3:9" s="6" customFormat="1" ht="18" thickTop="1" thickBot="1" x14ac:dyDescent="0.25">
      <c r="C262" s="59"/>
      <c r="D262" s="60">
        <v>45956</v>
      </c>
      <c r="E262" s="61" t="s">
        <v>257</v>
      </c>
      <c r="F262" s="96" t="s">
        <v>328</v>
      </c>
      <c r="G262" s="101"/>
      <c r="H262" s="98">
        <v>17051</v>
      </c>
      <c r="I262" s="40">
        <f t="shared" si="1"/>
        <v>-48857665.948699966</v>
      </c>
    </row>
    <row r="263" spans="3:9" s="6" customFormat="1" ht="18" thickTop="1" thickBot="1" x14ac:dyDescent="0.25">
      <c r="C263" s="59"/>
      <c r="D263" s="60">
        <v>45956</v>
      </c>
      <c r="E263" s="61" t="s">
        <v>258</v>
      </c>
      <c r="F263" s="96" t="s">
        <v>328</v>
      </c>
      <c r="G263" s="101"/>
      <c r="H263" s="98">
        <v>84000</v>
      </c>
      <c r="I263" s="40">
        <f t="shared" si="1"/>
        <v>-48941665.948699966</v>
      </c>
    </row>
    <row r="264" spans="3:9" s="6" customFormat="1" ht="30" thickTop="1" thickBot="1" x14ac:dyDescent="0.25">
      <c r="C264" s="59"/>
      <c r="D264" s="60">
        <v>45957</v>
      </c>
      <c r="E264" s="61"/>
      <c r="F264" s="96" t="s">
        <v>21</v>
      </c>
      <c r="G264" s="101">
        <v>12157747.050000001</v>
      </c>
      <c r="H264" s="98"/>
      <c r="I264" s="40">
        <f t="shared" si="1"/>
        <v>-36783918.898699969</v>
      </c>
    </row>
    <row r="265" spans="3:9" s="6" customFormat="1" ht="30" thickTop="1" thickBot="1" x14ac:dyDescent="0.25">
      <c r="C265" s="59"/>
      <c r="D265" s="60">
        <v>45957</v>
      </c>
      <c r="E265" s="61" t="s">
        <v>259</v>
      </c>
      <c r="F265" s="96" t="s">
        <v>15</v>
      </c>
      <c r="G265" s="101"/>
      <c r="H265" s="98">
        <v>5167.5</v>
      </c>
      <c r="I265" s="40">
        <f t="shared" si="1"/>
        <v>-36789086.398699969</v>
      </c>
    </row>
    <row r="266" spans="3:9" s="6" customFormat="1" ht="30" thickTop="1" thickBot="1" x14ac:dyDescent="0.25">
      <c r="C266" s="59"/>
      <c r="D266" s="60">
        <v>45957</v>
      </c>
      <c r="E266" s="61" t="s">
        <v>259</v>
      </c>
      <c r="F266" s="96" t="s">
        <v>79</v>
      </c>
      <c r="G266" s="101"/>
      <c r="H266" s="98">
        <v>116785.5</v>
      </c>
      <c r="I266" s="40">
        <f t="shared" ref="I266:I322" si="2">I265+G266-H266</f>
        <v>-36905871.898699969</v>
      </c>
    </row>
    <row r="267" spans="3:9" s="6" customFormat="1" ht="30" thickTop="1" thickBot="1" x14ac:dyDescent="0.25">
      <c r="C267" s="59"/>
      <c r="D267" s="60">
        <v>45957</v>
      </c>
      <c r="E267" s="61" t="s">
        <v>260</v>
      </c>
      <c r="F267" s="96" t="s">
        <v>15</v>
      </c>
      <c r="G267" s="101"/>
      <c r="H267" s="98">
        <v>45000</v>
      </c>
      <c r="I267" s="40">
        <f t="shared" si="2"/>
        <v>-36950871.898699969</v>
      </c>
    </row>
    <row r="268" spans="3:9" s="6" customFormat="1" ht="30" thickTop="1" thickBot="1" x14ac:dyDescent="0.25">
      <c r="C268" s="59"/>
      <c r="D268" s="60">
        <v>45957</v>
      </c>
      <c r="E268" s="61" t="s">
        <v>260</v>
      </c>
      <c r="F268" s="96" t="s">
        <v>329</v>
      </c>
      <c r="G268" s="101"/>
      <c r="H268" s="98">
        <v>855000</v>
      </c>
      <c r="I268" s="40">
        <f t="shared" si="2"/>
        <v>-37805871.898699969</v>
      </c>
    </row>
    <row r="269" spans="3:9" s="6" customFormat="1" ht="30" thickTop="1" thickBot="1" x14ac:dyDescent="0.25">
      <c r="C269" s="59"/>
      <c r="D269" s="60">
        <v>45957</v>
      </c>
      <c r="E269" s="61" t="s">
        <v>261</v>
      </c>
      <c r="F269" s="96" t="s">
        <v>328</v>
      </c>
      <c r="G269" s="101"/>
      <c r="H269" s="98">
        <v>358720</v>
      </c>
      <c r="I269" s="40">
        <f t="shared" si="2"/>
        <v>-38164591.898699969</v>
      </c>
    </row>
    <row r="270" spans="3:9" s="6" customFormat="1" ht="30" thickTop="1" thickBot="1" x14ac:dyDescent="0.25">
      <c r="C270" s="59"/>
      <c r="D270" s="60">
        <v>45957</v>
      </c>
      <c r="E270" s="61" t="s">
        <v>262</v>
      </c>
      <c r="F270" s="96" t="s">
        <v>290</v>
      </c>
      <c r="G270" s="101"/>
      <c r="H270" s="98">
        <v>717298.4</v>
      </c>
      <c r="I270" s="40">
        <f t="shared" si="2"/>
        <v>-38881890.298699968</v>
      </c>
    </row>
    <row r="271" spans="3:9" s="6" customFormat="1" ht="30" thickTop="1" thickBot="1" x14ac:dyDescent="0.25">
      <c r="C271" s="59"/>
      <c r="D271" s="60">
        <v>45957</v>
      </c>
      <c r="E271" s="61" t="s">
        <v>263</v>
      </c>
      <c r="F271" s="96" t="s">
        <v>15</v>
      </c>
      <c r="G271" s="101"/>
      <c r="H271" s="98">
        <v>5615.75</v>
      </c>
      <c r="I271" s="40">
        <f t="shared" si="2"/>
        <v>-38887506.048699968</v>
      </c>
    </row>
    <row r="272" spans="3:9" s="6" customFormat="1" ht="30" thickTop="1" thickBot="1" x14ac:dyDescent="0.25">
      <c r="C272" s="59"/>
      <c r="D272" s="60">
        <v>45957</v>
      </c>
      <c r="E272" s="61" t="s">
        <v>263</v>
      </c>
      <c r="F272" s="96" t="s">
        <v>318</v>
      </c>
      <c r="G272" s="101"/>
      <c r="H272" s="98">
        <v>106699.25</v>
      </c>
      <c r="I272" s="40">
        <f t="shared" si="2"/>
        <v>-38994205.298699968</v>
      </c>
    </row>
    <row r="273" spans="3:9" s="6" customFormat="1" ht="30" thickTop="1" thickBot="1" x14ac:dyDescent="0.25">
      <c r="C273" s="59"/>
      <c r="D273" s="60">
        <v>45957</v>
      </c>
      <c r="E273" s="61" t="s">
        <v>264</v>
      </c>
      <c r="F273" s="96" t="s">
        <v>15</v>
      </c>
      <c r="G273" s="101"/>
      <c r="H273" s="98">
        <v>6603.18</v>
      </c>
      <c r="I273" s="40">
        <f t="shared" si="2"/>
        <v>-39000808.478699967</v>
      </c>
    </row>
    <row r="274" spans="3:9" s="6" customFormat="1" ht="30" thickTop="1" thickBot="1" x14ac:dyDescent="0.25">
      <c r="C274" s="59"/>
      <c r="D274" s="60">
        <v>45957</v>
      </c>
      <c r="E274" s="61" t="s">
        <v>264</v>
      </c>
      <c r="F274" s="96" t="s">
        <v>330</v>
      </c>
      <c r="G274" s="101"/>
      <c r="H274" s="98">
        <v>125460.42000000001</v>
      </c>
      <c r="I274" s="40">
        <f t="shared" si="2"/>
        <v>-39126268.898699969</v>
      </c>
    </row>
    <row r="275" spans="3:9" s="6" customFormat="1" ht="30" thickTop="1" thickBot="1" x14ac:dyDescent="0.25">
      <c r="C275" s="59"/>
      <c r="D275" s="60">
        <v>45958</v>
      </c>
      <c r="E275" s="61"/>
      <c r="F275" s="96" t="s">
        <v>21</v>
      </c>
      <c r="G275" s="101">
        <v>13498762.710000001</v>
      </c>
      <c r="H275" s="98"/>
      <c r="I275" s="40">
        <f t="shared" si="2"/>
        <v>-25627506.188699968</v>
      </c>
    </row>
    <row r="276" spans="3:9" s="6" customFormat="1" ht="30" thickTop="1" thickBot="1" x14ac:dyDescent="0.25">
      <c r="C276" s="59"/>
      <c r="D276" s="60">
        <v>45958</v>
      </c>
      <c r="E276" s="61" t="s">
        <v>265</v>
      </c>
      <c r="F276" s="96" t="s">
        <v>15</v>
      </c>
      <c r="G276" s="101"/>
      <c r="H276" s="98">
        <v>27535.022999999983</v>
      </c>
      <c r="I276" s="40">
        <f t="shared" si="2"/>
        <v>-25655041.211699966</v>
      </c>
    </row>
    <row r="277" spans="3:9" s="6" customFormat="1" ht="18" thickTop="1" thickBot="1" x14ac:dyDescent="0.25">
      <c r="C277" s="59"/>
      <c r="D277" s="60">
        <v>45958</v>
      </c>
      <c r="E277" s="61" t="s">
        <v>265</v>
      </c>
      <c r="F277" s="96" t="s">
        <v>308</v>
      </c>
      <c r="G277" s="101"/>
      <c r="H277" s="98">
        <v>622291.53699999978</v>
      </c>
      <c r="I277" s="40">
        <f t="shared" si="2"/>
        <v>-26277332.748699967</v>
      </c>
    </row>
    <row r="278" spans="3:9" s="6" customFormat="1" ht="30" thickTop="1" thickBot="1" x14ac:dyDescent="0.25">
      <c r="C278" s="59"/>
      <c r="D278" s="60">
        <v>45959</v>
      </c>
      <c r="E278" s="61" t="s">
        <v>266</v>
      </c>
      <c r="F278" s="96" t="s">
        <v>15</v>
      </c>
      <c r="G278" s="101"/>
      <c r="H278" s="98"/>
      <c r="I278" s="40">
        <f t="shared" si="2"/>
        <v>-26277332.748699967</v>
      </c>
    </row>
    <row r="279" spans="3:9" s="6" customFormat="1" ht="30" thickTop="1" thickBot="1" x14ac:dyDescent="0.25">
      <c r="C279" s="59"/>
      <c r="D279" s="60">
        <v>45959</v>
      </c>
      <c r="E279" s="61" t="s">
        <v>266</v>
      </c>
      <c r="F279" s="96" t="s">
        <v>66</v>
      </c>
      <c r="G279" s="101"/>
      <c r="H279" s="98">
        <v>23813.393999999997</v>
      </c>
      <c r="I279" s="40">
        <f t="shared" si="2"/>
        <v>-26301146.142699968</v>
      </c>
    </row>
    <row r="280" spans="3:9" s="6" customFormat="1" ht="30" thickTop="1" thickBot="1" x14ac:dyDescent="0.25">
      <c r="C280" s="59"/>
      <c r="D280" s="60">
        <v>45959</v>
      </c>
      <c r="E280" s="61" t="s">
        <v>266</v>
      </c>
      <c r="F280" s="96" t="s">
        <v>331</v>
      </c>
      <c r="G280" s="101"/>
      <c r="H280" s="98">
        <v>496553.386</v>
      </c>
      <c r="I280" s="40">
        <f t="shared" si="2"/>
        <v>-26797699.528699968</v>
      </c>
    </row>
    <row r="281" spans="3:9" s="6" customFormat="1" ht="30" thickTop="1" thickBot="1" x14ac:dyDescent="0.25">
      <c r="C281" s="59"/>
      <c r="D281" s="60">
        <v>45960</v>
      </c>
      <c r="E281" s="61"/>
      <c r="F281" s="96" t="s">
        <v>21</v>
      </c>
      <c r="G281" s="101">
        <v>9644742.1099999994</v>
      </c>
      <c r="H281" s="98"/>
      <c r="I281" s="40">
        <f t="shared" si="2"/>
        <v>-17152957.418699969</v>
      </c>
    </row>
    <row r="282" spans="3:9" s="6" customFormat="1" ht="30" thickTop="1" thickBot="1" x14ac:dyDescent="0.25">
      <c r="C282" s="59"/>
      <c r="D282" s="60">
        <v>45961</v>
      </c>
      <c r="E282" s="61" t="s">
        <v>267</v>
      </c>
      <c r="F282" s="96" t="s">
        <v>332</v>
      </c>
      <c r="G282" s="101"/>
      <c r="H282" s="98">
        <v>141600</v>
      </c>
      <c r="I282" s="40">
        <f t="shared" si="2"/>
        <v>-17294557.418699969</v>
      </c>
    </row>
    <row r="283" spans="3:9" s="6" customFormat="1" ht="30" thickTop="1" thickBot="1" x14ac:dyDescent="0.25">
      <c r="C283" s="59"/>
      <c r="D283" s="60">
        <v>45961</v>
      </c>
      <c r="E283" s="61" t="s">
        <v>268</v>
      </c>
      <c r="F283" s="96" t="s">
        <v>15</v>
      </c>
      <c r="G283" s="101"/>
      <c r="H283" s="98">
        <v>20000</v>
      </c>
      <c r="I283" s="40">
        <f t="shared" si="2"/>
        <v>-17314557.418699969</v>
      </c>
    </row>
    <row r="284" spans="3:9" s="6" customFormat="1" ht="30" thickTop="1" thickBot="1" x14ac:dyDescent="0.25">
      <c r="C284" s="59"/>
      <c r="D284" s="60">
        <v>45961</v>
      </c>
      <c r="E284" s="61" t="s">
        <v>268</v>
      </c>
      <c r="F284" s="96" t="s">
        <v>72</v>
      </c>
      <c r="G284" s="101"/>
      <c r="H284" s="98">
        <v>380000</v>
      </c>
      <c r="I284" s="40">
        <f t="shared" si="2"/>
        <v>-17694557.418699969</v>
      </c>
    </row>
    <row r="285" spans="3:9" s="6" customFormat="1" ht="30" thickTop="1" thickBot="1" x14ac:dyDescent="0.25">
      <c r="C285" s="59"/>
      <c r="D285" s="60">
        <v>45961</v>
      </c>
      <c r="E285" s="61" t="s">
        <v>269</v>
      </c>
      <c r="F285" s="96" t="s">
        <v>333</v>
      </c>
      <c r="G285" s="101"/>
      <c r="H285" s="98">
        <v>29150</v>
      </c>
      <c r="I285" s="40">
        <f t="shared" si="2"/>
        <v>-17723707.418699969</v>
      </c>
    </row>
    <row r="286" spans="3:9" s="6" customFormat="1" ht="30" thickTop="1" thickBot="1" x14ac:dyDescent="0.25">
      <c r="C286" s="59"/>
      <c r="D286" s="60">
        <v>45961</v>
      </c>
      <c r="E286" s="61" t="s">
        <v>269</v>
      </c>
      <c r="F286" s="96" t="s">
        <v>334</v>
      </c>
      <c r="G286" s="101"/>
      <c r="H286" s="98">
        <v>52470</v>
      </c>
      <c r="I286" s="40">
        <f t="shared" si="2"/>
        <v>-17776177.418699969</v>
      </c>
    </row>
    <row r="287" spans="3:9" s="6" customFormat="1" ht="30" thickTop="1" thickBot="1" x14ac:dyDescent="0.25">
      <c r="C287" s="59"/>
      <c r="D287" s="60">
        <v>45961</v>
      </c>
      <c r="E287" s="61" t="s">
        <v>269</v>
      </c>
      <c r="F287" s="96" t="s">
        <v>335</v>
      </c>
      <c r="G287" s="101"/>
      <c r="H287" s="98">
        <v>262350</v>
      </c>
      <c r="I287" s="40">
        <f t="shared" si="2"/>
        <v>-18038527.418699969</v>
      </c>
    </row>
    <row r="288" spans="3:9" s="6" customFormat="1" ht="87" thickTop="1" thickBot="1" x14ac:dyDescent="0.25">
      <c r="C288" s="59"/>
      <c r="D288" s="60">
        <v>45961</v>
      </c>
      <c r="E288" s="61"/>
      <c r="F288" s="96" t="s">
        <v>336</v>
      </c>
      <c r="G288" s="101">
        <v>3900</v>
      </c>
      <c r="H288" s="98"/>
      <c r="I288" s="40">
        <f t="shared" si="2"/>
        <v>-18034627.418699969</v>
      </c>
    </row>
    <row r="289" spans="3:9" s="6" customFormat="1" ht="101.25" thickTop="1" thickBot="1" x14ac:dyDescent="0.25">
      <c r="C289" s="59"/>
      <c r="D289" s="60">
        <v>45961</v>
      </c>
      <c r="E289" s="61"/>
      <c r="F289" s="96" t="s">
        <v>337</v>
      </c>
      <c r="G289" s="101">
        <v>2868964.31</v>
      </c>
      <c r="H289" s="98"/>
      <c r="I289" s="40">
        <f t="shared" si="2"/>
        <v>-15165663.108699968</v>
      </c>
    </row>
    <row r="290" spans="3:9" s="6" customFormat="1" ht="18" hidden="1" thickTop="1" thickBot="1" x14ac:dyDescent="0.25">
      <c r="C290" s="59"/>
      <c r="D290" s="60"/>
      <c r="E290" s="61"/>
      <c r="F290" s="96"/>
      <c r="G290" s="101"/>
      <c r="H290" s="98"/>
      <c r="I290" s="40">
        <f t="shared" si="2"/>
        <v>-15165663.108699968</v>
      </c>
    </row>
    <row r="291" spans="3:9" s="6" customFormat="1" ht="18" hidden="1" thickTop="1" thickBot="1" x14ac:dyDescent="0.25">
      <c r="C291" s="59"/>
      <c r="D291" s="60"/>
      <c r="E291" s="61"/>
      <c r="F291" s="96"/>
      <c r="G291" s="101"/>
      <c r="H291" s="98"/>
      <c r="I291" s="40">
        <f t="shared" si="2"/>
        <v>-15165663.108699968</v>
      </c>
    </row>
    <row r="292" spans="3:9" s="6" customFormat="1" ht="18" hidden="1" thickTop="1" thickBot="1" x14ac:dyDescent="0.25">
      <c r="C292" s="59"/>
      <c r="D292" s="60"/>
      <c r="E292" s="61"/>
      <c r="F292" s="96"/>
      <c r="G292" s="101"/>
      <c r="H292" s="98"/>
      <c r="I292" s="40">
        <f t="shared" si="2"/>
        <v>-15165663.108699968</v>
      </c>
    </row>
    <row r="293" spans="3:9" s="6" customFormat="1" ht="18" hidden="1" thickTop="1" thickBot="1" x14ac:dyDescent="0.25">
      <c r="C293" s="59"/>
      <c r="D293" s="60"/>
      <c r="E293" s="61"/>
      <c r="F293" s="96"/>
      <c r="G293" s="101"/>
      <c r="H293" s="98"/>
      <c r="I293" s="40">
        <f t="shared" si="2"/>
        <v>-15165663.108699968</v>
      </c>
    </row>
    <row r="294" spans="3:9" s="6" customFormat="1" ht="18" hidden="1" thickTop="1" thickBot="1" x14ac:dyDescent="0.25">
      <c r="C294" s="59"/>
      <c r="D294" s="60"/>
      <c r="E294" s="61"/>
      <c r="F294" s="96"/>
      <c r="G294" s="101"/>
      <c r="H294" s="98"/>
      <c r="I294" s="40">
        <f t="shared" si="2"/>
        <v>-15165663.108699968</v>
      </c>
    </row>
    <row r="295" spans="3:9" s="6" customFormat="1" ht="18" hidden="1" thickTop="1" thickBot="1" x14ac:dyDescent="0.25">
      <c r="C295" s="59"/>
      <c r="D295" s="60"/>
      <c r="E295" s="61"/>
      <c r="F295" s="96"/>
      <c r="G295" s="101"/>
      <c r="H295" s="98"/>
      <c r="I295" s="40">
        <f t="shared" si="2"/>
        <v>-15165663.108699968</v>
      </c>
    </row>
    <row r="296" spans="3:9" s="6" customFormat="1" ht="18" hidden="1" thickTop="1" thickBot="1" x14ac:dyDescent="0.25">
      <c r="C296" s="59"/>
      <c r="D296" s="60"/>
      <c r="E296" s="61"/>
      <c r="F296" s="96"/>
      <c r="G296" s="101"/>
      <c r="H296" s="98"/>
      <c r="I296" s="40">
        <f t="shared" si="2"/>
        <v>-15165663.108699968</v>
      </c>
    </row>
    <row r="297" spans="3:9" s="6" customFormat="1" ht="18" hidden="1" thickTop="1" thickBot="1" x14ac:dyDescent="0.25">
      <c r="C297" s="59"/>
      <c r="D297" s="60"/>
      <c r="E297" s="61"/>
      <c r="F297" s="96"/>
      <c r="G297" s="101"/>
      <c r="H297" s="98"/>
      <c r="I297" s="40">
        <f t="shared" si="2"/>
        <v>-15165663.108699968</v>
      </c>
    </row>
    <row r="298" spans="3:9" s="6" customFormat="1" ht="18" hidden="1" thickTop="1" thickBot="1" x14ac:dyDescent="0.25">
      <c r="C298" s="59"/>
      <c r="D298" s="60"/>
      <c r="E298" s="61"/>
      <c r="F298" s="96"/>
      <c r="G298" s="101"/>
      <c r="H298" s="98"/>
      <c r="I298" s="40">
        <f t="shared" si="2"/>
        <v>-15165663.108699968</v>
      </c>
    </row>
    <row r="299" spans="3:9" s="6" customFormat="1" ht="18" hidden="1" thickTop="1" thickBot="1" x14ac:dyDescent="0.25">
      <c r="C299" s="59"/>
      <c r="D299" s="60"/>
      <c r="E299" s="61"/>
      <c r="F299" s="96"/>
      <c r="G299" s="101"/>
      <c r="H299" s="98"/>
      <c r="I299" s="40">
        <f t="shared" si="2"/>
        <v>-15165663.108699968</v>
      </c>
    </row>
    <row r="300" spans="3:9" s="6" customFormat="1" ht="18" hidden="1" thickTop="1" thickBot="1" x14ac:dyDescent="0.25">
      <c r="C300" s="59"/>
      <c r="D300" s="60"/>
      <c r="E300" s="61"/>
      <c r="F300" s="96"/>
      <c r="G300" s="101"/>
      <c r="H300" s="98"/>
      <c r="I300" s="40">
        <f t="shared" si="2"/>
        <v>-15165663.108699968</v>
      </c>
    </row>
    <row r="301" spans="3:9" s="6" customFormat="1" ht="18" hidden="1" thickTop="1" thickBot="1" x14ac:dyDescent="0.25">
      <c r="C301" s="59"/>
      <c r="D301" s="60"/>
      <c r="E301" s="61"/>
      <c r="F301" s="96"/>
      <c r="G301" s="101"/>
      <c r="H301" s="98"/>
      <c r="I301" s="40">
        <f t="shared" si="2"/>
        <v>-15165663.108699968</v>
      </c>
    </row>
    <row r="302" spans="3:9" s="6" customFormat="1" ht="18" hidden="1" thickTop="1" thickBot="1" x14ac:dyDescent="0.25">
      <c r="C302" s="59"/>
      <c r="D302" s="60"/>
      <c r="E302" s="61"/>
      <c r="F302" s="96"/>
      <c r="G302" s="101"/>
      <c r="H302" s="98"/>
      <c r="I302" s="40">
        <f t="shared" si="2"/>
        <v>-15165663.108699968</v>
      </c>
    </row>
    <row r="303" spans="3:9" s="6" customFormat="1" ht="18" hidden="1" thickTop="1" thickBot="1" x14ac:dyDescent="0.25">
      <c r="C303" s="59"/>
      <c r="D303" s="60"/>
      <c r="E303" s="64"/>
      <c r="F303" s="96"/>
      <c r="G303" s="101"/>
      <c r="H303" s="98"/>
      <c r="I303" s="40">
        <f t="shared" si="2"/>
        <v>-15165663.108699968</v>
      </c>
    </row>
    <row r="304" spans="3:9" s="6" customFormat="1" ht="18" hidden="1" thickTop="1" thickBot="1" x14ac:dyDescent="0.25">
      <c r="C304" s="59"/>
      <c r="D304" s="60"/>
      <c r="E304" s="61"/>
      <c r="F304" s="96"/>
      <c r="G304" s="101"/>
      <c r="H304" s="98"/>
      <c r="I304" s="40">
        <f t="shared" si="2"/>
        <v>-15165663.108699968</v>
      </c>
    </row>
    <row r="305" spans="3:9" s="6" customFormat="1" ht="18" hidden="1" thickTop="1" thickBot="1" x14ac:dyDescent="0.25">
      <c r="C305" s="59"/>
      <c r="D305" s="60"/>
      <c r="E305" s="64"/>
      <c r="F305" s="96"/>
      <c r="G305" s="101"/>
      <c r="H305" s="97"/>
      <c r="I305" s="40">
        <f t="shared" si="2"/>
        <v>-15165663.108699968</v>
      </c>
    </row>
    <row r="306" spans="3:9" s="6" customFormat="1" ht="18" hidden="1" thickTop="1" thickBot="1" x14ac:dyDescent="0.25">
      <c r="C306" s="59"/>
      <c r="D306" s="60"/>
      <c r="E306" s="64"/>
      <c r="F306" s="96"/>
      <c r="G306" s="101"/>
      <c r="H306" s="97"/>
      <c r="I306" s="40">
        <f t="shared" si="2"/>
        <v>-15165663.108699968</v>
      </c>
    </row>
    <row r="307" spans="3:9" s="6" customFormat="1" ht="18" hidden="1" thickTop="1" thickBot="1" x14ac:dyDescent="0.25">
      <c r="C307" s="59"/>
      <c r="D307" s="60"/>
      <c r="E307" s="61"/>
      <c r="F307" s="96"/>
      <c r="G307" s="101"/>
      <c r="H307" s="98"/>
      <c r="I307" s="40">
        <f t="shared" si="2"/>
        <v>-15165663.108699968</v>
      </c>
    </row>
    <row r="308" spans="3:9" s="6" customFormat="1" ht="18" hidden="1" thickTop="1" thickBot="1" x14ac:dyDescent="0.25">
      <c r="C308" s="59"/>
      <c r="D308" s="60"/>
      <c r="E308" s="61"/>
      <c r="F308" s="96"/>
      <c r="G308" s="101"/>
      <c r="H308" s="98"/>
      <c r="I308" s="40">
        <f t="shared" si="2"/>
        <v>-15165663.108699968</v>
      </c>
    </row>
    <row r="309" spans="3:9" s="6" customFormat="1" ht="18" hidden="1" thickTop="1" thickBot="1" x14ac:dyDescent="0.25">
      <c r="C309" s="59"/>
      <c r="D309" s="60"/>
      <c r="E309" s="64"/>
      <c r="F309" s="96"/>
      <c r="G309" s="101"/>
      <c r="H309" s="98"/>
      <c r="I309" s="40">
        <f t="shared" si="2"/>
        <v>-15165663.108699968</v>
      </c>
    </row>
    <row r="310" spans="3:9" s="6" customFormat="1" ht="18" hidden="1" thickTop="1" thickBot="1" x14ac:dyDescent="0.25">
      <c r="C310" s="59"/>
      <c r="D310" s="60"/>
      <c r="E310" s="64"/>
      <c r="F310" s="96"/>
      <c r="G310" s="101"/>
      <c r="H310" s="98"/>
      <c r="I310" s="40">
        <f t="shared" si="2"/>
        <v>-15165663.108699968</v>
      </c>
    </row>
    <row r="311" spans="3:9" s="6" customFormat="1" ht="18" hidden="1" thickTop="1" thickBot="1" x14ac:dyDescent="0.25">
      <c r="C311" s="59"/>
      <c r="D311" s="60"/>
      <c r="E311" s="61"/>
      <c r="F311" s="96"/>
      <c r="G311" s="102"/>
      <c r="H311" s="98"/>
      <c r="I311" s="40">
        <f t="shared" si="2"/>
        <v>-15165663.108699968</v>
      </c>
    </row>
    <row r="312" spans="3:9" s="6" customFormat="1" ht="18" hidden="1" thickTop="1" thickBot="1" x14ac:dyDescent="0.25">
      <c r="C312" s="59"/>
      <c r="D312" s="60"/>
      <c r="E312" s="64"/>
      <c r="F312" s="62"/>
      <c r="G312" s="99"/>
      <c r="H312" s="76"/>
      <c r="I312" s="40">
        <f t="shared" si="2"/>
        <v>-15165663.108699968</v>
      </c>
    </row>
    <row r="313" spans="3:9" s="6" customFormat="1" ht="18" hidden="1" thickTop="1" thickBot="1" x14ac:dyDescent="0.25">
      <c r="C313" s="59"/>
      <c r="D313" s="60"/>
      <c r="E313" s="61"/>
      <c r="F313" s="62"/>
      <c r="G313" s="76"/>
      <c r="H313" s="76"/>
      <c r="I313" s="40">
        <f t="shared" si="2"/>
        <v>-15165663.108699968</v>
      </c>
    </row>
    <row r="314" spans="3:9" s="6" customFormat="1" ht="18" hidden="1" thickTop="1" thickBot="1" x14ac:dyDescent="0.25">
      <c r="C314" s="59"/>
      <c r="D314" s="60"/>
      <c r="E314" s="64"/>
      <c r="F314" s="62"/>
      <c r="G314" s="76"/>
      <c r="H314" s="76"/>
      <c r="I314" s="40">
        <f t="shared" si="2"/>
        <v>-15165663.108699968</v>
      </c>
    </row>
    <row r="315" spans="3:9" s="6" customFormat="1" ht="18" hidden="1" thickTop="1" thickBot="1" x14ac:dyDescent="0.25">
      <c r="C315" s="59"/>
      <c r="D315" s="60"/>
      <c r="E315" s="61"/>
      <c r="F315" s="62"/>
      <c r="G315" s="76"/>
      <c r="H315" s="76"/>
      <c r="I315" s="40">
        <f t="shared" si="2"/>
        <v>-15165663.108699968</v>
      </c>
    </row>
    <row r="316" spans="3:9" s="6" customFormat="1" ht="18" hidden="1" thickTop="1" thickBot="1" x14ac:dyDescent="0.25">
      <c r="C316" s="59"/>
      <c r="D316" s="60"/>
      <c r="E316" s="64"/>
      <c r="F316" s="62"/>
      <c r="G316" s="76"/>
      <c r="H316" s="76"/>
      <c r="I316" s="40">
        <f t="shared" si="2"/>
        <v>-15165663.108699968</v>
      </c>
    </row>
    <row r="317" spans="3:9" s="6" customFormat="1" ht="18" hidden="1" thickTop="1" thickBot="1" x14ac:dyDescent="0.25">
      <c r="C317" s="59"/>
      <c r="D317" s="60"/>
      <c r="E317" s="61"/>
      <c r="F317" s="62"/>
      <c r="G317" s="76"/>
      <c r="H317" s="76"/>
      <c r="I317" s="40">
        <f t="shared" si="2"/>
        <v>-15165663.108699968</v>
      </c>
    </row>
    <row r="318" spans="3:9" s="6" customFormat="1" ht="18" hidden="1" thickTop="1" thickBot="1" x14ac:dyDescent="0.25">
      <c r="C318" s="59"/>
      <c r="D318" s="60"/>
      <c r="E318" s="64"/>
      <c r="F318" s="62"/>
      <c r="G318" s="76"/>
      <c r="H318" s="63"/>
      <c r="I318" s="40">
        <f t="shared" si="2"/>
        <v>-15165663.108699968</v>
      </c>
    </row>
    <row r="319" spans="3:9" s="6" customFormat="1" ht="18" hidden="1" thickTop="1" thickBot="1" x14ac:dyDescent="0.25">
      <c r="C319" s="59"/>
      <c r="D319" s="60"/>
      <c r="E319" s="61"/>
      <c r="F319" s="62"/>
      <c r="G319" s="76"/>
      <c r="H319" s="63"/>
      <c r="I319" s="40">
        <f t="shared" si="2"/>
        <v>-15165663.108699968</v>
      </c>
    </row>
    <row r="320" spans="3:9" s="6" customFormat="1" ht="18" hidden="1" thickTop="1" thickBot="1" x14ac:dyDescent="0.25">
      <c r="C320" s="59"/>
      <c r="D320" s="60"/>
      <c r="E320" s="64"/>
      <c r="F320" s="62"/>
      <c r="G320" s="76"/>
      <c r="H320" s="63"/>
      <c r="I320" s="40">
        <f t="shared" si="2"/>
        <v>-15165663.108699968</v>
      </c>
    </row>
    <row r="321" spans="3:95" s="6" customFormat="1" ht="18" hidden="1" thickTop="1" thickBot="1" x14ac:dyDescent="0.25">
      <c r="C321" s="59"/>
      <c r="D321" s="60"/>
      <c r="E321" s="61"/>
      <c r="F321" s="62"/>
      <c r="G321" s="76"/>
      <c r="H321" s="63"/>
      <c r="I321" s="40">
        <f t="shared" si="2"/>
        <v>-15165663.108699968</v>
      </c>
    </row>
    <row r="322" spans="3:95" s="6" customFormat="1" ht="18" hidden="1" thickTop="1" thickBot="1" x14ac:dyDescent="0.25">
      <c r="C322" s="59"/>
      <c r="D322" s="60"/>
      <c r="E322" s="64"/>
      <c r="F322" s="62"/>
      <c r="G322" s="76"/>
      <c r="H322" s="63"/>
      <c r="I322" s="40">
        <f t="shared" si="2"/>
        <v>-15165663.108699968</v>
      </c>
    </row>
    <row r="323" spans="3:95" s="11" customFormat="1" ht="18" thickTop="1" thickBot="1" x14ac:dyDescent="0.25">
      <c r="C323" s="230" t="s">
        <v>8</v>
      </c>
      <c r="D323" s="231"/>
      <c r="E323" s="231"/>
      <c r="F323" s="231"/>
      <c r="G323" s="85">
        <f>SUM(G15:G322)</f>
        <v>100248207.68000002</v>
      </c>
      <c r="H323" s="85">
        <f>SUM(H15:H322)</f>
        <v>72496801.710000038</v>
      </c>
      <c r="I323" s="86">
        <f>+I14+G323-H323</f>
        <v>-15165663.108699962</v>
      </c>
      <c r="J323" s="24">
        <f>+I323-'[3]CTA. RECOLECTORA AUXILIAR 3001'!$J$7140</f>
        <v>0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</row>
    <row r="324" spans="3:95" s="11" customFormat="1" ht="17.25" thickTop="1" x14ac:dyDescent="0.2">
      <c r="C324" s="128"/>
      <c r="D324" s="128"/>
      <c r="E324" s="128"/>
      <c r="F324" s="128"/>
      <c r="G324" s="129"/>
      <c r="H324" s="129"/>
      <c r="I324" s="84"/>
      <c r="J324" s="24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</row>
    <row r="325" spans="3:95" s="11" customFormat="1" ht="16.5" x14ac:dyDescent="0.2">
      <c r="C325" s="128"/>
      <c r="D325" s="128"/>
      <c r="E325" s="128"/>
      <c r="F325" s="128"/>
      <c r="G325" s="129"/>
      <c r="H325" s="129"/>
      <c r="I325" s="84"/>
      <c r="J325" s="24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</row>
    <row r="326" spans="3:95" s="11" customFormat="1" ht="16.5" x14ac:dyDescent="0.2">
      <c r="C326" s="5"/>
      <c r="D326" s="5"/>
      <c r="E326" s="77" t="s">
        <v>33</v>
      </c>
      <c r="F326" s="78"/>
      <c r="G326" s="8" t="s">
        <v>45</v>
      </c>
      <c r="H326" s="78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</row>
    <row r="327" spans="3:95" s="11" customFormat="1" ht="16.5" x14ac:dyDescent="0.2">
      <c r="C327" s="5"/>
      <c r="D327" s="5"/>
      <c r="E327" s="77" t="s">
        <v>28</v>
      </c>
      <c r="F327" s="78"/>
      <c r="G327" s="8"/>
      <c r="H327" s="77" t="s">
        <v>29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</row>
    <row r="328" spans="3:95" s="11" customFormat="1" ht="16.5" x14ac:dyDescent="0.2">
      <c r="C328" s="5"/>
      <c r="D328" s="5"/>
      <c r="E328" s="77" t="s">
        <v>30</v>
      </c>
      <c r="F328" s="78"/>
      <c r="G328" s="8"/>
      <c r="H328" s="77" t="s">
        <v>67</v>
      </c>
      <c r="J328" s="22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</row>
    <row r="329" spans="3:95" s="11" customFormat="1" ht="16.5" x14ac:dyDescent="0.2">
      <c r="C329" s="5"/>
      <c r="D329" s="5"/>
      <c r="E329" s="77" t="s">
        <v>31</v>
      </c>
      <c r="F329" s="78"/>
      <c r="G329" s="8"/>
      <c r="H329" s="77" t="s">
        <v>47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</row>
    <row r="330" spans="3:95" s="11" customFormat="1" ht="16.5" x14ac:dyDescent="0.2">
      <c r="C330" s="5"/>
      <c r="D330" s="5"/>
      <c r="E330" s="77"/>
      <c r="F330" s="78"/>
      <c r="G330" s="77"/>
      <c r="H330" s="8"/>
      <c r="I330" s="8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</row>
    <row r="331" spans="3:95" s="11" customFormat="1" ht="16.5" x14ac:dyDescent="0.2">
      <c r="C331" s="5"/>
      <c r="D331" s="5"/>
      <c r="E331" s="79"/>
      <c r="F331" s="104"/>
      <c r="G331" s="78"/>
      <c r="H331" s="8"/>
      <c r="I331" s="8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</row>
    <row r="332" spans="3:95" s="11" customFormat="1" ht="16.5" x14ac:dyDescent="0.2">
      <c r="C332" s="5"/>
      <c r="D332" s="5"/>
      <c r="E332" s="79"/>
      <c r="F332" s="77" t="s">
        <v>32</v>
      </c>
      <c r="G332" s="78"/>
      <c r="H332" s="8"/>
      <c r="I332" s="8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</row>
    <row r="333" spans="3:95" s="11" customFormat="1" ht="18" x14ac:dyDescent="0.25">
      <c r="C333" s="19"/>
      <c r="D333" s="5"/>
      <c r="E333" s="79"/>
      <c r="F333" s="77" t="s">
        <v>69</v>
      </c>
      <c r="G333" s="78"/>
      <c r="H333" s="8"/>
      <c r="I333" s="1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</row>
    <row r="334" spans="3:95" s="11" customFormat="1" ht="18" x14ac:dyDescent="0.2">
      <c r="C334" s="18"/>
      <c r="D334" s="5"/>
      <c r="E334" s="79"/>
      <c r="F334" s="77" t="s">
        <v>46</v>
      </c>
      <c r="G334" s="78"/>
      <c r="H334" s="8"/>
      <c r="I334" s="20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</row>
    <row r="335" spans="3:95" s="11" customFormat="1" ht="18" x14ac:dyDescent="0.2">
      <c r="C335" s="18"/>
      <c r="D335" s="5"/>
      <c r="E335" s="79"/>
      <c r="G335" s="78"/>
      <c r="H335" s="8"/>
      <c r="I335" s="20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</row>
    <row r="336" spans="3:95" s="11" customFormat="1" ht="16.5" x14ac:dyDescent="0.2">
      <c r="C336" s="5"/>
      <c r="D336" s="5"/>
      <c r="E336" s="79"/>
      <c r="F336" s="78"/>
      <c r="G336" s="78"/>
      <c r="H336" s="8"/>
      <c r="I336" s="4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</row>
    <row r="337" spans="3:95" s="11" customFormat="1" ht="20.25" x14ac:dyDescent="0.2">
      <c r="C337" s="229"/>
      <c r="D337" s="229"/>
      <c r="E337" s="229"/>
      <c r="F337" s="229"/>
      <c r="G337" s="229"/>
      <c r="H337" s="229"/>
      <c r="I337" s="229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</row>
    <row r="338" spans="3:95" s="11" customFormat="1" ht="20.25" x14ac:dyDescent="0.2">
      <c r="C338" s="229"/>
      <c r="D338" s="229"/>
      <c r="E338" s="229"/>
      <c r="F338" s="229"/>
      <c r="G338" s="229"/>
      <c r="H338" s="229"/>
      <c r="I338" s="229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</row>
    <row r="339" spans="3:95" s="11" customFormat="1" ht="20.25" x14ac:dyDescent="0.2">
      <c r="C339" s="229"/>
      <c r="D339" s="229"/>
      <c r="E339" s="229"/>
      <c r="F339" s="229"/>
      <c r="G339" s="229"/>
      <c r="H339" s="229"/>
      <c r="I339" s="229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</row>
    <row r="340" spans="3:95" s="11" customFormat="1" ht="20.25" x14ac:dyDescent="0.2">
      <c r="C340" s="229"/>
      <c r="D340" s="229"/>
      <c r="E340" s="229"/>
      <c r="F340" s="229"/>
      <c r="G340" s="229"/>
      <c r="H340" s="229"/>
      <c r="I340" s="229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</row>
    <row r="341" spans="3:95" s="11" customFormat="1" x14ac:dyDescent="0.2">
      <c r="C341" s="9"/>
      <c r="D341" s="9"/>
      <c r="E341" s="172"/>
      <c r="F341" s="9"/>
      <c r="G341" s="9"/>
      <c r="H341" s="9"/>
      <c r="I341" s="9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</row>
    <row r="342" spans="3:95" s="11" customFormat="1" x14ac:dyDescent="0.2">
      <c r="C342" s="9"/>
      <c r="D342" s="9"/>
      <c r="E342" s="172"/>
      <c r="F342" s="9"/>
      <c r="G342" s="9"/>
      <c r="H342" s="9"/>
      <c r="I342" s="9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</row>
    <row r="343" spans="3:95" s="11" customFormat="1" x14ac:dyDescent="0.2">
      <c r="C343" s="9"/>
      <c r="D343" s="9"/>
      <c r="E343" s="172"/>
      <c r="F343" s="9"/>
      <c r="G343" s="9"/>
      <c r="H343" s="9"/>
      <c r="I343" s="9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</row>
    <row r="344" spans="3:95" s="11" customFormat="1" x14ac:dyDescent="0.2">
      <c r="C344" s="9"/>
      <c r="D344" s="9"/>
      <c r="E344" s="172"/>
      <c r="F344" s="9"/>
      <c r="G344" s="9"/>
      <c r="H344" s="9"/>
      <c r="I344" s="9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</row>
    <row r="345" spans="3:95" s="11" customFormat="1" x14ac:dyDescent="0.2">
      <c r="C345" s="9"/>
      <c r="D345" s="9"/>
      <c r="E345" s="172"/>
      <c r="F345" s="9"/>
      <c r="G345" s="9"/>
      <c r="H345" s="9"/>
      <c r="I345" s="9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</row>
    <row r="346" spans="3:95" s="11" customFormat="1" x14ac:dyDescent="0.2">
      <c r="C346" s="9"/>
      <c r="D346" s="9"/>
      <c r="E346" s="172"/>
      <c r="F346" s="9"/>
      <c r="G346" s="9"/>
      <c r="H346" s="9"/>
      <c r="I346" s="9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</row>
    <row r="347" spans="3:95" s="11" customFormat="1" x14ac:dyDescent="0.2">
      <c r="C347" s="9"/>
      <c r="D347" s="9"/>
      <c r="E347" s="172"/>
      <c r="F347" s="9"/>
      <c r="G347" s="9"/>
      <c r="H347" s="9"/>
      <c r="I347" s="9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</row>
    <row r="348" spans="3:95" s="11" customFormat="1" x14ac:dyDescent="0.2">
      <c r="C348" s="9"/>
      <c r="D348" s="9"/>
      <c r="E348" s="172"/>
      <c r="F348" s="9"/>
      <c r="G348" s="9"/>
      <c r="H348" s="9"/>
      <c r="I348" s="9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</row>
    <row r="349" spans="3:95" s="11" customFormat="1" ht="3" customHeight="1" x14ac:dyDescent="0.2">
      <c r="C349" s="9"/>
      <c r="D349" s="9"/>
      <c r="E349" s="172"/>
      <c r="F349" s="9"/>
      <c r="G349" s="9"/>
      <c r="H349" s="9"/>
      <c r="I349" s="9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</row>
    <row r="350" spans="3:95" s="11" customFormat="1" x14ac:dyDescent="0.2">
      <c r="C350" s="9"/>
      <c r="D350" s="9"/>
      <c r="E350" s="172"/>
      <c r="F350" s="9"/>
      <c r="G350" s="9"/>
      <c r="H350" s="9"/>
      <c r="I350" s="9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</row>
    <row r="351" spans="3:95" s="11" customFormat="1" x14ac:dyDescent="0.2">
      <c r="C351" s="9"/>
      <c r="D351" s="9"/>
      <c r="E351" s="172"/>
      <c r="F351" s="9"/>
      <c r="G351" s="9"/>
      <c r="H351" s="9"/>
      <c r="I351" s="9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</row>
    <row r="352" spans="3:95" s="11" customFormat="1" x14ac:dyDescent="0.2">
      <c r="C352" s="9"/>
      <c r="D352" s="9"/>
      <c r="E352" s="172"/>
      <c r="F352" s="9"/>
      <c r="G352" s="9"/>
      <c r="H352" s="9"/>
      <c r="I352" s="9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</row>
    <row r="371" spans="3:3" ht="13.5" thickBot="1" x14ac:dyDescent="0.25"/>
    <row r="372" spans="3:3" ht="15" x14ac:dyDescent="0.2">
      <c r="C372" s="2"/>
    </row>
  </sheetData>
  <mergeCells count="12">
    <mergeCell ref="C338:I338"/>
    <mergeCell ref="C339:I339"/>
    <mergeCell ref="C340:I340"/>
    <mergeCell ref="D11:I11"/>
    <mergeCell ref="C11:C13"/>
    <mergeCell ref="D12:H12"/>
    <mergeCell ref="C323:F323"/>
    <mergeCell ref="C6:I6"/>
    <mergeCell ref="C7:I7"/>
    <mergeCell ref="C337:I33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39" min="1" max="8" man="1"/>
    <brk id="33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2"/>
  <sheetViews>
    <sheetView topLeftCell="B10" zoomScale="80" zoomScaleNormal="80" zoomScaleSheetLayoutView="55" workbookViewId="0">
      <selection activeCell="J63" sqref="J6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8" t="s">
        <v>11</v>
      </c>
      <c r="D7" s="228"/>
      <c r="E7" s="228"/>
      <c r="F7" s="228"/>
      <c r="G7" s="228"/>
      <c r="H7" s="228"/>
      <c r="I7" s="228"/>
      <c r="J7" s="36"/>
    </row>
    <row r="8" spans="1:12" s="14" customFormat="1" ht="15.75" customHeight="1" x14ac:dyDescent="0.2">
      <c r="B8" s="15"/>
      <c r="C8" s="228" t="s">
        <v>20</v>
      </c>
      <c r="D8" s="228"/>
      <c r="E8" s="228"/>
      <c r="F8" s="228"/>
      <c r="G8" s="228"/>
      <c r="H8" s="228"/>
      <c r="I8" s="228"/>
      <c r="J8" s="36"/>
    </row>
    <row r="9" spans="1:12" s="14" customFormat="1" ht="18.75" x14ac:dyDescent="0.2">
      <c r="B9" s="15"/>
      <c r="C9" s="228" t="s">
        <v>81</v>
      </c>
      <c r="D9" s="228"/>
      <c r="E9" s="228"/>
      <c r="F9" s="228"/>
      <c r="G9" s="228"/>
      <c r="H9" s="228"/>
      <c r="I9" s="228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4" t="s">
        <v>12</v>
      </c>
      <c r="E11" s="224"/>
      <c r="F11" s="224"/>
      <c r="G11" s="224"/>
      <c r="H11" s="224"/>
      <c r="I11" s="224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3" t="s">
        <v>7</v>
      </c>
      <c r="E12" s="223"/>
      <c r="F12" s="223"/>
      <c r="G12" s="223"/>
      <c r="H12" s="223"/>
      <c r="I12" s="46">
        <f>+'[3]CTA. OPERATIVA.(160)'!$J$1441</f>
        <v>128163.83340000933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7" customHeight="1" thickTop="1" thickBot="1" x14ac:dyDescent="0.25">
      <c r="C14" s="133"/>
      <c r="D14" s="134"/>
      <c r="E14" s="135"/>
      <c r="F14" s="136">
        <f>+'INGRESOS CUENTA COLECT'!D17</f>
        <v>45930</v>
      </c>
      <c r="G14" s="137"/>
      <c r="H14" s="138">
        <v>0</v>
      </c>
      <c r="I14" s="137">
        <f>+I12</f>
        <v>128163.83340000933</v>
      </c>
    </row>
    <row r="15" spans="1:12" s="10" customFormat="1" ht="58.5" thickTop="1" thickBot="1" x14ac:dyDescent="0.25">
      <c r="C15" s="47"/>
      <c r="D15" s="48">
        <v>45931</v>
      </c>
      <c r="E15" s="72" t="s">
        <v>338</v>
      </c>
      <c r="F15" s="39" t="s">
        <v>349</v>
      </c>
      <c r="G15" s="49">
        <v>30000</v>
      </c>
      <c r="H15" s="49"/>
      <c r="I15" s="41">
        <f>I14+G15-H15</f>
        <v>158163.83340000932</v>
      </c>
    </row>
    <row r="16" spans="1:12" s="10" customFormat="1" ht="18" thickTop="1" thickBot="1" x14ac:dyDescent="0.25">
      <c r="C16" s="204"/>
      <c r="D16" s="205">
        <v>45938</v>
      </c>
      <c r="E16" s="206" t="s">
        <v>339</v>
      </c>
      <c r="F16" s="207" t="s">
        <v>350</v>
      </c>
      <c r="G16" s="208"/>
      <c r="H16" s="208">
        <v>13200</v>
      </c>
      <c r="I16" s="41">
        <f t="shared" ref="I16:I31" si="0">I15+G16-H16</f>
        <v>144963.83340000932</v>
      </c>
    </row>
    <row r="17" spans="3:9" s="10" customFormat="1" ht="30" thickTop="1" thickBot="1" x14ac:dyDescent="0.25">
      <c r="C17" s="204"/>
      <c r="D17" s="205">
        <v>45945</v>
      </c>
      <c r="E17" s="206" t="s">
        <v>340</v>
      </c>
      <c r="F17" s="207" t="s">
        <v>351</v>
      </c>
      <c r="G17" s="208">
        <v>13200</v>
      </c>
      <c r="H17" s="208"/>
      <c r="I17" s="41">
        <f t="shared" si="0"/>
        <v>158163.83340000932</v>
      </c>
    </row>
    <row r="18" spans="3:9" s="10" customFormat="1" ht="18" thickTop="1" thickBot="1" x14ac:dyDescent="0.25">
      <c r="C18" s="204"/>
      <c r="D18" s="205">
        <v>45945</v>
      </c>
      <c r="E18" s="206"/>
      <c r="F18" s="207" t="s">
        <v>352</v>
      </c>
      <c r="G18" s="208"/>
      <c r="H18" s="208">
        <v>19.8</v>
      </c>
      <c r="I18" s="41">
        <f t="shared" si="0"/>
        <v>158144.03340000933</v>
      </c>
    </row>
    <row r="19" spans="3:9" s="10" customFormat="1" ht="18" thickTop="1" thickBot="1" x14ac:dyDescent="0.25">
      <c r="C19" s="204"/>
      <c r="D19" s="205">
        <v>45957</v>
      </c>
      <c r="E19" s="206" t="s">
        <v>341</v>
      </c>
      <c r="F19" s="207" t="s">
        <v>353</v>
      </c>
      <c r="G19" s="208"/>
      <c r="H19" s="208">
        <v>1300</v>
      </c>
      <c r="I19" s="41">
        <f t="shared" si="0"/>
        <v>156844.03340000933</v>
      </c>
    </row>
    <row r="20" spans="3:9" s="10" customFormat="1" ht="30" thickTop="1" thickBot="1" x14ac:dyDescent="0.25">
      <c r="C20" s="204"/>
      <c r="D20" s="205">
        <v>45957</v>
      </c>
      <c r="E20" s="206" t="s">
        <v>342</v>
      </c>
      <c r="F20" s="207" t="s">
        <v>354</v>
      </c>
      <c r="G20" s="208"/>
      <c r="H20" s="208">
        <v>27286.11</v>
      </c>
      <c r="I20" s="41">
        <f t="shared" si="0"/>
        <v>129557.92340000933</v>
      </c>
    </row>
    <row r="21" spans="3:9" s="10" customFormat="1" ht="18" thickTop="1" thickBot="1" x14ac:dyDescent="0.25">
      <c r="C21" s="204"/>
      <c r="D21" s="205">
        <v>45961</v>
      </c>
      <c r="E21" s="206" t="s">
        <v>343</v>
      </c>
      <c r="F21" s="207" t="s">
        <v>355</v>
      </c>
      <c r="G21" s="208"/>
      <c r="H21" s="208">
        <v>11688</v>
      </c>
      <c r="I21" s="41">
        <f t="shared" si="0"/>
        <v>117869.92340000933</v>
      </c>
    </row>
    <row r="22" spans="3:9" s="10" customFormat="1" ht="18" thickTop="1" thickBot="1" x14ac:dyDescent="0.25">
      <c r="C22" s="204"/>
      <c r="D22" s="205">
        <v>45961</v>
      </c>
      <c r="E22" s="206" t="s">
        <v>344</v>
      </c>
      <c r="F22" s="207" t="s">
        <v>356</v>
      </c>
      <c r="G22" s="208"/>
      <c r="H22" s="208">
        <v>15131.09</v>
      </c>
      <c r="I22" s="41">
        <f t="shared" si="0"/>
        <v>102738.83340000933</v>
      </c>
    </row>
    <row r="23" spans="3:9" s="10" customFormat="1" ht="18" thickTop="1" thickBot="1" x14ac:dyDescent="0.25">
      <c r="C23" s="204"/>
      <c r="D23" s="205">
        <v>45961</v>
      </c>
      <c r="E23" s="206" t="s">
        <v>345</v>
      </c>
      <c r="F23" s="207" t="s">
        <v>357</v>
      </c>
      <c r="G23" s="208"/>
      <c r="H23" s="208">
        <v>2510.64</v>
      </c>
      <c r="I23" s="41">
        <f t="shared" si="0"/>
        <v>100228.19340000933</v>
      </c>
    </row>
    <row r="24" spans="3:9" s="10" customFormat="1" ht="18" thickTop="1" thickBot="1" x14ac:dyDescent="0.25">
      <c r="C24" s="204"/>
      <c r="D24" s="205">
        <v>45961</v>
      </c>
      <c r="E24" s="206" t="s">
        <v>346</v>
      </c>
      <c r="F24" s="207" t="s">
        <v>358</v>
      </c>
      <c r="G24" s="208"/>
      <c r="H24" s="208">
        <v>2060.16</v>
      </c>
      <c r="I24" s="41">
        <f t="shared" si="0"/>
        <v>98168.033400009328</v>
      </c>
    </row>
    <row r="25" spans="3:9" s="10" customFormat="1" ht="18" thickTop="1" thickBot="1" x14ac:dyDescent="0.25">
      <c r="C25" s="204"/>
      <c r="D25" s="205">
        <v>45961</v>
      </c>
      <c r="E25" s="206" t="s">
        <v>347</v>
      </c>
      <c r="F25" s="207" t="s">
        <v>359</v>
      </c>
      <c r="G25" s="208"/>
      <c r="H25" s="208">
        <v>21960</v>
      </c>
      <c r="I25" s="41">
        <f t="shared" si="0"/>
        <v>76208.033400009328</v>
      </c>
    </row>
    <row r="26" spans="3:9" s="10" customFormat="1" ht="18" thickTop="1" thickBot="1" x14ac:dyDescent="0.25">
      <c r="C26" s="204"/>
      <c r="D26" s="205">
        <v>45961</v>
      </c>
      <c r="E26" s="206" t="s">
        <v>348</v>
      </c>
      <c r="F26" s="207" t="s">
        <v>360</v>
      </c>
      <c r="G26" s="208"/>
      <c r="H26" s="208">
        <v>4942.7299999999996</v>
      </c>
      <c r="I26" s="41">
        <f t="shared" si="0"/>
        <v>71265.303400009332</v>
      </c>
    </row>
    <row r="27" spans="3:9" s="10" customFormat="1" ht="30" thickTop="1" thickBot="1" x14ac:dyDescent="0.25">
      <c r="C27" s="204"/>
      <c r="D27" s="205">
        <v>45961</v>
      </c>
      <c r="E27" s="206"/>
      <c r="F27" s="207" t="s">
        <v>27</v>
      </c>
      <c r="G27" s="208"/>
      <c r="H27" s="208">
        <v>175</v>
      </c>
      <c r="I27" s="41">
        <f t="shared" si="0"/>
        <v>71090.303400009332</v>
      </c>
    </row>
    <row r="28" spans="3:9" s="10" customFormat="1" ht="18" hidden="1" thickTop="1" thickBot="1" x14ac:dyDescent="0.25">
      <c r="C28" s="50"/>
      <c r="D28" s="51"/>
      <c r="E28" s="73"/>
      <c r="F28" s="42"/>
      <c r="G28" s="52"/>
      <c r="H28" s="43"/>
      <c r="I28" s="41">
        <f>I27+G28-H28</f>
        <v>71090.303400009332</v>
      </c>
    </row>
    <row r="29" spans="3:9" s="7" customFormat="1" ht="18" hidden="1" thickTop="1" thickBot="1" x14ac:dyDescent="0.25">
      <c r="C29" s="50"/>
      <c r="D29" s="51"/>
      <c r="E29" s="151"/>
      <c r="F29" s="42"/>
      <c r="G29" s="52"/>
      <c r="H29" s="43"/>
      <c r="I29" s="41">
        <f t="shared" si="0"/>
        <v>71090.303400009332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71090.303400009332</v>
      </c>
    </row>
    <row r="31" spans="3:9" s="7" customFormat="1" ht="18" hidden="1" thickTop="1" thickBot="1" x14ac:dyDescent="0.25">
      <c r="C31" s="50"/>
      <c r="D31" s="51"/>
      <c r="E31" s="73"/>
      <c r="F31" s="42"/>
      <c r="G31" s="52"/>
      <c r="H31" s="43"/>
      <c r="I31" s="41">
        <f t="shared" si="0"/>
        <v>71090.303400009332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71090.303400009332</v>
      </c>
    </row>
    <row r="33" spans="3:9" s="7" customFormat="1" ht="16.5" hidden="1" x14ac:dyDescent="0.2">
      <c r="C33" s="50"/>
      <c r="D33" s="53"/>
      <c r="E33" s="73"/>
      <c r="F33" s="42"/>
      <c r="G33" s="52"/>
      <c r="H33" s="43"/>
      <c r="I33" s="44">
        <f t="shared" si="1"/>
        <v>71090.303400009332</v>
      </c>
    </row>
    <row r="34" spans="3:9" s="7" customFormat="1" ht="16.5" hidden="1" x14ac:dyDescent="0.2">
      <c r="C34" s="50"/>
      <c r="D34" s="51"/>
      <c r="E34" s="73"/>
      <c r="F34" s="42"/>
      <c r="G34" s="52"/>
      <c r="H34" s="43"/>
      <c r="I34" s="44">
        <f t="shared" si="1"/>
        <v>71090.303400009332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71090.303400009332</v>
      </c>
    </row>
    <row r="36" spans="3:9" s="7" customFormat="1" ht="16.5" hidden="1" x14ac:dyDescent="0.2">
      <c r="C36" s="50"/>
      <c r="D36" s="51"/>
      <c r="E36" s="151"/>
      <c r="F36" s="42"/>
      <c r="G36" s="52"/>
      <c r="H36" s="43"/>
      <c r="I36" s="44">
        <f t="shared" si="1"/>
        <v>71090.303400009332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71090.303400009332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71090.303400009332</v>
      </c>
    </row>
    <row r="39" spans="3:9" s="7" customFormat="1" ht="16.5" hidden="1" x14ac:dyDescent="0.2">
      <c r="C39" s="92"/>
      <c r="D39" s="90"/>
      <c r="E39" s="103"/>
      <c r="F39" s="93"/>
      <c r="G39" s="91"/>
      <c r="H39" s="87"/>
      <c r="I39" s="44">
        <f t="shared" si="1"/>
        <v>71090.303400009332</v>
      </c>
    </row>
    <row r="40" spans="3:9" s="7" customFormat="1" ht="16.5" hidden="1" x14ac:dyDescent="0.2">
      <c r="C40" s="92"/>
      <c r="D40" s="90"/>
      <c r="E40" s="103"/>
      <c r="F40" s="93"/>
      <c r="G40" s="91"/>
      <c r="H40" s="87"/>
      <c r="I40" s="44">
        <f t="shared" si="1"/>
        <v>71090.303400009332</v>
      </c>
    </row>
    <row r="41" spans="3:9" s="7" customFormat="1" ht="16.5" hidden="1" x14ac:dyDescent="0.2">
      <c r="C41" s="92"/>
      <c r="D41" s="90"/>
      <c r="E41" s="103"/>
      <c r="F41" s="93"/>
      <c r="G41" s="91"/>
      <c r="H41" s="87"/>
      <c r="I41" s="44">
        <f t="shared" si="1"/>
        <v>71090.303400009332</v>
      </c>
    </row>
    <row r="42" spans="3:9" s="7" customFormat="1" ht="16.5" hidden="1" x14ac:dyDescent="0.2">
      <c r="C42" s="92"/>
      <c r="D42" s="90"/>
      <c r="E42" s="103"/>
      <c r="F42" s="93"/>
      <c r="G42" s="91"/>
      <c r="H42" s="87"/>
      <c r="I42" s="44">
        <f t="shared" si="1"/>
        <v>71090.303400009332</v>
      </c>
    </row>
    <row r="43" spans="3:9" s="7" customFormat="1" ht="16.5" hidden="1" x14ac:dyDescent="0.2">
      <c r="C43" s="92"/>
      <c r="D43" s="90"/>
      <c r="E43" s="103"/>
      <c r="F43" s="93"/>
      <c r="G43" s="91"/>
      <c r="H43" s="87"/>
      <c r="I43" s="44">
        <f t="shared" si="1"/>
        <v>71090.303400009332</v>
      </c>
    </row>
    <row r="44" spans="3:9" s="7" customFormat="1" ht="16.5" hidden="1" x14ac:dyDescent="0.2">
      <c r="C44" s="92"/>
      <c r="D44" s="90"/>
      <c r="E44" s="103"/>
      <c r="F44" s="93"/>
      <c r="G44" s="91"/>
      <c r="H44" s="87"/>
      <c r="I44" s="44">
        <f t="shared" si="1"/>
        <v>71090.303400009332</v>
      </c>
    </row>
    <row r="45" spans="3:9" s="7" customFormat="1" ht="16.5" hidden="1" x14ac:dyDescent="0.2">
      <c r="C45" s="92"/>
      <c r="D45" s="90"/>
      <c r="E45" s="103"/>
      <c r="F45" s="93"/>
      <c r="G45" s="91"/>
      <c r="H45" s="87"/>
      <c r="I45" s="44">
        <f t="shared" si="1"/>
        <v>71090.303400009332</v>
      </c>
    </row>
    <row r="46" spans="3:9" s="7" customFormat="1" ht="16.5" hidden="1" x14ac:dyDescent="0.2">
      <c r="C46" s="92"/>
      <c r="D46" s="90"/>
      <c r="E46" s="103"/>
      <c r="F46" s="93"/>
      <c r="G46" s="91"/>
      <c r="H46" s="87"/>
      <c r="I46" s="44">
        <f t="shared" si="1"/>
        <v>71090.303400009332</v>
      </c>
    </row>
    <row r="47" spans="3:9" s="7" customFormat="1" ht="16.5" hidden="1" x14ac:dyDescent="0.2">
      <c r="C47" s="92"/>
      <c r="D47" s="90"/>
      <c r="E47" s="103"/>
      <c r="F47" s="93"/>
      <c r="G47" s="91"/>
      <c r="H47" s="87"/>
      <c r="I47" s="44">
        <f t="shared" si="1"/>
        <v>71090.303400009332</v>
      </c>
    </row>
    <row r="48" spans="3:9" s="7" customFormat="1" ht="16.5" hidden="1" x14ac:dyDescent="0.2">
      <c r="C48" s="92"/>
      <c r="D48" s="90"/>
      <c r="E48" s="103"/>
      <c r="F48" s="93"/>
      <c r="G48" s="91"/>
      <c r="H48" s="87"/>
      <c r="I48" s="44">
        <f t="shared" si="1"/>
        <v>71090.303400009332</v>
      </c>
    </row>
    <row r="49" spans="3:94" s="7" customFormat="1" ht="16.5" hidden="1" x14ac:dyDescent="0.2">
      <c r="C49" s="92"/>
      <c r="D49" s="90"/>
      <c r="E49" s="103"/>
      <c r="F49" s="93"/>
      <c r="G49" s="91"/>
      <c r="H49" s="87"/>
      <c r="I49" s="44">
        <f t="shared" si="1"/>
        <v>71090.303400009332</v>
      </c>
    </row>
    <row r="50" spans="3:94" s="7" customFormat="1" ht="16.5" hidden="1" x14ac:dyDescent="0.2">
      <c r="C50" s="92"/>
      <c r="D50" s="90"/>
      <c r="E50" s="103"/>
      <c r="F50" s="93"/>
      <c r="G50" s="91"/>
      <c r="H50" s="87"/>
      <c r="I50" s="44">
        <f t="shared" si="1"/>
        <v>71090.303400009332</v>
      </c>
    </row>
    <row r="51" spans="3:94" s="7" customFormat="1" ht="16.5" hidden="1" x14ac:dyDescent="0.2">
      <c r="C51" s="92"/>
      <c r="D51" s="90"/>
      <c r="E51" s="103"/>
      <c r="F51" s="93"/>
      <c r="G51" s="91"/>
      <c r="H51" s="87"/>
      <c r="I51" s="44">
        <f t="shared" si="1"/>
        <v>71090.303400009332</v>
      </c>
    </row>
    <row r="52" spans="3:94" s="7" customFormat="1" ht="16.5" hidden="1" x14ac:dyDescent="0.2">
      <c r="C52" s="92"/>
      <c r="D52" s="190"/>
      <c r="E52" s="103"/>
      <c r="F52" s="93"/>
      <c r="G52" s="91"/>
      <c r="H52" s="87"/>
      <c r="I52" s="44">
        <f t="shared" si="1"/>
        <v>71090.303400009332</v>
      </c>
    </row>
    <row r="53" spans="3:94" s="7" customFormat="1" ht="16.5" hidden="1" x14ac:dyDescent="0.2">
      <c r="C53" s="92"/>
      <c r="D53" s="190"/>
      <c r="E53" s="103"/>
      <c r="F53" s="93"/>
      <c r="G53" s="91"/>
      <c r="H53" s="87"/>
      <c r="I53" s="44">
        <f t="shared" si="1"/>
        <v>71090.303400009332</v>
      </c>
    </row>
    <row r="54" spans="3:94" s="7" customFormat="1" ht="16.5" hidden="1" x14ac:dyDescent="0.2">
      <c r="C54" s="92"/>
      <c r="D54" s="190"/>
      <c r="E54" s="103"/>
      <c r="F54" s="93"/>
      <c r="G54" s="91"/>
      <c r="H54" s="87"/>
      <c r="I54" s="44">
        <f t="shared" si="1"/>
        <v>71090.303400009332</v>
      </c>
    </row>
    <row r="55" spans="3:94" s="7" customFormat="1" ht="16.5" hidden="1" x14ac:dyDescent="0.2">
      <c r="C55" s="92"/>
      <c r="D55" s="190"/>
      <c r="E55" s="103"/>
      <c r="F55" s="93"/>
      <c r="G55" s="91"/>
      <c r="H55" s="87"/>
      <c r="I55" s="44">
        <f t="shared" si="1"/>
        <v>71090.303400009332</v>
      </c>
    </row>
    <row r="56" spans="3:94" s="7" customFormat="1" ht="16.5" hidden="1" x14ac:dyDescent="0.2">
      <c r="C56" s="92"/>
      <c r="D56" s="190"/>
      <c r="E56" s="103"/>
      <c r="F56" s="93"/>
      <c r="G56" s="91"/>
      <c r="H56" s="87"/>
      <c r="I56" s="44">
        <f t="shared" si="1"/>
        <v>71090.303400009332</v>
      </c>
    </row>
    <row r="57" spans="3:94" s="7" customFormat="1" ht="16.5" hidden="1" x14ac:dyDescent="0.2">
      <c r="C57" s="92"/>
      <c r="D57" s="190"/>
      <c r="E57" s="103"/>
      <c r="F57" s="93"/>
      <c r="G57" s="91"/>
      <c r="H57" s="87"/>
      <c r="I57" s="44">
        <f t="shared" si="1"/>
        <v>71090.303400009332</v>
      </c>
    </row>
    <row r="58" spans="3:94" s="7" customFormat="1" ht="16.5" hidden="1" x14ac:dyDescent="0.2">
      <c r="C58" s="92"/>
      <c r="D58" s="190"/>
      <c r="E58" s="103"/>
      <c r="F58" s="93"/>
      <c r="G58" s="91"/>
      <c r="H58" s="87"/>
      <c r="I58" s="44">
        <f t="shared" si="1"/>
        <v>71090.303400009332</v>
      </c>
    </row>
    <row r="59" spans="3:94" s="7" customFormat="1" ht="16.5" hidden="1" x14ac:dyDescent="0.2">
      <c r="C59" s="92"/>
      <c r="D59" s="190"/>
      <c r="E59" s="103"/>
      <c r="F59" s="93"/>
      <c r="G59" s="91"/>
      <c r="H59" s="87"/>
      <c r="I59" s="44">
        <f t="shared" si="1"/>
        <v>71090.303400009332</v>
      </c>
    </row>
    <row r="60" spans="3:94" s="7" customFormat="1" ht="16.5" hidden="1" x14ac:dyDescent="0.2">
      <c r="C60" s="92"/>
      <c r="D60" s="190"/>
      <c r="E60" s="103"/>
      <c r="F60" s="93"/>
      <c r="G60" s="91"/>
      <c r="H60" s="87"/>
      <c r="I60" s="44">
        <f t="shared" si="1"/>
        <v>71090.303400009332</v>
      </c>
    </row>
    <row r="61" spans="3:94" s="7" customFormat="1" ht="17.25" hidden="1" thickBot="1" x14ac:dyDescent="0.25">
      <c r="C61" s="92"/>
      <c r="D61" s="190"/>
      <c r="E61" s="103"/>
      <c r="F61" s="93"/>
      <c r="G61" s="91"/>
      <c r="H61" s="87"/>
      <c r="I61" s="44">
        <f t="shared" si="1"/>
        <v>71090.303400009332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43200</v>
      </c>
      <c r="H62" s="94">
        <f>SUM(H15:H61)</f>
        <v>100273.53</v>
      </c>
      <c r="I62" s="95">
        <f>+I14+G62-H62</f>
        <v>71090.303400009318</v>
      </c>
      <c r="J62" s="22">
        <f>+I62-'[3]CTA. OPERATIVA.(160)'!$J$1454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8"/>
      <c r="D63" s="128"/>
      <c r="E63" s="128"/>
      <c r="F63" s="128"/>
      <c r="G63" s="129"/>
      <c r="H63" s="129"/>
      <c r="I63" s="84"/>
      <c r="J63" s="2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128"/>
      <c r="D64" s="128"/>
      <c r="E64" s="128"/>
      <c r="F64" s="128"/>
      <c r="G64" s="129"/>
      <c r="H64" s="129"/>
      <c r="I64" s="84"/>
      <c r="J64" s="2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5"/>
      <c r="E65" s="5"/>
      <c r="F65" s="32"/>
      <c r="G65" s="8"/>
      <c r="H65" s="8"/>
      <c r="I65" s="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33</v>
      </c>
      <c r="E66" s="9"/>
      <c r="F66" s="77" t="s">
        <v>34</v>
      </c>
      <c r="G66" s="9"/>
      <c r="H66" s="1" t="s">
        <v>40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28</v>
      </c>
      <c r="E67" s="5"/>
      <c r="F67" s="77" t="s">
        <v>29</v>
      </c>
      <c r="G67" s="9"/>
      <c r="H67" s="77" t="s">
        <v>32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30</v>
      </c>
      <c r="E68" s="1"/>
      <c r="F68" s="77" t="s">
        <v>67</v>
      </c>
      <c r="G68" s="9"/>
      <c r="H68" s="77" t="s">
        <v>69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77" t="s">
        <v>31</v>
      </c>
      <c r="E69" s="1"/>
      <c r="F69" s="77" t="s">
        <v>47</v>
      </c>
      <c r="G69" s="9"/>
      <c r="H69" s="77" t="s">
        <v>46</v>
      </c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1"/>
      <c r="G70" s="9"/>
      <c r="H70" s="1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6.5" x14ac:dyDescent="0.2">
      <c r="C71" s="5"/>
      <c r="D71" s="9"/>
      <c r="E71" s="9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78"/>
      <c r="G72" s="9"/>
      <c r="H72" s="9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8" x14ac:dyDescent="0.2">
      <c r="C73" s="18"/>
      <c r="D73" s="9"/>
      <c r="E73" s="9"/>
      <c r="F73" s="34"/>
      <c r="G73" s="9"/>
      <c r="H73" s="1"/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x14ac:dyDescent="0.2">
      <c r="E74" s="9"/>
    </row>
    <row r="92" spans="3:3" ht="15" x14ac:dyDescent="0.2">
      <c r="C92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13"/>
  <sheetViews>
    <sheetView topLeftCell="C54" zoomScale="80" zoomScaleNormal="80" zoomScaleSheetLayoutView="70" workbookViewId="0">
      <selection activeCell="I71" sqref="I7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17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81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7"/>
      <c r="E13" s="224" t="s">
        <v>17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+'[3]CTA. NOMINA 2000'!$G$1848</f>
        <v>162453118.99643213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9"/>
      <c r="E16" s="136"/>
      <c r="F16" s="139"/>
      <c r="G16" s="136">
        <f>+'INGRESOS CUENTA COLECT'!D17</f>
        <v>45930</v>
      </c>
      <c r="H16" s="140"/>
      <c r="I16" s="141">
        <v>0</v>
      </c>
      <c r="J16" s="140">
        <f>+J14</f>
        <v>162453118.99643213</v>
      </c>
    </row>
    <row r="17" spans="4:11" s="10" customFormat="1" ht="28.5" x14ac:dyDescent="0.2">
      <c r="D17" s="65"/>
      <c r="E17" s="66">
        <v>45936</v>
      </c>
      <c r="F17" s="67"/>
      <c r="G17" s="81" t="s">
        <v>22</v>
      </c>
      <c r="H17" s="69">
        <v>46156.99</v>
      </c>
      <c r="I17" s="69"/>
      <c r="J17" s="69">
        <f>J16+H17-I17</f>
        <v>162499275.98643214</v>
      </c>
    </row>
    <row r="18" spans="4:11" s="10" customFormat="1" ht="28.5" x14ac:dyDescent="0.2">
      <c r="D18" s="65"/>
      <c r="E18" s="66">
        <v>45936</v>
      </c>
      <c r="F18" s="67"/>
      <c r="G18" s="68" t="s">
        <v>22</v>
      </c>
      <c r="H18" s="69"/>
      <c r="I18" s="69">
        <v>46156.99</v>
      </c>
      <c r="J18" s="69">
        <f>J17+H18-I18</f>
        <v>162453118.99643213</v>
      </c>
    </row>
    <row r="19" spans="4:11" s="10" customFormat="1" ht="28.5" x14ac:dyDescent="0.2">
      <c r="D19" s="65"/>
      <c r="E19" s="66">
        <v>45936</v>
      </c>
      <c r="F19" s="67"/>
      <c r="G19" s="68" t="s">
        <v>22</v>
      </c>
      <c r="H19" s="69">
        <v>552774.80000000005</v>
      </c>
      <c r="I19" s="69"/>
      <c r="J19" s="69">
        <f>J18+H19-I19</f>
        <v>163005893.79643214</v>
      </c>
    </row>
    <row r="20" spans="4:11" s="10" customFormat="1" ht="28.5" x14ac:dyDescent="0.2">
      <c r="D20" s="65"/>
      <c r="E20" s="66">
        <v>45936</v>
      </c>
      <c r="F20" s="67"/>
      <c r="G20" s="68" t="s">
        <v>22</v>
      </c>
      <c r="H20" s="69"/>
      <c r="I20" s="69">
        <v>552774.80000000005</v>
      </c>
      <c r="J20" s="69">
        <f>J19+H20-I20</f>
        <v>162453118.99643213</v>
      </c>
    </row>
    <row r="21" spans="4:11" s="10" customFormat="1" ht="28.5" x14ac:dyDescent="0.2">
      <c r="D21" s="65"/>
      <c r="E21" s="66">
        <v>45938</v>
      </c>
      <c r="F21" s="67"/>
      <c r="G21" s="68" t="s">
        <v>22</v>
      </c>
      <c r="H21" s="69">
        <v>16871</v>
      </c>
      <c r="I21" s="69"/>
      <c r="J21" s="69">
        <f>J20+H21-I21</f>
        <v>162469989.99643213</v>
      </c>
    </row>
    <row r="22" spans="4:11" s="10" customFormat="1" ht="28.5" x14ac:dyDescent="0.2">
      <c r="D22" s="65"/>
      <c r="E22" s="66">
        <v>45938</v>
      </c>
      <c r="F22" s="67"/>
      <c r="G22" s="68" t="s">
        <v>22</v>
      </c>
      <c r="H22" s="69"/>
      <c r="I22" s="69">
        <v>16871</v>
      </c>
      <c r="J22" s="69">
        <f t="shared" ref="J22:J69" si="0">J21+H22-I22</f>
        <v>162453118.99643213</v>
      </c>
    </row>
    <row r="23" spans="4:11" s="10" customFormat="1" ht="28.5" x14ac:dyDescent="0.2">
      <c r="D23" s="65"/>
      <c r="E23" s="66">
        <v>45938</v>
      </c>
      <c r="F23" s="67"/>
      <c r="G23" s="68" t="s">
        <v>22</v>
      </c>
      <c r="H23" s="69">
        <v>27878.66</v>
      </c>
      <c r="I23" s="69"/>
      <c r="J23" s="69">
        <f t="shared" si="0"/>
        <v>162480997.65643212</v>
      </c>
    </row>
    <row r="24" spans="4:11" s="10" customFormat="1" ht="28.5" x14ac:dyDescent="0.2">
      <c r="D24" s="65"/>
      <c r="E24" s="66">
        <v>45938</v>
      </c>
      <c r="F24" s="67"/>
      <c r="G24" s="68" t="s">
        <v>22</v>
      </c>
      <c r="H24" s="69"/>
      <c r="I24" s="69">
        <v>27878.66</v>
      </c>
      <c r="J24" s="69">
        <f t="shared" si="0"/>
        <v>162453118.99643213</v>
      </c>
    </row>
    <row r="25" spans="4:11" s="10" customFormat="1" ht="28.5" x14ac:dyDescent="0.2">
      <c r="D25" s="65"/>
      <c r="E25" s="66">
        <v>45940</v>
      </c>
      <c r="F25" s="67"/>
      <c r="G25" s="68" t="s">
        <v>22</v>
      </c>
      <c r="H25" s="69">
        <v>278421.34000000003</v>
      </c>
      <c r="I25" s="69"/>
      <c r="J25" s="69">
        <f t="shared" si="0"/>
        <v>162731540.33643213</v>
      </c>
    </row>
    <row r="26" spans="4:11" s="10" customFormat="1" ht="28.5" x14ac:dyDescent="0.2">
      <c r="D26" s="65"/>
      <c r="E26" s="66">
        <v>45940</v>
      </c>
      <c r="F26" s="67"/>
      <c r="G26" s="68" t="s">
        <v>22</v>
      </c>
      <c r="H26" s="69"/>
      <c r="I26" s="69">
        <v>278421.34000000003</v>
      </c>
      <c r="J26" s="69">
        <f t="shared" si="0"/>
        <v>162453118.99643213</v>
      </c>
      <c r="K26" s="75"/>
    </row>
    <row r="27" spans="4:11" s="10" customFormat="1" ht="28.5" x14ac:dyDescent="0.2">
      <c r="D27" s="65"/>
      <c r="E27" s="66">
        <v>45943</v>
      </c>
      <c r="F27" s="67"/>
      <c r="G27" s="68" t="s">
        <v>80</v>
      </c>
      <c r="H27" s="69">
        <v>36600</v>
      </c>
      <c r="I27" s="69"/>
      <c r="J27" s="69">
        <f t="shared" si="0"/>
        <v>162489718.99643213</v>
      </c>
    </row>
    <row r="28" spans="4:11" s="10" customFormat="1" ht="31.5" customHeight="1" x14ac:dyDescent="0.2">
      <c r="D28" s="65"/>
      <c r="E28" s="66">
        <v>45943</v>
      </c>
      <c r="F28" s="67"/>
      <c r="G28" s="68" t="s">
        <v>80</v>
      </c>
      <c r="H28" s="69">
        <v>36600</v>
      </c>
      <c r="I28" s="69"/>
      <c r="J28" s="69">
        <f t="shared" si="0"/>
        <v>162526318.99643213</v>
      </c>
    </row>
    <row r="29" spans="4:11" s="10" customFormat="1" ht="28.5" x14ac:dyDescent="0.2">
      <c r="D29" s="65"/>
      <c r="E29" s="66">
        <v>45943</v>
      </c>
      <c r="F29" s="67"/>
      <c r="G29" s="68" t="s">
        <v>22</v>
      </c>
      <c r="H29" s="69">
        <v>46156.99</v>
      </c>
      <c r="I29" s="69"/>
      <c r="J29" s="69">
        <f t="shared" si="0"/>
        <v>162572475.98643214</v>
      </c>
    </row>
    <row r="30" spans="4:11" s="10" customFormat="1" ht="28.5" x14ac:dyDescent="0.2">
      <c r="D30" s="65"/>
      <c r="E30" s="66">
        <v>45943</v>
      </c>
      <c r="F30" s="67"/>
      <c r="G30" s="68" t="s">
        <v>22</v>
      </c>
      <c r="H30" s="69"/>
      <c r="I30" s="69">
        <v>46156.99</v>
      </c>
      <c r="J30" s="69">
        <f t="shared" si="0"/>
        <v>162526318.99643213</v>
      </c>
    </row>
    <row r="31" spans="4:11" s="10" customFormat="1" ht="28.5" x14ac:dyDescent="0.2">
      <c r="D31" s="65"/>
      <c r="E31" s="66">
        <v>45944</v>
      </c>
      <c r="F31" s="67"/>
      <c r="G31" s="68" t="s">
        <v>22</v>
      </c>
      <c r="H31" s="69">
        <v>650315.76</v>
      </c>
      <c r="I31" s="69"/>
      <c r="J31" s="69">
        <f t="shared" si="0"/>
        <v>163176634.75643212</v>
      </c>
    </row>
    <row r="32" spans="4:11" s="10" customFormat="1" ht="28.5" x14ac:dyDescent="0.2">
      <c r="D32" s="65"/>
      <c r="E32" s="66">
        <v>45944</v>
      </c>
      <c r="F32" s="67"/>
      <c r="G32" s="68" t="s">
        <v>22</v>
      </c>
      <c r="H32" s="69"/>
      <c r="I32" s="69">
        <v>650315.76</v>
      </c>
      <c r="J32" s="69">
        <f t="shared" si="0"/>
        <v>162526318.99643213</v>
      </c>
    </row>
    <row r="33" spans="4:11" s="10" customFormat="1" ht="28.5" x14ac:dyDescent="0.2">
      <c r="D33" s="65"/>
      <c r="E33" s="66">
        <v>45944</v>
      </c>
      <c r="F33" s="67"/>
      <c r="G33" s="81" t="s">
        <v>22</v>
      </c>
      <c r="H33" s="69">
        <v>18278.330000000002</v>
      </c>
      <c r="I33" s="69"/>
      <c r="J33" s="69">
        <f t="shared" si="0"/>
        <v>162544597.32643214</v>
      </c>
    </row>
    <row r="34" spans="4:11" s="10" customFormat="1" ht="28.5" x14ac:dyDescent="0.2">
      <c r="D34" s="65"/>
      <c r="E34" s="66">
        <v>45944</v>
      </c>
      <c r="F34" s="67"/>
      <c r="G34" s="81" t="s">
        <v>22</v>
      </c>
      <c r="H34" s="69"/>
      <c r="I34" s="69">
        <v>18278.330000000002</v>
      </c>
      <c r="J34" s="69">
        <f t="shared" si="0"/>
        <v>162526318.99643213</v>
      </c>
      <c r="K34" s="75"/>
    </row>
    <row r="35" spans="4:11" s="10" customFormat="1" ht="31.5" customHeight="1" x14ac:dyDescent="0.2">
      <c r="D35" s="65"/>
      <c r="E35" s="66">
        <v>45945</v>
      </c>
      <c r="F35" s="67"/>
      <c r="G35" s="68" t="s">
        <v>22</v>
      </c>
      <c r="H35" s="69">
        <v>59702504.68</v>
      </c>
      <c r="I35" s="69"/>
      <c r="J35" s="69">
        <f t="shared" si="0"/>
        <v>222228823.67643213</v>
      </c>
      <c r="K35" s="75"/>
    </row>
    <row r="36" spans="4:11" s="10" customFormat="1" ht="26.25" customHeight="1" x14ac:dyDescent="0.2">
      <c r="D36" s="65"/>
      <c r="E36" s="66">
        <v>45945</v>
      </c>
      <c r="F36" s="67"/>
      <c r="G36" s="68" t="s">
        <v>22</v>
      </c>
      <c r="H36" s="69"/>
      <c r="I36" s="69">
        <v>59702504.68</v>
      </c>
      <c r="J36" s="69">
        <f t="shared" si="0"/>
        <v>162526318.99643213</v>
      </c>
      <c r="K36" s="75"/>
    </row>
    <row r="37" spans="4:11" s="10" customFormat="1" ht="25.5" customHeight="1" x14ac:dyDescent="0.2">
      <c r="D37" s="65"/>
      <c r="E37" s="66">
        <v>45946</v>
      </c>
      <c r="F37" s="67"/>
      <c r="G37" s="68" t="s">
        <v>361</v>
      </c>
      <c r="H37" s="69">
        <v>74071409.469999999</v>
      </c>
      <c r="I37" s="69"/>
      <c r="J37" s="69">
        <f t="shared" si="0"/>
        <v>236597728.46643212</v>
      </c>
      <c r="K37" s="75"/>
    </row>
    <row r="38" spans="4:11" s="10" customFormat="1" ht="25.5" customHeight="1" x14ac:dyDescent="0.2">
      <c r="D38" s="65"/>
      <c r="E38" s="66">
        <v>45946</v>
      </c>
      <c r="F38" s="67"/>
      <c r="G38" s="68" t="s">
        <v>61</v>
      </c>
      <c r="H38" s="69">
        <v>1010358.75</v>
      </c>
      <c r="I38" s="69"/>
      <c r="J38" s="69">
        <f t="shared" si="0"/>
        <v>237608087.21643212</v>
      </c>
      <c r="K38" s="75"/>
    </row>
    <row r="39" spans="4:11" s="10" customFormat="1" ht="41.25" customHeight="1" x14ac:dyDescent="0.2">
      <c r="D39" s="65"/>
      <c r="E39" s="66">
        <v>45947</v>
      </c>
      <c r="F39" s="67"/>
      <c r="G39" s="68" t="s">
        <v>22</v>
      </c>
      <c r="H39" s="69">
        <v>306300</v>
      </c>
      <c r="I39" s="69"/>
      <c r="J39" s="69">
        <f t="shared" si="0"/>
        <v>237914387.21643212</v>
      </c>
      <c r="K39" s="75"/>
    </row>
    <row r="40" spans="4:11" s="10" customFormat="1" ht="27.75" customHeight="1" x14ac:dyDescent="0.2">
      <c r="D40" s="65"/>
      <c r="E40" s="66">
        <v>45947</v>
      </c>
      <c r="F40" s="67"/>
      <c r="G40" s="68" t="s">
        <v>22</v>
      </c>
      <c r="H40" s="69"/>
      <c r="I40" s="69">
        <v>306300</v>
      </c>
      <c r="J40" s="69">
        <f t="shared" si="0"/>
        <v>237608087.21643212</v>
      </c>
      <c r="K40" s="75"/>
    </row>
    <row r="41" spans="4:11" s="10" customFormat="1" ht="27.75" customHeight="1" x14ac:dyDescent="0.2">
      <c r="D41" s="65"/>
      <c r="E41" s="66">
        <v>45951</v>
      </c>
      <c r="F41" s="67"/>
      <c r="G41" s="68" t="s">
        <v>362</v>
      </c>
      <c r="H41" s="69">
        <v>7880</v>
      </c>
      <c r="I41" s="69"/>
      <c r="J41" s="69">
        <f t="shared" si="0"/>
        <v>237615967.21643212</v>
      </c>
      <c r="K41" s="75"/>
    </row>
    <row r="42" spans="4:11" s="10" customFormat="1" ht="27.75" customHeight="1" x14ac:dyDescent="0.2">
      <c r="D42" s="65"/>
      <c r="E42" s="66">
        <v>45951</v>
      </c>
      <c r="F42" s="67"/>
      <c r="G42" s="68" t="s">
        <v>363</v>
      </c>
      <c r="H42" s="69">
        <v>149875.37</v>
      </c>
      <c r="I42" s="69"/>
      <c r="J42" s="69">
        <f t="shared" si="0"/>
        <v>237765842.58643213</v>
      </c>
      <c r="K42" s="75"/>
    </row>
    <row r="43" spans="4:11" s="10" customFormat="1" ht="27.75" customHeight="1" x14ac:dyDescent="0.2">
      <c r="D43" s="65"/>
      <c r="E43" s="66">
        <v>45936</v>
      </c>
      <c r="F43" s="67" t="s">
        <v>364</v>
      </c>
      <c r="G43" s="68" t="s">
        <v>365</v>
      </c>
      <c r="H43" s="69"/>
      <c r="I43" s="69">
        <v>46156.99</v>
      </c>
      <c r="J43" s="69">
        <f t="shared" si="0"/>
        <v>237719685.59643212</v>
      </c>
      <c r="K43" s="75"/>
    </row>
    <row r="44" spans="4:11" s="10" customFormat="1" ht="27.75" customHeight="1" x14ac:dyDescent="0.2">
      <c r="D44" s="65"/>
      <c r="E44" s="66">
        <v>45950</v>
      </c>
      <c r="F44" s="67" t="s">
        <v>366</v>
      </c>
      <c r="G44" s="68" t="s">
        <v>39</v>
      </c>
      <c r="H44" s="69"/>
      <c r="I44" s="69">
        <v>5146.3999999999996</v>
      </c>
      <c r="J44" s="69">
        <f t="shared" si="0"/>
        <v>237714539.19643211</v>
      </c>
      <c r="K44" s="75"/>
    </row>
    <row r="45" spans="4:11" s="10" customFormat="1" ht="27.75" customHeight="1" x14ac:dyDescent="0.2">
      <c r="D45" s="65"/>
      <c r="E45" s="66">
        <v>45950</v>
      </c>
      <c r="F45" s="67" t="s">
        <v>366</v>
      </c>
      <c r="G45" s="68" t="s">
        <v>367</v>
      </c>
      <c r="H45" s="69"/>
      <c r="I45" s="69">
        <v>46317.57</v>
      </c>
      <c r="J45" s="69">
        <f t="shared" si="0"/>
        <v>237668221.62643212</v>
      </c>
      <c r="K45" s="75"/>
    </row>
    <row r="46" spans="4:11" s="10" customFormat="1" ht="27.75" customHeight="1" x14ac:dyDescent="0.2">
      <c r="D46" s="65"/>
      <c r="E46" s="66">
        <v>45950</v>
      </c>
      <c r="F46" s="67" t="s">
        <v>368</v>
      </c>
      <c r="G46" s="68" t="s">
        <v>369</v>
      </c>
      <c r="H46" s="69"/>
      <c r="I46" s="69">
        <v>41771.22</v>
      </c>
      <c r="J46" s="69">
        <f t="shared" si="0"/>
        <v>237626450.40643212</v>
      </c>
      <c r="K46" s="75"/>
    </row>
    <row r="47" spans="4:11" s="10" customFormat="1" ht="27.75" customHeight="1" x14ac:dyDescent="0.2">
      <c r="D47" s="65"/>
      <c r="E47" s="66">
        <v>45950</v>
      </c>
      <c r="F47" s="67" t="s">
        <v>370</v>
      </c>
      <c r="G47" s="68" t="s">
        <v>39</v>
      </c>
      <c r="H47" s="69"/>
      <c r="I47" s="69">
        <v>2297.25</v>
      </c>
      <c r="J47" s="69">
        <f t="shared" si="0"/>
        <v>237624153.15643212</v>
      </c>
      <c r="K47" s="75"/>
    </row>
    <row r="48" spans="4:11" s="10" customFormat="1" ht="27.75" customHeight="1" x14ac:dyDescent="0.2">
      <c r="D48" s="65"/>
      <c r="E48" s="66">
        <v>45950</v>
      </c>
      <c r="F48" s="67" t="s">
        <v>370</v>
      </c>
      <c r="G48" s="68" t="s">
        <v>371</v>
      </c>
      <c r="H48" s="69"/>
      <c r="I48" s="69">
        <v>97702.75</v>
      </c>
      <c r="J48" s="69">
        <f t="shared" si="0"/>
        <v>237526450.40643212</v>
      </c>
      <c r="K48" s="75"/>
    </row>
    <row r="49" spans="4:11" s="10" customFormat="1" ht="27.75" customHeight="1" x14ac:dyDescent="0.2">
      <c r="D49" s="65"/>
      <c r="E49" s="66">
        <v>45950</v>
      </c>
      <c r="F49" s="67" t="s">
        <v>372</v>
      </c>
      <c r="G49" s="68" t="s">
        <v>39</v>
      </c>
      <c r="H49" s="69"/>
      <c r="I49" s="69">
        <v>17794.75</v>
      </c>
      <c r="J49" s="69">
        <f t="shared" si="0"/>
        <v>237508655.65643212</v>
      </c>
      <c r="K49" s="75"/>
    </row>
    <row r="50" spans="4:11" s="10" customFormat="1" ht="27.75" customHeight="1" x14ac:dyDescent="0.2">
      <c r="D50" s="65"/>
      <c r="E50" s="66">
        <v>45950</v>
      </c>
      <c r="F50" s="67" t="s">
        <v>372</v>
      </c>
      <c r="G50" s="68" t="s">
        <v>373</v>
      </c>
      <c r="H50" s="69"/>
      <c r="I50" s="69">
        <v>236063.25</v>
      </c>
      <c r="J50" s="69">
        <f t="shared" si="0"/>
        <v>237272592.40643212</v>
      </c>
      <c r="K50" s="75"/>
    </row>
    <row r="51" spans="4:11" s="10" customFormat="1" ht="27.75" customHeight="1" x14ac:dyDescent="0.2">
      <c r="D51" s="65"/>
      <c r="E51" s="66">
        <v>45950</v>
      </c>
      <c r="F51" s="67" t="s">
        <v>374</v>
      </c>
      <c r="G51" s="68" t="s">
        <v>375</v>
      </c>
      <c r="H51" s="69"/>
      <c r="I51" s="69">
        <v>255435.99</v>
      </c>
      <c r="J51" s="69">
        <f t="shared" si="0"/>
        <v>237017156.41643211</v>
      </c>
      <c r="K51" s="75"/>
    </row>
    <row r="52" spans="4:11" s="10" customFormat="1" ht="27.75" customHeight="1" x14ac:dyDescent="0.2">
      <c r="D52" s="65"/>
      <c r="E52" s="66">
        <v>45950</v>
      </c>
      <c r="F52" s="67" t="s">
        <v>376</v>
      </c>
      <c r="G52" s="68" t="s">
        <v>39</v>
      </c>
      <c r="H52" s="69"/>
      <c r="I52" s="69">
        <v>40262.910000000003</v>
      </c>
      <c r="J52" s="69">
        <f t="shared" si="0"/>
        <v>236976893.50643212</v>
      </c>
      <c r="K52" s="75"/>
    </row>
    <row r="53" spans="4:11" s="10" customFormat="1" ht="27.75" customHeight="1" x14ac:dyDescent="0.2">
      <c r="D53" s="65"/>
      <c r="E53" s="66">
        <v>45950</v>
      </c>
      <c r="F53" s="67" t="s">
        <v>376</v>
      </c>
      <c r="G53" s="68" t="s">
        <v>377</v>
      </c>
      <c r="H53" s="69"/>
      <c r="I53" s="69">
        <v>310376.98</v>
      </c>
      <c r="J53" s="69">
        <f t="shared" si="0"/>
        <v>236666516.52643213</v>
      </c>
      <c r="K53" s="75"/>
    </row>
    <row r="54" spans="4:11" s="10" customFormat="1" ht="27.75" customHeight="1" x14ac:dyDescent="0.2">
      <c r="D54" s="65"/>
      <c r="E54" s="66">
        <v>45950</v>
      </c>
      <c r="F54" s="67" t="s">
        <v>378</v>
      </c>
      <c r="G54" s="68" t="s">
        <v>39</v>
      </c>
      <c r="H54" s="69"/>
      <c r="I54" s="69">
        <v>57473.23</v>
      </c>
      <c r="J54" s="69">
        <f t="shared" si="0"/>
        <v>236609043.29643214</v>
      </c>
      <c r="K54" s="75"/>
    </row>
    <row r="55" spans="4:11" s="10" customFormat="1" ht="27.75" customHeight="1" x14ac:dyDescent="0.2">
      <c r="D55" s="65"/>
      <c r="E55" s="66">
        <v>45950</v>
      </c>
      <c r="F55" s="67" t="s">
        <v>378</v>
      </c>
      <c r="G55" s="68" t="s">
        <v>379</v>
      </c>
      <c r="H55" s="69"/>
      <c r="I55" s="69">
        <v>517259.03</v>
      </c>
      <c r="J55" s="69">
        <f t="shared" si="0"/>
        <v>236091784.26643214</v>
      </c>
      <c r="K55" s="75"/>
    </row>
    <row r="56" spans="4:11" s="10" customFormat="1" ht="33" customHeight="1" x14ac:dyDescent="0.2">
      <c r="D56" s="65"/>
      <c r="E56" s="66">
        <v>45950</v>
      </c>
      <c r="F56" s="67" t="s">
        <v>380</v>
      </c>
      <c r="G56" s="68" t="s">
        <v>39</v>
      </c>
      <c r="H56" s="69"/>
      <c r="I56" s="69">
        <v>163674.1</v>
      </c>
      <c r="J56" s="69">
        <f t="shared" si="0"/>
        <v>235928110.16643214</v>
      </c>
      <c r="K56" s="75"/>
    </row>
    <row r="57" spans="4:11" s="10" customFormat="1" ht="21" customHeight="1" x14ac:dyDescent="0.2">
      <c r="D57" s="65"/>
      <c r="E57" s="66">
        <v>45950</v>
      </c>
      <c r="F57" s="67" t="s">
        <v>380</v>
      </c>
      <c r="G57" s="68" t="s">
        <v>381</v>
      </c>
      <c r="H57" s="69"/>
      <c r="I57" s="69">
        <v>3518206.29</v>
      </c>
      <c r="J57" s="69">
        <f t="shared" si="0"/>
        <v>232409903.87643215</v>
      </c>
      <c r="K57" s="75"/>
    </row>
    <row r="58" spans="4:11" s="10" customFormat="1" ht="27.75" customHeight="1" x14ac:dyDescent="0.2">
      <c r="D58" s="65"/>
      <c r="E58" s="66">
        <v>45950</v>
      </c>
      <c r="F58" s="67" t="s">
        <v>382</v>
      </c>
      <c r="G58" s="68" t="s">
        <v>39</v>
      </c>
      <c r="H58" s="69"/>
      <c r="I58" s="69">
        <v>746081.68</v>
      </c>
      <c r="J58" s="69">
        <f t="shared" si="0"/>
        <v>231663822.19643214</v>
      </c>
      <c r="K58" s="75"/>
    </row>
    <row r="59" spans="4:11" s="10" customFormat="1" ht="27.75" customHeight="1" x14ac:dyDescent="0.2">
      <c r="D59" s="65"/>
      <c r="E59" s="66">
        <v>45950</v>
      </c>
      <c r="F59" s="67" t="s">
        <v>382</v>
      </c>
      <c r="G59" s="68" t="s">
        <v>383</v>
      </c>
      <c r="H59" s="69"/>
      <c r="I59" s="69">
        <v>16554676.67</v>
      </c>
      <c r="J59" s="69">
        <f t="shared" si="0"/>
        <v>215109145.52643216</v>
      </c>
      <c r="K59" s="75"/>
    </row>
    <row r="60" spans="4:11" s="10" customFormat="1" ht="27.75" customHeight="1" x14ac:dyDescent="0.2">
      <c r="D60" s="65"/>
      <c r="E60" s="66">
        <v>45950</v>
      </c>
      <c r="F60" s="67" t="s">
        <v>384</v>
      </c>
      <c r="G60" s="68" t="s">
        <v>39</v>
      </c>
      <c r="H60" s="69"/>
      <c r="I60" s="69">
        <v>2049264.01</v>
      </c>
      <c r="J60" s="69">
        <f t="shared" si="0"/>
        <v>213059881.51643217</v>
      </c>
      <c r="K60" s="75"/>
    </row>
    <row r="61" spans="4:11" s="10" customFormat="1" ht="27.75" customHeight="1" x14ac:dyDescent="0.2">
      <c r="D61" s="65"/>
      <c r="E61" s="66">
        <v>45950</v>
      </c>
      <c r="F61" s="67" t="s">
        <v>384</v>
      </c>
      <c r="G61" s="68" t="s">
        <v>385</v>
      </c>
      <c r="H61" s="69"/>
      <c r="I61" s="69">
        <v>35042700.600000001</v>
      </c>
      <c r="J61" s="69">
        <f t="shared" si="0"/>
        <v>178017180.91643217</v>
      </c>
      <c r="K61" s="75"/>
    </row>
    <row r="62" spans="4:11" s="10" customFormat="1" ht="27.75" customHeight="1" x14ac:dyDescent="0.2">
      <c r="D62" s="65"/>
      <c r="E62" s="66">
        <v>45950</v>
      </c>
      <c r="F62" s="67" t="s">
        <v>386</v>
      </c>
      <c r="G62" s="68" t="s">
        <v>387</v>
      </c>
      <c r="H62" s="69"/>
      <c r="I62" s="69">
        <v>434500</v>
      </c>
      <c r="J62" s="69">
        <f t="shared" si="0"/>
        <v>177582680.91643217</v>
      </c>
      <c r="K62" s="75"/>
    </row>
    <row r="63" spans="4:11" s="10" customFormat="1" ht="27.75" customHeight="1" x14ac:dyDescent="0.2">
      <c r="D63" s="65"/>
      <c r="E63" s="66">
        <v>45950</v>
      </c>
      <c r="F63" s="67" t="s">
        <v>388</v>
      </c>
      <c r="G63" s="68" t="s">
        <v>389</v>
      </c>
      <c r="H63" s="69"/>
      <c r="I63" s="69">
        <v>540394.09</v>
      </c>
      <c r="J63" s="69">
        <f t="shared" si="0"/>
        <v>177042286.82643217</v>
      </c>
      <c r="K63" s="75"/>
    </row>
    <row r="64" spans="4:11" s="10" customFormat="1" ht="27.75" customHeight="1" x14ac:dyDescent="0.2">
      <c r="D64" s="65"/>
      <c r="E64" s="66">
        <v>45961</v>
      </c>
      <c r="F64" s="67" t="s">
        <v>390</v>
      </c>
      <c r="G64" s="68" t="s">
        <v>48</v>
      </c>
      <c r="H64" s="69"/>
      <c r="I64" s="69">
        <v>19302.830000000002</v>
      </c>
      <c r="J64" s="69">
        <f t="shared" si="0"/>
        <v>177022983.99643216</v>
      </c>
      <c r="K64" s="75"/>
    </row>
    <row r="65" spans="4:96" s="10" customFormat="1" ht="27.75" customHeight="1" x14ac:dyDescent="0.2">
      <c r="D65" s="65"/>
      <c r="E65" s="66">
        <v>45961</v>
      </c>
      <c r="F65" s="67" t="s">
        <v>391</v>
      </c>
      <c r="G65" s="68" t="s">
        <v>50</v>
      </c>
      <c r="H65" s="69"/>
      <c r="I65" s="69">
        <v>376704</v>
      </c>
      <c r="J65" s="69">
        <f t="shared" si="0"/>
        <v>176646279.99643216</v>
      </c>
      <c r="K65" s="75"/>
    </row>
    <row r="66" spans="4:96" s="10" customFormat="1" ht="27.75" customHeight="1" x14ac:dyDescent="0.2">
      <c r="D66" s="65"/>
      <c r="E66" s="66">
        <v>45961</v>
      </c>
      <c r="F66" s="67" t="s">
        <v>392</v>
      </c>
      <c r="G66" s="68" t="s">
        <v>49</v>
      </c>
      <c r="H66" s="69"/>
      <c r="I66" s="69">
        <v>381927.28</v>
      </c>
      <c r="J66" s="69">
        <f t="shared" si="0"/>
        <v>176264352.71643215</v>
      </c>
      <c r="K66" s="75"/>
    </row>
    <row r="67" spans="4:96" s="10" customFormat="1" ht="27.75" customHeight="1" x14ac:dyDescent="0.2">
      <c r="D67" s="65"/>
      <c r="E67" s="66">
        <v>45961</v>
      </c>
      <c r="F67" s="67" t="s">
        <v>393</v>
      </c>
      <c r="G67" s="68" t="s">
        <v>51</v>
      </c>
      <c r="H67" s="69"/>
      <c r="I67" s="69">
        <v>320000</v>
      </c>
      <c r="J67" s="69">
        <f t="shared" si="0"/>
        <v>175944352.71643215</v>
      </c>
      <c r="K67" s="75"/>
    </row>
    <row r="68" spans="4:96" s="10" customFormat="1" ht="27.75" customHeight="1" x14ac:dyDescent="0.2">
      <c r="D68" s="65"/>
      <c r="E68" s="66">
        <v>45961</v>
      </c>
      <c r="F68" s="67" t="s">
        <v>394</v>
      </c>
      <c r="G68" s="68" t="s">
        <v>60</v>
      </c>
      <c r="H68" s="69"/>
      <c r="I68" s="69">
        <v>16849</v>
      </c>
      <c r="J68" s="69">
        <f t="shared" si="0"/>
        <v>175927503.71643215</v>
      </c>
      <c r="K68" s="75"/>
    </row>
    <row r="69" spans="4:96" s="10" customFormat="1" ht="2.25" customHeight="1" thickBot="1" x14ac:dyDescent="0.25">
      <c r="D69" s="65"/>
      <c r="E69" s="66"/>
      <c r="F69" s="67"/>
      <c r="G69" s="68"/>
      <c r="H69" s="69"/>
      <c r="I69" s="69"/>
      <c r="J69" s="69">
        <f t="shared" si="0"/>
        <v>175927503.71643215</v>
      </c>
      <c r="K69" s="75"/>
    </row>
    <row r="70" spans="4:96" s="11" customFormat="1" ht="18.75" thickBot="1" x14ac:dyDescent="0.25">
      <c r="D70" s="236" t="s">
        <v>8</v>
      </c>
      <c r="E70" s="237"/>
      <c r="F70" s="237"/>
      <c r="G70" s="237"/>
      <c r="H70" s="88">
        <f>SUM(H17:H69)</f>
        <v>136958382.13999999</v>
      </c>
      <c r="I70" s="88">
        <f>SUM(I17:I69)</f>
        <v>123483997.42</v>
      </c>
      <c r="J70" s="89">
        <f>+J16+H70-I70</f>
        <v>175927503.71643209</v>
      </c>
      <c r="K70" s="25">
        <f>+J70-'[3]CTA. NOMINA 2000'!$G$1900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2"/>
      <c r="E71" s="82"/>
      <c r="F71" s="82"/>
      <c r="G71" s="82"/>
      <c r="H71" s="83"/>
      <c r="I71" s="83"/>
      <c r="J71" s="84"/>
      <c r="K71" s="2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2"/>
      <c r="E72" s="82"/>
      <c r="F72" s="82"/>
      <c r="G72" s="33"/>
      <c r="H72" s="9"/>
      <c r="I72" s="78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2"/>
      <c r="E73" s="82"/>
      <c r="F73" s="82"/>
      <c r="G73" s="33"/>
      <c r="H73" s="9"/>
      <c r="I73" s="78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2"/>
      <c r="E74" s="82"/>
      <c r="F74" s="82"/>
      <c r="G74" s="33"/>
      <c r="H74" s="9"/>
      <c r="I74" s="78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9"/>
      <c r="E75" s="77" t="s">
        <v>33</v>
      </c>
      <c r="F75" s="9"/>
      <c r="G75" s="33" t="s">
        <v>37</v>
      </c>
      <c r="H75" s="9"/>
      <c r="I75" s="77" t="s">
        <v>34</v>
      </c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9"/>
      <c r="E76" s="77" t="s">
        <v>28</v>
      </c>
      <c r="F76" s="9"/>
      <c r="G76" s="77" t="s">
        <v>29</v>
      </c>
      <c r="H76" s="9"/>
      <c r="I76" s="77" t="s">
        <v>32</v>
      </c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9"/>
      <c r="E77" s="77" t="s">
        <v>30</v>
      </c>
      <c r="F77" s="9"/>
      <c r="G77" s="77" t="s">
        <v>67</v>
      </c>
      <c r="H77" s="9"/>
      <c r="I77" s="77" t="s">
        <v>69</v>
      </c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77" t="s">
        <v>31</v>
      </c>
      <c r="F78" s="9"/>
      <c r="G78" s="77" t="s">
        <v>47</v>
      </c>
      <c r="H78" s="9"/>
      <c r="I78" s="77" t="s">
        <v>46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9"/>
      <c r="E79" s="9"/>
      <c r="F79" s="9"/>
      <c r="H79" s="9"/>
      <c r="I79" s="9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9"/>
      <c r="E80" s="9"/>
      <c r="F80" s="9"/>
      <c r="H80" s="9"/>
      <c r="I80" s="9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9"/>
      <c r="E81" s="9"/>
      <c r="F81" s="9"/>
      <c r="H81" s="9"/>
      <c r="I81" s="9"/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9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x14ac:dyDescent="0.2">
      <c r="H92" s="9"/>
      <c r="I92" s="9"/>
      <c r="J92" s="9"/>
    </row>
    <row r="93" spans="4:96" x14ac:dyDescent="0.2">
      <c r="D93" s="9"/>
      <c r="E93" s="9"/>
      <c r="F93" s="9"/>
    </row>
    <row r="113" spans="4:4" ht="15" x14ac:dyDescent="0.2">
      <c r="D113" s="80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41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H33" sqref="H33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23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81</v>
      </c>
      <c r="E11" s="228"/>
      <c r="F11" s="228"/>
      <c r="G11" s="228"/>
      <c r="H11" s="228"/>
      <c r="I11" s="228"/>
      <c r="J11" s="228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7"/>
      <c r="E14" s="224" t="s">
        <v>23</v>
      </c>
      <c r="F14" s="224"/>
      <c r="G14" s="224"/>
      <c r="H14" s="224"/>
      <c r="I14" s="224"/>
      <c r="J14" s="224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7"/>
      <c r="E15" s="223" t="s">
        <v>24</v>
      </c>
      <c r="F15" s="223"/>
      <c r="G15" s="223"/>
      <c r="H15" s="223"/>
      <c r="I15" s="223"/>
      <c r="J15" s="46">
        <f>+'[3]CTA. FONDOCYT 960'!$J$99</f>
        <v>1193795.3199999998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7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7"/>
      <c r="E17" s="108"/>
      <c r="F17" s="107"/>
      <c r="G17" s="108">
        <f>+'INGRESOS CUENTA COLECT'!D17</f>
        <v>45930</v>
      </c>
      <c r="H17" s="109"/>
      <c r="I17" s="110">
        <v>0</v>
      </c>
      <c r="J17" s="109">
        <f>+J15</f>
        <v>1193795.3199999998</v>
      </c>
    </row>
    <row r="18" spans="4:96" s="10" customFormat="1" ht="26.25" hidden="1" customHeight="1" x14ac:dyDescent="0.2">
      <c r="D18" s="162"/>
      <c r="E18" s="163"/>
      <c r="F18" s="164"/>
      <c r="G18" s="189"/>
      <c r="H18" s="165"/>
      <c r="I18" s="166"/>
      <c r="J18" s="69">
        <f>J17+H18-I18</f>
        <v>1193795.3199999998</v>
      </c>
    </row>
    <row r="19" spans="4:96" s="10" customFormat="1" ht="26.25" customHeight="1" x14ac:dyDescent="0.2">
      <c r="D19" s="218"/>
      <c r="E19" s="217">
        <v>45943</v>
      </c>
      <c r="F19" s="216"/>
      <c r="G19" s="215" t="s">
        <v>395</v>
      </c>
      <c r="H19" s="219"/>
      <c r="I19" s="221">
        <v>1231.5899999999999</v>
      </c>
      <c r="J19" s="220">
        <f>J18+H19-I19</f>
        <v>1192563.7299999997</v>
      </c>
    </row>
    <row r="20" spans="4:96" s="10" customFormat="1" ht="26.25" customHeight="1" x14ac:dyDescent="0.2">
      <c r="D20" s="218"/>
      <c r="E20" s="217">
        <v>45943</v>
      </c>
      <c r="F20" s="216" t="s">
        <v>340</v>
      </c>
      <c r="G20" s="215" t="s">
        <v>351</v>
      </c>
      <c r="H20" s="219"/>
      <c r="I20" s="221">
        <v>13200</v>
      </c>
      <c r="J20" s="220">
        <f t="shared" ref="J20:J29" si="0">J19+H20-I20</f>
        <v>1179363.7299999997</v>
      </c>
    </row>
    <row r="21" spans="4:96" s="10" customFormat="1" ht="26.25" customHeight="1" x14ac:dyDescent="0.2">
      <c r="D21" s="218"/>
      <c r="E21" s="217">
        <v>45943</v>
      </c>
      <c r="F21" s="216"/>
      <c r="G21" s="215" t="s">
        <v>352</v>
      </c>
      <c r="H21" s="219"/>
      <c r="I21" s="221">
        <v>21.650000000000002</v>
      </c>
      <c r="J21" s="220">
        <f t="shared" si="0"/>
        <v>1179342.0799999998</v>
      </c>
    </row>
    <row r="22" spans="4:96" s="10" customFormat="1" ht="26.25" customHeight="1" thickBot="1" x14ac:dyDescent="0.25">
      <c r="D22" s="218"/>
      <c r="E22" s="217">
        <v>45961</v>
      </c>
      <c r="F22" s="216"/>
      <c r="G22" s="215" t="s">
        <v>27</v>
      </c>
      <c r="H22" s="219"/>
      <c r="I22" s="221">
        <v>175</v>
      </c>
      <c r="J22" s="220">
        <f t="shared" si="0"/>
        <v>1179167.0799999998</v>
      </c>
    </row>
    <row r="23" spans="4:96" s="10" customFormat="1" ht="26.25" hidden="1" customHeight="1" x14ac:dyDescent="0.2">
      <c r="D23" s="209"/>
      <c r="E23" s="210"/>
      <c r="F23" s="211"/>
      <c r="G23" s="212"/>
      <c r="H23" s="213"/>
      <c r="I23" s="214"/>
      <c r="J23" s="69">
        <f t="shared" si="0"/>
        <v>1179167.0799999998</v>
      </c>
    </row>
    <row r="24" spans="4:96" s="10" customFormat="1" ht="26.25" hidden="1" customHeight="1" x14ac:dyDescent="0.2">
      <c r="D24" s="209"/>
      <c r="E24" s="210"/>
      <c r="F24" s="211"/>
      <c r="G24" s="212"/>
      <c r="H24" s="213"/>
      <c r="I24" s="214"/>
      <c r="J24" s="69">
        <f t="shared" si="0"/>
        <v>1179167.0799999998</v>
      </c>
    </row>
    <row r="25" spans="4:96" s="10" customFormat="1" ht="26.25" hidden="1" customHeight="1" x14ac:dyDescent="0.2">
      <c r="D25" s="209"/>
      <c r="E25" s="210"/>
      <c r="F25" s="211"/>
      <c r="G25" s="212"/>
      <c r="H25" s="213"/>
      <c r="I25" s="214"/>
      <c r="J25" s="69">
        <f t="shared" si="0"/>
        <v>1179167.0799999998</v>
      </c>
    </row>
    <row r="26" spans="4:96" s="10" customFormat="1" ht="26.25" hidden="1" customHeight="1" x14ac:dyDescent="0.2">
      <c r="D26" s="209"/>
      <c r="E26" s="210"/>
      <c r="F26" s="211"/>
      <c r="G26" s="212"/>
      <c r="H26" s="213"/>
      <c r="I26" s="214"/>
      <c r="J26" s="69">
        <f t="shared" si="0"/>
        <v>1179167.0799999998</v>
      </c>
    </row>
    <row r="27" spans="4:96" s="10" customFormat="1" ht="26.25" hidden="1" customHeight="1" x14ac:dyDescent="0.2">
      <c r="D27" s="209"/>
      <c r="E27" s="210"/>
      <c r="F27" s="211"/>
      <c r="G27" s="212"/>
      <c r="H27" s="213"/>
      <c r="I27" s="214"/>
      <c r="J27" s="69">
        <f t="shared" si="0"/>
        <v>1179167.0799999998</v>
      </c>
    </row>
    <row r="28" spans="4:96" s="10" customFormat="1" ht="26.25" hidden="1" customHeight="1" x14ac:dyDescent="0.2">
      <c r="D28" s="209"/>
      <c r="E28" s="210"/>
      <c r="F28" s="211"/>
      <c r="G28" s="212"/>
      <c r="H28" s="213"/>
      <c r="I28" s="214"/>
      <c r="J28" s="69">
        <f t="shared" si="0"/>
        <v>1179167.0799999998</v>
      </c>
    </row>
    <row r="29" spans="4:96" s="10" customFormat="1" ht="26.25" hidden="1" customHeight="1" thickBot="1" x14ac:dyDescent="0.25">
      <c r="D29" s="209"/>
      <c r="E29" s="210"/>
      <c r="F29" s="211"/>
      <c r="G29" s="212"/>
      <c r="H29" s="213"/>
      <c r="I29" s="214"/>
      <c r="J29" s="69">
        <f t="shared" si="0"/>
        <v>1179167.0799999998</v>
      </c>
    </row>
    <row r="30" spans="4:96" s="11" customFormat="1" ht="19.5" thickTop="1" thickBot="1" x14ac:dyDescent="0.25">
      <c r="D30" s="238" t="s">
        <v>8</v>
      </c>
      <c r="E30" s="238"/>
      <c r="F30" s="238"/>
      <c r="G30" s="238"/>
      <c r="H30" s="70">
        <v>0</v>
      </c>
      <c r="I30" s="70">
        <f>SUM(I18:I22)</f>
        <v>14628.24</v>
      </c>
      <c r="J30" s="70">
        <f>+J15+H30-I30</f>
        <v>1179167.0799999998</v>
      </c>
      <c r="K30" s="25">
        <f>+J30-'[3]CTA. FONDOCYT 960'!$J$103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67</v>
      </c>
      <c r="H37" s="9"/>
      <c r="I37" s="77" t="s">
        <v>69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47</v>
      </c>
      <c r="H38" s="9"/>
      <c r="I38" s="77" t="s">
        <v>46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9"/>
      <c r="E47" s="239"/>
      <c r="F47" s="239"/>
      <c r="G47" s="239"/>
      <c r="H47" s="239"/>
      <c r="I47" s="239"/>
      <c r="J47" s="23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40"/>
      <c r="E48" s="240"/>
      <c r="F48" s="240"/>
      <c r="G48" s="240"/>
      <c r="H48" s="240"/>
      <c r="I48" s="240"/>
      <c r="J48" s="240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52:J52"/>
    <mergeCell ref="D30:G30"/>
    <mergeCell ref="D47:J47"/>
    <mergeCell ref="D48:J48"/>
    <mergeCell ref="D49:J49"/>
    <mergeCell ref="D50:J50"/>
    <mergeCell ref="D51:J51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69"/>
  <sheetViews>
    <sheetView topLeftCell="C6" zoomScale="85" zoomScaleNormal="85" zoomScaleSheetLayoutView="70" workbookViewId="0">
      <selection activeCell="G26" sqref="G26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53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81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1" t="s">
        <v>54</v>
      </c>
      <c r="D12" s="241"/>
      <c r="E12" s="241"/>
      <c r="F12" s="241"/>
      <c r="G12" s="241"/>
      <c r="H12" s="241"/>
      <c r="I12" s="241"/>
      <c r="J12" s="241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53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45930</v>
      </c>
      <c r="H16" s="140"/>
      <c r="I16" s="141">
        <v>0</v>
      </c>
      <c r="J16" s="140">
        <f>+J14</f>
        <v>980606.4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 t="shared" ref="J17:J22" si="0">J16+H17-I17</f>
        <v>980606.4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si="0"/>
        <v>980606.4</v>
      </c>
    </row>
    <row r="19" spans="4:96" s="10" customFormat="1" ht="16.5" hidden="1" x14ac:dyDescent="0.2">
      <c r="D19" s="65"/>
      <c r="E19" s="66"/>
      <c r="F19" s="67"/>
      <c r="G19" s="68"/>
      <c r="H19" s="69"/>
      <c r="I19" s="69"/>
      <c r="J19" s="69">
        <f t="shared" si="0"/>
        <v>980606.4</v>
      </c>
    </row>
    <row r="20" spans="4:96" s="10" customFormat="1" ht="17.25" thickBot="1" x14ac:dyDescent="0.25">
      <c r="D20" s="65"/>
      <c r="E20" s="66">
        <v>45961</v>
      </c>
      <c r="F20" s="67"/>
      <c r="G20" s="68"/>
      <c r="H20" s="69"/>
      <c r="I20" s="69"/>
      <c r="J20" s="69">
        <f t="shared" si="0"/>
        <v>980606.4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980606.4</v>
      </c>
    </row>
    <row r="22" spans="4:96" s="10" customFormat="1" ht="27.75" hidden="1" customHeight="1" thickBot="1" x14ac:dyDescent="0.25">
      <c r="D22" s="65"/>
      <c r="E22" s="66"/>
      <c r="F22" s="67"/>
      <c r="G22" s="68"/>
      <c r="H22" s="69"/>
      <c r="I22" s="69"/>
      <c r="J22" s="69">
        <f t="shared" si="0"/>
        <v>980606.4</v>
      </c>
      <c r="K22" s="75"/>
    </row>
    <row r="23" spans="4:96" s="11" customFormat="1" ht="18.75" thickBot="1" x14ac:dyDescent="0.25">
      <c r="D23" s="236" t="s">
        <v>8</v>
      </c>
      <c r="E23" s="237"/>
      <c r="F23" s="237"/>
      <c r="G23" s="237"/>
      <c r="H23" s="88">
        <f>SUM(H17:H22)</f>
        <v>0</v>
      </c>
      <c r="I23" s="88">
        <f>SUM(I17:I22)</f>
        <v>0</v>
      </c>
      <c r="J23" s="89">
        <f>+J16+H23-I23</f>
        <v>980606.4</v>
      </c>
      <c r="K23" s="25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2"/>
      <c r="E24" s="82"/>
      <c r="F24" s="82"/>
      <c r="G24" s="82"/>
      <c r="H24" s="83"/>
      <c r="I24" s="83"/>
      <c r="J24" s="84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2"/>
      <c r="E25" s="82"/>
      <c r="F25" s="82"/>
      <c r="G25" s="33"/>
      <c r="H25" s="9"/>
      <c r="I25" s="78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2"/>
      <c r="E26" s="82"/>
      <c r="F26" s="82"/>
      <c r="G26" s="33"/>
      <c r="H26" s="9"/>
      <c r="I26" s="78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2"/>
      <c r="E27" s="82"/>
      <c r="F27" s="82"/>
      <c r="G27" s="33"/>
      <c r="H27" s="9"/>
      <c r="I27" s="78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2"/>
      <c r="E28" s="82"/>
      <c r="F28" s="82"/>
      <c r="G28" s="33"/>
      <c r="H28" s="9"/>
      <c r="I28" s="78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2"/>
      <c r="E29" s="82"/>
      <c r="F29" s="82"/>
      <c r="G29" s="33"/>
      <c r="H29" s="9"/>
      <c r="I29" s="78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2"/>
      <c r="E30" s="82"/>
      <c r="F30" s="82"/>
      <c r="G30" s="33"/>
      <c r="H30" s="9"/>
      <c r="I30" s="78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77" t="s">
        <v>33</v>
      </c>
      <c r="F31" s="9"/>
      <c r="G31" s="33" t="s">
        <v>37</v>
      </c>
      <c r="H31" s="9"/>
      <c r="I31" s="77" t="s">
        <v>34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77" t="s">
        <v>28</v>
      </c>
      <c r="F32" s="9"/>
      <c r="G32" s="77" t="s">
        <v>29</v>
      </c>
      <c r="H32" s="9"/>
      <c r="I32" s="77" t="s">
        <v>32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77" t="s">
        <v>30</v>
      </c>
      <c r="F33" s="9"/>
      <c r="G33" s="77" t="s">
        <v>67</v>
      </c>
      <c r="H33" s="9"/>
      <c r="I33" s="77" t="s">
        <v>69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77" t="s">
        <v>31</v>
      </c>
      <c r="F34" s="9"/>
      <c r="G34" s="77" t="s">
        <v>47</v>
      </c>
      <c r="H34" s="9"/>
      <c r="I34" s="77" t="s">
        <v>46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0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view="pageBreakPreview" topLeftCell="C5" zoomScale="70" zoomScaleNormal="85" zoomScaleSheetLayoutView="70" workbookViewId="0">
      <selection activeCell="H51" sqref="H5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64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81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2"/>
      <c r="D12" s="242"/>
      <c r="E12" s="242"/>
      <c r="F12" s="242"/>
      <c r="G12" s="201" t="s">
        <v>63</v>
      </c>
      <c r="H12" s="200"/>
      <c r="I12" s="200"/>
      <c r="J12" s="200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53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+'[3]CTA.  3103 F. REPONIBLE'!$J$49</f>
        <v>507373.88999999978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45930</v>
      </c>
      <c r="H16" s="140"/>
      <c r="I16" s="141">
        <v>0</v>
      </c>
      <c r="J16" s="140">
        <f>+J14</f>
        <v>507373.88999999978</v>
      </c>
    </row>
    <row r="17" spans="4:96" s="10" customFormat="1" ht="16.5" x14ac:dyDescent="0.2">
      <c r="D17" s="65"/>
      <c r="E17" s="66"/>
      <c r="F17" s="67"/>
      <c r="G17" s="81"/>
      <c r="H17" s="69"/>
      <c r="I17" s="69"/>
      <c r="J17" s="69">
        <f t="shared" ref="J17:J49" si="0">J16+H17-I17</f>
        <v>507373.88999999978</v>
      </c>
    </row>
    <row r="18" spans="4:96" s="11" customFormat="1" ht="28.5" x14ac:dyDescent="0.2">
      <c r="D18" s="65"/>
      <c r="E18" s="66">
        <v>45954</v>
      </c>
      <c r="F18" s="67"/>
      <c r="G18" s="68" t="s">
        <v>396</v>
      </c>
      <c r="H18" s="69">
        <v>690899.55</v>
      </c>
      <c r="I18" s="69"/>
      <c r="J18" s="69">
        <f t="shared" si="0"/>
        <v>1198273.44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14.25" x14ac:dyDescent="0.2">
      <c r="D19" s="65"/>
      <c r="E19" s="66">
        <v>45957</v>
      </c>
      <c r="F19" s="67" t="s">
        <v>397</v>
      </c>
      <c r="G19" s="68" t="s">
        <v>398</v>
      </c>
      <c r="H19" s="69"/>
      <c r="I19" s="69">
        <v>44638.53</v>
      </c>
      <c r="J19" s="69">
        <f t="shared" si="0"/>
        <v>1153634.9099999999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x14ac:dyDescent="0.2">
      <c r="D20" s="65"/>
      <c r="E20" s="66">
        <v>45961</v>
      </c>
      <c r="F20" s="67" t="s">
        <v>399</v>
      </c>
      <c r="G20" s="68" t="s">
        <v>400</v>
      </c>
      <c r="H20" s="69"/>
      <c r="I20" s="69">
        <v>80456.509999999995</v>
      </c>
      <c r="J20" s="69">
        <f t="shared" si="0"/>
        <v>1073178.3999999999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28.5" x14ac:dyDescent="0.2">
      <c r="D21" s="65"/>
      <c r="E21" s="66">
        <v>45961</v>
      </c>
      <c r="F21" s="67"/>
      <c r="G21" s="68" t="s">
        <v>27</v>
      </c>
      <c r="H21" s="69"/>
      <c r="I21" s="69">
        <v>175</v>
      </c>
      <c r="J21" s="69">
        <f t="shared" si="0"/>
        <v>1073003.3999999999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4.25" x14ac:dyDescent="0.2">
      <c r="D22" s="65"/>
      <c r="E22" s="66"/>
      <c r="F22" s="67"/>
      <c r="G22" s="68"/>
      <c r="H22" s="69"/>
      <c r="I22" s="69"/>
      <c r="J22" s="69">
        <f t="shared" si="0"/>
        <v>1073003.3999999999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1073003.3999999999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1073003.3999999999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1073003.3999999999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1073003.3999999999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1073003.3999999999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1073003.3999999999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1073003.3999999999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1073003.3999999999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5"/>
      <c r="E31" s="66"/>
      <c r="F31" s="67"/>
      <c r="G31" s="68"/>
      <c r="H31" s="69"/>
      <c r="I31" s="69"/>
      <c r="J31" s="69">
        <f t="shared" si="0"/>
        <v>1073003.3999999999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1073003.3999999999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1073003.3999999999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1073003.3999999999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1073003.3999999999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1073003.3999999999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1073003.3999999999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1073003.3999999999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1073003.3999999999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1073003.3999999999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1073003.3999999999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1073003.3999999999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1073003.3999999999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1073003.3999999999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1073003.3999999999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1073003.3999999999</v>
      </c>
    </row>
    <row r="47" spans="4:96" ht="14.25" hidden="1" x14ac:dyDescent="0.2">
      <c r="D47" s="65"/>
      <c r="E47" s="66"/>
      <c r="F47" s="67"/>
      <c r="G47" s="68"/>
      <c r="H47" s="69"/>
      <c r="I47" s="69"/>
      <c r="J47" s="69">
        <f t="shared" si="0"/>
        <v>1073003.3999999999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1073003.3999999999</v>
      </c>
    </row>
    <row r="49" spans="4:11" ht="15" thickBot="1" x14ac:dyDescent="0.25">
      <c r="D49" s="65"/>
      <c r="E49" s="66"/>
      <c r="F49" s="67"/>
      <c r="G49" s="68"/>
      <c r="H49" s="69"/>
      <c r="I49" s="69"/>
      <c r="J49" s="69">
        <f t="shared" si="0"/>
        <v>1073003.3999999999</v>
      </c>
    </row>
    <row r="50" spans="4:11" ht="15" thickBot="1" x14ac:dyDescent="0.25">
      <c r="D50" s="236" t="s">
        <v>8</v>
      </c>
      <c r="E50" s="237"/>
      <c r="F50" s="237"/>
      <c r="G50" s="237"/>
      <c r="H50" s="88">
        <f>SUM(H17:H49)</f>
        <v>690899.55</v>
      </c>
      <c r="I50" s="88">
        <f>SUM(I17:I49)</f>
        <v>125270.04</v>
      </c>
      <c r="J50" s="89">
        <f>+J16+H50-I50</f>
        <v>1073003.3999999999</v>
      </c>
      <c r="K50" s="22">
        <f>+J50-'[3]CTA.  3103 F. REPONIBLE'!$J$53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33</v>
      </c>
      <c r="F58" s="9"/>
      <c r="G58" s="33" t="s">
        <v>37</v>
      </c>
      <c r="H58" s="9"/>
      <c r="I58" s="77" t="s">
        <v>34</v>
      </c>
      <c r="J58" s="9"/>
    </row>
    <row r="59" spans="4:11" ht="14.25" x14ac:dyDescent="0.2">
      <c r="D59" s="9"/>
      <c r="E59" s="77" t="s">
        <v>28</v>
      </c>
      <c r="F59" s="9"/>
      <c r="G59" s="77" t="s">
        <v>29</v>
      </c>
      <c r="H59" s="9"/>
      <c r="I59" s="77" t="s">
        <v>32</v>
      </c>
      <c r="J59" s="9"/>
    </row>
    <row r="60" spans="4:11" ht="14.25" x14ac:dyDescent="0.2">
      <c r="D60" s="9"/>
      <c r="E60" s="77" t="s">
        <v>30</v>
      </c>
      <c r="F60" s="9"/>
      <c r="G60" s="77" t="s">
        <v>67</v>
      </c>
      <c r="H60" s="9"/>
      <c r="I60" s="77" t="s">
        <v>69</v>
      </c>
      <c r="J60" s="9"/>
    </row>
    <row r="61" spans="4:11" ht="14.25" x14ac:dyDescent="0.2">
      <c r="D61" s="9"/>
      <c r="E61" s="77" t="s">
        <v>31</v>
      </c>
      <c r="F61" s="9"/>
      <c r="G61" s="77" t="s">
        <v>47</v>
      </c>
      <c r="H61" s="9"/>
      <c r="I61" s="77" t="s">
        <v>46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2025-11-07T21:17:17Z</cp:lastPrinted>
  <dcterms:created xsi:type="dcterms:W3CDTF">2006-07-11T17:39:34Z</dcterms:created>
  <dcterms:modified xsi:type="dcterms:W3CDTF">2025-11-18T17:14:24Z</dcterms:modified>
</cp:coreProperties>
</file>