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NOVIEMBRE\"/>
    </mc:Choice>
  </mc:AlternateContent>
  <xr:revisionPtr revIDLastSave="0" documentId="13_ncr:1_{91C29F0F-6A69-45AA-BACA-90372B7BD6E3}" xr6:coauthVersionLast="47" xr6:coauthVersionMax="47" xr10:uidLastSave="{00000000-0000-0000-0000-000000000000}"/>
  <bookViews>
    <workbookView xWindow="-120" yWindow="-120" windowWidth="21840" windowHeight="13140" tabRatio="601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COLECT'!$B$1:$H$389</definedName>
    <definedName name="_xlnm.Print_Area" localSheetId="2">'EGRESOS CTA.  OPERT. 160'!$B$1:$I$69</definedName>
    <definedName name="_xlnm.Print_Area" localSheetId="5">'EGRESOS CTA. 2000 ONCO'!$A$1:$J$35</definedName>
    <definedName name="_xlnm.Print_Area" localSheetId="6">'EGRESOS CTA. 3103 F REPONIBLE'!$A$1:$J$69</definedName>
    <definedName name="_xlnm.Print_Area" localSheetId="1">'EGRESOS CTA. AUXILIAR 3001'!$B$1:$I$356</definedName>
    <definedName name="_xlnm.Print_Area" localSheetId="4">'EGRESOS CTA. FONDOCYT'!$A$1:$J$48</definedName>
    <definedName name="_xlnm.Print_Area" localSheetId="3">'EGRESOS CTA. NOMINA'!$A$1:$J$79</definedName>
    <definedName name="_xlnm.Print_Area" localSheetId="0">'INGRESOS CUENTA COLECT'!$A$1:$G$359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0" l="1"/>
  <c r="K30" i="7"/>
  <c r="J15" i="7"/>
  <c r="J14" i="6"/>
  <c r="J345" i="4" l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I335" i="4" s="1"/>
  <c r="I336" i="4" s="1"/>
  <c r="I337" i="4" s="1"/>
  <c r="I338" i="4" s="1"/>
  <c r="I339" i="4" s="1"/>
  <c r="I340" i="4" s="1"/>
  <c r="I341" i="4" s="1"/>
  <c r="I342" i="4" s="1"/>
  <c r="I343" i="4" s="1"/>
  <c r="I344" i="4" s="1"/>
  <c r="I12" i="4"/>
  <c r="H350" i="1"/>
  <c r="G14" i="1"/>
  <c r="I30" i="7"/>
  <c r="I70" i="6"/>
  <c r="I50" i="10" l="1"/>
  <c r="J16" i="10" l="1"/>
  <c r="H50" i="10"/>
  <c r="G16" i="10"/>
  <c r="J50" i="10" l="1"/>
  <c r="K50" i="10" s="1"/>
  <c r="J17" i="10"/>
  <c r="J18" i="10" l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F350" i="1"/>
  <c r="J14" i="8" l="1"/>
  <c r="G62" i="5"/>
  <c r="G16" i="8"/>
  <c r="G17" i="7"/>
  <c r="G16" i="6"/>
  <c r="F14" i="5"/>
  <c r="F14" i="4"/>
  <c r="G345" i="4"/>
  <c r="H345" i="4"/>
  <c r="E350" i="1"/>
  <c r="I14" i="4" l="1"/>
  <c r="G17" i="1"/>
  <c r="G350" i="1" s="1"/>
  <c r="J16" i="6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H62" i="5" l="1"/>
  <c r="H70" i="6" l="1"/>
  <c r="I345" i="4" l="1"/>
  <c r="J70" i="6" l="1"/>
  <c r="K70" i="6" s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I12" i="5" l="1"/>
  <c r="I14" i="5" s="1"/>
  <c r="I62" i="5" l="1"/>
  <c r="J62" i="5" s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</calcChain>
</file>

<file path=xl/sharedStrings.xml><?xml version="1.0" encoding="utf-8"?>
<sst xmlns="http://schemas.openxmlformats.org/spreadsheetml/2006/main" count="1211" uniqueCount="445">
  <si>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</si>
  <si>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</si>
  <si>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</si>
  <si>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</si>
  <si>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</si>
  <si>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</si>
  <si>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</si>
  <si>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</si>
  <si>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</si>
  <si>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</si>
  <si>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</si>
  <si>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</si>
  <si>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</si>
  <si>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</si>
  <si>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</si>
  <si>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</si>
  <si>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</si>
  <si>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</si>
  <si>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</si>
  <si>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</si>
  <si>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</si>
  <si>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</si>
  <si>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</si>
  <si>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</si>
  <si>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</si>
  <si>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</si>
  <si>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</si>
  <si>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</si>
  <si>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</si>
  <si>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</si>
  <si>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</si>
  <si>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</si>
  <si>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</si>
  <si>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</si>
  <si>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</si>
  <si>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</si>
  <si>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</si>
  <si>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</si>
  <si>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</si>
  <si>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</si>
  <si>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</si>
  <si>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</si>
  <si>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</si>
  <si>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</si>
  <si>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</si>
  <si>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</si>
  <si>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Encargado Dpto. Contabilidad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</si>
  <si>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</si>
  <si>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</si>
  <si>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</si>
  <si>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</si>
  <si>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</si>
  <si>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</si>
  <si>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</si>
  <si>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</si>
  <si>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</si>
  <si>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</si>
  <si>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</si>
  <si>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AYUNTAMIENTO DISTRITO NACIONAL (ADN)</t>
  </si>
  <si>
    <t>ASIGNACION PRESUPUESTARIA PARA GASTOS</t>
  </si>
  <si>
    <t xml:space="preserve">FONDO REPONIBLE DE ASISTENCIA SOCIAL </t>
  </si>
  <si>
    <t>Cuenta Bancaria NO. 960-810310-3</t>
  </si>
  <si>
    <t>DEPOSITO VIA TRANSF. ARS RESERVAS</t>
  </si>
  <si>
    <t>RETENCION 0.30% POR TRASF. VIA LIBRAMIENTOS A PROVEERDORES</t>
  </si>
  <si>
    <t>Lic. Lisa Marie Perez Cruz</t>
  </si>
  <si>
    <t>NOTA DEBITO POR COBRO TARJETA CREDITO AMERICAN EXPRESS</t>
  </si>
  <si>
    <t>Licda.  Ana Teresa Vendrell Batista</t>
  </si>
  <si>
    <t>DEPOSITO VIA CHEQUE ARS SIMAG (ABEL GONZALEZ)</t>
  </si>
  <si>
    <t>DEPOSITO VIA TRANSF. ARS SEMMA</t>
  </si>
  <si>
    <t>RADIONCOL SERVICIOS MEDICOS, S. R. L.</t>
  </si>
  <si>
    <t>HUMAN PCG, S.R.L.</t>
  </si>
  <si>
    <t xml:space="preserve">DEPOSITO VIA TRANSF. ARS SENASA </t>
  </si>
  <si>
    <t>DEPOSITO VIA TRANSF. ARS UASD</t>
  </si>
  <si>
    <t>BADER MARIA PEDEMONTE DE COIRA</t>
  </si>
  <si>
    <t>DEPOSITO VIA TRANSF. ARS YUNEN</t>
  </si>
  <si>
    <t>OFFITEK, S.R.L.</t>
  </si>
  <si>
    <t>NOTA DEBITO POR COBRO TARJETA CREDITO SEPTIEMBRE 2025</t>
  </si>
  <si>
    <t>DIFERENCIA POR EN TASA CAMBIARIA BADER MARIA PEDEMONTE DE COIRA (MP PATHOLOGY)</t>
  </si>
  <si>
    <t>DEPOSITO VIA CHEQUE ARS GMA</t>
  </si>
  <si>
    <t>CRISTALIA DOMINICANA SRL</t>
  </si>
  <si>
    <t>FARACH, S. A.</t>
  </si>
  <si>
    <t>SEAN DOMINICANA,  S.R.L.</t>
  </si>
  <si>
    <t>SEVEN PHARMA D.R, S.R.L.</t>
  </si>
  <si>
    <t>PHARMACEUTICAL TECHNOLOGY, S. A.</t>
  </si>
  <si>
    <t>AMIPHARMA DOMINICANA, S. R. L.</t>
  </si>
  <si>
    <t>MACROTECH FARMACEUTICA, S. R. L.</t>
  </si>
  <si>
    <t>DOCTORES MALLEN GUERRA, S. A.</t>
  </si>
  <si>
    <t>KETTLE, SANCHEZ Y CO. S.A.</t>
  </si>
  <si>
    <t>SUIPHAR DOMINICANA, S.R.L.</t>
  </si>
  <si>
    <t>GTG INDUSTRIAL,  S. R. L.</t>
  </si>
  <si>
    <t>CG BIOMEDICAL. S.R.L.</t>
  </si>
  <si>
    <t>ENDO SERV, S.R.L.</t>
  </si>
  <si>
    <t xml:space="preserve">HOSPIFAR, S. R. L.              </t>
  </si>
  <si>
    <t>ELECTRO SERVICIO QUISQUEYA, S.R.L.</t>
  </si>
  <si>
    <t>WEST, S.A.</t>
  </si>
  <si>
    <t>SILVER PHARMA, S.R.L.</t>
  </si>
  <si>
    <t>SUED &amp; FARGESA,  S. R. L.</t>
  </si>
  <si>
    <t>BIO-NUCLEAR, S. A.</t>
  </si>
  <si>
    <t>GT CONSULTING, SRL</t>
  </si>
  <si>
    <t>GENERICOS DEL CARIBE, S.R.L.</t>
  </si>
  <si>
    <t>ELECTROCONSTRUCONT, S.R.L.</t>
  </si>
  <si>
    <t>DISS DOMINICANA, S.R.L.</t>
  </si>
  <si>
    <t>DIMEDOM EE DIAGNOSTICOS MEDICOS DOMINICANOS, S.R.L.</t>
  </si>
  <si>
    <t>CEPEDA ENCARNACION SERVICIOS DE INGENIERIA, S.R.L.</t>
  </si>
  <si>
    <t>INVERSIONES ND &amp; ASOCIADOS, S.R.L.</t>
  </si>
  <si>
    <t>CARIBBEAN INTEGRATE SOLITIONS, S.R.L.</t>
  </si>
  <si>
    <t>SERVIAMED DOMINICANA,  S.R.L.</t>
  </si>
  <si>
    <t>2T IMPORTACIONES, S.R.L.</t>
  </si>
  <si>
    <t>AB INDUSTRIAL SUPPLY</t>
  </si>
  <si>
    <t>ALMACENES OCEAN MEAT, S.R.L.</t>
  </si>
  <si>
    <t>AGRO-GLOBAL EXPORT E IMPORT SRL</t>
  </si>
  <si>
    <t>DHL DOMINICANA, S.A.</t>
  </si>
  <si>
    <t>BRYMADA, S.R.L.</t>
  </si>
  <si>
    <t>CORAMCA, S.R.L.</t>
  </si>
  <si>
    <t>CORPOREA RD, S.R.L.</t>
  </si>
  <si>
    <t>PONDVIEW GROUP, SRL</t>
  </si>
  <si>
    <t>ALUMTECH, S.R.L.</t>
  </si>
  <si>
    <t>MOTO REPUESTOS RODRIGUEZ ARACENA, S.R.L.</t>
  </si>
  <si>
    <t>COMUNICACIONES Y REDES DE SANTO DOMINGO, S.R.L.</t>
  </si>
  <si>
    <t>R&amp;R MANTENIMIENTO, S.R.L.</t>
  </si>
  <si>
    <t>GRUPO FARMACEUTICO CAR-M,  S. R. L.</t>
  </si>
  <si>
    <t>SAVANT CONSULTORES, SRL</t>
  </si>
  <si>
    <t>LUIS E. BETANCES R. &amp; CO, SAS.</t>
  </si>
  <si>
    <t>TONER DEPOT MULTISERVICIOS EORG SRL</t>
  </si>
  <si>
    <t>QUIMICOS MULTIPLES LESLIE, S.R.L.</t>
  </si>
  <si>
    <t>RETENCION 0.10% POR TRASF. VIA LIBRAMIENTOS A PROVEERDORES</t>
  </si>
  <si>
    <t>RETENCION 0.100% POR TRASF. VIA LIBRAMIENTOS A PROVEERDORES</t>
  </si>
  <si>
    <t>DRA. LUISA MARILYN RAMIREZ</t>
  </si>
  <si>
    <t>0047-2025</t>
  </si>
  <si>
    <t>0049-2025</t>
  </si>
  <si>
    <t>0053-2025</t>
  </si>
  <si>
    <t>0054-2025</t>
  </si>
  <si>
    <t>PAGO IMPUESTO 0.15%</t>
  </si>
  <si>
    <t>DIRECCION GENERAL DE IMPUESTOS INTERNOS</t>
  </si>
  <si>
    <t>NOMINA COMPENSACION MIILITAR OCTUBRE  2025, FONDO GENERAL</t>
  </si>
  <si>
    <t>NOMINA COMPENSACION ESPECIAL  I OCTUBRE  2025 FONDO GENERAL</t>
  </si>
  <si>
    <t>NOMINA  PERSONAL CARÁCTER FIJO ONCOPEDIATRICO OCTUBRE   2025 FONDO GENERAL</t>
  </si>
  <si>
    <t xml:space="preserve">REINTEGRO DE  TRANSACCION  POR ANULACION DEL LIBRAMIENTO 6112-1  DEVUELTO POR CONTRALORIA POR ERROR EN TERMINACION DE APROBACION  DEL MES DE OCTUBRE 2025
</t>
  </si>
  <si>
    <t xml:space="preserve">DEPOSITO VIA TRANSF. ARS SEMMA </t>
  </si>
  <si>
    <t>DEPOSITO VIA TRANSF. ARS METASALUD</t>
  </si>
  <si>
    <t>DEPOSITO VIA TRANSF. ARS SENASA ODONTOLOGIA</t>
  </si>
  <si>
    <t>Dp via transferencia Centro de Imágenes Medicas Especializadas Nuclear (CIMEN) por el monto de RD$1,862,780.00</t>
  </si>
  <si>
    <t>6480-1</t>
  </si>
  <si>
    <t xml:space="preserve">Dp via transferencia  Altagracia Gonzalez  para proceso medico RD$1,965.00
</t>
  </si>
  <si>
    <t xml:space="preserve">Dp via transferencia   Inosencia Galván Reyes      Récord # 2024/4772  para Saldo co-pago Biopsia Sonodirigida de Mamas (Factura #121936-25  RD$2,060.00
</t>
  </si>
  <si>
    <t xml:space="preserve"> pago de alquiler de espacio máquinas expendedoras snacks y café  por RD$$20,000.00 de parte de VS Solution, SRL  mes Octubre   2025</t>
  </si>
  <si>
    <t>Deposito Via Cheque  #197750  Empresa de Generacion Hidroelectrica Dominicana  Donacion a la Sra. Maritza Altagracia Morde Martinez, para proceso medico por el monto de RD$24,600.00</t>
  </si>
  <si>
    <t>Deposito Cheque  #000439  Rodi La Fundacion compra de medicamentos morfina 30 y 60 mg oral comprimido,por el monto de RD$15,340.00</t>
  </si>
  <si>
    <t xml:space="preserve">Dp via transferencia por la Sra. Santa Geannis Medrano de León ,  ayuda Beyquel Gómez Amparo      Récord # 2019/16504 para Saldo Ecocardiograma Strain (Factura #119082-25  por el monto de RD$1,000.00
</t>
  </si>
  <si>
    <t xml:space="preserve">Dp via transferencia por la Sra. Santa Geannis Medrano de León ,  ayuda Jheili Luz Sugilio Sugilio      Récord # 2025/208   para  Abono Ecocardiograma Strain (Factura #167497-25  por el monto de RD$1,000.00
</t>
  </si>
  <si>
    <t xml:space="preserve">Dp via transferencia  Elinicia Cornelia Rodríguez Reyna      Récord # 2025/9789  para Abono Hemiglosectomia (Pendiente factura, presupuesto  RD$5,000.00
</t>
  </si>
  <si>
    <t xml:space="preserve">Dp via transferencia   Inosencia Galván Reyes      Récord # 2024/4772  para Saldo co-pago Biopsia Sonodirigida de Mamas (Factura #121936-25  RD$17,500.00
</t>
  </si>
  <si>
    <t>Deposito Via cheque  # 35503 pago de facturas Nos. 6771,6772  Liga Dominicana Contra El Cancer, por el monto de  RD$727,911.36</t>
  </si>
  <si>
    <t xml:space="preserve">Dp via transferencia   Jimmy Joel Carreras Pichardo Récord # 2015/3766  para  Saldo medicamento - Morfina 30 mg (Factura #451461-25  por RD$1,225.00
</t>
  </si>
  <si>
    <t xml:space="preserve">Dp via transferencia   Andrés Justiniano Muñoz Reyes     Récord # 2015/3766  para  Saldo Radiocirugía Estereotáctica (Factura #123350-25  por RD$13,675.00
</t>
  </si>
  <si>
    <t xml:space="preserve">Dp via transferencia  Pamela Nicol Palma Mateo     Récord #2025/9075  para  Saldo Consulta de Medicina Especializada (Factura #452878-25 por RD$250.00
</t>
  </si>
  <si>
    <t xml:space="preserve">Dp via transferencia  Elizabeth Bianca Colón Romano     Récord #2024/14138  para Ecocardiograma Strain (Factura #168289-25  por RD$1,500.00
</t>
  </si>
  <si>
    <t>DEPOSITO VIA TRANSF. ARS ASEMAP</t>
  </si>
  <si>
    <t>Deposito Cheque  #000443  Rodi La Fundacion compra de Compra de kit drenaje biliar paciente anny diaz,por el monto de RD$17,788.00</t>
  </si>
  <si>
    <t xml:space="preserve">Dp via transferencia por la Sra. Santa Geannis Medrano de León ,  ayuda Victoria Ferrer Cedeño     Récord # 2024/7872   para  Abono Ecocardiograma Strain (Factura ##168906-25  por el monto de RD$1,000.00
</t>
  </si>
  <si>
    <t xml:space="preserve">Dp via transferencia Gleny Enerolisa Reyes Batista     Récord #2025/8214  para  Abono a hospitalización (Nota de Interés por RD$13,500.00)
</t>
  </si>
  <si>
    <t xml:space="preserve">Dp via transferencia por la Sra. Santa Geannis Medrano de León ,  ayuda Elizabeth María Villalona Echavarría     Récord # 2025/11503   para  AAbono a Toracostomía para Drenaje Cerrado (Factura #454411-25 por el monto de RD$5,000.00
</t>
  </si>
  <si>
    <t xml:space="preserve">Dp via transferencia por la Sra. Santa Geannis Medrano de León ,  ayuda Luis Iván Núñez   Récord #2022/16430  para  Saldo Ecocardiograma Strain (Factura #169527-25 por el monto de RD$1,000.00
</t>
  </si>
  <si>
    <t>Deposito Cheque  #000442  Rodi La Fundacion compra de Compra de metadona 10 mg, morfina 20 mg y 30 mg  paciente anny mercedes diaz rodriguez,por el monto de RD$11,860.00</t>
  </si>
  <si>
    <t xml:space="preserve">Dp via transferencia Traniely Stephani Martinez    para a hospitalización por R$4,476.52
</t>
  </si>
  <si>
    <t xml:space="preserve">Dp via transferencia Altagracia González Alcántara    Récord # 2025/3567  para Saldo MMR por IHQ (Factura #455633-25 por RD$21,960.00)
</t>
  </si>
  <si>
    <t xml:space="preserve">Dp via transferencia Marianny García   Récord # 2019/7315  para Abono a hospitalización por R$35,080.00
</t>
  </si>
  <si>
    <t>TRANSACCION REALIZADA  EN LA CUENTA  3000 Cheque 439 del Banco Popular Rody la Fundacion, deposito 23243555 cta. 0102527539 TN, devuelto por fecha incorrecta d/f 12/11/2025, según com. TN 004618 D/F 24/11/2025 RD$15,430.00</t>
  </si>
  <si>
    <t xml:space="preserve">Dp via transferencia Digna Evarista Coco Martínez     Récord # 2024/11250  para  Abono a hospitalización (Nota de Interés por RD$21,674.00)
</t>
  </si>
  <si>
    <t>DEPOSITO VIA CHEQUE ARS MONUMENTAL</t>
  </si>
  <si>
    <t>DEPOSITO VIA CHEQUE ARS RESERVAS</t>
  </si>
  <si>
    <t>DEPOSITO VIA CHEQUE ARS FUTURO</t>
  </si>
  <si>
    <t>Del 01 Al 30 De Noviembre  2025</t>
  </si>
  <si>
    <t>6309-1</t>
  </si>
  <si>
    <t>6311-1</t>
  </si>
  <si>
    <t>6313-1</t>
  </si>
  <si>
    <t>6315-1</t>
  </si>
  <si>
    <t>6342-1</t>
  </si>
  <si>
    <t>6418-1</t>
  </si>
  <si>
    <t>6350-1</t>
  </si>
  <si>
    <t>0686-1</t>
  </si>
  <si>
    <t>6355-1</t>
  </si>
  <si>
    <t>6544-1</t>
  </si>
  <si>
    <t>6409-1</t>
  </si>
  <si>
    <t>6372-1</t>
  </si>
  <si>
    <t>6379-1</t>
  </si>
  <si>
    <t>6382-1</t>
  </si>
  <si>
    <t>6385-1</t>
  </si>
  <si>
    <t>6317-1</t>
  </si>
  <si>
    <t>6319-1</t>
  </si>
  <si>
    <t>6321-1</t>
  </si>
  <si>
    <t>6323-1</t>
  </si>
  <si>
    <t>6325-1</t>
  </si>
  <si>
    <t>6327-1</t>
  </si>
  <si>
    <t>6387-1</t>
  </si>
  <si>
    <t>6389-1</t>
  </si>
  <si>
    <t>6411-1</t>
  </si>
  <si>
    <t>6391-1</t>
  </si>
  <si>
    <t>6393-1</t>
  </si>
  <si>
    <t>6395-1</t>
  </si>
  <si>
    <t>6397-1</t>
  </si>
  <si>
    <t>6399-1</t>
  </si>
  <si>
    <t>6413-1</t>
  </si>
  <si>
    <t>6353-1</t>
  </si>
  <si>
    <t>6401-1</t>
  </si>
  <si>
    <t>6403-1</t>
  </si>
  <si>
    <t>6415-1</t>
  </si>
  <si>
    <t>6417-1</t>
  </si>
  <si>
    <t>6419-1</t>
  </si>
  <si>
    <t>6421-1</t>
  </si>
  <si>
    <t>6423-1</t>
  </si>
  <si>
    <t>6425-1</t>
  </si>
  <si>
    <t>6427-1</t>
  </si>
  <si>
    <t>6429-1</t>
  </si>
  <si>
    <t>6431-1</t>
  </si>
  <si>
    <t>6433-1</t>
  </si>
  <si>
    <t>6435-1</t>
  </si>
  <si>
    <t>6437-1</t>
  </si>
  <si>
    <t>6439-1</t>
  </si>
  <si>
    <t>6441-1</t>
  </si>
  <si>
    <t>6443-1</t>
  </si>
  <si>
    <t>6445-1</t>
  </si>
  <si>
    <t>6534-1</t>
  </si>
  <si>
    <t>6449-1</t>
  </si>
  <si>
    <t>6451-1</t>
  </si>
  <si>
    <t>6453-1</t>
  </si>
  <si>
    <t>6455-1</t>
  </si>
  <si>
    <t>6457-1</t>
  </si>
  <si>
    <t>6459-1</t>
  </si>
  <si>
    <t>6461-1</t>
  </si>
  <si>
    <t>6463-1</t>
  </si>
  <si>
    <t>6536-1</t>
  </si>
  <si>
    <t>6467-1</t>
  </si>
  <si>
    <t>6469-1</t>
  </si>
  <si>
    <t>6471-1</t>
  </si>
  <si>
    <t>6473-1</t>
  </si>
  <si>
    <t>6475-1</t>
  </si>
  <si>
    <t>6477-1</t>
  </si>
  <si>
    <t>6479-1</t>
  </si>
  <si>
    <t>6482-1</t>
  </si>
  <si>
    <t>6484-1</t>
  </si>
  <si>
    <t>6510-1</t>
  </si>
  <si>
    <t>6512-1</t>
  </si>
  <si>
    <t>6515-1</t>
  </si>
  <si>
    <t>6557-1</t>
  </si>
  <si>
    <t>6568-1</t>
  </si>
  <si>
    <t>6581-1</t>
  </si>
  <si>
    <t>6632-1</t>
  </si>
  <si>
    <t>6634-1</t>
  </si>
  <si>
    <t>6726-1</t>
  </si>
  <si>
    <t>6743-1</t>
  </si>
  <si>
    <t>6745-1</t>
  </si>
  <si>
    <t>6747-1</t>
  </si>
  <si>
    <t>6754-1</t>
  </si>
  <si>
    <t>6752-1</t>
  </si>
  <si>
    <t>6798-1</t>
  </si>
  <si>
    <t>6784-1</t>
  </si>
  <si>
    <t>6811-1</t>
  </si>
  <si>
    <t>6818-1</t>
  </si>
  <si>
    <t>6823-1</t>
  </si>
  <si>
    <t>6825-1</t>
  </si>
  <si>
    <t>6827-1</t>
  </si>
  <si>
    <t>6829-1</t>
  </si>
  <si>
    <t>6833-1</t>
  </si>
  <si>
    <t>6837-1</t>
  </si>
  <si>
    <t>6839-1</t>
  </si>
  <si>
    <t>6842-1</t>
  </si>
  <si>
    <t>6844-1</t>
  </si>
  <si>
    <t>6847-1</t>
  </si>
  <si>
    <t>6849-1</t>
  </si>
  <si>
    <t>6851-1</t>
  </si>
  <si>
    <t>6855-1</t>
  </si>
  <si>
    <t>6857-1</t>
  </si>
  <si>
    <t>6860-1</t>
  </si>
  <si>
    <t>6862-1</t>
  </si>
  <si>
    <t>6864-1</t>
  </si>
  <si>
    <t>6866-1</t>
  </si>
  <si>
    <t>6868-1</t>
  </si>
  <si>
    <t>6886-1</t>
  </si>
  <si>
    <t>6870-1</t>
  </si>
  <si>
    <t>6872-1</t>
  </si>
  <si>
    <t>6942-1</t>
  </si>
  <si>
    <t>6975-1</t>
  </si>
  <si>
    <t>6947-1</t>
  </si>
  <si>
    <t>6931-1</t>
  </si>
  <si>
    <t>6940-1</t>
  </si>
  <si>
    <t>2025-6946-1</t>
  </si>
  <si>
    <t>2025-6949-1</t>
  </si>
  <si>
    <t>2025-6951-1</t>
  </si>
  <si>
    <t>2025-6953-1</t>
  </si>
  <si>
    <t>2025-6955-1</t>
  </si>
  <si>
    <t>2025-6957-1</t>
  </si>
  <si>
    <t>2025-6965-1</t>
  </si>
  <si>
    <t>2025-6969-1</t>
  </si>
  <si>
    <t>2025-6977-1</t>
  </si>
  <si>
    <t>2025-6972-1</t>
  </si>
  <si>
    <t>2025-6981-1</t>
  </si>
  <si>
    <t>2025-7031-1</t>
  </si>
  <si>
    <t>2025-7017-1</t>
  </si>
  <si>
    <t>2025-7020-1</t>
  </si>
  <si>
    <t>2025-7026-1</t>
  </si>
  <si>
    <t>2025-7034-1</t>
  </si>
  <si>
    <t>2025-7042-1</t>
  </si>
  <si>
    <t>2025-7044-1</t>
  </si>
  <si>
    <t>2025-7046-1</t>
  </si>
  <si>
    <t>2025-7048-1</t>
  </si>
  <si>
    <t>2025-7050-1</t>
  </si>
  <si>
    <t>2025-7052-1</t>
  </si>
  <si>
    <t>2025-7054-1</t>
  </si>
  <si>
    <t>2025-7056-1</t>
  </si>
  <si>
    <t>2025-7058-1</t>
  </si>
  <si>
    <t>2025-7060-1</t>
  </si>
  <si>
    <t>2025-7063-1</t>
  </si>
  <si>
    <t>2025-7065-1</t>
  </si>
  <si>
    <t>2025-7067-1</t>
  </si>
  <si>
    <t>2025-7069-1</t>
  </si>
  <si>
    <t>2025-7095-1</t>
  </si>
  <si>
    <t>2025-7101-1</t>
  </si>
  <si>
    <t>2025-7106-1</t>
  </si>
  <si>
    <t>2025-7115-1</t>
  </si>
  <si>
    <t>2025-7118-1</t>
  </si>
  <si>
    <t>2025-7120-1</t>
  </si>
  <si>
    <t>2025-7124-1</t>
  </si>
  <si>
    <t>2025-7126-1</t>
  </si>
  <si>
    <t>2025-7128-1</t>
  </si>
  <si>
    <t>2025-7130-1</t>
  </si>
  <si>
    <t>2025-7132-1</t>
  </si>
  <si>
    <t>2025-7134-1</t>
  </si>
  <si>
    <t>2025-7140-1</t>
  </si>
  <si>
    <t>2025-7142-1</t>
  </si>
  <si>
    <t>2025-7148-1</t>
  </si>
  <si>
    <t>2025-7150-1</t>
  </si>
  <si>
    <t>2025-7152-1</t>
  </si>
  <si>
    <t>2025-7154-1</t>
  </si>
  <si>
    <t>2025-7156-1</t>
  </si>
  <si>
    <t>2025-7158-1</t>
  </si>
  <si>
    <t>2025-7160-1</t>
  </si>
  <si>
    <t>2025-7163-1</t>
  </si>
  <si>
    <t>2025-7169-1</t>
  </si>
  <si>
    <t>2025-7171-1</t>
  </si>
  <si>
    <t>2025-7167-1</t>
  </si>
  <si>
    <t>2025-7177-1</t>
  </si>
  <si>
    <t>2025-7179-1</t>
  </si>
  <si>
    <t>2025-7183-1</t>
  </si>
  <si>
    <t>2025-7185-1</t>
  </si>
  <si>
    <t>2025-7187-1</t>
  </si>
  <si>
    <t>2025-7189-1</t>
  </si>
  <si>
    <t>2025-7191-1</t>
  </si>
  <si>
    <t>2025-7195-1</t>
  </si>
  <si>
    <t>2025-7197-1</t>
  </si>
  <si>
    <t>2025-7199-1</t>
  </si>
  <si>
    <t>2025-7201-1</t>
  </si>
  <si>
    <t>2025-7203-1</t>
  </si>
  <si>
    <t xml:space="preserve">REINTEGRO DE 77 TRANSACCIONES  POR ANULACION DE LIBRAMIENTOS  DEVUELTO POR CONTRALORIA POR ERROR EN TERMINACION DE APROBACION TIDAS DEL MES DE OCTUBRE 2025
</t>
  </si>
  <si>
    <t>RETENCION 0.0% POR TRASF. VIA LIBRAMIENTOS A PROVEERDORES</t>
  </si>
  <si>
    <t>ALTA REAL STATE SHECIA, S.R.L.</t>
  </si>
  <si>
    <t>DE LA CRUZ &amp; GARCIA CONSTRUCTORS DESING MULTISERVICE, S.R.L.</t>
  </si>
  <si>
    <t>D VILLA JARAGUA TOURS, SRL</t>
  </si>
  <si>
    <t>SERVICIOS MULTIPLES COMERCIALES SEMCO, SRL.</t>
  </si>
  <si>
    <t>ALIANZA INNOVADORA DE SERVICIOS AMBIENTALES,  S. R. L.</t>
  </si>
  <si>
    <t>MAIKOL JOSE DE LA ROSA RAMIREZ</t>
  </si>
  <si>
    <t>ALIMENTARY LAND JAGD, S.R.L.</t>
  </si>
  <si>
    <t>BIO-NOVA, S.R.L.</t>
  </si>
  <si>
    <t>PRODUCTOS MEDICOS Y QUIRURGICOS, S.A.</t>
  </si>
  <si>
    <t>RC TECHNOLOGY, S.R.L.</t>
  </si>
  <si>
    <t>IMPORTADORA COAV, S.R.L.</t>
  </si>
  <si>
    <t>Y&amp;E PHARMA, S.R.L.</t>
  </si>
  <si>
    <t>BAETEK. S.R.L.</t>
  </si>
  <si>
    <t>JUFEMADI SUMINISTROS Y GASTABLES, S.R.L.</t>
  </si>
  <si>
    <t>OSCAR A. RENTA NEGRON, S. A.</t>
  </si>
  <si>
    <t>IRUMED, E.I.R.L.</t>
  </si>
  <si>
    <t>GLOBAL MEDICA DOMINICANA - GMD, S.A.</t>
  </si>
  <si>
    <t>AGRO DE MI TIERRA ISIDRO QUEZADA, SRL</t>
  </si>
  <si>
    <t>LABORATORIOS DOCTOR COLLADO, S.A.</t>
  </si>
  <si>
    <t>1955 GENERAL BUSINESS, BIENES Y SERVICIOS, S.R.L.</t>
  </si>
  <si>
    <t>CENTROXPERT STE, S.R.L.</t>
  </si>
  <si>
    <t>BRENMARFA IMPORT, S.R.L.</t>
  </si>
  <si>
    <t>ZARIOS TECHNOLOGY, S.R.L.</t>
  </si>
  <si>
    <t>QUIMICOS ESPECIALIZADOS (QUIES)</t>
  </si>
  <si>
    <t>GRUPO DOMATI ELECTRIC, SRL.</t>
  </si>
  <si>
    <t>SEGUROS BANRESERVAS, S.A.</t>
  </si>
  <si>
    <t>AIR LIQUIDE DOMINICANA, SAS.</t>
  </si>
  <si>
    <t>PROPANO Y DERIVADOS, S.A.</t>
  </si>
  <si>
    <t>YAXIS COMERCIAL, S.R.L.</t>
  </si>
  <si>
    <t>INVERSIONES YANG, S.R.L.</t>
  </si>
  <si>
    <t xml:space="preserve">REINTEGRO TRANSF. 0023-2025,  BENEFICIARIO DIRECCION GENERAL DE IMPUESTOS INTERNOS POR ERROR EN REGISTRO DE LA CUENTA </t>
  </si>
  <si>
    <t>0055-2025</t>
  </si>
  <si>
    <t>JUNIELY RACHELL MONTILLA HERNANDEZ</t>
  </si>
  <si>
    <t>0056-2025</t>
  </si>
  <si>
    <t>YANEIRIS AMERICA DE LA CRUZ</t>
  </si>
  <si>
    <t>0057-2025</t>
  </si>
  <si>
    <t>FRANCISCA LOPEZ MARTINEZ</t>
  </si>
  <si>
    <t>0058-2025</t>
  </si>
  <si>
    <t>KATHERINE REBECA CEDANO</t>
  </si>
  <si>
    <t>0059-2025</t>
  </si>
  <si>
    <t>RAMONA BRIGIDA RAMOS MARTINEZ</t>
  </si>
  <si>
    <t>0060-2025</t>
  </si>
  <si>
    <t xml:space="preserve">JESSICA MARGARITA ROSA </t>
  </si>
  <si>
    <t>MONTO DUPLICADO POR ERROR AL REALIZAR LA TRANSFERENCIA DEL BENEFICIARIO JOSE ARISTIDES GUZMAN CRUZ, EN PROCESO DE RECLAMACION AL BANCO</t>
  </si>
  <si>
    <t>CARGO DE  IMPUESTO 0.15% DUPLICADO EN PROCESO DE RECLAMACION AL BANCO</t>
  </si>
  <si>
    <t xml:space="preserve">  COMISION POR PAGO AL INSTANTE COLECTOR IMPUESTOS INTERNOS 00047-2025</t>
  </si>
  <si>
    <t>MONTO DUPLICADO POR ERROR AL REALIZAR LA TRANSFERENCIA DEL BENEFICIARIO YESSENIA MINIEL CORPORAN, EN PROCESO DE RECLAMACION AL BANCO</t>
  </si>
  <si>
    <t>MONTO DUPLICADO POR ERROR AL REALIZAR LA TRANSFERENCIA DEL BENEFICIARIO JOSE ALTAGRACIA MOREL , EN PROCESO DE RECLAMACION AL BANCO</t>
  </si>
  <si>
    <t>6486-1</t>
  </si>
  <si>
    <t>6488-1</t>
  </si>
  <si>
    <t>6490-1</t>
  </si>
  <si>
    <t>6496-1</t>
  </si>
  <si>
    <t>6503-1</t>
  </si>
  <si>
    <t xml:space="preserve">ASIGNACION PRESUPUESTARIA PARA PAGO NOMINAS </t>
  </si>
  <si>
    <t xml:space="preserve">REINTEGRO MONTO PRESTACIONES DESVINCULACION  EX COLABORADORES </t>
  </si>
  <si>
    <t>6122-1</t>
  </si>
  <si>
    <t>NOMINA HORAS EXTRAS JULIO  2025, FONDO GENERAL</t>
  </si>
  <si>
    <t>6237-1</t>
  </si>
  <si>
    <t>NOMINA REINTEGRO COLABORADOR SNS INC, ARS ENERO-JUNIO  2025 FONDO GENERAL</t>
  </si>
  <si>
    <t>6663-1</t>
  </si>
  <si>
    <t>NOMINA  PRIMA POR ANTIGÜEDAD NOVIEMBRE  2025 FONDO GENERAL</t>
  </si>
  <si>
    <t>6665-1</t>
  </si>
  <si>
    <t>NOMINA COMPENSACION ESPECIAL NOVIEMBRE  2025 FONDO GENERAL</t>
  </si>
  <si>
    <t>6667-1</t>
  </si>
  <si>
    <t>NOMINA  PERSONAL CARÁCTER TEMPORAL (CICLOTRON) NOVIEMBRE  2025 FONDO GENERAL</t>
  </si>
  <si>
    <t>6669-1</t>
  </si>
  <si>
    <t>NOMINA PERSONAL CARÁCTER EVENTUAL  EXTRANJEROS NOVIEMBRE  2025 FG</t>
  </si>
  <si>
    <t>6689-1</t>
  </si>
  <si>
    <t>6691-</t>
  </si>
  <si>
    <t>6697-1</t>
  </si>
  <si>
    <t>6710-1</t>
  </si>
  <si>
    <t>NOMINA ADICIONAL PERSONAL TEMPORAL NOVIEMBRE  2025 FONDO GENERAL</t>
  </si>
  <si>
    <t>6712-1</t>
  </si>
  <si>
    <t>NOMINA PERSONAL CARÁCTER SUPLENCIA NOVIEMBRE  2025 FG</t>
  </si>
  <si>
    <t>6714-1</t>
  </si>
  <si>
    <t>NOMINA  PERSONAL CARÁCTER FIJO   NOVIEMBRE   2025 FONDO GENERAL</t>
  </si>
  <si>
    <t>6716-1</t>
  </si>
  <si>
    <t>NOMINA  PERSONAL CARÁCTER TEMPORAL NOVIEMBRE  2025 FONDO GENERAL</t>
  </si>
  <si>
    <t>7083-1</t>
  </si>
  <si>
    <t>NOMINA REGALIA COMPENSACION MIILITAR OCTUBRE  2025, FONDO GENERAL</t>
  </si>
  <si>
    <t>7085-1</t>
  </si>
  <si>
    <t>NOMINA REGALIA PERSONAL TEMPORAL OCTUBRE  2025, FONDO GENERAL</t>
  </si>
  <si>
    <t>7087-1</t>
  </si>
  <si>
    <t>NOMINA REGALIA PERSONAL CARÁCTER EVENTUAL  EXTRANJEROS NOVIEMBRE  2025 FG</t>
  </si>
  <si>
    <t>7089-1</t>
  </si>
  <si>
    <t>NOMINA REGALIA  PERSONAL CARÁCTER FIJO ONCOPEDIATRICO OCTUBRE   2025 FONDO GENERAL</t>
  </si>
  <si>
    <t>7091-1</t>
  </si>
  <si>
    <t>NOMINA  REGALIA  PERSONAL CARÁCTER TEMPORAL NOVIEMBRE  2025 FONDO GENERAL</t>
  </si>
  <si>
    <t xml:space="preserve">  COMISION POR SERVICIOS BANCARIOS (CERTIFICACION Y COMPRA CHEQUE DE ADM. )</t>
  </si>
  <si>
    <t xml:space="preserve">  COMISION POR SERVICIOS BANCARIOS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</si>
</sst>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3" fontId="24" fillId="4" borderId="36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2" xfId="0" applyFont="1" applyFill="1" applyBorder="1" applyAlignment="1">
      <alignment horizontal="center" vertical="center"/>
    </xf>
    <xf numFmtId="43" fontId="23" fillId="0" borderId="33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 wrapText="1"/>
    </xf>
    <xf numFmtId="43" fontId="19" fillId="0" borderId="37" xfId="1" applyFont="1" applyFill="1" applyBorder="1" applyAlignment="1">
      <alignment vertical="center"/>
    </xf>
    <xf numFmtId="43" fontId="12" fillId="0" borderId="37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408</xdr:row>
      <xdr:rowOff>28575</xdr:rowOff>
    </xdr:from>
    <xdr:to>
      <xdr:col>7</xdr:col>
      <xdr:colOff>625475</xdr:colOff>
      <xdr:row>418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129</xdr:row>
      <xdr:rowOff>47625</xdr:rowOff>
    </xdr:from>
    <xdr:to>
      <xdr:col>8</xdr:col>
      <xdr:colOff>833799</xdr:colOff>
      <xdr:row>140</xdr:row>
      <xdr:rowOff>47624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130</xdr:row>
      <xdr:rowOff>38100</xdr:rowOff>
    </xdr:from>
    <xdr:to>
      <xdr:col>8</xdr:col>
      <xdr:colOff>948099</xdr:colOff>
      <xdr:row>141</xdr:row>
      <xdr:rowOff>47625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131</xdr:row>
      <xdr:rowOff>38100</xdr:rowOff>
    </xdr:from>
    <xdr:to>
      <xdr:col>8</xdr:col>
      <xdr:colOff>948099</xdr:colOff>
      <xdr:row>142</xdr:row>
      <xdr:rowOff>38100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132</xdr:row>
      <xdr:rowOff>28575</xdr:rowOff>
    </xdr:from>
    <xdr:to>
      <xdr:col>8</xdr:col>
      <xdr:colOff>948099</xdr:colOff>
      <xdr:row>143</xdr:row>
      <xdr:rowOff>38101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112</xdr:row>
      <xdr:rowOff>47625</xdr:rowOff>
    </xdr:from>
    <xdr:to>
      <xdr:col>8</xdr:col>
      <xdr:colOff>833799</xdr:colOff>
      <xdr:row>123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113</xdr:row>
      <xdr:rowOff>38100</xdr:rowOff>
    </xdr:from>
    <xdr:to>
      <xdr:col>8</xdr:col>
      <xdr:colOff>948099</xdr:colOff>
      <xdr:row>124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114</xdr:row>
      <xdr:rowOff>38100</xdr:rowOff>
    </xdr:from>
    <xdr:to>
      <xdr:col>8</xdr:col>
      <xdr:colOff>948099</xdr:colOff>
      <xdr:row>125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115</xdr:row>
      <xdr:rowOff>28575</xdr:rowOff>
    </xdr:from>
    <xdr:to>
      <xdr:col>8</xdr:col>
      <xdr:colOff>948099</xdr:colOff>
      <xdr:row>126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lia.villar\Desktop\DOCUMENTOS%20PARA%20DISPONIBLIDAD\INCART%202025\LIBRO%20BANCO%2031%20DIC%2024%20-25.xlsx" TargetMode="External"/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TA. RECOLECTORA (010) y 3000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>
        <row r="12853">
          <cell r="G12853">
            <v>80381514.963799983</v>
          </cell>
        </row>
        <row r="13151">
          <cell r="G13151">
            <v>132233060.37380007</v>
          </cell>
        </row>
      </sheetData>
      <sheetData sheetId="1"/>
      <sheetData sheetId="2">
        <row r="7140">
          <cell r="J7140">
            <v>-15165663.108699964</v>
          </cell>
        </row>
        <row r="7459">
          <cell r="J7459">
            <v>-67748467.815700054</v>
          </cell>
        </row>
      </sheetData>
      <sheetData sheetId="3">
        <row r="1455">
          <cell r="J1455">
            <v>71090.303400009347</v>
          </cell>
        </row>
        <row r="1475">
          <cell r="J1475">
            <v>-1683.8265999906666</v>
          </cell>
        </row>
      </sheetData>
      <sheetData sheetId="4">
        <row r="1900">
          <cell r="G1900">
            <v>175927503.71643215</v>
          </cell>
        </row>
        <row r="1952">
          <cell r="G1952">
            <v>141408478.76643217</v>
          </cell>
        </row>
      </sheetData>
      <sheetData sheetId="5">
        <row r="103">
          <cell r="J103">
            <v>1179167.0799999998</v>
          </cell>
        </row>
        <row r="104">
          <cell r="J104">
            <v>1178992.0799999998</v>
          </cell>
        </row>
      </sheetData>
      <sheetData sheetId="6">
        <row r="11">
          <cell r="G11">
            <v>980606.4</v>
          </cell>
        </row>
      </sheetData>
      <sheetData sheetId="7">
        <row r="53">
          <cell r="J53">
            <v>1073003.3999999999</v>
          </cell>
        </row>
        <row r="58">
          <cell r="J58">
            <v>1047294.6499999999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9"/>
  <sheetViews>
    <sheetView tabSelected="1" view="pageBreakPreview" topLeftCell="B133" zoomScale="50" zoomScaleNormal="70" zoomScaleSheetLayoutView="50" workbookViewId="0">
      <selection activeCell="D10" sqref="D10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6" customWidth="1"/>
    <col min="7" max="7" width="46.42578125" style="1" customWidth="1"/>
    <col min="8" max="8" width="19.28515625" style="11" bestFit="1" customWidth="1"/>
    <col min="9" max="9" width="21.57031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4"/>
    </row>
    <row r="2" spans="1:14" s="11" customFormat="1" x14ac:dyDescent="0.2">
      <c r="F2" s="174"/>
    </row>
    <row r="3" spans="1:14" s="14" customFormat="1" ht="12" customHeight="1" x14ac:dyDescent="0.2">
      <c r="F3" s="175"/>
    </row>
    <row r="4" spans="1:14" s="15" customFormat="1" ht="18" customHeight="1" x14ac:dyDescent="0.3">
      <c r="A4" s="16"/>
      <c r="B4" s="12"/>
      <c r="C4" s="16"/>
      <c r="D4" s="16"/>
      <c r="E4" s="16"/>
      <c r="F4" s="176"/>
      <c r="G4" s="16"/>
      <c r="H4" s="16"/>
      <c r="I4" s="16"/>
    </row>
    <row r="5" spans="1:14" s="13" customFormat="1" ht="18.75" x14ac:dyDescent="0.2">
      <c r="A5" s="222"/>
      <c r="B5" s="222"/>
      <c r="C5" s="222"/>
      <c r="D5" s="222"/>
      <c r="E5" s="222"/>
      <c r="F5" s="222"/>
      <c r="G5" s="222"/>
    </row>
    <row r="6" spans="1:14" s="15" customFormat="1" ht="18.75" x14ac:dyDescent="0.3">
      <c r="A6" s="222" t="s">
        <v>10</v>
      </c>
      <c r="B6" s="222"/>
      <c r="C6" s="222"/>
      <c r="D6" s="222"/>
      <c r="E6" s="222"/>
      <c r="F6" s="222"/>
      <c r="G6" s="222"/>
      <c r="H6" s="16"/>
      <c r="I6" s="16"/>
    </row>
    <row r="7" spans="1:14" s="14" customFormat="1" ht="18.75" x14ac:dyDescent="0.2">
      <c r="A7" s="222" t="s">
        <v>14</v>
      </c>
      <c r="B7" s="222"/>
      <c r="C7" s="222"/>
      <c r="D7" s="222"/>
      <c r="E7" s="222"/>
      <c r="F7" s="222"/>
      <c r="G7" s="222"/>
    </row>
    <row r="8" spans="1:14" s="14" customFormat="1" ht="21" customHeight="1" x14ac:dyDescent="0.2">
      <c r="A8" s="228" t="s">
        <v>3</v>
      </c>
      <c r="B8" s="228"/>
      <c r="C8" s="228"/>
      <c r="D8" s="228"/>
      <c r="E8" s="228"/>
      <c r="F8" s="228"/>
      <c r="G8" s="228"/>
    </row>
    <row r="9" spans="1:14" s="14" customFormat="1" ht="18.75" x14ac:dyDescent="0.2">
      <c r="A9" s="228" t="s">
        <v>172</v>
      </c>
      <c r="B9" s="228"/>
      <c r="C9" s="228"/>
      <c r="D9" s="228"/>
      <c r="E9" s="228"/>
      <c r="F9" s="228"/>
      <c r="G9" s="228"/>
    </row>
    <row r="10" spans="1:14" s="14" customFormat="1" ht="18.75" x14ac:dyDescent="0.2">
      <c r="A10" s="15"/>
      <c r="B10" s="27"/>
      <c r="C10" s="27"/>
      <c r="D10" s="27"/>
      <c r="E10" s="27"/>
      <c r="F10" s="177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7"/>
      <c r="G11" s="15"/>
    </row>
    <row r="12" spans="1:14" s="11" customFormat="1" ht="19.5" customHeight="1" thickBot="1" x14ac:dyDescent="0.25">
      <c r="F12" s="174"/>
      <c r="N12" s="26"/>
    </row>
    <row r="13" spans="1:14" s="3" customFormat="1" ht="27.75" customHeight="1" thickTop="1" thickBot="1" x14ac:dyDescent="0.25">
      <c r="A13" s="225"/>
      <c r="B13" s="224" t="s">
        <v>13</v>
      </c>
      <c r="C13" s="224"/>
      <c r="D13" s="224"/>
      <c r="E13" s="224"/>
      <c r="F13" s="224"/>
      <c r="G13" s="224"/>
      <c r="H13" s="7"/>
      <c r="I13" s="7"/>
      <c r="J13" s="7"/>
      <c r="K13" s="7"/>
    </row>
    <row r="14" spans="1:14" s="3" customFormat="1" ht="27.75" customHeight="1" thickTop="1" thickBot="1" x14ac:dyDescent="0.25">
      <c r="A14" s="225"/>
      <c r="B14" s="223" t="s">
        <v>14</v>
      </c>
      <c r="C14" s="223"/>
      <c r="D14" s="223"/>
      <c r="E14" s="223"/>
      <c r="F14" s="223"/>
      <c r="G14" s="71">
        <f>+'[1]CTA. RECOLECTORA (010) y 3000'!$G$12853</f>
        <v>80381514.963799983</v>
      </c>
      <c r="H14" s="7"/>
      <c r="I14" s="7"/>
      <c r="J14" s="7"/>
      <c r="K14" s="7"/>
    </row>
    <row r="15" spans="1:14" s="3" customFormat="1" ht="26.25" customHeight="1" thickTop="1" thickBot="1" x14ac:dyDescent="0.25">
      <c r="A15" s="225"/>
      <c r="B15" s="227"/>
      <c r="C15" s="227"/>
      <c r="D15" s="227"/>
      <c r="E15" s="227"/>
      <c r="F15" s="227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6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6"/>
      <c r="C17" s="147"/>
      <c r="D17" s="146">
        <v>45961</v>
      </c>
      <c r="E17" s="148">
        <f>'[2]CTA. RECOLECTORA (010)'!E6</f>
        <v>0</v>
      </c>
      <c r="F17" s="149">
        <v>0</v>
      </c>
      <c r="G17" s="150">
        <f>+G14</f>
        <v>80381514.963799983</v>
      </c>
      <c r="H17" s="75"/>
    </row>
    <row r="18" spans="1:8" s="10" customFormat="1" ht="27" customHeight="1" thickTop="1" thickBot="1" x14ac:dyDescent="0.25">
      <c r="A18" s="38"/>
      <c r="B18" s="111">
        <v>45962</v>
      </c>
      <c r="C18" s="112"/>
      <c r="D18" s="113" t="s">
        <v>76</v>
      </c>
      <c r="E18" s="114"/>
      <c r="F18" s="178">
        <v>2177.39</v>
      </c>
      <c r="G18" s="115">
        <f>G17+E18-F18</f>
        <v>80379337.573799983</v>
      </c>
    </row>
    <row r="19" spans="1:8" s="10" customFormat="1" ht="27" customHeight="1" thickTop="1" thickBot="1" x14ac:dyDescent="0.25">
      <c r="A19" s="202"/>
      <c r="B19" s="111">
        <v>45962</v>
      </c>
      <c r="C19" s="112"/>
      <c r="D19" s="113" t="s">
        <v>137</v>
      </c>
      <c r="E19" s="114"/>
      <c r="F19" s="203"/>
      <c r="G19" s="115">
        <f t="shared" ref="G19:G82" si="0">G18+E19-F19</f>
        <v>80379337.573799983</v>
      </c>
    </row>
    <row r="20" spans="1:8" s="10" customFormat="1" ht="18" thickTop="1" thickBot="1" x14ac:dyDescent="0.25">
      <c r="A20" s="21"/>
      <c r="B20" s="116">
        <v>45962</v>
      </c>
      <c r="C20" s="117"/>
      <c r="D20" s="113" t="s">
        <v>36</v>
      </c>
      <c r="E20" s="114">
        <v>5000</v>
      </c>
      <c r="F20" s="179"/>
      <c r="G20" s="115">
        <f t="shared" si="0"/>
        <v>80384337.573799983</v>
      </c>
    </row>
    <row r="21" spans="1:8" s="7" customFormat="1" ht="18" thickTop="1" thickBot="1" x14ac:dyDescent="0.25">
      <c r="A21" s="21"/>
      <c r="B21" s="116">
        <v>45962</v>
      </c>
      <c r="C21" s="117"/>
      <c r="D21" s="113" t="s">
        <v>36</v>
      </c>
      <c r="E21" s="114">
        <v>3000</v>
      </c>
      <c r="F21" s="179"/>
      <c r="G21" s="115">
        <f t="shared" si="0"/>
        <v>80387337.573799983</v>
      </c>
    </row>
    <row r="22" spans="1:8" s="7" customFormat="1" ht="18" thickTop="1" thickBot="1" x14ac:dyDescent="0.25">
      <c r="A22" s="21"/>
      <c r="B22" s="116">
        <v>45962</v>
      </c>
      <c r="C22" s="117"/>
      <c r="D22" s="113" t="s">
        <v>26</v>
      </c>
      <c r="E22" s="114">
        <v>8300</v>
      </c>
      <c r="F22" s="179">
        <v>218.06</v>
      </c>
      <c r="G22" s="115">
        <f t="shared" si="0"/>
        <v>80395419.51379998</v>
      </c>
    </row>
    <row r="23" spans="1:8" s="7" customFormat="1" ht="18" thickTop="1" thickBot="1" x14ac:dyDescent="0.25">
      <c r="A23" s="21"/>
      <c r="B23" s="116">
        <v>45963</v>
      </c>
      <c r="C23" s="117"/>
      <c r="D23" s="113" t="s">
        <v>36</v>
      </c>
      <c r="E23" s="114">
        <v>5000</v>
      </c>
      <c r="F23" s="179"/>
      <c r="G23" s="115">
        <f t="shared" si="0"/>
        <v>80400419.51379998</v>
      </c>
    </row>
    <row r="24" spans="1:8" s="7" customFormat="1" ht="18" thickTop="1" thickBot="1" x14ac:dyDescent="0.25">
      <c r="A24" s="21"/>
      <c r="B24" s="116">
        <v>45963</v>
      </c>
      <c r="C24" s="117"/>
      <c r="D24" s="113" t="s">
        <v>26</v>
      </c>
      <c r="E24" s="114">
        <v>3000</v>
      </c>
      <c r="F24" s="179">
        <v>81.599999999999994</v>
      </c>
      <c r="G24" s="115">
        <f t="shared" si="0"/>
        <v>80403337.913799986</v>
      </c>
    </row>
    <row r="25" spans="1:8" s="7" customFormat="1" ht="18" thickTop="1" thickBot="1" x14ac:dyDescent="0.25">
      <c r="A25" s="21"/>
      <c r="B25" s="116">
        <v>45964</v>
      </c>
      <c r="C25" s="117"/>
      <c r="D25" s="113" t="s">
        <v>36</v>
      </c>
      <c r="E25" s="114">
        <v>1830</v>
      </c>
      <c r="F25" s="179"/>
      <c r="G25" s="115">
        <f t="shared" si="0"/>
        <v>80405167.913799986</v>
      </c>
    </row>
    <row r="26" spans="1:8" s="7" customFormat="1" ht="18" thickTop="1" thickBot="1" x14ac:dyDescent="0.25">
      <c r="A26" s="21"/>
      <c r="B26" s="116">
        <v>45964</v>
      </c>
      <c r="C26" s="117"/>
      <c r="D26" s="113" t="s">
        <v>36</v>
      </c>
      <c r="E26" s="114">
        <v>13380</v>
      </c>
      <c r="F26" s="179"/>
      <c r="G26" s="115">
        <f t="shared" si="0"/>
        <v>80418547.913799986</v>
      </c>
    </row>
    <row r="27" spans="1:8" s="7" customFormat="1" ht="24.75" customHeight="1" thickTop="1" thickBot="1" x14ac:dyDescent="0.25">
      <c r="A27" s="21"/>
      <c r="B27" s="116">
        <v>45964</v>
      </c>
      <c r="C27" s="117"/>
      <c r="D27" s="113" t="s">
        <v>36</v>
      </c>
      <c r="E27" s="114">
        <v>5200</v>
      </c>
      <c r="F27" s="179"/>
      <c r="G27" s="115">
        <f t="shared" si="0"/>
        <v>80423747.913799986</v>
      </c>
    </row>
    <row r="28" spans="1:8" s="7" customFormat="1" ht="18" thickTop="1" thickBot="1" x14ac:dyDescent="0.25">
      <c r="A28" s="21"/>
      <c r="B28" s="116">
        <v>45964</v>
      </c>
      <c r="C28" s="117"/>
      <c r="D28" s="113" t="s">
        <v>36</v>
      </c>
      <c r="E28" s="114">
        <v>47000</v>
      </c>
      <c r="F28" s="179"/>
      <c r="G28" s="115">
        <f t="shared" si="0"/>
        <v>80470747.913799986</v>
      </c>
    </row>
    <row r="29" spans="1:8" s="7" customFormat="1" ht="20.25" customHeight="1" thickTop="1" thickBot="1" x14ac:dyDescent="0.25">
      <c r="A29" s="21"/>
      <c r="B29" s="116">
        <v>45964</v>
      </c>
      <c r="C29" s="117"/>
      <c r="D29" s="113" t="s">
        <v>26</v>
      </c>
      <c r="E29" s="114">
        <v>8198.16</v>
      </c>
      <c r="F29" s="179">
        <v>215.56</v>
      </c>
      <c r="G29" s="115">
        <f t="shared" si="0"/>
        <v>80478730.51379998</v>
      </c>
    </row>
    <row r="30" spans="1:8" s="7" customFormat="1" ht="24.75" customHeight="1" thickTop="1" thickBot="1" x14ac:dyDescent="0.25">
      <c r="A30" s="21"/>
      <c r="B30" s="116">
        <v>45964</v>
      </c>
      <c r="C30" s="117"/>
      <c r="D30" s="113" t="s">
        <v>138</v>
      </c>
      <c r="E30" s="114">
        <v>10949.17</v>
      </c>
      <c r="F30" s="179"/>
      <c r="G30" s="115">
        <f t="shared" si="0"/>
        <v>80489679.683799982</v>
      </c>
    </row>
    <row r="31" spans="1:8" s="7" customFormat="1" ht="18" thickTop="1" thickBot="1" x14ac:dyDescent="0.25">
      <c r="A31" s="21"/>
      <c r="B31" s="116">
        <v>45964</v>
      </c>
      <c r="C31" s="117"/>
      <c r="D31" s="113" t="s">
        <v>138</v>
      </c>
      <c r="E31" s="114">
        <v>12959</v>
      </c>
      <c r="F31" s="179"/>
      <c r="G31" s="115">
        <f t="shared" si="0"/>
        <v>80502638.683799982</v>
      </c>
    </row>
    <row r="32" spans="1:8" s="7" customFormat="1" ht="18" thickTop="1" thickBot="1" x14ac:dyDescent="0.25">
      <c r="A32" s="21"/>
      <c r="B32" s="116">
        <v>45965</v>
      </c>
      <c r="C32" s="117"/>
      <c r="D32" s="113" t="s">
        <v>36</v>
      </c>
      <c r="E32" s="114">
        <v>22480</v>
      </c>
      <c r="F32" s="179"/>
      <c r="G32" s="115">
        <f t="shared" si="0"/>
        <v>80525118.683799982</v>
      </c>
    </row>
    <row r="33" spans="1:7" s="7" customFormat="1" ht="18" thickTop="1" thickBot="1" x14ac:dyDescent="0.25">
      <c r="A33" s="21"/>
      <c r="B33" s="116">
        <v>45965</v>
      </c>
      <c r="C33" s="117"/>
      <c r="D33" s="113" t="s">
        <v>36</v>
      </c>
      <c r="E33" s="114">
        <v>2425</v>
      </c>
      <c r="F33" s="179"/>
      <c r="G33" s="115">
        <f t="shared" si="0"/>
        <v>80527543.683799982</v>
      </c>
    </row>
    <row r="34" spans="1:7" s="7" customFormat="1" ht="23.25" customHeight="1" thickTop="1" thickBot="1" x14ac:dyDescent="0.25">
      <c r="A34" s="21"/>
      <c r="B34" s="116">
        <v>45965</v>
      </c>
      <c r="C34" s="117"/>
      <c r="D34" s="113" t="s">
        <v>26</v>
      </c>
      <c r="E34" s="114">
        <v>17611.22</v>
      </c>
      <c r="F34" s="179">
        <v>465.53</v>
      </c>
      <c r="G34" s="115">
        <f t="shared" si="0"/>
        <v>80544689.37379998</v>
      </c>
    </row>
    <row r="35" spans="1:7" s="7" customFormat="1" ht="18" thickTop="1" thickBot="1" x14ac:dyDescent="0.25">
      <c r="A35" s="21"/>
      <c r="B35" s="116">
        <v>45965</v>
      </c>
      <c r="C35" s="117"/>
      <c r="D35" s="113" t="s">
        <v>71</v>
      </c>
      <c r="E35" s="114">
        <v>1817728.88</v>
      </c>
      <c r="F35" s="179"/>
      <c r="G35" s="115">
        <f t="shared" si="0"/>
        <v>82362418.253799975</v>
      </c>
    </row>
    <row r="36" spans="1:7" s="7" customFormat="1" ht="18" thickTop="1" thickBot="1" x14ac:dyDescent="0.25">
      <c r="A36" s="21"/>
      <c r="B36" s="116">
        <v>45965</v>
      </c>
      <c r="C36" s="117"/>
      <c r="D36" s="113" t="s">
        <v>71</v>
      </c>
      <c r="E36" s="114">
        <v>528343.9</v>
      </c>
      <c r="F36" s="179"/>
      <c r="G36" s="115">
        <f t="shared" si="0"/>
        <v>82890762.153799981</v>
      </c>
    </row>
    <row r="37" spans="1:7" s="7" customFormat="1" ht="18" thickTop="1" thickBot="1" x14ac:dyDescent="0.25">
      <c r="A37" s="21"/>
      <c r="B37" s="116">
        <v>45965</v>
      </c>
      <c r="C37" s="117"/>
      <c r="D37" s="113" t="s">
        <v>71</v>
      </c>
      <c r="E37" s="114">
        <v>3784267.64</v>
      </c>
      <c r="F37" s="179"/>
      <c r="G37" s="115">
        <f t="shared" si="0"/>
        <v>86675029.793799981</v>
      </c>
    </row>
    <row r="38" spans="1:7" s="7" customFormat="1" ht="18" thickTop="1" thickBot="1" x14ac:dyDescent="0.25">
      <c r="A38" s="21"/>
      <c r="B38" s="116">
        <v>45965</v>
      </c>
      <c r="C38" s="117"/>
      <c r="D38" s="113" t="s">
        <v>71</v>
      </c>
      <c r="E38" s="114">
        <v>2153275.4</v>
      </c>
      <c r="F38" s="179"/>
      <c r="G38" s="115">
        <f t="shared" si="0"/>
        <v>88828305.193799987</v>
      </c>
    </row>
    <row r="39" spans="1:7" s="7" customFormat="1" ht="15" customHeight="1" thickTop="1" thickBot="1" x14ac:dyDescent="0.25">
      <c r="A39" s="21"/>
      <c r="B39" s="116">
        <v>45965</v>
      </c>
      <c r="C39" s="117"/>
      <c r="D39" s="113" t="s">
        <v>139</v>
      </c>
      <c r="E39" s="114">
        <v>18709.599999999999</v>
      </c>
      <c r="F39" s="179"/>
      <c r="G39" s="115">
        <f t="shared" si="0"/>
        <v>88847014.793799981</v>
      </c>
    </row>
    <row r="40" spans="1:7" s="7" customFormat="1" ht="18" thickTop="1" thickBot="1" x14ac:dyDescent="0.25">
      <c r="A40" s="21"/>
      <c r="B40" s="116">
        <v>45965</v>
      </c>
      <c r="C40" s="117"/>
      <c r="D40" s="113" t="s">
        <v>71</v>
      </c>
      <c r="E40" s="114">
        <v>50007</v>
      </c>
      <c r="F40" s="179"/>
      <c r="G40" s="115">
        <f t="shared" si="0"/>
        <v>88897021.793799981</v>
      </c>
    </row>
    <row r="41" spans="1:7" s="7" customFormat="1" ht="26.25" customHeight="1" thickTop="1" thickBot="1" x14ac:dyDescent="0.25">
      <c r="A41" s="21"/>
      <c r="B41" s="116">
        <v>45965</v>
      </c>
      <c r="C41" s="117"/>
      <c r="D41" s="113" t="s">
        <v>71</v>
      </c>
      <c r="E41" s="114">
        <v>418227</v>
      </c>
      <c r="F41" s="179"/>
      <c r="G41" s="115">
        <f t="shared" si="0"/>
        <v>89315248.793799981</v>
      </c>
    </row>
    <row r="42" spans="1:7" s="7" customFormat="1" ht="19.5" customHeight="1" thickTop="1" thickBot="1" x14ac:dyDescent="0.25">
      <c r="A42" s="21"/>
      <c r="B42" s="116">
        <v>45965</v>
      </c>
      <c r="C42" s="117"/>
      <c r="D42" s="113" t="s">
        <v>71</v>
      </c>
      <c r="E42" s="114">
        <v>336713.1</v>
      </c>
      <c r="F42" s="179"/>
      <c r="G42" s="115">
        <f t="shared" si="0"/>
        <v>89651961.893799976</v>
      </c>
    </row>
    <row r="43" spans="1:7" s="7" customFormat="1" ht="24.75" customHeight="1" thickTop="1" thickBot="1" x14ac:dyDescent="0.25">
      <c r="A43" s="21"/>
      <c r="B43" s="116">
        <v>45965</v>
      </c>
      <c r="C43" s="117"/>
      <c r="D43" s="113" t="s">
        <v>140</v>
      </c>
      <c r="E43" s="114">
        <v>50000</v>
      </c>
      <c r="F43" s="180"/>
      <c r="G43" s="115">
        <f t="shared" si="0"/>
        <v>89701961.893799976</v>
      </c>
    </row>
    <row r="44" spans="1:7" s="7" customFormat="1" ht="18" thickTop="1" thickBot="1" x14ac:dyDescent="0.25">
      <c r="A44" s="21"/>
      <c r="B44" s="116">
        <v>45966</v>
      </c>
      <c r="C44" s="117"/>
      <c r="D44" s="113" t="s">
        <v>36</v>
      </c>
      <c r="E44" s="114">
        <v>5175</v>
      </c>
      <c r="F44" s="179"/>
      <c r="G44" s="115">
        <f t="shared" si="0"/>
        <v>89707136.893799976</v>
      </c>
    </row>
    <row r="45" spans="1:7" s="7" customFormat="1" ht="18" thickTop="1" thickBot="1" x14ac:dyDescent="0.25">
      <c r="A45" s="21"/>
      <c r="B45" s="116">
        <v>45966</v>
      </c>
      <c r="C45" s="117"/>
      <c r="D45" s="113" t="s">
        <v>36</v>
      </c>
      <c r="E45" s="114">
        <v>8345</v>
      </c>
      <c r="F45" s="179"/>
      <c r="G45" s="115">
        <f t="shared" si="0"/>
        <v>89715481.893799976</v>
      </c>
    </row>
    <row r="46" spans="1:7" s="7" customFormat="1" ht="26.25" customHeight="1" thickTop="1" thickBot="1" x14ac:dyDescent="0.25">
      <c r="A46" s="21"/>
      <c r="B46" s="116">
        <v>45966</v>
      </c>
      <c r="C46" s="117"/>
      <c r="D46" s="113" t="s">
        <v>26</v>
      </c>
      <c r="E46" s="114">
        <v>40730</v>
      </c>
      <c r="F46" s="179">
        <v>1107.8599999999999</v>
      </c>
      <c r="G46" s="115">
        <f t="shared" si="0"/>
        <v>89755104.033799976</v>
      </c>
    </row>
    <row r="47" spans="1:7" s="7" customFormat="1" ht="21" customHeight="1" thickTop="1" thickBot="1" x14ac:dyDescent="0.25">
      <c r="A47" s="21"/>
      <c r="B47" s="116">
        <v>45966</v>
      </c>
      <c r="C47" s="117"/>
      <c r="D47" s="130" t="s">
        <v>141</v>
      </c>
      <c r="E47" s="114">
        <v>1862780</v>
      </c>
      <c r="F47" s="180"/>
      <c r="G47" s="115">
        <f t="shared" si="0"/>
        <v>91617884.033799976</v>
      </c>
    </row>
    <row r="48" spans="1:7" s="7" customFormat="1" ht="25.5" customHeight="1" thickTop="1" thickBot="1" x14ac:dyDescent="0.25">
      <c r="A48" s="21"/>
      <c r="B48" s="116">
        <v>45966</v>
      </c>
      <c r="C48" s="117"/>
      <c r="D48" s="113" t="s">
        <v>140</v>
      </c>
      <c r="E48" s="114">
        <v>50000</v>
      </c>
      <c r="F48" s="180"/>
      <c r="G48" s="115">
        <f t="shared" si="0"/>
        <v>91667884.033799976</v>
      </c>
    </row>
    <row r="49" spans="1:7" s="7" customFormat="1" ht="24.75" customHeight="1" thickTop="1" thickBot="1" x14ac:dyDescent="0.25">
      <c r="A49" s="21"/>
      <c r="B49" s="116">
        <v>45967</v>
      </c>
      <c r="C49" s="117"/>
      <c r="D49" s="113" t="s">
        <v>36</v>
      </c>
      <c r="E49" s="114">
        <v>5504</v>
      </c>
      <c r="F49" s="179"/>
      <c r="G49" s="115">
        <f t="shared" si="0"/>
        <v>91673388.033799976</v>
      </c>
    </row>
    <row r="50" spans="1:7" s="7" customFormat="1" ht="18" thickTop="1" thickBot="1" x14ac:dyDescent="0.25">
      <c r="A50" s="21"/>
      <c r="B50" s="116">
        <v>45967</v>
      </c>
      <c r="C50" s="117"/>
      <c r="D50" s="113" t="s">
        <v>36</v>
      </c>
      <c r="E50" s="114">
        <v>22700</v>
      </c>
      <c r="F50" s="179"/>
      <c r="G50" s="115">
        <f t="shared" si="0"/>
        <v>91696088.033799976</v>
      </c>
    </row>
    <row r="51" spans="1:7" s="7" customFormat="1" ht="18" thickTop="1" thickBot="1" x14ac:dyDescent="0.25">
      <c r="A51" s="21"/>
      <c r="B51" s="116">
        <v>45967</v>
      </c>
      <c r="C51" s="117"/>
      <c r="D51" s="113" t="s">
        <v>26</v>
      </c>
      <c r="E51" s="114">
        <v>40219.08</v>
      </c>
      <c r="F51" s="179">
        <v>1019.82</v>
      </c>
      <c r="G51" s="115">
        <f t="shared" si="0"/>
        <v>91735287.293799981</v>
      </c>
    </row>
    <row r="52" spans="1:7" s="7" customFormat="1" ht="31.5" thickTop="1" thickBot="1" x14ac:dyDescent="0.25">
      <c r="A52" s="21"/>
      <c r="B52" s="116">
        <v>45967</v>
      </c>
      <c r="C52" s="117"/>
      <c r="D52" s="113" t="s">
        <v>65</v>
      </c>
      <c r="E52" s="114">
        <v>6410</v>
      </c>
      <c r="F52" s="179">
        <v>217.29999999999998</v>
      </c>
      <c r="G52" s="115">
        <f t="shared" si="0"/>
        <v>91741479.993799984</v>
      </c>
    </row>
    <row r="53" spans="1:7" s="7" customFormat="1" ht="21.75" customHeight="1" thickTop="1" thickBot="1" x14ac:dyDescent="0.25">
      <c r="A53" s="21"/>
      <c r="B53" s="116">
        <v>45967</v>
      </c>
      <c r="C53" s="117"/>
      <c r="D53" s="113" t="s">
        <v>71</v>
      </c>
      <c r="E53" s="114">
        <v>217581.14</v>
      </c>
      <c r="F53" s="179"/>
      <c r="G53" s="115">
        <f t="shared" si="0"/>
        <v>91959061.133799985</v>
      </c>
    </row>
    <row r="54" spans="1:7" s="7" customFormat="1" ht="18" thickTop="1" thickBot="1" x14ac:dyDescent="0.25">
      <c r="A54" s="21"/>
      <c r="B54" s="116">
        <v>45967</v>
      </c>
      <c r="C54" s="117"/>
      <c r="D54" s="113" t="s">
        <v>21</v>
      </c>
      <c r="E54" s="114"/>
      <c r="F54" s="179">
        <v>5502298.2699999996</v>
      </c>
      <c r="G54" s="115">
        <f t="shared" si="0"/>
        <v>86456762.863799989</v>
      </c>
    </row>
    <row r="55" spans="1:7" s="7" customFormat="1" ht="22.5" customHeight="1" thickTop="1" thickBot="1" x14ac:dyDescent="0.25">
      <c r="A55" s="21"/>
      <c r="B55" s="116">
        <v>45959</v>
      </c>
      <c r="C55" s="117" t="s">
        <v>142</v>
      </c>
      <c r="D55" s="118" t="s">
        <v>73</v>
      </c>
      <c r="E55" s="114"/>
      <c r="F55" s="181"/>
      <c r="G55" s="115">
        <f t="shared" si="0"/>
        <v>86456762.863799989</v>
      </c>
    </row>
    <row r="56" spans="1:7" s="7" customFormat="1" ht="19.5" customHeight="1" thickTop="1" thickBot="1" x14ac:dyDescent="0.25">
      <c r="A56" s="21"/>
      <c r="B56" s="116">
        <v>45968</v>
      </c>
      <c r="C56" s="117"/>
      <c r="D56" s="113" t="s">
        <v>36</v>
      </c>
      <c r="E56" s="114">
        <v>27775</v>
      </c>
      <c r="F56" s="179"/>
      <c r="G56" s="115">
        <f t="shared" si="0"/>
        <v>86484537.863799989</v>
      </c>
    </row>
    <row r="57" spans="1:7" s="7" customFormat="1" ht="18" thickTop="1" thickBot="1" x14ac:dyDescent="0.25">
      <c r="A57" s="21"/>
      <c r="B57" s="116">
        <v>45968</v>
      </c>
      <c r="C57" s="117"/>
      <c r="D57" s="113" t="s">
        <v>36</v>
      </c>
      <c r="E57" s="114">
        <v>34200</v>
      </c>
      <c r="F57" s="179"/>
      <c r="G57" s="115">
        <f t="shared" si="0"/>
        <v>86518737.863799989</v>
      </c>
    </row>
    <row r="58" spans="1:7" s="7" customFormat="1" ht="18" thickTop="1" thickBot="1" x14ac:dyDescent="0.25">
      <c r="A58" s="21"/>
      <c r="B58" s="116">
        <v>45968</v>
      </c>
      <c r="C58" s="117"/>
      <c r="D58" s="113" t="s">
        <v>36</v>
      </c>
      <c r="E58" s="114">
        <v>11575</v>
      </c>
      <c r="F58" s="180"/>
      <c r="G58" s="115">
        <f t="shared" si="0"/>
        <v>86530312.863799989</v>
      </c>
    </row>
    <row r="59" spans="1:7" s="7" customFormat="1" ht="18" thickTop="1" thickBot="1" x14ac:dyDescent="0.25">
      <c r="A59" s="21"/>
      <c r="B59" s="116">
        <v>45968</v>
      </c>
      <c r="C59" s="117"/>
      <c r="D59" s="113" t="s">
        <v>36</v>
      </c>
      <c r="E59" s="114">
        <v>2250</v>
      </c>
      <c r="F59" s="179"/>
      <c r="G59" s="115">
        <f t="shared" si="0"/>
        <v>86532562.863799989</v>
      </c>
    </row>
    <row r="60" spans="1:7" s="7" customFormat="1" ht="25.5" customHeight="1" thickTop="1" thickBot="1" x14ac:dyDescent="0.25">
      <c r="A60" s="21"/>
      <c r="B60" s="116">
        <v>45968</v>
      </c>
      <c r="C60" s="117"/>
      <c r="D60" s="113" t="s">
        <v>36</v>
      </c>
      <c r="E60" s="114">
        <v>2800</v>
      </c>
      <c r="F60" s="179"/>
      <c r="G60" s="115">
        <f t="shared" si="0"/>
        <v>86535362.863799989</v>
      </c>
    </row>
    <row r="61" spans="1:7" s="7" customFormat="1" ht="18" thickTop="1" thickBot="1" x14ac:dyDescent="0.25">
      <c r="A61" s="21"/>
      <c r="B61" s="116">
        <v>45968</v>
      </c>
      <c r="C61" s="117"/>
      <c r="D61" s="113" t="s">
        <v>36</v>
      </c>
      <c r="E61" s="114">
        <v>65</v>
      </c>
      <c r="F61" s="179"/>
      <c r="G61" s="115">
        <f t="shared" si="0"/>
        <v>86535427.863799989</v>
      </c>
    </row>
    <row r="62" spans="1:7" s="7" customFormat="1" ht="18" thickTop="1" thickBot="1" x14ac:dyDescent="0.25">
      <c r="A62" s="21"/>
      <c r="B62" s="116">
        <v>45968</v>
      </c>
      <c r="C62" s="117"/>
      <c r="D62" s="113" t="s">
        <v>26</v>
      </c>
      <c r="E62" s="114">
        <v>30226.98</v>
      </c>
      <c r="F62" s="179">
        <v>793.87</v>
      </c>
      <c r="G62" s="115">
        <f t="shared" si="0"/>
        <v>86564860.973799989</v>
      </c>
    </row>
    <row r="63" spans="1:7" s="7" customFormat="1" ht="46.5" thickTop="1" thickBot="1" x14ac:dyDescent="0.25">
      <c r="A63" s="21"/>
      <c r="B63" s="116">
        <v>45968</v>
      </c>
      <c r="C63" s="117"/>
      <c r="D63" s="113" t="s">
        <v>143</v>
      </c>
      <c r="E63" s="114">
        <v>1965</v>
      </c>
      <c r="F63" s="179"/>
      <c r="G63" s="115">
        <f t="shared" si="0"/>
        <v>86566825.973799989</v>
      </c>
    </row>
    <row r="64" spans="1:7" s="7" customFormat="1" ht="18.75" customHeight="1" thickTop="1" thickBot="1" x14ac:dyDescent="0.25">
      <c r="A64" s="21"/>
      <c r="B64" s="116">
        <v>45968</v>
      </c>
      <c r="C64" s="117"/>
      <c r="D64" s="113" t="s">
        <v>139</v>
      </c>
      <c r="E64" s="114">
        <v>92287.89</v>
      </c>
      <c r="F64" s="179"/>
      <c r="G64" s="115">
        <f t="shared" si="0"/>
        <v>86659113.863799989</v>
      </c>
    </row>
    <row r="65" spans="1:7" s="7" customFormat="1" ht="31.5" thickTop="1" thickBot="1" x14ac:dyDescent="0.25">
      <c r="A65" s="21"/>
      <c r="B65" s="116">
        <v>45968</v>
      </c>
      <c r="C65" s="117" t="s">
        <v>142</v>
      </c>
      <c r="D65" s="118" t="s">
        <v>77</v>
      </c>
      <c r="E65" s="114"/>
      <c r="F65" s="181">
        <v>203202.21999999974</v>
      </c>
      <c r="G65" s="115">
        <f t="shared" si="0"/>
        <v>86455911.64379999</v>
      </c>
    </row>
    <row r="66" spans="1:7" s="7" customFormat="1" ht="18" thickTop="1" thickBot="1" x14ac:dyDescent="0.25">
      <c r="A66" s="21"/>
      <c r="B66" s="116">
        <v>45969</v>
      </c>
      <c r="C66" s="117"/>
      <c r="D66" s="113" t="s">
        <v>36</v>
      </c>
      <c r="E66" s="114">
        <v>8710</v>
      </c>
      <c r="F66" s="179"/>
      <c r="G66" s="115">
        <f t="shared" si="0"/>
        <v>86464621.64379999</v>
      </c>
    </row>
    <row r="67" spans="1:7" s="7" customFormat="1" ht="18" thickTop="1" thickBot="1" x14ac:dyDescent="0.25">
      <c r="A67" s="21"/>
      <c r="B67" s="116">
        <v>45969</v>
      </c>
      <c r="C67" s="117"/>
      <c r="D67" s="113" t="s">
        <v>26</v>
      </c>
      <c r="E67" s="114">
        <v>2800</v>
      </c>
      <c r="F67" s="179">
        <v>76.16</v>
      </c>
      <c r="G67" s="115">
        <f t="shared" si="0"/>
        <v>86467345.483799994</v>
      </c>
    </row>
    <row r="68" spans="1:7" s="7" customFormat="1" ht="18" thickTop="1" thickBot="1" x14ac:dyDescent="0.25">
      <c r="A68" s="21"/>
      <c r="B68" s="116">
        <v>45970</v>
      </c>
      <c r="C68" s="117"/>
      <c r="D68" s="113" t="s">
        <v>36</v>
      </c>
      <c r="E68" s="114">
        <v>3755</v>
      </c>
      <c r="F68" s="179"/>
      <c r="G68" s="115">
        <f t="shared" si="0"/>
        <v>86471100.483799994</v>
      </c>
    </row>
    <row r="69" spans="1:7" s="7" customFormat="1" ht="18" thickTop="1" thickBot="1" x14ac:dyDescent="0.25">
      <c r="A69" s="21"/>
      <c r="B69" s="116">
        <v>45970</v>
      </c>
      <c r="C69" s="117"/>
      <c r="D69" s="113" t="s">
        <v>26</v>
      </c>
      <c r="E69" s="114">
        <v>6800</v>
      </c>
      <c r="F69" s="179">
        <v>170</v>
      </c>
      <c r="G69" s="115">
        <f t="shared" si="0"/>
        <v>86477730.483799994</v>
      </c>
    </row>
    <row r="70" spans="1:7" s="7" customFormat="1" ht="18" thickTop="1" thickBot="1" x14ac:dyDescent="0.25">
      <c r="A70" s="21"/>
      <c r="B70" s="116">
        <v>45972</v>
      </c>
      <c r="C70" s="117"/>
      <c r="D70" s="113" t="s">
        <v>36</v>
      </c>
      <c r="E70" s="114">
        <v>180</v>
      </c>
      <c r="F70" s="179"/>
      <c r="G70" s="115">
        <f t="shared" si="0"/>
        <v>86477910.483799994</v>
      </c>
    </row>
    <row r="71" spans="1:7" s="7" customFormat="1" ht="18" thickTop="1" thickBot="1" x14ac:dyDescent="0.25">
      <c r="A71" s="21"/>
      <c r="B71" s="116">
        <v>45972</v>
      </c>
      <c r="C71" s="117"/>
      <c r="D71" s="113" t="s">
        <v>36</v>
      </c>
      <c r="E71" s="114">
        <v>39256</v>
      </c>
      <c r="F71" s="179"/>
      <c r="G71" s="115">
        <f t="shared" si="0"/>
        <v>86517166.483799994</v>
      </c>
    </row>
    <row r="72" spans="1:7" s="7" customFormat="1" ht="18" thickTop="1" thickBot="1" x14ac:dyDescent="0.25">
      <c r="A72" s="21"/>
      <c r="B72" s="116">
        <v>45972</v>
      </c>
      <c r="C72" s="117"/>
      <c r="D72" s="113" t="s">
        <v>36</v>
      </c>
      <c r="E72" s="114">
        <v>5100</v>
      </c>
      <c r="F72" s="179"/>
      <c r="G72" s="115">
        <f t="shared" si="0"/>
        <v>86522266.483799994</v>
      </c>
    </row>
    <row r="73" spans="1:7" s="7" customFormat="1" ht="18" thickTop="1" thickBot="1" x14ac:dyDescent="0.25">
      <c r="A73" s="21"/>
      <c r="B73" s="116">
        <v>45972</v>
      </c>
      <c r="C73" s="117"/>
      <c r="D73" s="113" t="s">
        <v>36</v>
      </c>
      <c r="E73" s="119">
        <v>55635</v>
      </c>
      <c r="F73" s="179"/>
      <c r="G73" s="115">
        <f t="shared" si="0"/>
        <v>86577901.483799994</v>
      </c>
    </row>
    <row r="74" spans="1:7" s="7" customFormat="1" ht="18" thickTop="1" thickBot="1" x14ac:dyDescent="0.25">
      <c r="A74" s="21"/>
      <c r="B74" s="116">
        <v>45972</v>
      </c>
      <c r="C74" s="117"/>
      <c r="D74" s="113" t="s">
        <v>36</v>
      </c>
      <c r="E74" s="119">
        <v>15950</v>
      </c>
      <c r="F74" s="179"/>
      <c r="G74" s="115">
        <f t="shared" si="0"/>
        <v>86593851.483799994</v>
      </c>
    </row>
    <row r="75" spans="1:7" s="7" customFormat="1" ht="18" thickTop="1" thickBot="1" x14ac:dyDescent="0.25">
      <c r="A75" s="21"/>
      <c r="B75" s="116">
        <v>45972</v>
      </c>
      <c r="C75" s="117"/>
      <c r="D75" s="113" t="s">
        <v>36</v>
      </c>
      <c r="E75" s="119">
        <v>4625</v>
      </c>
      <c r="F75" s="182"/>
      <c r="G75" s="115">
        <f t="shared" si="0"/>
        <v>86598476.483799994</v>
      </c>
    </row>
    <row r="76" spans="1:7" s="7" customFormat="1" ht="18" thickTop="1" thickBot="1" x14ac:dyDescent="0.25">
      <c r="A76" s="21"/>
      <c r="B76" s="116">
        <v>45972</v>
      </c>
      <c r="C76" s="117"/>
      <c r="D76" s="113" t="s">
        <v>36</v>
      </c>
      <c r="E76" s="119">
        <v>19400</v>
      </c>
      <c r="F76" s="182"/>
      <c r="G76" s="115">
        <f t="shared" si="0"/>
        <v>86617876.483799994</v>
      </c>
    </row>
    <row r="77" spans="1:7" s="7" customFormat="1" ht="18" thickTop="1" thickBot="1" x14ac:dyDescent="0.25">
      <c r="A77" s="21"/>
      <c r="B77" s="116">
        <v>45972</v>
      </c>
      <c r="C77" s="117"/>
      <c r="D77" s="118" t="s">
        <v>36</v>
      </c>
      <c r="E77" s="114">
        <v>3352</v>
      </c>
      <c r="F77" s="179"/>
      <c r="G77" s="115">
        <f t="shared" si="0"/>
        <v>86621228.483799994</v>
      </c>
    </row>
    <row r="78" spans="1:7" s="7" customFormat="1" ht="21" customHeight="1" thickTop="1" thickBot="1" x14ac:dyDescent="0.25">
      <c r="A78" s="21"/>
      <c r="B78" s="116">
        <v>45972</v>
      </c>
      <c r="C78" s="117"/>
      <c r="D78" s="113" t="s">
        <v>26</v>
      </c>
      <c r="E78" s="114">
        <v>42051.45</v>
      </c>
      <c r="F78" s="179">
        <v>1069.56</v>
      </c>
      <c r="G78" s="115">
        <f t="shared" si="0"/>
        <v>86662210.373799995</v>
      </c>
    </row>
    <row r="79" spans="1:7" s="7" customFormat="1" ht="20.25" customHeight="1" thickTop="1" thickBot="1" x14ac:dyDescent="0.25">
      <c r="A79" s="21"/>
      <c r="B79" s="116">
        <v>45972</v>
      </c>
      <c r="C79" s="117"/>
      <c r="D79" s="113" t="s">
        <v>65</v>
      </c>
      <c r="E79" s="114">
        <v>200</v>
      </c>
      <c r="F79" s="179">
        <v>31</v>
      </c>
      <c r="G79" s="115">
        <f t="shared" si="0"/>
        <v>86662379.373799995</v>
      </c>
    </row>
    <row r="80" spans="1:7" s="3" customFormat="1" ht="61.5" thickTop="1" thickBot="1" x14ac:dyDescent="0.25">
      <c r="A80" s="106"/>
      <c r="B80" s="116">
        <v>45972</v>
      </c>
      <c r="C80" s="117"/>
      <c r="D80" s="113" t="s">
        <v>144</v>
      </c>
      <c r="E80" s="114">
        <v>2060</v>
      </c>
      <c r="F80" s="179"/>
      <c r="G80" s="115">
        <f t="shared" si="0"/>
        <v>86664439.373799995</v>
      </c>
    </row>
    <row r="81" spans="1:8" s="7" customFormat="1" ht="46.5" thickTop="1" thickBot="1" x14ac:dyDescent="0.25">
      <c r="A81" s="21"/>
      <c r="B81" s="116">
        <v>45972</v>
      </c>
      <c r="C81" s="117"/>
      <c r="D81" s="113" t="s">
        <v>145</v>
      </c>
      <c r="E81" s="114">
        <v>20000</v>
      </c>
      <c r="F81" s="179"/>
      <c r="G81" s="115">
        <f t="shared" si="0"/>
        <v>86684439.373799995</v>
      </c>
    </row>
    <row r="82" spans="1:8" s="7" customFormat="1" ht="18" thickTop="1" thickBot="1" x14ac:dyDescent="0.25">
      <c r="A82" s="21"/>
      <c r="B82" s="116">
        <v>45973</v>
      </c>
      <c r="C82" s="117"/>
      <c r="D82" s="113" t="s">
        <v>36</v>
      </c>
      <c r="E82" s="114">
        <v>15000</v>
      </c>
      <c r="F82" s="179"/>
      <c r="G82" s="115">
        <f t="shared" si="0"/>
        <v>86699439.373799995</v>
      </c>
    </row>
    <row r="83" spans="1:8" s="7" customFormat="1" ht="18" thickTop="1" thickBot="1" x14ac:dyDescent="0.25">
      <c r="A83" s="21"/>
      <c r="B83" s="116">
        <v>45973</v>
      </c>
      <c r="C83" s="117"/>
      <c r="D83" s="113" t="s">
        <v>36</v>
      </c>
      <c r="E83" s="114">
        <v>6020</v>
      </c>
      <c r="F83" s="179"/>
      <c r="G83" s="115">
        <f t="shared" ref="G83:G146" si="1">G82+E83-F83</f>
        <v>86705459.373799995</v>
      </c>
    </row>
    <row r="84" spans="1:8" s="7" customFormat="1" ht="21" customHeight="1" thickTop="1" thickBot="1" x14ac:dyDescent="0.25">
      <c r="A84" s="21"/>
      <c r="B84" s="116">
        <v>45973</v>
      </c>
      <c r="C84" s="117"/>
      <c r="D84" s="113" t="s">
        <v>36</v>
      </c>
      <c r="E84" s="114">
        <v>5800</v>
      </c>
      <c r="F84" s="179"/>
      <c r="G84" s="115">
        <f t="shared" si="1"/>
        <v>86711259.373799995</v>
      </c>
    </row>
    <row r="85" spans="1:8" s="7" customFormat="1" ht="24.75" customHeight="1" thickTop="1" thickBot="1" x14ac:dyDescent="0.25">
      <c r="A85" s="21"/>
      <c r="B85" s="116">
        <v>45973</v>
      </c>
      <c r="C85" s="117"/>
      <c r="D85" s="131" t="s">
        <v>36</v>
      </c>
      <c r="E85" s="114">
        <v>36550</v>
      </c>
      <c r="F85" s="179"/>
      <c r="G85" s="115">
        <f t="shared" si="1"/>
        <v>86747809.373799995</v>
      </c>
    </row>
    <row r="86" spans="1:8" s="7" customFormat="1" ht="21.75" customHeight="1" thickTop="1" thickBot="1" x14ac:dyDescent="0.25">
      <c r="A86" s="21"/>
      <c r="B86" s="116">
        <v>45973</v>
      </c>
      <c r="C86" s="117"/>
      <c r="D86" s="113" t="s">
        <v>36</v>
      </c>
      <c r="E86" s="114">
        <v>20160</v>
      </c>
      <c r="F86" s="179"/>
      <c r="G86" s="115">
        <f t="shared" si="1"/>
        <v>86767969.373799995</v>
      </c>
    </row>
    <row r="87" spans="1:8" s="7" customFormat="1" ht="18" thickTop="1" thickBot="1" x14ac:dyDescent="0.25">
      <c r="A87" s="21"/>
      <c r="B87" s="116">
        <v>45973</v>
      </c>
      <c r="C87" s="117"/>
      <c r="D87" s="113" t="s">
        <v>36</v>
      </c>
      <c r="E87" s="114">
        <v>3200</v>
      </c>
      <c r="F87" s="179"/>
      <c r="G87" s="115">
        <f t="shared" si="1"/>
        <v>86771169.373799995</v>
      </c>
    </row>
    <row r="88" spans="1:8" s="7" customFormat="1" ht="18" thickTop="1" thickBot="1" x14ac:dyDescent="0.25">
      <c r="A88" s="21"/>
      <c r="B88" s="116">
        <v>45973</v>
      </c>
      <c r="C88" s="117"/>
      <c r="D88" s="113" t="s">
        <v>36</v>
      </c>
      <c r="E88" s="114">
        <v>26305</v>
      </c>
      <c r="F88" s="179"/>
      <c r="G88" s="115">
        <f t="shared" si="1"/>
        <v>86797474.373799995</v>
      </c>
    </row>
    <row r="89" spans="1:8" s="7" customFormat="1" ht="18" thickTop="1" thickBot="1" x14ac:dyDescent="0.25">
      <c r="A89" s="21"/>
      <c r="B89" s="116">
        <v>45973</v>
      </c>
      <c r="C89" s="117"/>
      <c r="D89" s="113" t="s">
        <v>36</v>
      </c>
      <c r="E89" s="114">
        <v>43835</v>
      </c>
      <c r="F89" s="179"/>
      <c r="G89" s="115">
        <f t="shared" si="1"/>
        <v>86841309.373799995</v>
      </c>
    </row>
    <row r="90" spans="1:8" s="7" customFormat="1" ht="18" thickTop="1" thickBot="1" x14ac:dyDescent="0.25">
      <c r="A90" s="21"/>
      <c r="B90" s="116">
        <v>45973</v>
      </c>
      <c r="C90" s="117"/>
      <c r="D90" s="118" t="s">
        <v>26</v>
      </c>
      <c r="E90" s="114">
        <v>118864.34</v>
      </c>
      <c r="F90" s="179">
        <v>3052.94</v>
      </c>
      <c r="G90" s="115">
        <f t="shared" si="1"/>
        <v>86957120.773800001</v>
      </c>
    </row>
    <row r="91" spans="1:8" s="7" customFormat="1" ht="31.5" thickTop="1" thickBot="1" x14ac:dyDescent="0.25">
      <c r="A91" s="21"/>
      <c r="B91" s="116">
        <v>45973</v>
      </c>
      <c r="C91" s="117"/>
      <c r="D91" s="113" t="s">
        <v>65</v>
      </c>
      <c r="E91" s="114">
        <v>1920</v>
      </c>
      <c r="F91" s="179">
        <v>82.6</v>
      </c>
      <c r="G91" s="115">
        <f t="shared" si="1"/>
        <v>86958958.173800007</v>
      </c>
    </row>
    <row r="92" spans="1:8" s="7" customFormat="1" ht="61.5" thickTop="1" thickBot="1" x14ac:dyDescent="0.25">
      <c r="A92" s="21"/>
      <c r="B92" s="116">
        <v>45973</v>
      </c>
      <c r="C92" s="117"/>
      <c r="D92" s="113" t="s">
        <v>146</v>
      </c>
      <c r="E92" s="114">
        <v>24600</v>
      </c>
      <c r="F92" s="179"/>
      <c r="G92" s="115">
        <f t="shared" si="1"/>
        <v>86983558.173800007</v>
      </c>
    </row>
    <row r="93" spans="1:8" s="7" customFormat="1" ht="46.5" thickTop="1" thickBot="1" x14ac:dyDescent="0.25">
      <c r="A93" s="21"/>
      <c r="B93" s="116">
        <v>45973</v>
      </c>
      <c r="C93" s="117"/>
      <c r="D93" s="113" t="s">
        <v>147</v>
      </c>
      <c r="E93" s="114">
        <v>15430</v>
      </c>
      <c r="F93" s="179"/>
      <c r="G93" s="115">
        <f t="shared" si="1"/>
        <v>86998988.173800007</v>
      </c>
    </row>
    <row r="94" spans="1:8" s="7" customFormat="1" ht="25.5" customHeight="1" thickTop="1" thickBot="1" x14ac:dyDescent="0.25">
      <c r="A94" s="21"/>
      <c r="B94" s="116">
        <v>45973</v>
      </c>
      <c r="C94" s="117"/>
      <c r="D94" s="113" t="s">
        <v>138</v>
      </c>
      <c r="E94" s="114">
        <v>218274.8</v>
      </c>
      <c r="F94" s="179"/>
      <c r="G94" s="115">
        <f t="shared" si="1"/>
        <v>87217262.973800004</v>
      </c>
    </row>
    <row r="95" spans="1:8" s="7" customFormat="1" ht="18" thickTop="1" thickBot="1" x14ac:dyDescent="0.25">
      <c r="A95" s="21"/>
      <c r="B95" s="116">
        <v>45974</v>
      </c>
      <c r="C95" s="117"/>
      <c r="D95" s="113" t="s">
        <v>36</v>
      </c>
      <c r="E95" s="114">
        <v>22645</v>
      </c>
      <c r="F95" s="179"/>
      <c r="G95" s="115">
        <f t="shared" si="1"/>
        <v>87239907.973800004</v>
      </c>
      <c r="H95" s="105"/>
    </row>
    <row r="96" spans="1:8" s="7" customFormat="1" ht="18" thickTop="1" thickBot="1" x14ac:dyDescent="0.25">
      <c r="A96" s="21"/>
      <c r="B96" s="116">
        <v>45974</v>
      </c>
      <c r="C96" s="117"/>
      <c r="D96" s="113" t="s">
        <v>36</v>
      </c>
      <c r="E96" s="114">
        <v>1405</v>
      </c>
      <c r="F96" s="179"/>
      <c r="G96" s="115">
        <f t="shared" si="1"/>
        <v>87241312.973800004</v>
      </c>
    </row>
    <row r="97" spans="1:7" s="7" customFormat="1" ht="18" thickTop="1" thickBot="1" x14ac:dyDescent="0.25">
      <c r="A97" s="21"/>
      <c r="B97" s="116">
        <v>45974</v>
      </c>
      <c r="C97" s="117"/>
      <c r="D97" s="113" t="s">
        <v>36</v>
      </c>
      <c r="E97" s="114">
        <v>42080</v>
      </c>
      <c r="F97" s="179"/>
      <c r="G97" s="115">
        <f t="shared" si="1"/>
        <v>87283392.973800004</v>
      </c>
    </row>
    <row r="98" spans="1:7" s="7" customFormat="1" ht="18" thickTop="1" thickBot="1" x14ac:dyDescent="0.25">
      <c r="A98" s="21"/>
      <c r="B98" s="116">
        <v>45974</v>
      </c>
      <c r="C98" s="117"/>
      <c r="D98" s="113" t="s">
        <v>36</v>
      </c>
      <c r="E98" s="114">
        <v>5500</v>
      </c>
      <c r="F98" s="179"/>
      <c r="G98" s="115">
        <f t="shared" si="1"/>
        <v>87288892.973800004</v>
      </c>
    </row>
    <row r="99" spans="1:7" s="7" customFormat="1" ht="18" thickTop="1" thickBot="1" x14ac:dyDescent="0.25">
      <c r="A99" s="21"/>
      <c r="B99" s="116">
        <v>45974</v>
      </c>
      <c r="C99" s="117"/>
      <c r="D99" s="113" t="s">
        <v>36</v>
      </c>
      <c r="E99" s="114">
        <v>4155</v>
      </c>
      <c r="F99" s="179"/>
      <c r="G99" s="115">
        <f t="shared" si="1"/>
        <v>87293047.973800004</v>
      </c>
    </row>
    <row r="100" spans="1:7" s="7" customFormat="1" ht="18" thickTop="1" thickBot="1" x14ac:dyDescent="0.25">
      <c r="A100" s="21"/>
      <c r="B100" s="116">
        <v>45974</v>
      </c>
      <c r="C100" s="117"/>
      <c r="D100" s="113" t="s">
        <v>36</v>
      </c>
      <c r="E100" s="114">
        <v>24460</v>
      </c>
      <c r="F100" s="179"/>
      <c r="G100" s="115">
        <f t="shared" si="1"/>
        <v>87317507.973800004</v>
      </c>
    </row>
    <row r="101" spans="1:7" s="7" customFormat="1" ht="18" thickTop="1" thickBot="1" x14ac:dyDescent="0.25">
      <c r="A101" s="21"/>
      <c r="B101" s="116">
        <v>45974</v>
      </c>
      <c r="C101" s="117"/>
      <c r="D101" s="113" t="s">
        <v>36</v>
      </c>
      <c r="E101" s="114">
        <v>5670</v>
      </c>
      <c r="F101" s="179"/>
      <c r="G101" s="115">
        <f t="shared" si="1"/>
        <v>87323177.973800004</v>
      </c>
    </row>
    <row r="102" spans="1:7" s="7" customFormat="1" ht="18" thickTop="1" thickBot="1" x14ac:dyDescent="0.25">
      <c r="A102" s="21"/>
      <c r="B102" s="116">
        <v>45974</v>
      </c>
      <c r="C102" s="117"/>
      <c r="D102" s="113" t="s">
        <v>36</v>
      </c>
      <c r="E102" s="114">
        <v>10</v>
      </c>
      <c r="F102" s="180"/>
      <c r="G102" s="115">
        <f t="shared" si="1"/>
        <v>87323187.973800004</v>
      </c>
    </row>
    <row r="103" spans="1:7" s="7" customFormat="1" ht="18" thickTop="1" thickBot="1" x14ac:dyDescent="0.25">
      <c r="A103" s="21"/>
      <c r="B103" s="116">
        <v>45974</v>
      </c>
      <c r="C103" s="117"/>
      <c r="D103" s="118" t="s">
        <v>26</v>
      </c>
      <c r="E103" s="114">
        <v>59151.73</v>
      </c>
      <c r="F103" s="179">
        <v>1565.1</v>
      </c>
      <c r="G103" s="115">
        <f t="shared" si="1"/>
        <v>87380774.603800014</v>
      </c>
    </row>
    <row r="104" spans="1:7" s="7" customFormat="1" ht="76.5" thickTop="1" thickBot="1" x14ac:dyDescent="0.25">
      <c r="A104" s="21"/>
      <c r="B104" s="116">
        <v>45974</v>
      </c>
      <c r="C104" s="117"/>
      <c r="D104" s="113" t="s">
        <v>148</v>
      </c>
      <c r="E104" s="114">
        <v>1000</v>
      </c>
      <c r="F104" s="179"/>
      <c r="G104" s="115">
        <f t="shared" si="1"/>
        <v>87381774.603800014</v>
      </c>
    </row>
    <row r="105" spans="1:7" s="7" customFormat="1" ht="18" thickTop="1" thickBot="1" x14ac:dyDescent="0.25">
      <c r="A105" s="21"/>
      <c r="B105" s="116">
        <v>45975</v>
      </c>
      <c r="C105" s="117"/>
      <c r="D105" s="113" t="s">
        <v>36</v>
      </c>
      <c r="E105" s="114">
        <v>34900</v>
      </c>
      <c r="F105" s="179"/>
      <c r="G105" s="115">
        <f t="shared" si="1"/>
        <v>87416674.603800014</v>
      </c>
    </row>
    <row r="106" spans="1:7" s="7" customFormat="1" ht="22.5" customHeight="1" thickTop="1" thickBot="1" x14ac:dyDescent="0.25">
      <c r="A106" s="21"/>
      <c r="B106" s="116">
        <v>45975</v>
      </c>
      <c r="C106" s="117"/>
      <c r="D106" s="113" t="s">
        <v>36</v>
      </c>
      <c r="E106" s="114">
        <v>3880</v>
      </c>
      <c r="F106" s="179"/>
      <c r="G106" s="115">
        <f t="shared" si="1"/>
        <v>87420554.603800014</v>
      </c>
    </row>
    <row r="107" spans="1:7" s="7" customFormat="1" ht="18" thickTop="1" thickBot="1" x14ac:dyDescent="0.25">
      <c r="A107" s="21"/>
      <c r="B107" s="116">
        <v>45975</v>
      </c>
      <c r="C107" s="117"/>
      <c r="D107" s="113" t="s">
        <v>36</v>
      </c>
      <c r="E107" s="114">
        <v>76820</v>
      </c>
      <c r="F107" s="179"/>
      <c r="G107" s="115">
        <f t="shared" si="1"/>
        <v>87497374.603800014</v>
      </c>
    </row>
    <row r="108" spans="1:7" s="7" customFormat="1" ht="18" thickTop="1" thickBot="1" x14ac:dyDescent="0.25">
      <c r="A108" s="21"/>
      <c r="B108" s="116">
        <v>45975</v>
      </c>
      <c r="C108" s="117"/>
      <c r="D108" s="113" t="s">
        <v>36</v>
      </c>
      <c r="E108" s="114">
        <v>23240</v>
      </c>
      <c r="F108" s="179"/>
      <c r="G108" s="115">
        <f t="shared" si="1"/>
        <v>87520614.603800014</v>
      </c>
    </row>
    <row r="109" spans="1:7" s="7" customFormat="1" ht="18" thickTop="1" thickBot="1" x14ac:dyDescent="0.25">
      <c r="A109" s="21"/>
      <c r="B109" s="116">
        <v>45975</v>
      </c>
      <c r="C109" s="117"/>
      <c r="D109" s="113" t="s">
        <v>36</v>
      </c>
      <c r="E109" s="114">
        <v>2200</v>
      </c>
      <c r="F109" s="179"/>
      <c r="G109" s="115">
        <f t="shared" si="1"/>
        <v>87522814.603800014</v>
      </c>
    </row>
    <row r="110" spans="1:7" s="7" customFormat="1" ht="20.25" customHeight="1" thickTop="1" thickBot="1" x14ac:dyDescent="0.25">
      <c r="A110" s="21"/>
      <c r="B110" s="120">
        <v>45975</v>
      </c>
      <c r="C110" s="121"/>
      <c r="D110" s="113" t="s">
        <v>36</v>
      </c>
      <c r="E110" s="114">
        <v>6885</v>
      </c>
      <c r="F110" s="179"/>
      <c r="G110" s="115">
        <f t="shared" si="1"/>
        <v>87529699.603800014</v>
      </c>
    </row>
    <row r="111" spans="1:7" s="7" customFormat="1" ht="18" thickTop="1" thickBot="1" x14ac:dyDescent="0.25">
      <c r="A111" s="21"/>
      <c r="B111" s="116">
        <v>45975</v>
      </c>
      <c r="C111" s="117"/>
      <c r="D111" s="113" t="s">
        <v>36</v>
      </c>
      <c r="E111" s="114">
        <v>290</v>
      </c>
      <c r="F111" s="179"/>
      <c r="G111" s="115">
        <f t="shared" si="1"/>
        <v>87529989.603800014</v>
      </c>
    </row>
    <row r="112" spans="1:7" s="7" customFormat="1" ht="18" thickTop="1" thickBot="1" x14ac:dyDescent="0.25">
      <c r="A112" s="21"/>
      <c r="B112" s="116">
        <v>45975</v>
      </c>
      <c r="C112" s="117"/>
      <c r="D112" s="113" t="s">
        <v>26</v>
      </c>
      <c r="E112" s="114">
        <v>41785.300000000003</v>
      </c>
      <c r="F112" s="179">
        <v>1081.77</v>
      </c>
      <c r="G112" s="115">
        <f t="shared" si="1"/>
        <v>87570693.133800015</v>
      </c>
    </row>
    <row r="113" spans="1:7" s="7" customFormat="1" ht="18" thickTop="1" thickBot="1" x14ac:dyDescent="0.25">
      <c r="A113" s="21"/>
      <c r="B113" s="116">
        <v>45975</v>
      </c>
      <c r="C113" s="117"/>
      <c r="D113" s="113" t="s">
        <v>139</v>
      </c>
      <c r="E113" s="114">
        <v>6188</v>
      </c>
      <c r="F113" s="179"/>
      <c r="G113" s="115">
        <f t="shared" si="1"/>
        <v>87576881.133800015</v>
      </c>
    </row>
    <row r="114" spans="1:7" s="7" customFormat="1" ht="18" thickTop="1" thickBot="1" x14ac:dyDescent="0.25">
      <c r="A114" s="21"/>
      <c r="B114" s="116">
        <v>45975</v>
      </c>
      <c r="C114" s="117"/>
      <c r="D114" s="113" t="s">
        <v>62</v>
      </c>
      <c r="E114" s="114">
        <v>39953.61</v>
      </c>
      <c r="F114" s="179"/>
      <c r="G114" s="115">
        <f t="shared" si="1"/>
        <v>87616834.743800014</v>
      </c>
    </row>
    <row r="115" spans="1:7" s="7" customFormat="1" ht="24" customHeight="1" thickTop="1" thickBot="1" x14ac:dyDescent="0.25">
      <c r="A115" s="21"/>
      <c r="B115" s="116">
        <v>45976</v>
      </c>
      <c r="C115" s="117"/>
      <c r="D115" s="113" t="s">
        <v>36</v>
      </c>
      <c r="E115" s="114">
        <v>20000</v>
      </c>
      <c r="F115" s="179"/>
      <c r="G115" s="115">
        <f t="shared" si="1"/>
        <v>87636834.743800014</v>
      </c>
    </row>
    <row r="116" spans="1:7" s="7" customFormat="1" ht="20.25" customHeight="1" thickTop="1" thickBot="1" x14ac:dyDescent="0.25">
      <c r="A116" s="21"/>
      <c r="B116" s="120">
        <v>45977</v>
      </c>
      <c r="C116" s="121"/>
      <c r="D116" s="113" t="s">
        <v>36</v>
      </c>
      <c r="E116" s="114">
        <v>8200</v>
      </c>
      <c r="F116" s="179"/>
      <c r="G116" s="115">
        <f t="shared" si="1"/>
        <v>87645034.743800014</v>
      </c>
    </row>
    <row r="117" spans="1:7" s="7" customFormat="1" ht="18" thickTop="1" thickBot="1" x14ac:dyDescent="0.25">
      <c r="A117" s="21"/>
      <c r="B117" s="116">
        <v>45977</v>
      </c>
      <c r="C117" s="117"/>
      <c r="D117" s="113" t="s">
        <v>26</v>
      </c>
      <c r="E117" s="114">
        <v>12500</v>
      </c>
      <c r="F117" s="179">
        <v>326.8</v>
      </c>
      <c r="G117" s="115">
        <f t="shared" si="1"/>
        <v>87657207.943800017</v>
      </c>
    </row>
    <row r="118" spans="1:7" s="7" customFormat="1" ht="18" thickTop="1" thickBot="1" x14ac:dyDescent="0.25">
      <c r="A118" s="21"/>
      <c r="B118" s="116">
        <v>45978</v>
      </c>
      <c r="C118" s="117"/>
      <c r="D118" s="113" t="s">
        <v>36</v>
      </c>
      <c r="E118" s="114">
        <v>891</v>
      </c>
      <c r="F118" s="152"/>
      <c r="G118" s="115">
        <f t="shared" si="1"/>
        <v>87658098.943800017</v>
      </c>
    </row>
    <row r="119" spans="1:7" s="7" customFormat="1" ht="18" thickTop="1" thickBot="1" x14ac:dyDescent="0.25">
      <c r="A119" s="21"/>
      <c r="B119" s="116">
        <v>45978</v>
      </c>
      <c r="C119" s="117"/>
      <c r="D119" s="113" t="s">
        <v>36</v>
      </c>
      <c r="E119" s="114">
        <v>6400</v>
      </c>
      <c r="F119" s="179"/>
      <c r="G119" s="115">
        <f t="shared" si="1"/>
        <v>87664498.943800017</v>
      </c>
    </row>
    <row r="120" spans="1:7" s="7" customFormat="1" ht="18" thickTop="1" thickBot="1" x14ac:dyDescent="0.25">
      <c r="A120" s="21"/>
      <c r="B120" s="116">
        <v>45978</v>
      </c>
      <c r="C120" s="117"/>
      <c r="D120" s="113" t="s">
        <v>36</v>
      </c>
      <c r="E120" s="114">
        <v>45650</v>
      </c>
      <c r="F120" s="179"/>
      <c r="G120" s="115">
        <f t="shared" si="1"/>
        <v>87710148.943800017</v>
      </c>
    </row>
    <row r="121" spans="1:7" s="7" customFormat="1" ht="18" thickTop="1" thickBot="1" x14ac:dyDescent="0.25">
      <c r="A121" s="21"/>
      <c r="B121" s="116">
        <v>45978</v>
      </c>
      <c r="C121" s="117"/>
      <c r="D121" s="118" t="s">
        <v>36</v>
      </c>
      <c r="E121" s="114">
        <v>45273</v>
      </c>
      <c r="F121" s="179"/>
      <c r="G121" s="115">
        <f t="shared" si="1"/>
        <v>87755421.943800017</v>
      </c>
    </row>
    <row r="122" spans="1:7" s="7" customFormat="1" ht="18" thickTop="1" thickBot="1" x14ac:dyDescent="0.25">
      <c r="A122" s="21"/>
      <c r="B122" s="116">
        <v>45978</v>
      </c>
      <c r="C122" s="117"/>
      <c r="D122" s="113" t="s">
        <v>36</v>
      </c>
      <c r="E122" s="114">
        <v>3050</v>
      </c>
      <c r="F122" s="179"/>
      <c r="G122" s="115">
        <f t="shared" si="1"/>
        <v>87758471.943800017</v>
      </c>
    </row>
    <row r="123" spans="1:7" s="7" customFormat="1" ht="18" thickTop="1" thickBot="1" x14ac:dyDescent="0.25">
      <c r="A123" s="21"/>
      <c r="B123" s="116">
        <v>45978</v>
      </c>
      <c r="C123" s="117"/>
      <c r="D123" s="113" t="s">
        <v>36</v>
      </c>
      <c r="E123" s="114">
        <v>103325</v>
      </c>
      <c r="F123" s="179"/>
      <c r="G123" s="115">
        <f t="shared" si="1"/>
        <v>87861796.943800017</v>
      </c>
    </row>
    <row r="124" spans="1:7" s="7" customFormat="1" ht="18" thickTop="1" thickBot="1" x14ac:dyDescent="0.25">
      <c r="A124" s="21"/>
      <c r="B124" s="116">
        <v>45978</v>
      </c>
      <c r="C124" s="117"/>
      <c r="D124" s="113" t="s">
        <v>36</v>
      </c>
      <c r="E124" s="114">
        <v>2510</v>
      </c>
      <c r="F124" s="179"/>
      <c r="G124" s="115">
        <f t="shared" si="1"/>
        <v>87864306.943800017</v>
      </c>
    </row>
    <row r="125" spans="1:7" s="7" customFormat="1" ht="18" thickTop="1" thickBot="1" x14ac:dyDescent="0.25">
      <c r="A125" s="21"/>
      <c r="B125" s="116">
        <v>45978</v>
      </c>
      <c r="C125" s="117"/>
      <c r="D125" s="113" t="s">
        <v>36</v>
      </c>
      <c r="E125" s="114">
        <v>57835</v>
      </c>
      <c r="F125" s="179"/>
      <c r="G125" s="115">
        <f t="shared" si="1"/>
        <v>87922141.943800017</v>
      </c>
    </row>
    <row r="126" spans="1:7" s="7" customFormat="1" ht="18" thickTop="1" thickBot="1" x14ac:dyDescent="0.25">
      <c r="A126" s="21"/>
      <c r="B126" s="116">
        <v>45978</v>
      </c>
      <c r="C126" s="117"/>
      <c r="D126" s="113" t="s">
        <v>26</v>
      </c>
      <c r="E126" s="114">
        <v>133205.54999999999</v>
      </c>
      <c r="F126" s="179">
        <v>3407.49</v>
      </c>
      <c r="G126" s="115">
        <f t="shared" si="1"/>
        <v>88051940.00380002</v>
      </c>
    </row>
    <row r="127" spans="1:7" s="7" customFormat="1" ht="18" thickTop="1" thickBot="1" x14ac:dyDescent="0.25">
      <c r="A127" s="21"/>
      <c r="B127" s="116">
        <v>45978</v>
      </c>
      <c r="C127" s="117"/>
      <c r="D127" s="113" t="s">
        <v>67</v>
      </c>
      <c r="E127" s="114">
        <v>14383.95</v>
      </c>
      <c r="F127" s="180"/>
      <c r="G127" s="115">
        <f t="shared" si="1"/>
        <v>88066323.953800023</v>
      </c>
    </row>
    <row r="128" spans="1:7" s="7" customFormat="1" ht="18" thickTop="1" thickBot="1" x14ac:dyDescent="0.25">
      <c r="A128" s="21"/>
      <c r="B128" s="116">
        <v>45978</v>
      </c>
      <c r="C128" s="117"/>
      <c r="D128" s="113" t="s">
        <v>67</v>
      </c>
      <c r="E128" s="114">
        <v>6397</v>
      </c>
      <c r="F128" s="179"/>
      <c r="G128" s="115">
        <f t="shared" si="1"/>
        <v>88072720.953800023</v>
      </c>
    </row>
    <row r="129" spans="1:7" s="7" customFormat="1" ht="18" thickTop="1" thickBot="1" x14ac:dyDescent="0.25">
      <c r="A129" s="21"/>
      <c r="B129" s="116">
        <v>45978</v>
      </c>
      <c r="C129" s="117"/>
      <c r="D129" s="113" t="s">
        <v>55</v>
      </c>
      <c r="E129" s="114">
        <v>498094.94</v>
      </c>
      <c r="F129" s="179"/>
      <c r="G129" s="115">
        <f t="shared" si="1"/>
        <v>88570815.89380002</v>
      </c>
    </row>
    <row r="130" spans="1:7" s="7" customFormat="1" ht="18" thickTop="1" thickBot="1" x14ac:dyDescent="0.25">
      <c r="A130" s="10"/>
      <c r="B130" s="116">
        <v>45978</v>
      </c>
      <c r="C130" s="117"/>
      <c r="D130" s="118" t="s">
        <v>54</v>
      </c>
      <c r="E130" s="114">
        <v>2180094.09</v>
      </c>
      <c r="F130" s="181"/>
      <c r="G130" s="115">
        <f t="shared" si="1"/>
        <v>90750909.983800024</v>
      </c>
    </row>
    <row r="131" spans="1:7" s="7" customFormat="1" ht="18" thickTop="1" thickBot="1" x14ac:dyDescent="0.25">
      <c r="A131" s="10"/>
      <c r="B131" s="116">
        <v>45978</v>
      </c>
      <c r="C131" s="117"/>
      <c r="D131" s="118" t="s">
        <v>71</v>
      </c>
      <c r="E131" s="114">
        <v>1069027.78</v>
      </c>
      <c r="F131" s="183"/>
      <c r="G131" s="115">
        <f t="shared" si="1"/>
        <v>91819937.763800025</v>
      </c>
    </row>
    <row r="132" spans="1:7" s="7" customFormat="1" ht="18" thickTop="1" thickBot="1" x14ac:dyDescent="0.25">
      <c r="A132" s="10"/>
      <c r="B132" s="116">
        <v>45978</v>
      </c>
      <c r="C132" s="117"/>
      <c r="D132" s="113" t="s">
        <v>71</v>
      </c>
      <c r="E132" s="114">
        <v>877255.37</v>
      </c>
      <c r="F132" s="179"/>
      <c r="G132" s="115">
        <f t="shared" si="1"/>
        <v>92697193.13380003</v>
      </c>
    </row>
    <row r="133" spans="1:7" s="7" customFormat="1" ht="18" thickTop="1" thickBot="1" x14ac:dyDescent="0.25">
      <c r="A133" s="10"/>
      <c r="B133" s="116">
        <v>45978</v>
      </c>
      <c r="C133" s="117"/>
      <c r="D133" s="113" t="s">
        <v>71</v>
      </c>
      <c r="E133" s="114">
        <v>237237.3</v>
      </c>
      <c r="F133" s="179"/>
      <c r="G133" s="115">
        <f t="shared" si="1"/>
        <v>92934430.433800027</v>
      </c>
    </row>
    <row r="134" spans="1:7" s="7" customFormat="1" ht="18" thickTop="1" thickBot="1" x14ac:dyDescent="0.25">
      <c r="A134" s="10"/>
      <c r="B134" s="116">
        <v>45978</v>
      </c>
      <c r="C134" s="117"/>
      <c r="D134" s="113" t="s">
        <v>71</v>
      </c>
      <c r="E134" s="114">
        <v>3403801.6</v>
      </c>
      <c r="F134" s="179"/>
      <c r="G134" s="115">
        <f t="shared" si="1"/>
        <v>96338232.033800021</v>
      </c>
    </row>
    <row r="135" spans="1:7" s="7" customFormat="1" ht="47.25" customHeight="1" thickTop="1" thickBot="1" x14ac:dyDescent="0.25">
      <c r="A135" s="10"/>
      <c r="B135" s="116">
        <v>45978</v>
      </c>
      <c r="C135" s="117"/>
      <c r="D135" s="113" t="s">
        <v>149</v>
      </c>
      <c r="E135" s="114">
        <v>1000</v>
      </c>
      <c r="F135" s="179"/>
      <c r="G135" s="115">
        <f t="shared" si="1"/>
        <v>96339232.033800021</v>
      </c>
    </row>
    <row r="136" spans="1:7" s="7" customFormat="1" ht="18" thickTop="1" thickBot="1" x14ac:dyDescent="0.25">
      <c r="A136" s="10"/>
      <c r="B136" s="116">
        <v>45979</v>
      </c>
      <c r="C136" s="117"/>
      <c r="D136" s="113" t="s">
        <v>36</v>
      </c>
      <c r="E136" s="114">
        <v>95</v>
      </c>
      <c r="F136" s="179"/>
      <c r="G136" s="115">
        <f t="shared" si="1"/>
        <v>96339327.033800021</v>
      </c>
    </row>
    <row r="137" spans="1:7" s="7" customFormat="1" ht="18" thickTop="1" thickBot="1" x14ac:dyDescent="0.25">
      <c r="A137" s="10"/>
      <c r="B137" s="116">
        <v>45979</v>
      </c>
      <c r="C137" s="117"/>
      <c r="D137" s="113" t="s">
        <v>36</v>
      </c>
      <c r="E137" s="114">
        <v>74920</v>
      </c>
      <c r="F137" s="179"/>
      <c r="G137" s="115">
        <f t="shared" si="1"/>
        <v>96414247.033800021</v>
      </c>
    </row>
    <row r="138" spans="1:7" s="7" customFormat="1" ht="18" thickTop="1" thickBot="1" x14ac:dyDescent="0.25">
      <c r="A138" s="10"/>
      <c r="B138" s="116">
        <v>45979</v>
      </c>
      <c r="C138" s="117"/>
      <c r="D138" s="113" t="s">
        <v>36</v>
      </c>
      <c r="E138" s="114">
        <v>2050</v>
      </c>
      <c r="F138" s="179"/>
      <c r="G138" s="115">
        <f t="shared" si="1"/>
        <v>96416297.033800021</v>
      </c>
    </row>
    <row r="139" spans="1:7" s="7" customFormat="1" ht="18" thickTop="1" thickBot="1" x14ac:dyDescent="0.25">
      <c r="A139" s="10"/>
      <c r="B139" s="116">
        <v>45979</v>
      </c>
      <c r="C139" s="117"/>
      <c r="D139" s="113" t="s">
        <v>36</v>
      </c>
      <c r="E139" s="114">
        <v>23250</v>
      </c>
      <c r="F139" s="179"/>
      <c r="G139" s="115">
        <f t="shared" si="1"/>
        <v>96439547.033800021</v>
      </c>
    </row>
    <row r="140" spans="1:7" s="7" customFormat="1" ht="18" thickTop="1" thickBot="1" x14ac:dyDescent="0.25">
      <c r="A140" s="10"/>
      <c r="B140" s="116">
        <v>45979</v>
      </c>
      <c r="C140" s="117"/>
      <c r="D140" s="113" t="s">
        <v>36</v>
      </c>
      <c r="E140" s="114">
        <v>11538</v>
      </c>
      <c r="F140" s="179"/>
      <c r="G140" s="115">
        <f t="shared" si="1"/>
        <v>96451085.033800021</v>
      </c>
    </row>
    <row r="141" spans="1:7" s="7" customFormat="1" ht="18" thickTop="1" thickBot="1" x14ac:dyDescent="0.25">
      <c r="A141" s="10"/>
      <c r="B141" s="116">
        <v>45979</v>
      </c>
      <c r="C141" s="117"/>
      <c r="D141" s="113" t="s">
        <v>36</v>
      </c>
      <c r="E141" s="114">
        <v>10750</v>
      </c>
      <c r="F141" s="179"/>
      <c r="G141" s="115">
        <f t="shared" si="1"/>
        <v>96461835.033800021</v>
      </c>
    </row>
    <row r="142" spans="1:7" s="7" customFormat="1" ht="18" thickTop="1" thickBot="1" x14ac:dyDescent="0.25">
      <c r="A142" s="10"/>
      <c r="B142" s="116">
        <v>45979</v>
      </c>
      <c r="C142" s="117"/>
      <c r="D142" s="113" t="s">
        <v>36</v>
      </c>
      <c r="E142" s="114">
        <v>21322</v>
      </c>
      <c r="F142" s="179"/>
      <c r="G142" s="115">
        <f t="shared" si="1"/>
        <v>96483157.033800021</v>
      </c>
    </row>
    <row r="143" spans="1:7" s="7" customFormat="1" ht="18" thickTop="1" thickBot="1" x14ac:dyDescent="0.25">
      <c r="A143" s="10"/>
      <c r="B143" s="116">
        <v>45979</v>
      </c>
      <c r="C143" s="117"/>
      <c r="D143" s="113" t="s">
        <v>36</v>
      </c>
      <c r="E143" s="119">
        <v>4695</v>
      </c>
      <c r="F143" s="182"/>
      <c r="G143" s="115">
        <f t="shared" si="1"/>
        <v>96487852.033800021</v>
      </c>
    </row>
    <row r="144" spans="1:7" s="7" customFormat="1" ht="18" thickTop="1" thickBot="1" x14ac:dyDescent="0.25">
      <c r="A144" s="10"/>
      <c r="B144" s="116">
        <v>45979</v>
      </c>
      <c r="C144" s="117"/>
      <c r="D144" s="113" t="s">
        <v>36</v>
      </c>
      <c r="E144" s="119">
        <v>270</v>
      </c>
      <c r="F144" s="182"/>
      <c r="G144" s="115">
        <f t="shared" si="1"/>
        <v>96488122.033800021</v>
      </c>
    </row>
    <row r="145" spans="1:7" s="7" customFormat="1" ht="18" thickTop="1" thickBot="1" x14ac:dyDescent="0.25">
      <c r="A145" s="10"/>
      <c r="B145" s="116">
        <v>45979</v>
      </c>
      <c r="C145" s="117"/>
      <c r="D145" s="113" t="s">
        <v>26</v>
      </c>
      <c r="E145" s="119">
        <v>45760.32</v>
      </c>
      <c r="F145" s="179">
        <v>1168.58</v>
      </c>
      <c r="G145" s="115">
        <f t="shared" si="1"/>
        <v>96532713.773800015</v>
      </c>
    </row>
    <row r="146" spans="1:7" s="7" customFormat="1" ht="61.5" thickTop="1" thickBot="1" x14ac:dyDescent="0.25">
      <c r="A146" s="10"/>
      <c r="B146" s="116">
        <v>45979</v>
      </c>
      <c r="C146" s="117"/>
      <c r="D146" s="113" t="s">
        <v>150</v>
      </c>
      <c r="E146" s="119">
        <v>5000</v>
      </c>
      <c r="F146" s="179"/>
      <c r="G146" s="115">
        <f t="shared" si="1"/>
        <v>96537713.773800015</v>
      </c>
    </row>
    <row r="147" spans="1:7" s="7" customFormat="1" ht="18" thickTop="1" thickBot="1" x14ac:dyDescent="0.25">
      <c r="A147" s="10"/>
      <c r="B147" s="116">
        <v>45979</v>
      </c>
      <c r="C147" s="117"/>
      <c r="D147" s="113" t="s">
        <v>38</v>
      </c>
      <c r="E147" s="119">
        <v>24227.24</v>
      </c>
      <c r="F147" s="179"/>
      <c r="G147" s="115">
        <f t="shared" ref="G147:G210" si="2">G146+E147-F147</f>
        <v>96561941.01380001</v>
      </c>
    </row>
    <row r="148" spans="1:7" s="7" customFormat="1" ht="61.5" thickTop="1" thickBot="1" x14ac:dyDescent="0.25">
      <c r="A148" s="10"/>
      <c r="B148" s="116">
        <v>45979</v>
      </c>
      <c r="C148" s="117"/>
      <c r="D148" s="113" t="s">
        <v>151</v>
      </c>
      <c r="E148" s="114">
        <v>17500</v>
      </c>
      <c r="F148" s="179"/>
      <c r="G148" s="115">
        <f t="shared" si="2"/>
        <v>96579441.01380001</v>
      </c>
    </row>
    <row r="149" spans="1:7" s="7" customFormat="1" ht="18" thickTop="1" thickBot="1" x14ac:dyDescent="0.25">
      <c r="A149" s="10"/>
      <c r="B149" s="116">
        <v>45979</v>
      </c>
      <c r="C149" s="117"/>
      <c r="D149" s="113" t="s">
        <v>71</v>
      </c>
      <c r="E149" s="114">
        <v>4741499.93</v>
      </c>
      <c r="F149" s="179"/>
      <c r="G149" s="115">
        <f t="shared" si="2"/>
        <v>101320940.9438</v>
      </c>
    </row>
    <row r="150" spans="1:7" s="7" customFormat="1" ht="18" customHeight="1" thickTop="1" thickBot="1" x14ac:dyDescent="0.25">
      <c r="A150" s="10"/>
      <c r="B150" s="116">
        <v>45979</v>
      </c>
      <c r="C150" s="117"/>
      <c r="D150" s="113" t="s">
        <v>71</v>
      </c>
      <c r="E150" s="114">
        <v>215274.84</v>
      </c>
      <c r="F150" s="179"/>
      <c r="G150" s="115">
        <f t="shared" si="2"/>
        <v>101536215.78380001</v>
      </c>
    </row>
    <row r="151" spans="1:7" s="7" customFormat="1" ht="18" thickTop="1" thickBot="1" x14ac:dyDescent="0.25">
      <c r="A151" s="10"/>
      <c r="B151" s="116">
        <v>45979</v>
      </c>
      <c r="C151" s="117"/>
      <c r="D151" s="113" t="s">
        <v>71</v>
      </c>
      <c r="E151" s="114">
        <v>2567374.7400000002</v>
      </c>
      <c r="F151" s="179"/>
      <c r="G151" s="115">
        <f t="shared" si="2"/>
        <v>104103590.5238</v>
      </c>
    </row>
    <row r="152" spans="1:7" s="7" customFormat="1" ht="18" thickTop="1" thickBot="1" x14ac:dyDescent="0.25">
      <c r="A152" s="10"/>
      <c r="B152" s="116">
        <v>45979</v>
      </c>
      <c r="C152" s="117"/>
      <c r="D152" s="113" t="s">
        <v>71</v>
      </c>
      <c r="E152" s="114">
        <v>2794844.14</v>
      </c>
      <c r="F152" s="179"/>
      <c r="G152" s="115">
        <f t="shared" si="2"/>
        <v>106898434.6638</v>
      </c>
    </row>
    <row r="153" spans="1:7" s="7" customFormat="1" ht="18" thickTop="1" thickBot="1" x14ac:dyDescent="0.25">
      <c r="A153" s="10"/>
      <c r="B153" s="116">
        <v>45979</v>
      </c>
      <c r="C153" s="117"/>
      <c r="D153" s="113" t="s">
        <v>71</v>
      </c>
      <c r="E153" s="114">
        <v>4031800.84</v>
      </c>
      <c r="F153" s="179"/>
      <c r="G153" s="115">
        <f t="shared" si="2"/>
        <v>110930235.5038</v>
      </c>
    </row>
    <row r="154" spans="1:7" s="7" customFormat="1" ht="19.5" customHeight="1" thickTop="1" thickBot="1" x14ac:dyDescent="0.25">
      <c r="A154" s="10"/>
      <c r="B154" s="116">
        <v>45979</v>
      </c>
      <c r="C154" s="117"/>
      <c r="D154" s="113" t="s">
        <v>71</v>
      </c>
      <c r="E154" s="114">
        <v>7193447.8099999996</v>
      </c>
      <c r="F154" s="179"/>
      <c r="G154" s="115">
        <f t="shared" si="2"/>
        <v>118123683.31380001</v>
      </c>
    </row>
    <row r="155" spans="1:7" s="7" customFormat="1" ht="18" thickTop="1" thickBot="1" x14ac:dyDescent="0.25">
      <c r="A155" s="10"/>
      <c r="B155" s="116">
        <v>45979</v>
      </c>
      <c r="C155" s="117"/>
      <c r="D155" s="113" t="s">
        <v>71</v>
      </c>
      <c r="E155" s="114">
        <v>2376877.62</v>
      </c>
      <c r="F155" s="179"/>
      <c r="G155" s="115">
        <f t="shared" si="2"/>
        <v>120500560.93380001</v>
      </c>
    </row>
    <row r="156" spans="1:7" s="7" customFormat="1" ht="18" thickTop="1" thickBot="1" x14ac:dyDescent="0.25">
      <c r="A156" s="10"/>
      <c r="B156" s="116">
        <v>45979</v>
      </c>
      <c r="C156" s="117"/>
      <c r="D156" s="113" t="s">
        <v>71</v>
      </c>
      <c r="E156" s="114">
        <v>198165</v>
      </c>
      <c r="F156" s="179"/>
      <c r="G156" s="115">
        <f t="shared" si="2"/>
        <v>120698725.93380001</v>
      </c>
    </row>
    <row r="157" spans="1:7" s="7" customFormat="1" ht="18" thickTop="1" thickBot="1" x14ac:dyDescent="0.25">
      <c r="A157" s="10"/>
      <c r="B157" s="116">
        <v>45979</v>
      </c>
      <c r="C157" s="117"/>
      <c r="D157" s="113" t="s">
        <v>71</v>
      </c>
      <c r="E157" s="114">
        <v>2809308.11</v>
      </c>
      <c r="F157" s="179"/>
      <c r="G157" s="115">
        <f t="shared" si="2"/>
        <v>123508034.04380001</v>
      </c>
    </row>
    <row r="158" spans="1:7" s="7" customFormat="1" ht="18.75" customHeight="1" thickTop="1" thickBot="1" x14ac:dyDescent="0.25">
      <c r="A158" s="10"/>
      <c r="B158" s="116">
        <v>45979</v>
      </c>
      <c r="C158" s="117"/>
      <c r="D158" s="113" t="s">
        <v>71</v>
      </c>
      <c r="E158" s="114">
        <v>416330.04</v>
      </c>
      <c r="F158" s="179"/>
      <c r="G158" s="115">
        <f t="shared" si="2"/>
        <v>123924364.08380002</v>
      </c>
    </row>
    <row r="159" spans="1:7" s="7" customFormat="1" ht="23.25" customHeight="1" thickTop="1" thickBot="1" x14ac:dyDescent="0.25">
      <c r="A159" s="10"/>
      <c r="B159" s="116">
        <v>45979</v>
      </c>
      <c r="C159" s="117"/>
      <c r="D159" s="113" t="s">
        <v>71</v>
      </c>
      <c r="E159" s="114">
        <v>3697346.6</v>
      </c>
      <c r="F159" s="179"/>
      <c r="G159" s="115">
        <f t="shared" si="2"/>
        <v>127621710.68380001</v>
      </c>
    </row>
    <row r="160" spans="1:7" s="7" customFormat="1" ht="19.5" customHeight="1" thickTop="1" thickBot="1" x14ac:dyDescent="0.25">
      <c r="A160" s="10"/>
      <c r="B160" s="116">
        <v>45979</v>
      </c>
      <c r="C160" s="117"/>
      <c r="D160" s="113" t="s">
        <v>71</v>
      </c>
      <c r="E160" s="114">
        <v>1030478.44</v>
      </c>
      <c r="F160" s="179"/>
      <c r="G160" s="115">
        <f t="shared" si="2"/>
        <v>128652189.12380001</v>
      </c>
    </row>
    <row r="161" spans="1:7" s="7" customFormat="1" ht="21.75" customHeight="1" thickTop="1" thickBot="1" x14ac:dyDescent="0.25">
      <c r="A161" s="10"/>
      <c r="B161" s="116">
        <v>45979</v>
      </c>
      <c r="C161" s="117"/>
      <c r="D161" s="113" t="s">
        <v>71</v>
      </c>
      <c r="E161" s="114">
        <v>1074599.44</v>
      </c>
      <c r="F161" s="179"/>
      <c r="G161" s="115">
        <f t="shared" si="2"/>
        <v>129726788.56380001</v>
      </c>
    </row>
    <row r="162" spans="1:7" s="7" customFormat="1" ht="18" thickTop="1" thickBot="1" x14ac:dyDescent="0.25">
      <c r="A162" s="10"/>
      <c r="B162" s="131">
        <v>45980</v>
      </c>
      <c r="C162" s="131"/>
      <c r="D162" s="131" t="s">
        <v>36</v>
      </c>
      <c r="E162" s="155">
        <v>1225</v>
      </c>
      <c r="F162" s="155"/>
      <c r="G162" s="115">
        <f t="shared" si="2"/>
        <v>129728013.56380001</v>
      </c>
    </row>
    <row r="163" spans="1:7" s="7" customFormat="1" ht="18" thickTop="1" thickBot="1" x14ac:dyDescent="0.25">
      <c r="A163" s="10"/>
      <c r="B163" s="131">
        <v>45980</v>
      </c>
      <c r="C163" s="131"/>
      <c r="D163" s="131" t="s">
        <v>36</v>
      </c>
      <c r="E163" s="155">
        <v>71085</v>
      </c>
      <c r="F163" s="155"/>
      <c r="G163" s="115">
        <f t="shared" si="2"/>
        <v>129799098.56380001</v>
      </c>
    </row>
    <row r="164" spans="1:7" s="7" customFormat="1" ht="19.5" customHeight="1" thickTop="1" thickBot="1" x14ac:dyDescent="0.25">
      <c r="A164" s="10"/>
      <c r="B164" s="131">
        <v>45980</v>
      </c>
      <c r="C164" s="131"/>
      <c r="D164" s="131" t="s">
        <v>36</v>
      </c>
      <c r="E164" s="155">
        <v>3550</v>
      </c>
      <c r="F164" s="155"/>
      <c r="G164" s="115">
        <f t="shared" si="2"/>
        <v>129802648.56380001</v>
      </c>
    </row>
    <row r="165" spans="1:7" s="7" customFormat="1" ht="18" thickTop="1" thickBot="1" x14ac:dyDescent="0.25">
      <c r="A165" s="10"/>
      <c r="B165" s="131">
        <v>45980</v>
      </c>
      <c r="C165" s="131"/>
      <c r="D165" s="131" t="s">
        <v>36</v>
      </c>
      <c r="E165" s="155">
        <v>33450</v>
      </c>
      <c r="F165" s="155"/>
      <c r="G165" s="115">
        <f t="shared" si="2"/>
        <v>129836098.56380001</v>
      </c>
    </row>
    <row r="166" spans="1:7" s="7" customFormat="1" ht="18" thickTop="1" thickBot="1" x14ac:dyDescent="0.25">
      <c r="A166" s="10"/>
      <c r="B166" s="131">
        <v>45980</v>
      </c>
      <c r="C166" s="131"/>
      <c r="D166" s="131" t="s">
        <v>36</v>
      </c>
      <c r="E166" s="155">
        <v>27125</v>
      </c>
      <c r="F166" s="155"/>
      <c r="G166" s="115">
        <f t="shared" si="2"/>
        <v>129863223.56380001</v>
      </c>
    </row>
    <row r="167" spans="1:7" s="7" customFormat="1" ht="18" thickTop="1" thickBot="1" x14ac:dyDescent="0.25">
      <c r="A167" s="10"/>
      <c r="B167" s="131">
        <v>45980</v>
      </c>
      <c r="C167" s="131"/>
      <c r="D167" s="131" t="s">
        <v>36</v>
      </c>
      <c r="E167" s="155">
        <v>5400</v>
      </c>
      <c r="F167" s="155"/>
      <c r="G167" s="115">
        <f t="shared" si="2"/>
        <v>129868623.56380001</v>
      </c>
    </row>
    <row r="168" spans="1:7" s="7" customFormat="1" ht="18" thickTop="1" thickBot="1" x14ac:dyDescent="0.25">
      <c r="A168" s="10"/>
      <c r="B168" s="131">
        <v>45980</v>
      </c>
      <c r="C168" s="131"/>
      <c r="D168" s="131" t="s">
        <v>36</v>
      </c>
      <c r="E168" s="155">
        <v>144800</v>
      </c>
      <c r="F168" s="155"/>
      <c r="G168" s="115">
        <f t="shared" si="2"/>
        <v>130013423.56380001</v>
      </c>
    </row>
    <row r="169" spans="1:7" s="7" customFormat="1" ht="18" thickTop="1" thickBot="1" x14ac:dyDescent="0.25">
      <c r="A169" s="10"/>
      <c r="B169" s="131">
        <v>45980</v>
      </c>
      <c r="C169" s="131"/>
      <c r="D169" s="131" t="s">
        <v>36</v>
      </c>
      <c r="E169" s="155">
        <v>2700</v>
      </c>
      <c r="F169" s="155"/>
      <c r="G169" s="115">
        <f t="shared" si="2"/>
        <v>130016123.56380001</v>
      </c>
    </row>
    <row r="170" spans="1:7" s="7" customFormat="1" ht="18" thickTop="1" thickBot="1" x14ac:dyDescent="0.25">
      <c r="A170" s="10"/>
      <c r="B170" s="159">
        <v>45980</v>
      </c>
      <c r="C170" s="160"/>
      <c r="D170" s="157" t="s">
        <v>26</v>
      </c>
      <c r="E170" s="158">
        <v>185709.76</v>
      </c>
      <c r="F170" s="158">
        <v>4784.13</v>
      </c>
      <c r="G170" s="115">
        <f t="shared" si="2"/>
        <v>130197049.19380002</v>
      </c>
    </row>
    <row r="171" spans="1:7" s="7" customFormat="1" ht="18" thickTop="1" thickBot="1" x14ac:dyDescent="0.25">
      <c r="A171" s="10"/>
      <c r="B171" s="131">
        <v>45980</v>
      </c>
      <c r="C171" s="131"/>
      <c r="D171" s="153" t="s">
        <v>152</v>
      </c>
      <c r="E171" s="155">
        <v>727911.36</v>
      </c>
      <c r="F171" s="155"/>
      <c r="G171" s="115">
        <f t="shared" si="2"/>
        <v>130924960.55380002</v>
      </c>
    </row>
    <row r="172" spans="1:7" s="7" customFormat="1" ht="18" thickTop="1" thickBot="1" x14ac:dyDescent="0.25">
      <c r="A172" s="10"/>
      <c r="B172" s="154">
        <v>45980</v>
      </c>
      <c r="C172" s="131"/>
      <c r="D172" s="153" t="s">
        <v>153</v>
      </c>
      <c r="E172" s="155">
        <v>1225</v>
      </c>
      <c r="F172" s="155"/>
      <c r="G172" s="115">
        <f t="shared" si="2"/>
        <v>130926185.55380002</v>
      </c>
    </row>
    <row r="173" spans="1:7" s="7" customFormat="1" ht="25.5" customHeight="1" thickTop="1" thickBot="1" x14ac:dyDescent="0.25">
      <c r="A173" s="10"/>
      <c r="B173" s="154">
        <v>45981</v>
      </c>
      <c r="C173" s="131"/>
      <c r="D173" s="199" t="s">
        <v>36</v>
      </c>
      <c r="E173" s="155">
        <v>39932</v>
      </c>
      <c r="F173" s="155"/>
      <c r="G173" s="115">
        <f t="shared" si="2"/>
        <v>130966117.55380002</v>
      </c>
    </row>
    <row r="174" spans="1:7" s="7" customFormat="1" ht="18" thickTop="1" thickBot="1" x14ac:dyDescent="0.25">
      <c r="A174" s="10"/>
      <c r="B174" s="154">
        <v>45981</v>
      </c>
      <c r="C174" s="131"/>
      <c r="D174" s="153" t="s">
        <v>36</v>
      </c>
      <c r="E174" s="155">
        <v>39049</v>
      </c>
      <c r="F174" s="155"/>
      <c r="G174" s="115">
        <f t="shared" si="2"/>
        <v>131005166.55380002</v>
      </c>
    </row>
    <row r="175" spans="1:7" s="7" customFormat="1" ht="18" thickTop="1" thickBot="1" x14ac:dyDescent="0.25">
      <c r="A175" s="10"/>
      <c r="B175" s="156">
        <v>45981</v>
      </c>
      <c r="C175" s="152"/>
      <c r="D175" s="157" t="s">
        <v>36</v>
      </c>
      <c r="E175" s="152">
        <v>4365</v>
      </c>
      <c r="F175" s="152"/>
      <c r="G175" s="115">
        <f t="shared" si="2"/>
        <v>131009531.55380002</v>
      </c>
    </row>
    <row r="176" spans="1:7" s="7" customFormat="1" ht="17.25" customHeight="1" thickTop="1" thickBot="1" x14ac:dyDescent="0.25">
      <c r="A176" s="10"/>
      <c r="B176" s="116">
        <v>45981</v>
      </c>
      <c r="C176" s="117"/>
      <c r="D176" s="113" t="s">
        <v>36</v>
      </c>
      <c r="E176" s="114">
        <v>8151</v>
      </c>
      <c r="F176" s="161"/>
      <c r="G176" s="115">
        <f t="shared" si="2"/>
        <v>131017682.55380002</v>
      </c>
    </row>
    <row r="177" spans="1:8" s="7" customFormat="1" ht="18" thickTop="1" thickBot="1" x14ac:dyDescent="0.25">
      <c r="A177" s="10"/>
      <c r="B177" s="122">
        <v>45981</v>
      </c>
      <c r="C177" s="123"/>
      <c r="D177" s="113" t="s">
        <v>36</v>
      </c>
      <c r="E177" s="114">
        <v>36062</v>
      </c>
      <c r="F177" s="161"/>
      <c r="G177" s="115">
        <f t="shared" si="2"/>
        <v>131053744.55380002</v>
      </c>
    </row>
    <row r="178" spans="1:8" s="7" customFormat="1" ht="18" thickTop="1" thickBot="1" x14ac:dyDescent="0.25">
      <c r="A178" s="10"/>
      <c r="B178" s="122">
        <v>45981</v>
      </c>
      <c r="C178" s="123"/>
      <c r="D178" s="113" t="s">
        <v>36</v>
      </c>
      <c r="E178" s="114">
        <v>6039</v>
      </c>
      <c r="F178" s="161"/>
      <c r="G178" s="115">
        <f t="shared" si="2"/>
        <v>131059783.55380002</v>
      </c>
    </row>
    <row r="179" spans="1:8" s="7" customFormat="1" ht="18" thickTop="1" thickBot="1" x14ac:dyDescent="0.25">
      <c r="A179" s="10"/>
      <c r="B179" s="122">
        <v>45981</v>
      </c>
      <c r="C179" s="123"/>
      <c r="D179" s="113" t="s">
        <v>26</v>
      </c>
      <c r="E179" s="114">
        <v>42206.51</v>
      </c>
      <c r="F179" s="161">
        <v>1118.6600000000001</v>
      </c>
      <c r="G179" s="115">
        <f t="shared" si="2"/>
        <v>131100871.40380003</v>
      </c>
    </row>
    <row r="180" spans="1:8" s="7" customFormat="1" ht="18" thickTop="1" thickBot="1" x14ac:dyDescent="0.25">
      <c r="A180" s="10"/>
      <c r="B180" s="122">
        <v>45981</v>
      </c>
      <c r="C180" s="123"/>
      <c r="D180" s="113" t="s">
        <v>56</v>
      </c>
      <c r="E180" s="114">
        <v>9864.7999999999993</v>
      </c>
      <c r="F180" s="161"/>
      <c r="G180" s="115">
        <f t="shared" si="2"/>
        <v>131110736.20380002</v>
      </c>
    </row>
    <row r="181" spans="1:8" s="7" customFormat="1" ht="18" thickTop="1" thickBot="1" x14ac:dyDescent="0.25">
      <c r="A181" s="10"/>
      <c r="B181" s="122">
        <v>45981</v>
      </c>
      <c r="C181" s="123"/>
      <c r="D181" s="113" t="s">
        <v>56</v>
      </c>
      <c r="E181" s="114">
        <v>173191.5</v>
      </c>
      <c r="F181" s="161"/>
      <c r="G181" s="115">
        <f t="shared" si="2"/>
        <v>131283927.70380002</v>
      </c>
    </row>
    <row r="182" spans="1:8" s="7" customFormat="1" ht="18" thickTop="1" thickBot="1" x14ac:dyDescent="0.25">
      <c r="A182" s="10"/>
      <c r="B182" s="122">
        <v>45981</v>
      </c>
      <c r="C182" s="123"/>
      <c r="D182" s="113" t="s">
        <v>56</v>
      </c>
      <c r="E182" s="114">
        <v>332868.59999999998</v>
      </c>
      <c r="F182" s="161"/>
      <c r="G182" s="115">
        <f t="shared" si="2"/>
        <v>131616796.30380002</v>
      </c>
    </row>
    <row r="183" spans="1:8" s="7" customFormat="1" ht="18" thickTop="1" thickBot="1" x14ac:dyDescent="0.25">
      <c r="A183" s="10"/>
      <c r="B183" s="122">
        <v>45981</v>
      </c>
      <c r="C183" s="123"/>
      <c r="D183" s="113" t="s">
        <v>56</v>
      </c>
      <c r="E183" s="114">
        <v>119950</v>
      </c>
      <c r="F183" s="161"/>
      <c r="G183" s="115">
        <f t="shared" si="2"/>
        <v>131736746.30380002</v>
      </c>
    </row>
    <row r="184" spans="1:8" s="7" customFormat="1" ht="18" thickTop="1" thickBot="1" x14ac:dyDescent="0.25">
      <c r="A184" s="10"/>
      <c r="B184" s="122">
        <v>45981</v>
      </c>
      <c r="C184" s="123"/>
      <c r="D184" s="113" t="s">
        <v>56</v>
      </c>
      <c r="E184" s="114">
        <v>16627.22</v>
      </c>
      <c r="F184" s="161"/>
      <c r="G184" s="115">
        <f t="shared" si="2"/>
        <v>131753373.52380002</v>
      </c>
    </row>
    <row r="185" spans="1:8" s="7" customFormat="1" ht="18" thickTop="1" thickBot="1" x14ac:dyDescent="0.25">
      <c r="A185" s="10"/>
      <c r="B185" s="122">
        <v>45981</v>
      </c>
      <c r="C185" s="123"/>
      <c r="D185" s="113" t="s">
        <v>56</v>
      </c>
      <c r="E185" s="114">
        <v>32000</v>
      </c>
      <c r="F185" s="161"/>
      <c r="G185" s="115">
        <f t="shared" si="2"/>
        <v>131785373.52380002</v>
      </c>
    </row>
    <row r="186" spans="1:8" s="7" customFormat="1" ht="18" thickTop="1" thickBot="1" x14ac:dyDescent="0.25">
      <c r="A186" s="10"/>
      <c r="B186" s="122">
        <v>45981</v>
      </c>
      <c r="C186" s="123"/>
      <c r="D186" s="113" t="s">
        <v>56</v>
      </c>
      <c r="E186" s="114">
        <v>61415.63</v>
      </c>
      <c r="F186" s="161"/>
      <c r="G186" s="115">
        <f t="shared" si="2"/>
        <v>131846789.15380001</v>
      </c>
    </row>
    <row r="187" spans="1:8" s="7" customFormat="1" ht="18" thickTop="1" thickBot="1" x14ac:dyDescent="0.25">
      <c r="A187" s="10"/>
      <c r="B187" s="122">
        <v>45981</v>
      </c>
      <c r="C187" s="123"/>
      <c r="D187" s="113" t="s">
        <v>56</v>
      </c>
      <c r="E187" s="114">
        <v>60323.77</v>
      </c>
      <c r="F187" s="161"/>
      <c r="G187" s="115">
        <f t="shared" si="2"/>
        <v>131907112.92380001</v>
      </c>
    </row>
    <row r="188" spans="1:8" s="7" customFormat="1" ht="18" thickTop="1" thickBot="1" x14ac:dyDescent="0.25">
      <c r="A188" s="10"/>
      <c r="B188" s="122">
        <v>45981</v>
      </c>
      <c r="C188" s="123"/>
      <c r="D188" s="113" t="s">
        <v>56</v>
      </c>
      <c r="E188" s="114">
        <v>859.5</v>
      </c>
      <c r="F188" s="161"/>
      <c r="G188" s="115">
        <f t="shared" si="2"/>
        <v>131907972.42380001</v>
      </c>
    </row>
    <row r="189" spans="1:8" s="7" customFormat="1" ht="18" thickTop="1" thickBot="1" x14ac:dyDescent="0.25">
      <c r="A189" s="10"/>
      <c r="B189" s="122">
        <v>45981</v>
      </c>
      <c r="C189" s="123"/>
      <c r="D189" s="113" t="s">
        <v>71</v>
      </c>
      <c r="E189" s="114">
        <v>2470911.1</v>
      </c>
      <c r="F189" s="161"/>
      <c r="G189" s="115">
        <f t="shared" si="2"/>
        <v>134378883.52380002</v>
      </c>
    </row>
    <row r="190" spans="1:8" s="7" customFormat="1" ht="18" thickTop="1" thickBot="1" x14ac:dyDescent="0.25">
      <c r="A190" s="10"/>
      <c r="B190" s="122">
        <v>45981</v>
      </c>
      <c r="C190" s="123"/>
      <c r="D190" s="113" t="s">
        <v>57</v>
      </c>
      <c r="E190" s="114">
        <v>1601546.99</v>
      </c>
      <c r="F190" s="161"/>
      <c r="G190" s="115">
        <f t="shared" si="2"/>
        <v>135980430.51380002</v>
      </c>
    </row>
    <row r="191" spans="1:8" s="7" customFormat="1" ht="61.5" thickTop="1" thickBot="1" x14ac:dyDescent="0.25">
      <c r="A191" s="10"/>
      <c r="B191" s="122">
        <v>45981</v>
      </c>
      <c r="C191" s="123"/>
      <c r="D191" s="113" t="s">
        <v>154</v>
      </c>
      <c r="E191" s="114">
        <v>13675</v>
      </c>
      <c r="F191" s="161"/>
      <c r="G191" s="115">
        <f t="shared" si="2"/>
        <v>135994105.51380002</v>
      </c>
      <c r="H191" s="191"/>
    </row>
    <row r="192" spans="1:8" s="7" customFormat="1" ht="18" thickTop="1" thickBot="1" x14ac:dyDescent="0.25">
      <c r="A192" s="10"/>
      <c r="B192" s="122">
        <v>45982</v>
      </c>
      <c r="C192" s="123"/>
      <c r="D192" s="113" t="s">
        <v>36</v>
      </c>
      <c r="E192" s="114">
        <v>27280</v>
      </c>
      <c r="F192" s="161"/>
      <c r="G192" s="115">
        <f t="shared" si="2"/>
        <v>136021385.51380002</v>
      </c>
    </row>
    <row r="193" spans="1:7" s="7" customFormat="1" ht="18" thickTop="1" thickBot="1" x14ac:dyDescent="0.25">
      <c r="A193" s="10"/>
      <c r="B193" s="122">
        <v>45982</v>
      </c>
      <c r="C193" s="123"/>
      <c r="D193" s="113" t="s">
        <v>36</v>
      </c>
      <c r="E193" s="114">
        <v>65022</v>
      </c>
      <c r="F193" s="161"/>
      <c r="G193" s="115">
        <f t="shared" si="2"/>
        <v>136086407.51380002</v>
      </c>
    </row>
    <row r="194" spans="1:7" s="7" customFormat="1" ht="18" thickTop="1" thickBot="1" x14ac:dyDescent="0.25">
      <c r="A194" s="10"/>
      <c r="B194" s="122">
        <v>45982</v>
      </c>
      <c r="C194" s="123"/>
      <c r="D194" s="113" t="s">
        <v>36</v>
      </c>
      <c r="E194" s="114">
        <v>23224</v>
      </c>
      <c r="F194" s="161"/>
      <c r="G194" s="115">
        <f t="shared" si="2"/>
        <v>136109631.51380002</v>
      </c>
    </row>
    <row r="195" spans="1:7" s="7" customFormat="1" ht="18" thickTop="1" thickBot="1" x14ac:dyDescent="0.25">
      <c r="A195" s="10"/>
      <c r="B195" s="122">
        <v>45982</v>
      </c>
      <c r="C195" s="123"/>
      <c r="D195" s="113" t="s">
        <v>36</v>
      </c>
      <c r="E195" s="114">
        <v>5610</v>
      </c>
      <c r="F195" s="161"/>
      <c r="G195" s="115">
        <f t="shared" si="2"/>
        <v>136115241.51380002</v>
      </c>
    </row>
    <row r="196" spans="1:7" s="7" customFormat="1" ht="18" thickTop="1" thickBot="1" x14ac:dyDescent="0.25">
      <c r="A196" s="10"/>
      <c r="B196" s="122">
        <v>45982</v>
      </c>
      <c r="C196" s="123"/>
      <c r="D196" s="113" t="s">
        <v>36</v>
      </c>
      <c r="E196" s="114">
        <v>30400</v>
      </c>
      <c r="F196" s="161"/>
      <c r="G196" s="115">
        <f t="shared" si="2"/>
        <v>136145641.51380002</v>
      </c>
    </row>
    <row r="197" spans="1:7" s="7" customFormat="1" ht="18" thickTop="1" thickBot="1" x14ac:dyDescent="0.25">
      <c r="A197" s="10"/>
      <c r="B197" s="122">
        <v>45982</v>
      </c>
      <c r="C197" s="123"/>
      <c r="D197" s="113" t="s">
        <v>36</v>
      </c>
      <c r="E197" s="114">
        <v>6004</v>
      </c>
      <c r="F197" s="161"/>
      <c r="G197" s="115">
        <f t="shared" si="2"/>
        <v>136151645.51380002</v>
      </c>
    </row>
    <row r="198" spans="1:7" s="7" customFormat="1" ht="18" thickTop="1" thickBot="1" x14ac:dyDescent="0.25">
      <c r="A198" s="10"/>
      <c r="B198" s="122">
        <v>45982</v>
      </c>
      <c r="C198" s="123"/>
      <c r="D198" s="113" t="s">
        <v>26</v>
      </c>
      <c r="E198" s="114">
        <v>107348.79</v>
      </c>
      <c r="F198" s="161">
        <v>2830.57</v>
      </c>
      <c r="G198" s="115">
        <f t="shared" si="2"/>
        <v>136256163.73380002</v>
      </c>
    </row>
    <row r="199" spans="1:7" s="7" customFormat="1" ht="61.5" thickTop="1" thickBot="1" x14ac:dyDescent="0.25">
      <c r="A199" s="10"/>
      <c r="B199" s="122">
        <v>45982</v>
      </c>
      <c r="C199" s="123"/>
      <c r="D199" s="113" t="s">
        <v>155</v>
      </c>
      <c r="E199" s="114">
        <v>250</v>
      </c>
      <c r="F199" s="161"/>
      <c r="G199" s="115">
        <f t="shared" si="2"/>
        <v>136256413.73380002</v>
      </c>
    </row>
    <row r="200" spans="1:7" s="7" customFormat="1" ht="61.5" thickTop="1" thickBot="1" x14ac:dyDescent="0.25">
      <c r="A200" s="10"/>
      <c r="B200" s="122">
        <v>45982</v>
      </c>
      <c r="C200" s="123"/>
      <c r="D200" s="113" t="s">
        <v>156</v>
      </c>
      <c r="E200" s="114">
        <v>1500</v>
      </c>
      <c r="F200" s="161"/>
      <c r="G200" s="115">
        <f t="shared" si="2"/>
        <v>136257913.73380002</v>
      </c>
    </row>
    <row r="201" spans="1:7" s="7" customFormat="1" ht="18" thickTop="1" thickBot="1" x14ac:dyDescent="0.25">
      <c r="A201" s="10"/>
      <c r="B201" s="122">
        <v>45982</v>
      </c>
      <c r="C201" s="123"/>
      <c r="D201" s="113" t="s">
        <v>21</v>
      </c>
      <c r="E201" s="114"/>
      <c r="F201" s="161">
        <v>1204478.8899999999</v>
      </c>
      <c r="G201" s="115">
        <f t="shared" si="2"/>
        <v>135053434.84380004</v>
      </c>
    </row>
    <row r="202" spans="1:7" s="7" customFormat="1" ht="18" thickTop="1" thickBot="1" x14ac:dyDescent="0.25">
      <c r="A202" s="10"/>
      <c r="B202" s="122">
        <v>45982</v>
      </c>
      <c r="C202" s="123"/>
      <c r="D202" s="113" t="s">
        <v>21</v>
      </c>
      <c r="E202" s="114"/>
      <c r="F202" s="161">
        <v>29972</v>
      </c>
      <c r="G202" s="115">
        <f t="shared" si="2"/>
        <v>135023462.84380004</v>
      </c>
    </row>
    <row r="203" spans="1:7" s="7" customFormat="1" ht="18" thickTop="1" thickBot="1" x14ac:dyDescent="0.25">
      <c r="A203" s="10"/>
      <c r="B203" s="122">
        <v>45983</v>
      </c>
      <c r="C203" s="123"/>
      <c r="D203" s="113" t="s">
        <v>36</v>
      </c>
      <c r="E203" s="114">
        <v>12295</v>
      </c>
      <c r="F203" s="161"/>
      <c r="G203" s="115">
        <f t="shared" si="2"/>
        <v>135035757.84380004</v>
      </c>
    </row>
    <row r="204" spans="1:7" s="7" customFormat="1" ht="18" thickTop="1" thickBot="1" x14ac:dyDescent="0.25">
      <c r="A204" s="10"/>
      <c r="B204" s="122">
        <v>45983</v>
      </c>
      <c r="C204" s="123"/>
      <c r="D204" s="113" t="s">
        <v>26</v>
      </c>
      <c r="E204" s="114">
        <v>12500</v>
      </c>
      <c r="F204" s="161">
        <v>312.5</v>
      </c>
      <c r="G204" s="115">
        <f t="shared" si="2"/>
        <v>135047945.34380004</v>
      </c>
    </row>
    <row r="205" spans="1:7" s="7" customFormat="1" ht="18" thickTop="1" thickBot="1" x14ac:dyDescent="0.25">
      <c r="A205" s="10"/>
      <c r="B205" s="122">
        <v>45984</v>
      </c>
      <c r="C205" s="123"/>
      <c r="D205" s="113" t="s">
        <v>26</v>
      </c>
      <c r="E205" s="114">
        <v>4000</v>
      </c>
      <c r="F205" s="161">
        <v>100</v>
      </c>
      <c r="G205" s="115">
        <f t="shared" si="2"/>
        <v>135051845.34380004</v>
      </c>
    </row>
    <row r="206" spans="1:7" s="7" customFormat="1" ht="18" thickTop="1" thickBot="1" x14ac:dyDescent="0.25">
      <c r="A206" s="10"/>
      <c r="B206" s="122">
        <v>45985</v>
      </c>
      <c r="C206" s="123"/>
      <c r="D206" s="113" t="s">
        <v>36</v>
      </c>
      <c r="E206" s="114">
        <v>62505</v>
      </c>
      <c r="F206" s="161"/>
      <c r="G206" s="115">
        <f t="shared" si="2"/>
        <v>135114350.34380004</v>
      </c>
    </row>
    <row r="207" spans="1:7" s="7" customFormat="1" ht="18" thickTop="1" thickBot="1" x14ac:dyDescent="0.25">
      <c r="A207" s="10"/>
      <c r="B207" s="122">
        <v>45985</v>
      </c>
      <c r="C207" s="123"/>
      <c r="D207" s="113" t="s">
        <v>36</v>
      </c>
      <c r="E207" s="114">
        <v>100</v>
      </c>
      <c r="F207" s="161"/>
      <c r="G207" s="115">
        <f t="shared" si="2"/>
        <v>135114450.34380004</v>
      </c>
    </row>
    <row r="208" spans="1:7" s="7" customFormat="1" ht="18" thickTop="1" thickBot="1" x14ac:dyDescent="0.25">
      <c r="A208" s="10"/>
      <c r="B208" s="122">
        <v>45985</v>
      </c>
      <c r="C208" s="123"/>
      <c r="D208" s="113" t="s">
        <v>36</v>
      </c>
      <c r="E208" s="114">
        <v>47350</v>
      </c>
      <c r="F208" s="161"/>
      <c r="G208" s="115">
        <f t="shared" si="2"/>
        <v>135161800.34380004</v>
      </c>
    </row>
    <row r="209" spans="1:7" s="7" customFormat="1" ht="18" thickTop="1" thickBot="1" x14ac:dyDescent="0.25">
      <c r="A209" s="10"/>
      <c r="B209" s="122">
        <v>45985</v>
      </c>
      <c r="C209" s="123"/>
      <c r="D209" s="113" t="s">
        <v>36</v>
      </c>
      <c r="E209" s="114">
        <v>28660</v>
      </c>
      <c r="F209" s="161"/>
      <c r="G209" s="115">
        <f t="shared" si="2"/>
        <v>135190460.34380004</v>
      </c>
    </row>
    <row r="210" spans="1:7" s="7" customFormat="1" ht="18" thickTop="1" thickBot="1" x14ac:dyDescent="0.25">
      <c r="A210" s="10"/>
      <c r="B210" s="122">
        <v>45985</v>
      </c>
      <c r="C210" s="123"/>
      <c r="D210" s="113" t="s">
        <v>36</v>
      </c>
      <c r="E210" s="114">
        <v>29125</v>
      </c>
      <c r="F210" s="161"/>
      <c r="G210" s="115">
        <f t="shared" si="2"/>
        <v>135219585.34380004</v>
      </c>
    </row>
    <row r="211" spans="1:7" s="7" customFormat="1" ht="18" thickTop="1" thickBot="1" x14ac:dyDescent="0.25">
      <c r="A211" s="10"/>
      <c r="B211" s="122">
        <v>45985</v>
      </c>
      <c r="C211" s="123"/>
      <c r="D211" s="113" t="s">
        <v>36</v>
      </c>
      <c r="E211" s="114">
        <v>5400</v>
      </c>
      <c r="F211" s="161"/>
      <c r="G211" s="115">
        <f t="shared" ref="G211:G274" si="3">G210+E211-F211</f>
        <v>135224985.34380004</v>
      </c>
    </row>
    <row r="212" spans="1:7" s="7" customFormat="1" ht="18" thickTop="1" thickBot="1" x14ac:dyDescent="0.25">
      <c r="A212" s="10"/>
      <c r="B212" s="122">
        <v>45985</v>
      </c>
      <c r="C212" s="123"/>
      <c r="D212" s="113" t="s">
        <v>36</v>
      </c>
      <c r="E212" s="114">
        <v>5635</v>
      </c>
      <c r="F212" s="161"/>
      <c r="G212" s="115">
        <f t="shared" si="3"/>
        <v>135230620.34380004</v>
      </c>
    </row>
    <row r="213" spans="1:7" s="7" customFormat="1" ht="18" thickTop="1" thickBot="1" x14ac:dyDescent="0.25">
      <c r="A213" s="10"/>
      <c r="B213" s="122">
        <v>45985</v>
      </c>
      <c r="C213" s="123"/>
      <c r="D213" s="113" t="s">
        <v>26</v>
      </c>
      <c r="E213" s="114">
        <v>96406.58</v>
      </c>
      <c r="F213" s="161">
        <v>2541.9</v>
      </c>
      <c r="G213" s="115">
        <f t="shared" si="3"/>
        <v>135324485.02380005</v>
      </c>
    </row>
    <row r="214" spans="1:7" s="7" customFormat="1" ht="18" thickTop="1" thickBot="1" x14ac:dyDescent="0.25">
      <c r="A214" s="10"/>
      <c r="B214" s="122">
        <v>45985</v>
      </c>
      <c r="C214" s="123"/>
      <c r="D214" s="113" t="s">
        <v>157</v>
      </c>
      <c r="E214" s="114">
        <v>19444.71</v>
      </c>
      <c r="F214" s="161"/>
      <c r="G214" s="115">
        <f t="shared" si="3"/>
        <v>135343929.73380005</v>
      </c>
    </row>
    <row r="215" spans="1:7" s="7" customFormat="1" ht="18" thickTop="1" thickBot="1" x14ac:dyDescent="0.25">
      <c r="A215" s="10"/>
      <c r="B215" s="122">
        <v>45985</v>
      </c>
      <c r="C215" s="123"/>
      <c r="D215" s="113" t="s">
        <v>157</v>
      </c>
      <c r="E215" s="114">
        <v>3355</v>
      </c>
      <c r="F215" s="161"/>
      <c r="G215" s="115">
        <f t="shared" si="3"/>
        <v>135347284.73380005</v>
      </c>
    </row>
    <row r="216" spans="1:7" s="7" customFormat="1" ht="18" thickTop="1" thickBot="1" x14ac:dyDescent="0.25">
      <c r="A216" s="10"/>
      <c r="B216" s="122">
        <v>45985</v>
      </c>
      <c r="C216" s="123"/>
      <c r="D216" s="113" t="s">
        <v>21</v>
      </c>
      <c r="E216" s="114"/>
      <c r="F216" s="161">
        <v>902621</v>
      </c>
      <c r="G216" s="115">
        <f t="shared" si="3"/>
        <v>134444663.73380005</v>
      </c>
    </row>
    <row r="217" spans="1:7" s="7" customFormat="1" ht="18" thickTop="1" thickBot="1" x14ac:dyDescent="0.25">
      <c r="A217" s="10"/>
      <c r="B217" s="122">
        <v>45986</v>
      </c>
      <c r="C217" s="123"/>
      <c r="D217" s="113" t="s">
        <v>36</v>
      </c>
      <c r="E217" s="114">
        <v>1385</v>
      </c>
      <c r="F217" s="161"/>
      <c r="G217" s="115">
        <f t="shared" si="3"/>
        <v>134446048.73380005</v>
      </c>
    </row>
    <row r="218" spans="1:7" s="7" customFormat="1" ht="18" thickTop="1" thickBot="1" x14ac:dyDescent="0.25">
      <c r="A218" s="10"/>
      <c r="B218" s="122">
        <v>45986</v>
      </c>
      <c r="C218" s="123"/>
      <c r="D218" s="113" t="s">
        <v>36</v>
      </c>
      <c r="E218" s="114">
        <v>1550</v>
      </c>
      <c r="F218" s="161"/>
      <c r="G218" s="115">
        <f t="shared" si="3"/>
        <v>134447598.73380005</v>
      </c>
    </row>
    <row r="219" spans="1:7" s="7" customFormat="1" ht="18" thickTop="1" thickBot="1" x14ac:dyDescent="0.25">
      <c r="A219" s="10"/>
      <c r="B219" s="122">
        <v>45986</v>
      </c>
      <c r="C219" s="123"/>
      <c r="D219" s="113" t="s">
        <v>36</v>
      </c>
      <c r="E219" s="114">
        <v>36040</v>
      </c>
      <c r="F219" s="161"/>
      <c r="G219" s="115">
        <f t="shared" si="3"/>
        <v>134483638.73380005</v>
      </c>
    </row>
    <row r="220" spans="1:7" s="7" customFormat="1" ht="18" thickTop="1" thickBot="1" x14ac:dyDescent="0.25">
      <c r="A220" s="10"/>
      <c r="B220" s="122">
        <v>45986</v>
      </c>
      <c r="C220" s="123"/>
      <c r="D220" s="113" t="s">
        <v>36</v>
      </c>
      <c r="E220" s="114">
        <v>2000</v>
      </c>
      <c r="F220" s="161"/>
      <c r="G220" s="115">
        <f t="shared" si="3"/>
        <v>134485638.73380005</v>
      </c>
    </row>
    <row r="221" spans="1:7" s="7" customFormat="1" ht="18" thickTop="1" thickBot="1" x14ac:dyDescent="0.25">
      <c r="A221" s="10"/>
      <c r="B221" s="122">
        <v>45986</v>
      </c>
      <c r="C221" s="123"/>
      <c r="D221" s="113" t="s">
        <v>36</v>
      </c>
      <c r="E221" s="114">
        <v>34525</v>
      </c>
      <c r="F221" s="161"/>
      <c r="G221" s="115">
        <f t="shared" si="3"/>
        <v>134520163.73380005</v>
      </c>
    </row>
    <row r="222" spans="1:7" s="7" customFormat="1" ht="18" thickTop="1" thickBot="1" x14ac:dyDescent="0.25">
      <c r="A222" s="10"/>
      <c r="B222" s="122">
        <v>45986</v>
      </c>
      <c r="C222" s="123"/>
      <c r="D222" s="113" t="s">
        <v>36</v>
      </c>
      <c r="E222" s="114">
        <v>11788</v>
      </c>
      <c r="F222" s="161"/>
      <c r="G222" s="115">
        <f t="shared" si="3"/>
        <v>134531951.73380005</v>
      </c>
    </row>
    <row r="223" spans="1:7" s="7" customFormat="1" ht="18" thickTop="1" thickBot="1" x14ac:dyDescent="0.25">
      <c r="A223" s="10"/>
      <c r="B223" s="122">
        <v>45986</v>
      </c>
      <c r="C223" s="123"/>
      <c r="D223" s="113" t="s">
        <v>36</v>
      </c>
      <c r="E223" s="114">
        <v>8835</v>
      </c>
      <c r="F223" s="161"/>
      <c r="G223" s="115">
        <f t="shared" si="3"/>
        <v>134540786.73380005</v>
      </c>
    </row>
    <row r="224" spans="1:7" s="7" customFormat="1" ht="18" thickTop="1" thickBot="1" x14ac:dyDescent="0.25">
      <c r="A224" s="10"/>
      <c r="B224" s="122">
        <v>45986</v>
      </c>
      <c r="C224" s="123"/>
      <c r="D224" s="113" t="s">
        <v>36</v>
      </c>
      <c r="E224" s="114">
        <v>57660</v>
      </c>
      <c r="F224" s="161"/>
      <c r="G224" s="115">
        <f t="shared" si="3"/>
        <v>134598446.73380005</v>
      </c>
    </row>
    <row r="225" spans="1:7" s="7" customFormat="1" ht="18" thickTop="1" thickBot="1" x14ac:dyDescent="0.25">
      <c r="A225" s="10"/>
      <c r="B225" s="122">
        <v>45986</v>
      </c>
      <c r="C225" s="123"/>
      <c r="D225" s="113" t="s">
        <v>36</v>
      </c>
      <c r="E225" s="114">
        <v>835</v>
      </c>
      <c r="F225" s="161"/>
      <c r="G225" s="115">
        <f t="shared" si="3"/>
        <v>134599281.73380005</v>
      </c>
    </row>
    <row r="226" spans="1:7" s="7" customFormat="1" ht="18" thickTop="1" thickBot="1" x14ac:dyDescent="0.25">
      <c r="A226" s="10"/>
      <c r="B226" s="122">
        <v>45986</v>
      </c>
      <c r="C226" s="123"/>
      <c r="D226" s="113" t="s">
        <v>26</v>
      </c>
      <c r="E226" s="114">
        <v>130005.38</v>
      </c>
      <c r="F226" s="161">
        <v>3438.39</v>
      </c>
      <c r="G226" s="115">
        <f t="shared" si="3"/>
        <v>134725848.72380006</v>
      </c>
    </row>
    <row r="227" spans="1:7" s="7" customFormat="1" ht="18" thickTop="1" thickBot="1" x14ac:dyDescent="0.25">
      <c r="A227" s="10"/>
      <c r="B227" s="122">
        <v>45986</v>
      </c>
      <c r="C227" s="123"/>
      <c r="D227" s="113" t="s">
        <v>78</v>
      </c>
      <c r="E227" s="114">
        <v>85848.23</v>
      </c>
      <c r="F227" s="161"/>
      <c r="G227" s="115">
        <f t="shared" si="3"/>
        <v>134811696.95380005</v>
      </c>
    </row>
    <row r="228" spans="1:7" s="7" customFormat="1" ht="46.5" thickTop="1" thickBot="1" x14ac:dyDescent="0.25">
      <c r="A228" s="10"/>
      <c r="B228" s="122">
        <v>45986</v>
      </c>
      <c r="C228" s="123"/>
      <c r="D228" s="113" t="s">
        <v>158</v>
      </c>
      <c r="E228" s="114">
        <v>17788</v>
      </c>
      <c r="F228" s="161"/>
      <c r="G228" s="115">
        <f t="shared" si="3"/>
        <v>134829484.95380005</v>
      </c>
    </row>
    <row r="229" spans="1:7" s="7" customFormat="1" ht="76.5" thickTop="1" thickBot="1" x14ac:dyDescent="0.25">
      <c r="A229" s="10"/>
      <c r="B229" s="122">
        <v>45986</v>
      </c>
      <c r="C229" s="123"/>
      <c r="D229" s="113" t="s">
        <v>159</v>
      </c>
      <c r="E229" s="114">
        <v>1000</v>
      </c>
      <c r="F229" s="161"/>
      <c r="G229" s="115">
        <f t="shared" si="3"/>
        <v>134830484.95380005</v>
      </c>
    </row>
    <row r="230" spans="1:7" s="7" customFormat="1" ht="61.5" thickTop="1" thickBot="1" x14ac:dyDescent="0.25">
      <c r="A230" s="10"/>
      <c r="B230" s="122">
        <v>45986</v>
      </c>
      <c r="C230" s="123"/>
      <c r="D230" s="113" t="s">
        <v>160</v>
      </c>
      <c r="E230" s="114">
        <v>13500</v>
      </c>
      <c r="F230" s="161"/>
      <c r="G230" s="115">
        <f t="shared" si="3"/>
        <v>134843984.95380005</v>
      </c>
    </row>
    <row r="231" spans="1:7" s="7" customFormat="1" ht="18" thickTop="1" thickBot="1" x14ac:dyDescent="0.25">
      <c r="A231" s="10"/>
      <c r="B231" s="122">
        <v>45986</v>
      </c>
      <c r="C231" s="123"/>
      <c r="D231" s="113" t="s">
        <v>21</v>
      </c>
      <c r="E231" s="114"/>
      <c r="F231" s="161">
        <v>1267320</v>
      </c>
      <c r="G231" s="115">
        <f t="shared" si="3"/>
        <v>133576664.95380005</v>
      </c>
    </row>
    <row r="232" spans="1:7" s="7" customFormat="1" ht="18" thickTop="1" thickBot="1" x14ac:dyDescent="0.25">
      <c r="A232" s="10"/>
      <c r="B232" s="122">
        <v>45987</v>
      </c>
      <c r="C232" s="123"/>
      <c r="D232" s="113" t="s">
        <v>36</v>
      </c>
      <c r="E232" s="114">
        <v>40</v>
      </c>
      <c r="F232" s="161"/>
      <c r="G232" s="115">
        <f t="shared" si="3"/>
        <v>133576704.95380005</v>
      </c>
    </row>
    <row r="233" spans="1:7" s="7" customFormat="1" ht="18" thickTop="1" thickBot="1" x14ac:dyDescent="0.25">
      <c r="A233" s="10"/>
      <c r="B233" s="122">
        <v>45987</v>
      </c>
      <c r="C233" s="123"/>
      <c r="D233" s="113" t="s">
        <v>36</v>
      </c>
      <c r="E233" s="114">
        <v>53175</v>
      </c>
      <c r="F233" s="161"/>
      <c r="G233" s="115">
        <f t="shared" si="3"/>
        <v>133629879.95380005</v>
      </c>
    </row>
    <row r="234" spans="1:7" s="7" customFormat="1" ht="18" thickTop="1" thickBot="1" x14ac:dyDescent="0.25">
      <c r="A234" s="10"/>
      <c r="B234" s="122">
        <v>45987</v>
      </c>
      <c r="C234" s="123"/>
      <c r="D234" s="113" t="s">
        <v>36</v>
      </c>
      <c r="E234" s="114">
        <v>28540</v>
      </c>
      <c r="F234" s="161"/>
      <c r="G234" s="115">
        <f t="shared" si="3"/>
        <v>133658419.95380005</v>
      </c>
    </row>
    <row r="235" spans="1:7" s="7" customFormat="1" ht="18" thickTop="1" thickBot="1" x14ac:dyDescent="0.25">
      <c r="A235" s="10"/>
      <c r="B235" s="122">
        <v>45987</v>
      </c>
      <c r="C235" s="123"/>
      <c r="D235" s="113" t="s">
        <v>36</v>
      </c>
      <c r="E235" s="114">
        <v>15490</v>
      </c>
      <c r="F235" s="161"/>
      <c r="G235" s="115">
        <f t="shared" si="3"/>
        <v>133673909.95380005</v>
      </c>
    </row>
    <row r="236" spans="1:7" s="7" customFormat="1" ht="18" thickTop="1" thickBot="1" x14ac:dyDescent="0.25">
      <c r="A236" s="10"/>
      <c r="B236" s="122">
        <v>45987</v>
      </c>
      <c r="C236" s="123"/>
      <c r="D236" s="113" t="s">
        <v>36</v>
      </c>
      <c r="E236" s="114">
        <v>2500</v>
      </c>
      <c r="F236" s="161"/>
      <c r="G236" s="115">
        <f t="shared" si="3"/>
        <v>133676409.95380005</v>
      </c>
    </row>
    <row r="237" spans="1:7" s="7" customFormat="1" ht="18" thickTop="1" thickBot="1" x14ac:dyDescent="0.25">
      <c r="A237" s="10"/>
      <c r="B237" s="122">
        <v>45987</v>
      </c>
      <c r="C237" s="123"/>
      <c r="D237" s="113" t="s">
        <v>36</v>
      </c>
      <c r="E237" s="114">
        <v>41950</v>
      </c>
      <c r="F237" s="161"/>
      <c r="G237" s="115">
        <f t="shared" si="3"/>
        <v>133718359.95380005</v>
      </c>
    </row>
    <row r="238" spans="1:7" s="7" customFormat="1" ht="18" thickTop="1" thickBot="1" x14ac:dyDescent="0.25">
      <c r="A238" s="10"/>
      <c r="B238" s="122">
        <v>45987</v>
      </c>
      <c r="C238" s="123"/>
      <c r="D238" s="113" t="s">
        <v>36</v>
      </c>
      <c r="E238" s="114">
        <v>2169</v>
      </c>
      <c r="F238" s="161"/>
      <c r="G238" s="115">
        <f t="shared" si="3"/>
        <v>133720528.95380005</v>
      </c>
    </row>
    <row r="239" spans="1:7" s="7" customFormat="1" ht="18" thickTop="1" thickBot="1" x14ac:dyDescent="0.25">
      <c r="A239" s="10"/>
      <c r="B239" s="122">
        <v>45987</v>
      </c>
      <c r="C239" s="123"/>
      <c r="D239" s="113" t="s">
        <v>26</v>
      </c>
      <c r="E239" s="114">
        <v>97500.800000000003</v>
      </c>
      <c r="F239" s="161">
        <v>2590.21</v>
      </c>
      <c r="G239" s="115">
        <f t="shared" si="3"/>
        <v>133815439.54380006</v>
      </c>
    </row>
    <row r="240" spans="1:7" s="7" customFormat="1" ht="18" thickTop="1" thickBot="1" x14ac:dyDescent="0.25">
      <c r="A240" s="10"/>
      <c r="B240" s="122">
        <v>45987</v>
      </c>
      <c r="C240" s="123"/>
      <c r="D240" s="113" t="s">
        <v>71</v>
      </c>
      <c r="E240" s="114">
        <v>5411970.9000000004</v>
      </c>
      <c r="F240" s="161"/>
      <c r="G240" s="115">
        <f t="shared" si="3"/>
        <v>139227410.44380006</v>
      </c>
    </row>
    <row r="241" spans="1:7" s="7" customFormat="1" ht="18" thickTop="1" thickBot="1" x14ac:dyDescent="0.25">
      <c r="A241" s="10"/>
      <c r="B241" s="122">
        <v>45987</v>
      </c>
      <c r="C241" s="123"/>
      <c r="D241" s="113" t="s">
        <v>71</v>
      </c>
      <c r="E241" s="114">
        <v>111850</v>
      </c>
      <c r="F241" s="161"/>
      <c r="G241" s="115">
        <f t="shared" si="3"/>
        <v>139339260.44380006</v>
      </c>
    </row>
    <row r="242" spans="1:7" s="7" customFormat="1" ht="76.5" thickTop="1" thickBot="1" x14ac:dyDescent="0.25">
      <c r="A242" s="10"/>
      <c r="B242" s="122">
        <v>45987</v>
      </c>
      <c r="C242" s="123"/>
      <c r="D242" s="113" t="s">
        <v>161</v>
      </c>
      <c r="E242" s="114">
        <v>5000</v>
      </c>
      <c r="F242" s="161"/>
      <c r="G242" s="115">
        <f t="shared" si="3"/>
        <v>139344260.44380006</v>
      </c>
    </row>
    <row r="243" spans="1:7" s="7" customFormat="1" ht="76.5" thickTop="1" thickBot="1" x14ac:dyDescent="0.25">
      <c r="A243" s="10"/>
      <c r="B243" s="122">
        <v>45987</v>
      </c>
      <c r="C243" s="123"/>
      <c r="D243" s="113" t="s">
        <v>162</v>
      </c>
      <c r="E243" s="114">
        <v>1000</v>
      </c>
      <c r="F243" s="161"/>
      <c r="G243" s="115">
        <f t="shared" si="3"/>
        <v>139345260.44380006</v>
      </c>
    </row>
    <row r="244" spans="1:7" s="7" customFormat="1" ht="46.5" thickTop="1" thickBot="1" x14ac:dyDescent="0.25">
      <c r="A244" s="10"/>
      <c r="B244" s="122">
        <v>45987</v>
      </c>
      <c r="C244" s="123"/>
      <c r="D244" s="113" t="s">
        <v>163</v>
      </c>
      <c r="E244" s="114">
        <v>11860</v>
      </c>
      <c r="F244" s="161"/>
      <c r="G244" s="115">
        <f t="shared" si="3"/>
        <v>139357120.44380006</v>
      </c>
    </row>
    <row r="245" spans="1:7" s="7" customFormat="1" ht="18" thickTop="1" thickBot="1" x14ac:dyDescent="0.25">
      <c r="A245" s="10"/>
      <c r="B245" s="122">
        <v>45987</v>
      </c>
      <c r="C245" s="123"/>
      <c r="D245" s="113" t="s">
        <v>21</v>
      </c>
      <c r="E245" s="114"/>
      <c r="F245" s="161">
        <v>3293844.09</v>
      </c>
      <c r="G245" s="115">
        <f t="shared" si="3"/>
        <v>136063276.35380006</v>
      </c>
    </row>
    <row r="246" spans="1:7" s="7" customFormat="1" ht="18" thickTop="1" thickBot="1" x14ac:dyDescent="0.25">
      <c r="A246" s="10"/>
      <c r="B246" s="122">
        <v>45988</v>
      </c>
      <c r="C246" s="123"/>
      <c r="D246" s="113" t="s">
        <v>36</v>
      </c>
      <c r="E246" s="114">
        <v>36182</v>
      </c>
      <c r="F246" s="161"/>
      <c r="G246" s="115">
        <f t="shared" si="3"/>
        <v>136099458.35380006</v>
      </c>
    </row>
    <row r="247" spans="1:7" s="7" customFormat="1" ht="18" thickTop="1" thickBot="1" x14ac:dyDescent="0.25">
      <c r="A247" s="10"/>
      <c r="B247" s="122">
        <v>45988</v>
      </c>
      <c r="C247" s="123"/>
      <c r="D247" s="113" t="s">
        <v>36</v>
      </c>
      <c r="E247" s="114">
        <v>2940</v>
      </c>
      <c r="F247" s="161"/>
      <c r="G247" s="115">
        <f t="shared" si="3"/>
        <v>136102398.35380006</v>
      </c>
    </row>
    <row r="248" spans="1:7" s="7" customFormat="1" ht="18" thickTop="1" thickBot="1" x14ac:dyDescent="0.25">
      <c r="A248" s="10"/>
      <c r="B248" s="122">
        <v>45988</v>
      </c>
      <c r="C248" s="123"/>
      <c r="D248" s="113" t="s">
        <v>36</v>
      </c>
      <c r="E248" s="114">
        <v>28810</v>
      </c>
      <c r="F248" s="161"/>
      <c r="G248" s="115">
        <f t="shared" si="3"/>
        <v>136131208.35380006</v>
      </c>
    </row>
    <row r="249" spans="1:7" s="7" customFormat="1" ht="18" thickTop="1" thickBot="1" x14ac:dyDescent="0.25">
      <c r="A249" s="10"/>
      <c r="B249" s="122">
        <v>45988</v>
      </c>
      <c r="C249" s="123"/>
      <c r="D249" s="113" t="s">
        <v>36</v>
      </c>
      <c r="E249" s="114">
        <v>5750</v>
      </c>
      <c r="F249" s="161"/>
      <c r="G249" s="115">
        <f t="shared" si="3"/>
        <v>136136958.35380006</v>
      </c>
    </row>
    <row r="250" spans="1:7" s="7" customFormat="1" ht="18" thickTop="1" thickBot="1" x14ac:dyDescent="0.25">
      <c r="A250" s="10"/>
      <c r="B250" s="122">
        <v>45988</v>
      </c>
      <c r="C250" s="123"/>
      <c r="D250" s="113" t="s">
        <v>36</v>
      </c>
      <c r="E250" s="114">
        <v>6650</v>
      </c>
      <c r="F250" s="161"/>
      <c r="G250" s="115">
        <f t="shared" si="3"/>
        <v>136143608.35380006</v>
      </c>
    </row>
    <row r="251" spans="1:7" s="7" customFormat="1" ht="18" thickTop="1" thickBot="1" x14ac:dyDescent="0.25">
      <c r="A251" s="10"/>
      <c r="B251" s="122">
        <v>45988</v>
      </c>
      <c r="C251" s="123"/>
      <c r="D251" s="113" t="s">
        <v>36</v>
      </c>
      <c r="E251" s="114">
        <v>51900</v>
      </c>
      <c r="F251" s="161"/>
      <c r="G251" s="115">
        <f t="shared" si="3"/>
        <v>136195508.35380006</v>
      </c>
    </row>
    <row r="252" spans="1:7" s="7" customFormat="1" ht="21" customHeight="1" thickTop="1" thickBot="1" x14ac:dyDescent="0.25">
      <c r="A252" s="10"/>
      <c r="B252" s="122">
        <v>45988</v>
      </c>
      <c r="C252" s="123"/>
      <c r="D252" s="113" t="s">
        <v>36</v>
      </c>
      <c r="E252" s="114">
        <v>1750</v>
      </c>
      <c r="F252" s="161"/>
      <c r="G252" s="115">
        <f t="shared" si="3"/>
        <v>136197258.35380006</v>
      </c>
    </row>
    <row r="253" spans="1:7" s="7" customFormat="1" ht="18" thickTop="1" thickBot="1" x14ac:dyDescent="0.25">
      <c r="A253" s="10"/>
      <c r="B253" s="122">
        <v>45988</v>
      </c>
      <c r="C253" s="123"/>
      <c r="D253" s="113" t="s">
        <v>26</v>
      </c>
      <c r="E253" s="114">
        <v>53966.52</v>
      </c>
      <c r="F253" s="161">
        <v>1405.52</v>
      </c>
      <c r="G253" s="115">
        <f t="shared" si="3"/>
        <v>136249819.35380006</v>
      </c>
    </row>
    <row r="254" spans="1:7" s="7" customFormat="1" ht="18" thickTop="1" thickBot="1" x14ac:dyDescent="0.25">
      <c r="A254" s="10"/>
      <c r="B254" s="122">
        <v>45988</v>
      </c>
      <c r="C254" s="123"/>
      <c r="D254" s="113" t="s">
        <v>38</v>
      </c>
      <c r="E254" s="114">
        <v>94743.46</v>
      </c>
      <c r="F254" s="161"/>
      <c r="G254" s="115">
        <f t="shared" si="3"/>
        <v>136344562.81380007</v>
      </c>
    </row>
    <row r="255" spans="1:7" s="7" customFormat="1" ht="18" thickTop="1" thickBot="1" x14ac:dyDescent="0.25">
      <c r="A255" s="10"/>
      <c r="B255" s="122">
        <v>45988</v>
      </c>
      <c r="C255" s="123"/>
      <c r="D255" s="113" t="s">
        <v>71</v>
      </c>
      <c r="E255" s="114">
        <v>257156.6</v>
      </c>
      <c r="F255" s="161"/>
      <c r="G255" s="115">
        <f t="shared" si="3"/>
        <v>136601719.41380006</v>
      </c>
    </row>
    <row r="256" spans="1:7" s="7" customFormat="1" ht="46.5" thickTop="1" thickBot="1" x14ac:dyDescent="0.25">
      <c r="A256" s="10"/>
      <c r="B256" s="122">
        <v>45988</v>
      </c>
      <c r="C256" s="123"/>
      <c r="D256" s="113" t="s">
        <v>164</v>
      </c>
      <c r="E256" s="114">
        <v>4476.5200000000004</v>
      </c>
      <c r="F256" s="161"/>
      <c r="G256" s="115">
        <f t="shared" si="3"/>
        <v>136606195.93380007</v>
      </c>
    </row>
    <row r="257" spans="1:9" s="7" customFormat="1" ht="61.5" thickTop="1" thickBot="1" x14ac:dyDescent="0.25">
      <c r="A257" s="10"/>
      <c r="B257" s="122">
        <v>45988</v>
      </c>
      <c r="C257" s="123"/>
      <c r="D257" s="113" t="s">
        <v>165</v>
      </c>
      <c r="E257" s="114">
        <v>21960</v>
      </c>
      <c r="F257" s="161"/>
      <c r="G257" s="115">
        <f t="shared" si="3"/>
        <v>136628155.93380007</v>
      </c>
    </row>
    <row r="258" spans="1:9" s="7" customFormat="1" ht="46.5" thickTop="1" thickBot="1" x14ac:dyDescent="0.25">
      <c r="A258" s="10"/>
      <c r="B258" s="122">
        <v>45988</v>
      </c>
      <c r="C258" s="123"/>
      <c r="D258" s="113" t="s">
        <v>166</v>
      </c>
      <c r="E258" s="114">
        <v>35080</v>
      </c>
      <c r="F258" s="161"/>
      <c r="G258" s="115">
        <f t="shared" si="3"/>
        <v>136663235.93380007</v>
      </c>
    </row>
    <row r="259" spans="1:9" s="7" customFormat="1" ht="18" thickTop="1" thickBot="1" x14ac:dyDescent="0.25">
      <c r="A259" s="10"/>
      <c r="B259" s="122">
        <v>45988</v>
      </c>
      <c r="C259" s="123"/>
      <c r="D259" s="113" t="s">
        <v>21</v>
      </c>
      <c r="E259" s="114"/>
      <c r="F259" s="161">
        <v>661683.19999999995</v>
      </c>
      <c r="G259" s="115">
        <f t="shared" si="3"/>
        <v>136001552.73380008</v>
      </c>
    </row>
    <row r="260" spans="1:9" s="7" customFormat="1" ht="18" thickTop="1" thickBot="1" x14ac:dyDescent="0.25">
      <c r="A260" s="10"/>
      <c r="B260" s="122">
        <v>45988</v>
      </c>
      <c r="C260" s="123"/>
      <c r="D260" s="113" t="s">
        <v>21</v>
      </c>
      <c r="E260" s="114"/>
      <c r="F260" s="161">
        <v>5786011.8899999997</v>
      </c>
      <c r="G260" s="115">
        <f t="shared" si="3"/>
        <v>130215540.84380008</v>
      </c>
    </row>
    <row r="261" spans="1:9" s="7" customFormat="1" ht="61.5" thickTop="1" thickBot="1" x14ac:dyDescent="0.25">
      <c r="A261" s="10"/>
      <c r="B261" s="122">
        <v>45988</v>
      </c>
      <c r="C261" s="123"/>
      <c r="D261" s="113" t="s">
        <v>167</v>
      </c>
      <c r="E261" s="114"/>
      <c r="F261" s="161">
        <v>15430</v>
      </c>
      <c r="G261" s="115">
        <f t="shared" si="3"/>
        <v>130200110.84380008</v>
      </c>
      <c r="I261" s="105"/>
    </row>
    <row r="262" spans="1:9" s="7" customFormat="1" ht="18" thickTop="1" thickBot="1" x14ac:dyDescent="0.25">
      <c r="A262" s="10"/>
      <c r="B262" s="122">
        <v>45989</v>
      </c>
      <c r="C262" s="123"/>
      <c r="D262" s="113" t="s">
        <v>36</v>
      </c>
      <c r="E262" s="114">
        <v>2435</v>
      </c>
      <c r="F262" s="161"/>
      <c r="G262" s="115">
        <f t="shared" si="3"/>
        <v>130202545.84380008</v>
      </c>
    </row>
    <row r="263" spans="1:9" s="7" customFormat="1" ht="18" thickTop="1" thickBot="1" x14ac:dyDescent="0.25">
      <c r="A263" s="10"/>
      <c r="B263" s="122">
        <v>45989</v>
      </c>
      <c r="C263" s="123"/>
      <c r="D263" s="113" t="s">
        <v>36</v>
      </c>
      <c r="E263" s="114">
        <v>45369</v>
      </c>
      <c r="F263" s="161"/>
      <c r="G263" s="115">
        <f t="shared" si="3"/>
        <v>130247914.84380008</v>
      </c>
    </row>
    <row r="264" spans="1:9" s="7" customFormat="1" ht="18" thickTop="1" thickBot="1" x14ac:dyDescent="0.25">
      <c r="A264" s="10"/>
      <c r="B264" s="122">
        <v>45989</v>
      </c>
      <c r="C264" s="123"/>
      <c r="D264" s="113" t="s">
        <v>36</v>
      </c>
      <c r="E264" s="114">
        <v>260</v>
      </c>
      <c r="F264" s="161"/>
      <c r="G264" s="115">
        <f t="shared" si="3"/>
        <v>130248174.84380008</v>
      </c>
    </row>
    <row r="265" spans="1:9" s="7" customFormat="1" ht="18" thickTop="1" thickBot="1" x14ac:dyDescent="0.25">
      <c r="A265" s="10"/>
      <c r="B265" s="122">
        <v>45989</v>
      </c>
      <c r="C265" s="123"/>
      <c r="D265" s="113" t="s">
        <v>36</v>
      </c>
      <c r="E265" s="114">
        <v>24180</v>
      </c>
      <c r="F265" s="161"/>
      <c r="G265" s="115">
        <f t="shared" si="3"/>
        <v>130272354.84380008</v>
      </c>
    </row>
    <row r="266" spans="1:9" s="7" customFormat="1" ht="18" thickTop="1" thickBot="1" x14ac:dyDescent="0.25">
      <c r="A266" s="10"/>
      <c r="B266" s="122">
        <v>45989</v>
      </c>
      <c r="C266" s="123"/>
      <c r="D266" s="113" t="s">
        <v>36</v>
      </c>
      <c r="E266" s="114">
        <v>2105</v>
      </c>
      <c r="F266" s="161"/>
      <c r="G266" s="115">
        <f t="shared" si="3"/>
        <v>130274459.84380008</v>
      </c>
    </row>
    <row r="267" spans="1:9" s="7" customFormat="1" ht="18" thickTop="1" thickBot="1" x14ac:dyDescent="0.25">
      <c r="A267" s="10"/>
      <c r="B267" s="122">
        <v>45989</v>
      </c>
      <c r="C267" s="123"/>
      <c r="D267" s="113" t="s">
        <v>36</v>
      </c>
      <c r="E267" s="114">
        <v>93260</v>
      </c>
      <c r="F267" s="161"/>
      <c r="G267" s="115">
        <f t="shared" si="3"/>
        <v>130367719.84380008</v>
      </c>
    </row>
    <row r="268" spans="1:9" s="7" customFormat="1" ht="18" thickTop="1" thickBot="1" x14ac:dyDescent="0.25">
      <c r="A268" s="10"/>
      <c r="B268" s="122">
        <v>45989</v>
      </c>
      <c r="C268" s="123"/>
      <c r="D268" s="113" t="s">
        <v>36</v>
      </c>
      <c r="E268" s="114">
        <v>7620</v>
      </c>
      <c r="F268" s="161"/>
      <c r="G268" s="115">
        <f t="shared" si="3"/>
        <v>130375339.84380008</v>
      </c>
    </row>
    <row r="269" spans="1:9" s="7" customFormat="1" ht="18" thickTop="1" thickBot="1" x14ac:dyDescent="0.25">
      <c r="A269" s="10"/>
      <c r="B269" s="122">
        <v>45989</v>
      </c>
      <c r="C269" s="123"/>
      <c r="D269" s="113" t="s">
        <v>26</v>
      </c>
      <c r="E269" s="114">
        <v>56999.77</v>
      </c>
      <c r="F269" s="161"/>
      <c r="G269" s="115">
        <f t="shared" si="3"/>
        <v>130432339.61380008</v>
      </c>
    </row>
    <row r="270" spans="1:9" s="7" customFormat="1" ht="31.5" thickTop="1" thickBot="1" x14ac:dyDescent="0.25">
      <c r="A270" s="10"/>
      <c r="B270" s="122">
        <v>45989</v>
      </c>
      <c r="C270" s="123"/>
      <c r="D270" s="113" t="s">
        <v>65</v>
      </c>
      <c r="E270" s="114">
        <v>13881.4</v>
      </c>
      <c r="F270" s="161"/>
      <c r="G270" s="115">
        <f t="shared" si="3"/>
        <v>130446221.01380008</v>
      </c>
    </row>
    <row r="271" spans="1:9" s="7" customFormat="1" ht="61.5" thickTop="1" thickBot="1" x14ac:dyDescent="0.25">
      <c r="A271" s="10"/>
      <c r="B271" s="122">
        <v>45989</v>
      </c>
      <c r="C271" s="123"/>
      <c r="D271" s="113" t="s">
        <v>168</v>
      </c>
      <c r="E271" s="114">
        <v>21674</v>
      </c>
      <c r="F271" s="161"/>
      <c r="G271" s="115">
        <f t="shared" si="3"/>
        <v>130467895.01380008</v>
      </c>
    </row>
    <row r="272" spans="1:9" s="7" customFormat="1" ht="18" thickTop="1" thickBot="1" x14ac:dyDescent="0.25">
      <c r="A272" s="10"/>
      <c r="B272" s="122">
        <v>45989</v>
      </c>
      <c r="C272" s="123"/>
      <c r="D272" s="113" t="s">
        <v>74</v>
      </c>
      <c r="E272" s="114">
        <v>716381.32</v>
      </c>
      <c r="F272" s="161"/>
      <c r="G272" s="115">
        <f t="shared" si="3"/>
        <v>131184276.33380008</v>
      </c>
    </row>
    <row r="273" spans="1:7" s="7" customFormat="1" ht="18" thickTop="1" thickBot="1" x14ac:dyDescent="0.25">
      <c r="A273" s="10"/>
      <c r="B273" s="122">
        <v>45989</v>
      </c>
      <c r="C273" s="123"/>
      <c r="D273" s="113" t="s">
        <v>72</v>
      </c>
      <c r="E273" s="114">
        <v>26659.64</v>
      </c>
      <c r="F273" s="161"/>
      <c r="G273" s="115">
        <f t="shared" si="3"/>
        <v>131210935.97380008</v>
      </c>
    </row>
    <row r="274" spans="1:7" s="7" customFormat="1" ht="18" thickTop="1" thickBot="1" x14ac:dyDescent="0.25">
      <c r="A274" s="10"/>
      <c r="B274" s="122">
        <v>45989</v>
      </c>
      <c r="C274" s="123"/>
      <c r="D274" s="113" t="s">
        <v>68</v>
      </c>
      <c r="E274" s="114">
        <v>168793.2</v>
      </c>
      <c r="F274" s="161"/>
      <c r="G274" s="115">
        <f t="shared" si="3"/>
        <v>131379729.17380008</v>
      </c>
    </row>
    <row r="275" spans="1:7" s="7" customFormat="1" ht="18" thickTop="1" thickBot="1" x14ac:dyDescent="0.25">
      <c r="A275" s="10"/>
      <c r="B275" s="122">
        <v>45989</v>
      </c>
      <c r="C275" s="123"/>
      <c r="D275" s="113" t="s">
        <v>68</v>
      </c>
      <c r="E275" s="114">
        <v>949.6</v>
      </c>
      <c r="F275" s="161"/>
      <c r="G275" s="115">
        <f t="shared" ref="G275:G338" si="4">G274+E275-F275</f>
        <v>131380678.77380008</v>
      </c>
    </row>
    <row r="276" spans="1:7" s="7" customFormat="1" ht="18" thickTop="1" thickBot="1" x14ac:dyDescent="0.25">
      <c r="A276" s="10"/>
      <c r="B276" s="122">
        <v>45989</v>
      </c>
      <c r="C276" s="123"/>
      <c r="D276" s="113" t="s">
        <v>68</v>
      </c>
      <c r="E276" s="114">
        <v>442019.7</v>
      </c>
      <c r="F276" s="161"/>
      <c r="G276" s="115">
        <f t="shared" si="4"/>
        <v>131822698.47380008</v>
      </c>
    </row>
    <row r="277" spans="1:7" s="7" customFormat="1" ht="18" thickTop="1" thickBot="1" x14ac:dyDescent="0.25">
      <c r="A277" s="10"/>
      <c r="B277" s="122">
        <v>45989</v>
      </c>
      <c r="C277" s="123"/>
      <c r="D277" s="113" t="s">
        <v>169</v>
      </c>
      <c r="E277" s="114">
        <v>125178.06</v>
      </c>
      <c r="F277" s="161"/>
      <c r="G277" s="115">
        <f t="shared" si="4"/>
        <v>131947876.53380008</v>
      </c>
    </row>
    <row r="278" spans="1:7" s="7" customFormat="1" ht="18" thickTop="1" thickBot="1" x14ac:dyDescent="0.25">
      <c r="A278" s="10"/>
      <c r="B278" s="122">
        <v>45989</v>
      </c>
      <c r="C278" s="123"/>
      <c r="D278" s="113" t="s">
        <v>169</v>
      </c>
      <c r="E278" s="114">
        <v>28730.35</v>
      </c>
      <c r="F278" s="161"/>
      <c r="G278" s="115">
        <f t="shared" si="4"/>
        <v>131976606.88380007</v>
      </c>
    </row>
    <row r="279" spans="1:7" s="7" customFormat="1" ht="18" thickTop="1" thickBot="1" x14ac:dyDescent="0.25">
      <c r="A279" s="10"/>
      <c r="B279" s="122">
        <v>45989</v>
      </c>
      <c r="C279" s="123"/>
      <c r="D279" s="113" t="s">
        <v>170</v>
      </c>
      <c r="E279" s="114">
        <v>327315.46000000002</v>
      </c>
      <c r="F279" s="161"/>
      <c r="G279" s="115">
        <f t="shared" si="4"/>
        <v>132303922.34380007</v>
      </c>
    </row>
    <row r="280" spans="1:7" s="7" customFormat="1" ht="18" thickTop="1" thickBot="1" x14ac:dyDescent="0.25">
      <c r="A280" s="10"/>
      <c r="B280" s="122">
        <v>45989</v>
      </c>
      <c r="C280" s="123"/>
      <c r="D280" s="113" t="s">
        <v>171</v>
      </c>
      <c r="E280" s="114">
        <v>584408.19999999995</v>
      </c>
      <c r="F280" s="161"/>
      <c r="G280" s="115">
        <f t="shared" si="4"/>
        <v>132888330.54380007</v>
      </c>
    </row>
    <row r="281" spans="1:7" s="7" customFormat="1" ht="18" thickTop="1" thickBot="1" x14ac:dyDescent="0.25">
      <c r="A281" s="10"/>
      <c r="B281" s="122">
        <v>45988</v>
      </c>
      <c r="C281" s="123"/>
      <c r="D281" s="113" t="s">
        <v>21</v>
      </c>
      <c r="E281" s="114"/>
      <c r="F281" s="161">
        <v>671202.17</v>
      </c>
      <c r="G281" s="115">
        <f t="shared" si="4"/>
        <v>132217128.37380007</v>
      </c>
    </row>
    <row r="282" spans="1:7" s="7" customFormat="1" ht="18" thickTop="1" thickBot="1" x14ac:dyDescent="0.25">
      <c r="A282" s="10"/>
      <c r="B282" s="122">
        <v>45990</v>
      </c>
      <c r="C282" s="123"/>
      <c r="D282" s="113" t="s">
        <v>36</v>
      </c>
      <c r="E282" s="114">
        <v>2700</v>
      </c>
      <c r="F282" s="161"/>
      <c r="G282" s="115">
        <f t="shared" si="4"/>
        <v>132219828.37380007</v>
      </c>
    </row>
    <row r="283" spans="1:7" s="7" customFormat="1" ht="18" thickTop="1" thickBot="1" x14ac:dyDescent="0.25">
      <c r="A283" s="10"/>
      <c r="B283" s="122">
        <v>45991</v>
      </c>
      <c r="C283" s="123"/>
      <c r="D283" s="113" t="s">
        <v>26</v>
      </c>
      <c r="E283" s="114">
        <v>12892</v>
      </c>
      <c r="F283" s="161"/>
      <c r="G283" s="115">
        <f t="shared" si="4"/>
        <v>132232720.37380007</v>
      </c>
    </row>
    <row r="284" spans="1:7" s="7" customFormat="1" ht="18" thickTop="1" thickBot="1" x14ac:dyDescent="0.25">
      <c r="A284" s="10"/>
      <c r="B284" s="122">
        <v>45991</v>
      </c>
      <c r="C284" s="123"/>
      <c r="D284" s="113" t="s">
        <v>36</v>
      </c>
      <c r="E284" s="114">
        <v>340</v>
      </c>
      <c r="F284" s="161"/>
      <c r="G284" s="115">
        <f t="shared" si="4"/>
        <v>132233060.37380007</v>
      </c>
    </row>
    <row r="285" spans="1:7" s="7" customFormat="1" ht="18" thickTop="1" thickBot="1" x14ac:dyDescent="0.25">
      <c r="A285" s="10"/>
      <c r="B285" s="122"/>
      <c r="C285" s="123"/>
      <c r="D285" s="113"/>
      <c r="E285" s="114"/>
      <c r="F285" s="161"/>
      <c r="G285" s="115">
        <f t="shared" si="4"/>
        <v>132233060.37380007</v>
      </c>
    </row>
    <row r="286" spans="1:7" s="7" customFormat="1" ht="18" hidden="1" thickTop="1" thickBot="1" x14ac:dyDescent="0.25">
      <c r="A286" s="10"/>
      <c r="B286" s="122"/>
      <c r="C286" s="123"/>
      <c r="D286" s="113"/>
      <c r="E286" s="114"/>
      <c r="F286" s="161"/>
      <c r="G286" s="115">
        <f t="shared" si="4"/>
        <v>132233060.37380007</v>
      </c>
    </row>
    <row r="287" spans="1:7" s="7" customFormat="1" ht="18" hidden="1" thickTop="1" thickBot="1" x14ac:dyDescent="0.25">
      <c r="A287" s="10"/>
      <c r="B287" s="122"/>
      <c r="C287" s="123"/>
      <c r="D287" s="113"/>
      <c r="E287" s="114"/>
      <c r="F287" s="161"/>
      <c r="G287" s="115">
        <f t="shared" si="4"/>
        <v>132233060.37380007</v>
      </c>
    </row>
    <row r="288" spans="1:7" s="7" customFormat="1" ht="14.25" hidden="1" customHeight="1" thickTop="1" thickBot="1" x14ac:dyDescent="0.25">
      <c r="A288" s="10"/>
      <c r="B288" s="122"/>
      <c r="C288" s="123"/>
      <c r="D288" s="113"/>
      <c r="E288" s="114"/>
      <c r="F288" s="161"/>
      <c r="G288" s="115">
        <f t="shared" si="4"/>
        <v>132233060.37380007</v>
      </c>
    </row>
    <row r="289" spans="1:7" s="7" customFormat="1" ht="18" hidden="1" thickTop="1" thickBot="1" x14ac:dyDescent="0.25">
      <c r="A289" s="10"/>
      <c r="B289" s="122"/>
      <c r="C289" s="123"/>
      <c r="D289" s="113"/>
      <c r="E289" s="114"/>
      <c r="F289" s="161"/>
      <c r="G289" s="115">
        <f t="shared" si="4"/>
        <v>132233060.37380007</v>
      </c>
    </row>
    <row r="290" spans="1:7" s="7" customFormat="1" ht="18" hidden="1" thickTop="1" thickBot="1" x14ac:dyDescent="0.25">
      <c r="A290" s="10"/>
      <c r="B290" s="122"/>
      <c r="C290" s="123"/>
      <c r="D290" s="113"/>
      <c r="E290" s="114"/>
      <c r="F290" s="161"/>
      <c r="G290" s="115">
        <f t="shared" si="4"/>
        <v>132233060.37380007</v>
      </c>
    </row>
    <row r="291" spans="1:7" s="7" customFormat="1" ht="18" hidden="1" thickTop="1" thickBot="1" x14ac:dyDescent="0.25">
      <c r="A291" s="10"/>
      <c r="B291" s="122"/>
      <c r="C291" s="123"/>
      <c r="D291" s="113"/>
      <c r="E291" s="114"/>
      <c r="F291" s="161"/>
      <c r="G291" s="115">
        <f t="shared" si="4"/>
        <v>132233060.37380007</v>
      </c>
    </row>
    <row r="292" spans="1:7" s="7" customFormat="1" ht="18" hidden="1" thickTop="1" thickBot="1" x14ac:dyDescent="0.25">
      <c r="A292" s="10"/>
      <c r="B292" s="122"/>
      <c r="C292" s="123"/>
      <c r="D292" s="113"/>
      <c r="E292" s="114"/>
      <c r="F292" s="161"/>
      <c r="G292" s="115">
        <f t="shared" si="4"/>
        <v>132233060.37380007</v>
      </c>
    </row>
    <row r="293" spans="1:7" s="7" customFormat="1" ht="18" hidden="1" thickTop="1" thickBot="1" x14ac:dyDescent="0.25">
      <c r="A293" s="10"/>
      <c r="B293" s="122"/>
      <c r="C293" s="123"/>
      <c r="D293" s="113"/>
      <c r="E293" s="114"/>
      <c r="F293" s="161"/>
      <c r="G293" s="115">
        <f t="shared" si="4"/>
        <v>132233060.37380007</v>
      </c>
    </row>
    <row r="294" spans="1:7" s="7" customFormat="1" ht="18" hidden="1" thickTop="1" thickBot="1" x14ac:dyDescent="0.25">
      <c r="A294" s="10"/>
      <c r="B294" s="122"/>
      <c r="C294" s="123"/>
      <c r="D294" s="113"/>
      <c r="E294" s="114"/>
      <c r="F294" s="161"/>
      <c r="G294" s="115">
        <f t="shared" si="4"/>
        <v>132233060.37380007</v>
      </c>
    </row>
    <row r="295" spans="1:7" s="7" customFormat="1" ht="18" hidden="1" thickTop="1" thickBot="1" x14ac:dyDescent="0.25">
      <c r="A295" s="10"/>
      <c r="B295" s="122"/>
      <c r="C295" s="123"/>
      <c r="D295" s="113"/>
      <c r="E295" s="114"/>
      <c r="F295" s="161"/>
      <c r="G295" s="115">
        <f t="shared" si="4"/>
        <v>132233060.37380007</v>
      </c>
    </row>
    <row r="296" spans="1:7" s="7" customFormat="1" ht="18" hidden="1" thickTop="1" thickBot="1" x14ac:dyDescent="0.25">
      <c r="A296" s="10"/>
      <c r="B296" s="122"/>
      <c r="C296" s="123"/>
      <c r="D296" s="113"/>
      <c r="E296" s="114"/>
      <c r="F296" s="161"/>
      <c r="G296" s="115">
        <f t="shared" si="4"/>
        <v>132233060.37380007</v>
      </c>
    </row>
    <row r="297" spans="1:7" s="7" customFormat="1" ht="18" hidden="1" thickTop="1" thickBot="1" x14ac:dyDescent="0.25">
      <c r="A297" s="10"/>
      <c r="B297" s="122"/>
      <c r="C297" s="123"/>
      <c r="D297" s="113"/>
      <c r="E297" s="114"/>
      <c r="F297" s="161"/>
      <c r="G297" s="115">
        <f t="shared" si="4"/>
        <v>132233060.37380007</v>
      </c>
    </row>
    <row r="298" spans="1:7" s="7" customFormat="1" ht="18" hidden="1" thickTop="1" thickBot="1" x14ac:dyDescent="0.25">
      <c r="A298" s="10"/>
      <c r="B298" s="122"/>
      <c r="C298" s="123"/>
      <c r="D298" s="113"/>
      <c r="E298" s="114"/>
      <c r="F298" s="161"/>
      <c r="G298" s="115">
        <f t="shared" si="4"/>
        <v>132233060.37380007</v>
      </c>
    </row>
    <row r="299" spans="1:7" s="7" customFormat="1" ht="18" hidden="1" thickTop="1" thickBot="1" x14ac:dyDescent="0.25">
      <c r="A299" s="10"/>
      <c r="B299" s="122"/>
      <c r="C299" s="123"/>
      <c r="D299" s="113"/>
      <c r="E299" s="114"/>
      <c r="F299" s="161"/>
      <c r="G299" s="115">
        <f t="shared" si="4"/>
        <v>132233060.37380007</v>
      </c>
    </row>
    <row r="300" spans="1:7" s="7" customFormat="1" ht="18" hidden="1" thickTop="1" thickBot="1" x14ac:dyDescent="0.25">
      <c r="A300" s="10"/>
      <c r="B300" s="122"/>
      <c r="C300" s="123"/>
      <c r="D300" s="113"/>
      <c r="E300" s="114"/>
      <c r="F300" s="161"/>
      <c r="G300" s="115">
        <f t="shared" si="4"/>
        <v>132233060.37380007</v>
      </c>
    </row>
    <row r="301" spans="1:7" s="7" customFormat="1" ht="18" hidden="1" thickTop="1" thickBot="1" x14ac:dyDescent="0.25">
      <c r="A301" s="10"/>
      <c r="B301" s="122"/>
      <c r="C301" s="123"/>
      <c r="D301" s="113"/>
      <c r="E301" s="114"/>
      <c r="F301" s="161"/>
      <c r="G301" s="115">
        <f t="shared" si="4"/>
        <v>132233060.37380007</v>
      </c>
    </row>
    <row r="302" spans="1:7" s="7" customFormat="1" ht="18" hidden="1" thickTop="1" thickBot="1" x14ac:dyDescent="0.25">
      <c r="A302" s="10"/>
      <c r="B302" s="122"/>
      <c r="C302" s="123"/>
      <c r="D302" s="196"/>
      <c r="E302" s="197"/>
      <c r="F302" s="198"/>
      <c r="G302" s="115">
        <f t="shared" si="4"/>
        <v>132233060.37380007</v>
      </c>
    </row>
    <row r="303" spans="1:7" s="7" customFormat="1" ht="18" hidden="1" thickTop="1" thickBot="1" x14ac:dyDescent="0.25">
      <c r="A303" s="10"/>
      <c r="B303" s="122"/>
      <c r="C303" s="123"/>
      <c r="D303" s="196"/>
      <c r="E303" s="197"/>
      <c r="F303" s="198"/>
      <c r="G303" s="115">
        <f t="shared" si="4"/>
        <v>132233060.37380007</v>
      </c>
    </row>
    <row r="304" spans="1:7" s="7" customFormat="1" ht="18" hidden="1" thickTop="1" thickBot="1" x14ac:dyDescent="0.25">
      <c r="A304" s="10"/>
      <c r="B304" s="122"/>
      <c r="C304" s="123"/>
      <c r="D304" s="196"/>
      <c r="E304" s="197"/>
      <c r="F304" s="198"/>
      <c r="G304" s="115">
        <f t="shared" si="4"/>
        <v>132233060.37380007</v>
      </c>
    </row>
    <row r="305" spans="1:7" s="7" customFormat="1" ht="18" hidden="1" thickTop="1" thickBot="1" x14ac:dyDescent="0.25">
      <c r="A305" s="10"/>
      <c r="B305" s="122"/>
      <c r="C305" s="123"/>
      <c r="D305" s="196"/>
      <c r="E305" s="197"/>
      <c r="F305" s="198"/>
      <c r="G305" s="115">
        <f t="shared" si="4"/>
        <v>132233060.37380007</v>
      </c>
    </row>
    <row r="306" spans="1:7" s="7" customFormat="1" ht="18" hidden="1" thickTop="1" thickBot="1" x14ac:dyDescent="0.25">
      <c r="A306" s="10"/>
      <c r="B306" s="122"/>
      <c r="C306" s="123"/>
      <c r="D306" s="196"/>
      <c r="E306" s="197"/>
      <c r="F306" s="198"/>
      <c r="G306" s="115">
        <f t="shared" si="4"/>
        <v>132233060.37380007</v>
      </c>
    </row>
    <row r="307" spans="1:7" s="7" customFormat="1" ht="18" hidden="1" thickTop="1" thickBot="1" x14ac:dyDescent="0.25">
      <c r="A307" s="10"/>
      <c r="B307" s="122"/>
      <c r="C307" s="123"/>
      <c r="D307" s="196"/>
      <c r="E307" s="197"/>
      <c r="F307" s="198"/>
      <c r="G307" s="115">
        <f t="shared" si="4"/>
        <v>132233060.37380007</v>
      </c>
    </row>
    <row r="308" spans="1:7" s="7" customFormat="1" ht="18" hidden="1" thickTop="1" thickBot="1" x14ac:dyDescent="0.25">
      <c r="A308" s="10"/>
      <c r="B308" s="122"/>
      <c r="C308" s="123"/>
      <c r="D308" s="196"/>
      <c r="E308" s="197"/>
      <c r="F308" s="198"/>
      <c r="G308" s="115">
        <f t="shared" si="4"/>
        <v>132233060.37380007</v>
      </c>
    </row>
    <row r="309" spans="1:7" s="7" customFormat="1" ht="18" hidden="1" thickTop="1" thickBot="1" x14ac:dyDescent="0.25">
      <c r="A309" s="10"/>
      <c r="B309" s="122"/>
      <c r="C309" s="123"/>
      <c r="D309" s="196"/>
      <c r="E309" s="197"/>
      <c r="F309" s="198"/>
      <c r="G309" s="115">
        <f t="shared" si="4"/>
        <v>132233060.37380007</v>
      </c>
    </row>
    <row r="310" spans="1:7" s="7" customFormat="1" ht="18" hidden="1" thickTop="1" thickBot="1" x14ac:dyDescent="0.25">
      <c r="A310" s="10"/>
      <c r="B310" s="122"/>
      <c r="C310" s="123"/>
      <c r="D310" s="196"/>
      <c r="E310" s="197"/>
      <c r="F310" s="198"/>
      <c r="G310" s="115">
        <f t="shared" si="4"/>
        <v>132233060.37380007</v>
      </c>
    </row>
    <row r="311" spans="1:7" s="7" customFormat="1" ht="18" hidden="1" thickTop="1" thickBot="1" x14ac:dyDescent="0.25">
      <c r="A311" s="10"/>
      <c r="B311" s="122"/>
      <c r="C311" s="123"/>
      <c r="D311" s="196"/>
      <c r="E311" s="197"/>
      <c r="F311" s="198"/>
      <c r="G311" s="115">
        <f t="shared" si="4"/>
        <v>132233060.37380007</v>
      </c>
    </row>
    <row r="312" spans="1:7" s="7" customFormat="1" ht="18" hidden="1" thickTop="1" thickBot="1" x14ac:dyDescent="0.25">
      <c r="A312" s="10"/>
      <c r="B312" s="122"/>
      <c r="C312" s="123"/>
      <c r="D312" s="196"/>
      <c r="E312" s="197"/>
      <c r="F312" s="198"/>
      <c r="G312" s="115">
        <f t="shared" si="4"/>
        <v>132233060.37380007</v>
      </c>
    </row>
    <row r="313" spans="1:7" s="7" customFormat="1" ht="18" hidden="1" thickTop="1" thickBot="1" x14ac:dyDescent="0.25">
      <c r="A313" s="10"/>
      <c r="B313" s="122"/>
      <c r="C313" s="123"/>
      <c r="D313" s="196"/>
      <c r="E313" s="197"/>
      <c r="F313" s="198"/>
      <c r="G313" s="115">
        <f t="shared" si="4"/>
        <v>132233060.37380007</v>
      </c>
    </row>
    <row r="314" spans="1:7" s="7" customFormat="1" ht="18" hidden="1" thickTop="1" thickBot="1" x14ac:dyDescent="0.25">
      <c r="A314" s="10"/>
      <c r="B314" s="122"/>
      <c r="C314" s="123"/>
      <c r="D314" s="196"/>
      <c r="E314" s="197"/>
      <c r="F314" s="198"/>
      <c r="G314" s="115">
        <f t="shared" si="4"/>
        <v>132233060.37380007</v>
      </c>
    </row>
    <row r="315" spans="1:7" s="7" customFormat="1" ht="18" hidden="1" thickTop="1" thickBot="1" x14ac:dyDescent="0.25">
      <c r="A315" s="10"/>
      <c r="B315" s="122"/>
      <c r="C315" s="123"/>
      <c r="D315" s="196"/>
      <c r="E315" s="197"/>
      <c r="F315" s="198"/>
      <c r="G315" s="115">
        <f t="shared" si="4"/>
        <v>132233060.37380007</v>
      </c>
    </row>
    <row r="316" spans="1:7" s="7" customFormat="1" ht="18" hidden="1" thickTop="1" thickBot="1" x14ac:dyDescent="0.25">
      <c r="A316" s="10"/>
      <c r="B316" s="122"/>
      <c r="C316" s="123"/>
      <c r="D316" s="196"/>
      <c r="E316" s="197"/>
      <c r="F316" s="198"/>
      <c r="G316" s="115">
        <f t="shared" si="4"/>
        <v>132233060.37380007</v>
      </c>
    </row>
    <row r="317" spans="1:7" s="7" customFormat="1" ht="53.25" hidden="1" customHeight="1" thickTop="1" thickBot="1" x14ac:dyDescent="0.25">
      <c r="A317" s="10"/>
      <c r="B317" s="122"/>
      <c r="C317" s="123"/>
      <c r="D317" s="196"/>
      <c r="E317" s="197"/>
      <c r="F317" s="198"/>
      <c r="G317" s="115">
        <f t="shared" si="4"/>
        <v>132233060.37380007</v>
      </c>
    </row>
    <row r="318" spans="1:7" s="7" customFormat="1" ht="18" hidden="1" thickTop="1" thickBot="1" x14ac:dyDescent="0.25">
      <c r="A318" s="10"/>
      <c r="B318" s="122"/>
      <c r="C318" s="123"/>
      <c r="D318" s="196"/>
      <c r="E318" s="197"/>
      <c r="F318" s="198"/>
      <c r="G318" s="115">
        <f t="shared" si="4"/>
        <v>132233060.37380007</v>
      </c>
    </row>
    <row r="319" spans="1:7" s="7" customFormat="1" ht="18" hidden="1" thickTop="1" thickBot="1" x14ac:dyDescent="0.25">
      <c r="A319" s="10"/>
      <c r="B319" s="122"/>
      <c r="C319" s="123"/>
      <c r="D319" s="196"/>
      <c r="E319" s="197"/>
      <c r="F319" s="198"/>
      <c r="G319" s="115">
        <f t="shared" si="4"/>
        <v>132233060.37380007</v>
      </c>
    </row>
    <row r="320" spans="1:7" s="7" customFormat="1" ht="18" hidden="1" thickTop="1" thickBot="1" x14ac:dyDescent="0.25">
      <c r="A320" s="10"/>
      <c r="B320" s="122"/>
      <c r="C320" s="123"/>
      <c r="D320" s="196"/>
      <c r="E320" s="197"/>
      <c r="F320" s="198"/>
      <c r="G320" s="115">
        <f t="shared" si="4"/>
        <v>132233060.37380007</v>
      </c>
    </row>
    <row r="321" spans="1:7" s="7" customFormat="1" ht="18" hidden="1" thickTop="1" thickBot="1" x14ac:dyDescent="0.25">
      <c r="A321" s="10"/>
      <c r="B321" s="122"/>
      <c r="C321" s="123"/>
      <c r="D321" s="196"/>
      <c r="E321" s="197"/>
      <c r="F321" s="198"/>
      <c r="G321" s="115">
        <f t="shared" si="4"/>
        <v>132233060.37380007</v>
      </c>
    </row>
    <row r="322" spans="1:7" s="7" customFormat="1" ht="18" hidden="1" thickTop="1" thickBot="1" x14ac:dyDescent="0.25">
      <c r="A322" s="10"/>
      <c r="B322" s="122"/>
      <c r="C322" s="123"/>
      <c r="D322" s="196"/>
      <c r="E322" s="197"/>
      <c r="F322" s="198"/>
      <c r="G322" s="115">
        <f t="shared" si="4"/>
        <v>132233060.37380007</v>
      </c>
    </row>
    <row r="323" spans="1:7" s="7" customFormat="1" ht="18" hidden="1" thickTop="1" thickBot="1" x14ac:dyDescent="0.25">
      <c r="A323" s="10"/>
      <c r="B323" s="122"/>
      <c r="C323" s="123"/>
      <c r="D323" s="196"/>
      <c r="E323" s="197"/>
      <c r="F323" s="198"/>
      <c r="G323" s="115">
        <f t="shared" si="4"/>
        <v>132233060.37380007</v>
      </c>
    </row>
    <row r="324" spans="1:7" s="7" customFormat="1" ht="18" hidden="1" thickTop="1" thickBot="1" x14ac:dyDescent="0.25">
      <c r="A324" s="10"/>
      <c r="B324" s="122"/>
      <c r="C324" s="123"/>
      <c r="D324" s="196"/>
      <c r="E324" s="197"/>
      <c r="F324" s="198"/>
      <c r="G324" s="115">
        <f t="shared" si="4"/>
        <v>132233060.37380007</v>
      </c>
    </row>
    <row r="325" spans="1:7" s="7" customFormat="1" ht="18" hidden="1" thickTop="1" thickBot="1" x14ac:dyDescent="0.25">
      <c r="A325" s="10"/>
      <c r="B325" s="122"/>
      <c r="C325" s="123"/>
      <c r="D325" s="196"/>
      <c r="E325" s="197"/>
      <c r="F325" s="198"/>
      <c r="G325" s="115">
        <f t="shared" si="4"/>
        <v>132233060.37380007</v>
      </c>
    </row>
    <row r="326" spans="1:7" s="7" customFormat="1" ht="18" hidden="1" thickTop="1" thickBot="1" x14ac:dyDescent="0.25">
      <c r="A326" s="10"/>
      <c r="B326" s="122"/>
      <c r="C326" s="123"/>
      <c r="D326" s="196"/>
      <c r="E326" s="197"/>
      <c r="F326" s="198"/>
      <c r="G326" s="115">
        <f t="shared" si="4"/>
        <v>132233060.37380007</v>
      </c>
    </row>
    <row r="327" spans="1:7" s="7" customFormat="1" ht="18" hidden="1" thickTop="1" thickBot="1" x14ac:dyDescent="0.25">
      <c r="A327" s="10"/>
      <c r="B327" s="122"/>
      <c r="C327" s="123"/>
      <c r="D327" s="196"/>
      <c r="E327" s="197"/>
      <c r="F327" s="198"/>
      <c r="G327" s="115">
        <f t="shared" si="4"/>
        <v>132233060.37380007</v>
      </c>
    </row>
    <row r="328" spans="1:7" s="7" customFormat="1" ht="18" hidden="1" thickTop="1" thickBot="1" x14ac:dyDescent="0.25">
      <c r="A328" s="10"/>
      <c r="B328" s="122"/>
      <c r="C328" s="123"/>
      <c r="D328" s="196"/>
      <c r="E328" s="197"/>
      <c r="F328" s="198"/>
      <c r="G328" s="115">
        <f t="shared" si="4"/>
        <v>132233060.37380007</v>
      </c>
    </row>
    <row r="329" spans="1:7" s="7" customFormat="1" ht="18" hidden="1" thickTop="1" thickBot="1" x14ac:dyDescent="0.25">
      <c r="A329" s="10"/>
      <c r="B329" s="122"/>
      <c r="C329" s="123"/>
      <c r="D329" s="196"/>
      <c r="E329" s="197"/>
      <c r="F329" s="198"/>
      <c r="G329" s="115">
        <f t="shared" si="4"/>
        <v>132233060.37380007</v>
      </c>
    </row>
    <row r="330" spans="1:7" s="7" customFormat="1" ht="18" hidden="1" thickTop="1" thickBot="1" x14ac:dyDescent="0.25">
      <c r="A330" s="10"/>
      <c r="B330" s="122"/>
      <c r="C330" s="123"/>
      <c r="D330" s="196"/>
      <c r="E330" s="197"/>
      <c r="F330" s="198"/>
      <c r="G330" s="115">
        <f t="shared" si="4"/>
        <v>132233060.37380007</v>
      </c>
    </row>
    <row r="331" spans="1:7" s="7" customFormat="1" ht="18" hidden="1" thickTop="1" thickBot="1" x14ac:dyDescent="0.25">
      <c r="A331" s="10"/>
      <c r="B331" s="122"/>
      <c r="C331" s="123"/>
      <c r="D331" s="196"/>
      <c r="E331" s="197"/>
      <c r="F331" s="198"/>
      <c r="G331" s="115">
        <f t="shared" si="4"/>
        <v>132233060.37380007</v>
      </c>
    </row>
    <row r="332" spans="1:7" s="7" customFormat="1" ht="18" hidden="1" thickTop="1" thickBot="1" x14ac:dyDescent="0.25">
      <c r="A332" s="10"/>
      <c r="B332" s="122"/>
      <c r="C332" s="123"/>
      <c r="D332" s="196"/>
      <c r="E332" s="197"/>
      <c r="F332" s="198"/>
      <c r="G332" s="115">
        <f t="shared" si="4"/>
        <v>132233060.37380007</v>
      </c>
    </row>
    <row r="333" spans="1:7" s="7" customFormat="1" ht="18" hidden="1" thickTop="1" thickBot="1" x14ac:dyDescent="0.25">
      <c r="A333" s="10"/>
      <c r="B333" s="122"/>
      <c r="C333" s="123"/>
      <c r="D333" s="196"/>
      <c r="E333" s="197"/>
      <c r="F333" s="198"/>
      <c r="G333" s="115">
        <f t="shared" si="4"/>
        <v>132233060.37380007</v>
      </c>
    </row>
    <row r="334" spans="1:7" s="7" customFormat="1" ht="18" hidden="1" thickTop="1" thickBot="1" x14ac:dyDescent="0.25">
      <c r="A334" s="10"/>
      <c r="B334" s="122"/>
      <c r="C334" s="123"/>
      <c r="D334" s="196"/>
      <c r="E334" s="197"/>
      <c r="F334" s="198"/>
      <c r="G334" s="115">
        <f t="shared" si="4"/>
        <v>132233060.37380007</v>
      </c>
    </row>
    <row r="335" spans="1:7" s="7" customFormat="1" ht="18" hidden="1" thickTop="1" thickBot="1" x14ac:dyDescent="0.25">
      <c r="A335" s="10"/>
      <c r="B335" s="122"/>
      <c r="C335" s="123"/>
      <c r="D335" s="196"/>
      <c r="E335" s="197"/>
      <c r="F335" s="198"/>
      <c r="G335" s="115">
        <f t="shared" si="4"/>
        <v>132233060.37380007</v>
      </c>
    </row>
    <row r="336" spans="1:7" s="7" customFormat="1" ht="18" hidden="1" thickTop="1" thickBot="1" x14ac:dyDescent="0.25">
      <c r="A336" s="10"/>
      <c r="B336" s="122"/>
      <c r="C336" s="123"/>
      <c r="D336" s="196"/>
      <c r="E336" s="197"/>
      <c r="F336" s="198"/>
      <c r="G336" s="115">
        <f t="shared" si="4"/>
        <v>132233060.37380007</v>
      </c>
    </row>
    <row r="337" spans="1:8" s="7" customFormat="1" ht="18" hidden="1" thickTop="1" thickBot="1" x14ac:dyDescent="0.25">
      <c r="A337" s="10"/>
      <c r="B337" s="122"/>
      <c r="C337" s="123"/>
      <c r="D337" s="196"/>
      <c r="E337" s="197"/>
      <c r="F337" s="198"/>
      <c r="G337" s="115">
        <f t="shared" si="4"/>
        <v>132233060.37380007</v>
      </c>
    </row>
    <row r="338" spans="1:8" s="7" customFormat="1" ht="18" hidden="1" thickTop="1" thickBot="1" x14ac:dyDescent="0.25">
      <c r="A338" s="10"/>
      <c r="B338" s="122"/>
      <c r="C338" s="123"/>
      <c r="D338" s="196"/>
      <c r="E338" s="197"/>
      <c r="F338" s="198"/>
      <c r="G338" s="115">
        <f t="shared" si="4"/>
        <v>132233060.37380007</v>
      </c>
    </row>
    <row r="339" spans="1:8" s="7" customFormat="1" ht="18" hidden="1" thickTop="1" thickBot="1" x14ac:dyDescent="0.25">
      <c r="A339" s="10"/>
      <c r="B339" s="122"/>
      <c r="C339" s="123"/>
      <c r="D339" s="196"/>
      <c r="E339" s="197"/>
      <c r="F339" s="198"/>
      <c r="G339" s="115">
        <f t="shared" ref="G339:G349" si="5">G338+E339-F339</f>
        <v>132233060.37380007</v>
      </c>
    </row>
    <row r="340" spans="1:8" s="7" customFormat="1" ht="18" hidden="1" thickTop="1" thickBot="1" x14ac:dyDescent="0.25">
      <c r="A340" s="10"/>
      <c r="B340" s="122"/>
      <c r="C340" s="123"/>
      <c r="D340" s="196"/>
      <c r="E340" s="197"/>
      <c r="F340" s="198"/>
      <c r="G340" s="115">
        <f t="shared" si="5"/>
        <v>132233060.37380007</v>
      </c>
    </row>
    <row r="341" spans="1:8" s="7" customFormat="1" ht="18" hidden="1" thickTop="1" thickBot="1" x14ac:dyDescent="0.25">
      <c r="A341" s="10"/>
      <c r="B341" s="122"/>
      <c r="C341" s="123"/>
      <c r="D341" s="196"/>
      <c r="E341" s="197"/>
      <c r="F341" s="198"/>
      <c r="G341" s="115">
        <f t="shared" si="5"/>
        <v>132233060.37380007</v>
      </c>
    </row>
    <row r="342" spans="1:8" s="7" customFormat="1" ht="18" hidden="1" thickTop="1" thickBot="1" x14ac:dyDescent="0.25">
      <c r="A342" s="10"/>
      <c r="B342" s="122"/>
      <c r="C342" s="123"/>
      <c r="D342" s="196"/>
      <c r="E342" s="197"/>
      <c r="F342" s="198"/>
      <c r="G342" s="115">
        <f t="shared" si="5"/>
        <v>132233060.37380007</v>
      </c>
    </row>
    <row r="343" spans="1:8" s="7" customFormat="1" ht="18" hidden="1" thickTop="1" thickBot="1" x14ac:dyDescent="0.25">
      <c r="A343" s="10"/>
      <c r="B343" s="122"/>
      <c r="C343" s="123"/>
      <c r="D343" s="196"/>
      <c r="E343" s="197"/>
      <c r="F343" s="198"/>
      <c r="G343" s="115">
        <f t="shared" si="5"/>
        <v>132233060.37380007</v>
      </c>
    </row>
    <row r="344" spans="1:8" s="7" customFormat="1" ht="18" hidden="1" thickTop="1" thickBot="1" x14ac:dyDescent="0.25">
      <c r="A344" s="10"/>
      <c r="B344" s="122"/>
      <c r="C344" s="123"/>
      <c r="D344" s="196"/>
      <c r="E344" s="197"/>
      <c r="F344" s="198"/>
      <c r="G344" s="115">
        <f t="shared" si="5"/>
        <v>132233060.37380007</v>
      </c>
    </row>
    <row r="345" spans="1:8" s="7" customFormat="1" ht="18" hidden="1" thickTop="1" thickBot="1" x14ac:dyDescent="0.25">
      <c r="A345" s="10"/>
      <c r="B345" s="122"/>
      <c r="C345" s="123"/>
      <c r="D345" s="196"/>
      <c r="E345" s="197"/>
      <c r="F345" s="198"/>
      <c r="G345" s="115">
        <f t="shared" si="5"/>
        <v>132233060.37380007</v>
      </c>
    </row>
    <row r="346" spans="1:8" s="7" customFormat="1" ht="18" hidden="1" thickTop="1" thickBot="1" x14ac:dyDescent="0.25">
      <c r="A346" s="10"/>
      <c r="B346" s="122"/>
      <c r="C346" s="123"/>
      <c r="D346" s="196"/>
      <c r="E346" s="197"/>
      <c r="F346" s="198"/>
      <c r="G346" s="115">
        <f t="shared" si="5"/>
        <v>132233060.37380007</v>
      </c>
    </row>
    <row r="347" spans="1:8" s="7" customFormat="1" ht="18" hidden="1" thickTop="1" thickBot="1" x14ac:dyDescent="0.25">
      <c r="A347" s="10"/>
      <c r="B347" s="122"/>
      <c r="C347" s="123"/>
      <c r="D347" s="196"/>
      <c r="E347" s="197"/>
      <c r="F347" s="198"/>
      <c r="G347" s="115">
        <f t="shared" si="5"/>
        <v>132233060.37380007</v>
      </c>
    </row>
    <row r="348" spans="1:8" s="7" customFormat="1" ht="18" hidden="1" thickTop="1" thickBot="1" x14ac:dyDescent="0.25">
      <c r="A348" s="10"/>
      <c r="B348" s="122"/>
      <c r="C348" s="123"/>
      <c r="D348" s="196"/>
      <c r="E348" s="197"/>
      <c r="F348" s="198"/>
      <c r="G348" s="115">
        <f t="shared" si="5"/>
        <v>132233060.37380007</v>
      </c>
    </row>
    <row r="349" spans="1:8" s="7" customFormat="1" ht="18" hidden="1" thickTop="1" thickBot="1" x14ac:dyDescent="0.25">
      <c r="A349" s="10"/>
      <c r="B349" s="122"/>
      <c r="C349" s="123"/>
      <c r="D349" s="196"/>
      <c r="E349" s="197"/>
      <c r="F349" s="198"/>
      <c r="G349" s="115">
        <f t="shared" si="5"/>
        <v>132233060.37380007</v>
      </c>
    </row>
    <row r="350" spans="1:8" ht="18" thickTop="1" thickBot="1" x14ac:dyDescent="0.25">
      <c r="A350" s="23"/>
      <c r="B350" s="192"/>
      <c r="C350" s="193"/>
      <c r="D350" s="193" t="s">
        <v>8</v>
      </c>
      <c r="E350" s="194">
        <f>SUM(E18:E349)</f>
        <v>71427060.009999976</v>
      </c>
      <c r="F350" s="195">
        <f>SUM(F18:F349)</f>
        <v>19575514.600000001</v>
      </c>
      <c r="G350" s="115">
        <f>G17+E350-F350</f>
        <v>132233060.37379995</v>
      </c>
      <c r="H350" s="24">
        <f>+G350-'[1]CTA. RECOLECTORA (010) y 3000'!$G$13151</f>
        <v>-1.1920928955078125E-7</v>
      </c>
    </row>
    <row r="351" spans="1:8" ht="16.5" x14ac:dyDescent="0.2">
      <c r="A351" s="5"/>
      <c r="B351" s="124"/>
      <c r="C351" s="124"/>
      <c r="D351" s="124"/>
      <c r="E351" s="125"/>
      <c r="F351" s="184"/>
      <c r="G351" s="125"/>
    </row>
    <row r="352" spans="1:8" ht="16.5" x14ac:dyDescent="0.2">
      <c r="A352" s="5"/>
      <c r="B352" s="124"/>
      <c r="C352" s="126" t="s">
        <v>28</v>
      </c>
      <c r="D352" s="127"/>
      <c r="E352" s="80"/>
      <c r="F352" s="185"/>
      <c r="G352" s="125"/>
    </row>
    <row r="353" spans="1:8" ht="16.5" x14ac:dyDescent="0.2">
      <c r="A353" s="5"/>
      <c r="B353" s="124"/>
      <c r="C353" s="126" t="s">
        <v>30</v>
      </c>
      <c r="D353" s="127"/>
      <c r="E353" s="80"/>
      <c r="F353" s="185"/>
      <c r="G353" s="125"/>
    </row>
    <row r="354" spans="1:8" ht="16.5" x14ac:dyDescent="0.2">
      <c r="A354" s="5"/>
      <c r="B354" s="124"/>
      <c r="C354" s="126"/>
      <c r="D354" s="77" t="s">
        <v>33</v>
      </c>
      <c r="E354" s="126"/>
      <c r="G354" s="167"/>
    </row>
    <row r="355" spans="1:8" ht="16.5" x14ac:dyDescent="0.2">
      <c r="A355" s="5"/>
      <c r="B355" s="124"/>
      <c r="C355" s="127"/>
      <c r="D355" s="77" t="s">
        <v>28</v>
      </c>
      <c r="E355" s="78" t="s">
        <v>35</v>
      </c>
      <c r="G355" s="77" t="s">
        <v>34</v>
      </c>
    </row>
    <row r="356" spans="1:8" ht="16.5" x14ac:dyDescent="0.2">
      <c r="A356" s="5"/>
      <c r="B356" s="124"/>
      <c r="C356" s="127"/>
      <c r="D356" s="77" t="s">
        <v>30</v>
      </c>
      <c r="E356" s="77" t="s">
        <v>29</v>
      </c>
      <c r="G356" s="77" t="s">
        <v>32</v>
      </c>
    </row>
    <row r="357" spans="1:8" ht="16.5" x14ac:dyDescent="0.2">
      <c r="A357" s="5"/>
      <c r="B357" s="124"/>
      <c r="C357" s="127"/>
      <c r="D357" s="77" t="s">
        <v>31</v>
      </c>
      <c r="E357" s="77" t="s">
        <v>64</v>
      </c>
      <c r="G357" s="77" t="s">
        <v>66</v>
      </c>
    </row>
    <row r="358" spans="1:8" ht="16.5" x14ac:dyDescent="0.2">
      <c r="A358" s="5"/>
      <c r="B358" s="124"/>
      <c r="C358" s="127"/>
      <c r="D358" s="80"/>
      <c r="E358" s="77" t="s">
        <v>46</v>
      </c>
      <c r="F358" s="184"/>
      <c r="G358" s="77" t="s">
        <v>45</v>
      </c>
      <c r="H358" s="22"/>
    </row>
    <row r="359" spans="1:8" ht="16.5" x14ac:dyDescent="0.2">
      <c r="A359" s="5"/>
      <c r="B359" s="124"/>
      <c r="C359" s="127"/>
      <c r="D359" s="80"/>
      <c r="F359" s="184"/>
      <c r="G359" s="125"/>
    </row>
    <row r="360" spans="1:8" ht="16.5" x14ac:dyDescent="0.2">
      <c r="A360" s="5"/>
      <c r="B360" s="124"/>
      <c r="C360" s="127"/>
      <c r="D360" s="80"/>
      <c r="F360" s="184"/>
      <c r="G360" s="125"/>
    </row>
    <row r="361" spans="1:8" ht="16.5" x14ac:dyDescent="0.2">
      <c r="A361" s="5"/>
      <c r="B361" s="124"/>
      <c r="C361" s="127"/>
      <c r="D361" s="80"/>
      <c r="F361" s="184"/>
      <c r="G361" s="125"/>
    </row>
    <row r="362" spans="1:8" ht="16.5" x14ac:dyDescent="0.2">
      <c r="A362" s="5"/>
      <c r="B362" s="124"/>
      <c r="C362" s="124"/>
      <c r="F362" s="184"/>
      <c r="G362" s="125"/>
    </row>
    <row r="363" spans="1:8" ht="16.5" x14ac:dyDescent="0.2">
      <c r="A363" s="5"/>
      <c r="B363" s="124"/>
      <c r="C363" s="124"/>
      <c r="E363" s="80"/>
      <c r="F363" s="184"/>
      <c r="G363" s="125"/>
    </row>
    <row r="364" spans="1:8" ht="16.5" x14ac:dyDescent="0.2">
      <c r="A364" s="5"/>
      <c r="B364" s="5"/>
      <c r="C364" s="5"/>
      <c r="F364" s="187"/>
      <c r="G364" s="8"/>
    </row>
    <row r="365" spans="1:8" ht="16.5" x14ac:dyDescent="0.2">
      <c r="A365" s="5"/>
      <c r="B365" s="5"/>
      <c r="C365" s="5"/>
      <c r="F365" s="187"/>
      <c r="G365" s="8"/>
    </row>
    <row r="366" spans="1:8" ht="16.5" x14ac:dyDescent="0.2">
      <c r="A366" s="5"/>
      <c r="B366" s="5"/>
      <c r="C366" s="5"/>
      <c r="E366" s="8"/>
      <c r="F366" s="187"/>
      <c r="G366" s="8"/>
    </row>
    <row r="367" spans="1:8" x14ac:dyDescent="0.2">
      <c r="A367" s="9"/>
      <c r="B367" s="9"/>
      <c r="C367" s="9"/>
      <c r="D367" s="9"/>
      <c r="E367" s="9"/>
      <c r="F367" s="188"/>
      <c r="G367" s="9"/>
    </row>
    <row r="368" spans="1:8" x14ac:dyDescent="0.2">
      <c r="A368" s="9"/>
      <c r="B368" s="9"/>
      <c r="C368" s="9"/>
      <c r="D368" s="9"/>
      <c r="E368" s="9"/>
      <c r="F368" s="188"/>
      <c r="G368" s="9"/>
    </row>
    <row r="369" spans="1:7" x14ac:dyDescent="0.2">
      <c r="A369" s="9"/>
      <c r="B369" s="9"/>
      <c r="C369" s="9"/>
      <c r="D369" s="9"/>
      <c r="E369" s="9"/>
      <c r="F369" s="188"/>
      <c r="G369" s="9"/>
    </row>
    <row r="388" spans="1:1" ht="13.5" thickBot="1" x14ac:dyDescent="0.25"/>
    <row r="389" spans="1:1" ht="15" x14ac:dyDescent="0.2">
      <c r="A389" s="2"/>
    </row>
  </sheetData>
  <autoFilter ref="B1:H38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56" max="6" man="1"/>
    <brk id="105" max="6" man="1"/>
    <brk id="160" max="6" man="1"/>
    <brk id="212" max="6" man="1"/>
    <brk id="25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394"/>
  <sheetViews>
    <sheetView view="pageBreakPreview" topLeftCell="B1" zoomScale="60" zoomScaleNormal="80" workbookViewId="0">
      <selection activeCell="J346" sqref="J346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3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8"/>
    </row>
    <row r="2" spans="1:13" s="11" customFormat="1" x14ac:dyDescent="0.2">
      <c r="E2" s="168"/>
    </row>
    <row r="3" spans="1:13" s="14" customFormat="1" ht="12" customHeight="1" x14ac:dyDescent="0.2">
      <c r="E3" s="169"/>
    </row>
    <row r="4" spans="1:13" s="15" customFormat="1" ht="18" customHeight="1" x14ac:dyDescent="0.3">
      <c r="B4" s="16"/>
      <c r="C4" s="16"/>
      <c r="D4" s="12"/>
      <c r="E4" s="170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2" t="s">
        <v>10</v>
      </c>
      <c r="D6" s="222"/>
      <c r="E6" s="222"/>
      <c r="F6" s="222"/>
      <c r="G6" s="222"/>
      <c r="H6" s="222"/>
      <c r="I6" s="222"/>
      <c r="J6" s="16"/>
      <c r="K6" s="16"/>
    </row>
    <row r="7" spans="1:13" s="14" customFormat="1" ht="18.75" x14ac:dyDescent="0.2">
      <c r="B7" s="15"/>
      <c r="C7" s="228" t="s">
        <v>18</v>
      </c>
      <c r="D7" s="228"/>
      <c r="E7" s="228"/>
      <c r="F7" s="228"/>
      <c r="G7" s="228"/>
      <c r="H7" s="228"/>
      <c r="I7" s="228"/>
    </row>
    <row r="8" spans="1:13" s="14" customFormat="1" ht="21" customHeight="1" x14ac:dyDescent="0.2">
      <c r="B8" s="15"/>
      <c r="C8" s="228" t="s">
        <v>3</v>
      </c>
      <c r="D8" s="228"/>
      <c r="E8" s="228"/>
      <c r="F8" s="228"/>
      <c r="G8" s="228"/>
      <c r="H8" s="228"/>
      <c r="I8" s="228"/>
    </row>
    <row r="9" spans="1:13" s="14" customFormat="1" ht="18.75" x14ac:dyDescent="0.2">
      <c r="C9" s="228" t="s">
        <v>172</v>
      </c>
      <c r="D9" s="228"/>
      <c r="E9" s="228"/>
      <c r="F9" s="228"/>
      <c r="G9" s="228"/>
      <c r="H9" s="228"/>
      <c r="I9" s="228"/>
    </row>
    <row r="10" spans="1:13" s="11" customFormat="1" ht="19.5" customHeight="1" thickBot="1" x14ac:dyDescent="0.25">
      <c r="E10" s="168"/>
    </row>
    <row r="11" spans="1:13" s="3" customFormat="1" ht="28.5" customHeight="1" thickTop="1" thickBot="1" x14ac:dyDescent="0.25">
      <c r="A11" s="7"/>
      <c r="B11" s="7"/>
      <c r="C11" s="227"/>
      <c r="D11" s="224" t="s">
        <v>16</v>
      </c>
      <c r="E11" s="224"/>
      <c r="F11" s="224"/>
      <c r="G11" s="224"/>
      <c r="H11" s="224"/>
      <c r="I11" s="224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7"/>
      <c r="D12" s="223" t="s">
        <v>7</v>
      </c>
      <c r="E12" s="223"/>
      <c r="F12" s="223"/>
      <c r="G12" s="223"/>
      <c r="H12" s="223"/>
      <c r="I12" s="46">
        <f>+'[1]CTA. RECOLECTORA AUXILIAR 3001'!$J$7140</f>
        <v>-15165663.108699964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7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1"/>
      <c r="F14" s="136">
        <f>+'INGRESOS CUENTA COLECT'!D17</f>
        <v>45961</v>
      </c>
      <c r="G14" s="144"/>
      <c r="H14" s="145">
        <v>0</v>
      </c>
      <c r="I14" s="56">
        <f>+I12</f>
        <v>-15165663.108699964</v>
      </c>
    </row>
    <row r="15" spans="1:13" s="6" customFormat="1" ht="31.5" customHeight="1" thickTop="1" thickBot="1" x14ac:dyDescent="0.25">
      <c r="C15" s="58"/>
      <c r="D15" s="60">
        <v>45967</v>
      </c>
      <c r="E15" s="61"/>
      <c r="F15" s="96" t="s">
        <v>353</v>
      </c>
      <c r="G15" s="100">
        <v>33009027.505999923</v>
      </c>
      <c r="H15" s="100"/>
      <c r="I15" s="40">
        <f>I14+G15-H15</f>
        <v>17843364.39729996</v>
      </c>
    </row>
    <row r="16" spans="1:13" s="6" customFormat="1" ht="31.5" customHeight="1" thickTop="1" thickBot="1" x14ac:dyDescent="0.25">
      <c r="C16" s="132"/>
      <c r="D16" s="60">
        <v>45967</v>
      </c>
      <c r="E16" s="61"/>
      <c r="F16" s="96" t="s">
        <v>21</v>
      </c>
      <c r="G16" s="100">
        <v>5502298.2699999996</v>
      </c>
      <c r="H16" s="100"/>
      <c r="I16" s="40">
        <f t="shared" ref="I16:I200" si="0">I15+G16-H16</f>
        <v>23345662.66729996</v>
      </c>
    </row>
    <row r="17" spans="3:9" s="6" customFormat="1" ht="24.75" customHeight="1" thickTop="1" thickBot="1" x14ac:dyDescent="0.25">
      <c r="C17" s="59"/>
      <c r="D17" s="60">
        <v>45967</v>
      </c>
      <c r="E17" s="64" t="s">
        <v>173</v>
      </c>
      <c r="F17" s="96" t="s">
        <v>15</v>
      </c>
      <c r="G17" s="101"/>
      <c r="H17" s="101">
        <v>52324</v>
      </c>
      <c r="I17" s="40">
        <f t="shared" si="0"/>
        <v>23293338.66729996</v>
      </c>
    </row>
    <row r="18" spans="3:9" s="6" customFormat="1" ht="18" thickTop="1" thickBot="1" x14ac:dyDescent="0.25">
      <c r="C18" s="59"/>
      <c r="D18" s="60">
        <v>45967</v>
      </c>
      <c r="E18" s="61" t="s">
        <v>173</v>
      </c>
      <c r="F18" s="96" t="s">
        <v>88</v>
      </c>
      <c r="G18" s="101"/>
      <c r="H18" s="98">
        <v>994156</v>
      </c>
      <c r="I18" s="40">
        <f t="shared" si="0"/>
        <v>22299182.66729996</v>
      </c>
    </row>
    <row r="19" spans="3:9" s="6" customFormat="1" ht="30" thickTop="1" thickBot="1" x14ac:dyDescent="0.25">
      <c r="C19" s="59"/>
      <c r="D19" s="60">
        <v>45967</v>
      </c>
      <c r="E19" s="64" t="s">
        <v>174</v>
      </c>
      <c r="F19" s="96" t="s">
        <v>15</v>
      </c>
      <c r="G19" s="101"/>
      <c r="H19" s="98">
        <v>7103</v>
      </c>
      <c r="I19" s="40">
        <f t="shared" si="0"/>
        <v>22292079.66729996</v>
      </c>
    </row>
    <row r="20" spans="3:9" s="6" customFormat="1" ht="18" thickTop="1" thickBot="1" x14ac:dyDescent="0.25">
      <c r="C20" s="59"/>
      <c r="D20" s="60">
        <v>45967</v>
      </c>
      <c r="E20" s="61" t="s">
        <v>174</v>
      </c>
      <c r="F20" s="96" t="s">
        <v>91</v>
      </c>
      <c r="G20" s="101"/>
      <c r="H20" s="98">
        <v>160527.79999999999</v>
      </c>
      <c r="I20" s="40">
        <f t="shared" si="0"/>
        <v>22131551.867299959</v>
      </c>
    </row>
    <row r="21" spans="3:9" s="6" customFormat="1" ht="30" thickTop="1" thickBot="1" x14ac:dyDescent="0.25">
      <c r="C21" s="59"/>
      <c r="D21" s="60">
        <v>45967</v>
      </c>
      <c r="E21" s="64" t="s">
        <v>175</v>
      </c>
      <c r="F21" s="96" t="s">
        <v>15</v>
      </c>
      <c r="G21" s="101"/>
      <c r="H21" s="98">
        <v>7480</v>
      </c>
      <c r="I21" s="40">
        <f t="shared" si="0"/>
        <v>22124071.867299959</v>
      </c>
    </row>
    <row r="22" spans="3:9" s="6" customFormat="1" ht="18" thickTop="1" thickBot="1" x14ac:dyDescent="0.25">
      <c r="C22" s="59"/>
      <c r="D22" s="60">
        <v>45967</v>
      </c>
      <c r="E22" s="61" t="s">
        <v>175</v>
      </c>
      <c r="F22" s="96" t="s">
        <v>95</v>
      </c>
      <c r="G22" s="101"/>
      <c r="H22" s="98">
        <v>142120</v>
      </c>
      <c r="I22" s="40">
        <f t="shared" si="0"/>
        <v>21981951.867299959</v>
      </c>
    </row>
    <row r="23" spans="3:9" s="6" customFormat="1" ht="18" thickTop="1" thickBot="1" x14ac:dyDescent="0.25">
      <c r="C23" s="59"/>
      <c r="D23" s="60">
        <v>45967</v>
      </c>
      <c r="E23" s="61" t="s">
        <v>176</v>
      </c>
      <c r="F23" s="96" t="s">
        <v>96</v>
      </c>
      <c r="G23" s="101"/>
      <c r="H23" s="98">
        <v>160507.57</v>
      </c>
      <c r="I23" s="40">
        <f t="shared" si="0"/>
        <v>21821444.297299959</v>
      </c>
    </row>
    <row r="24" spans="3:9" s="6" customFormat="1" ht="30" thickTop="1" thickBot="1" x14ac:dyDescent="0.25">
      <c r="C24" s="59"/>
      <c r="D24" s="60">
        <v>45968</v>
      </c>
      <c r="E24" s="61" t="s">
        <v>177</v>
      </c>
      <c r="F24" s="96" t="s">
        <v>15</v>
      </c>
      <c r="G24" s="101"/>
      <c r="H24" s="98">
        <v>24000</v>
      </c>
      <c r="I24" s="40">
        <f t="shared" si="0"/>
        <v>21797444.297299959</v>
      </c>
    </row>
    <row r="25" spans="3:9" s="6" customFormat="1" ht="18" thickTop="1" thickBot="1" x14ac:dyDescent="0.25">
      <c r="C25" s="59"/>
      <c r="D25" s="60">
        <v>45968</v>
      </c>
      <c r="E25" s="61" t="s">
        <v>177</v>
      </c>
      <c r="F25" s="96" t="s">
        <v>82</v>
      </c>
      <c r="G25" s="101"/>
      <c r="H25" s="98">
        <v>456000</v>
      </c>
      <c r="I25" s="40">
        <f t="shared" si="0"/>
        <v>21341444.297299959</v>
      </c>
    </row>
    <row r="26" spans="3:9" s="6" customFormat="1" ht="18" thickTop="1" thickBot="1" x14ac:dyDescent="0.25">
      <c r="C26" s="59"/>
      <c r="D26" s="60">
        <v>45968</v>
      </c>
      <c r="E26" s="61" t="s">
        <v>178</v>
      </c>
      <c r="F26" s="96" t="s">
        <v>98</v>
      </c>
      <c r="G26" s="101"/>
      <c r="H26" s="98">
        <v>177000</v>
      </c>
      <c r="I26" s="40">
        <f t="shared" si="0"/>
        <v>21164444.297299959</v>
      </c>
    </row>
    <row r="27" spans="3:9" s="6" customFormat="1" ht="18" thickTop="1" thickBot="1" x14ac:dyDescent="0.25">
      <c r="C27" s="59"/>
      <c r="D27" s="60">
        <v>45968</v>
      </c>
      <c r="E27" s="61" t="s">
        <v>179</v>
      </c>
      <c r="F27" s="96" t="s">
        <v>86</v>
      </c>
      <c r="G27" s="101"/>
      <c r="H27" s="98">
        <v>4967640</v>
      </c>
      <c r="I27" s="40">
        <f t="shared" si="0"/>
        <v>16196804.297299959</v>
      </c>
    </row>
    <row r="28" spans="3:9" s="6" customFormat="1" ht="30" thickTop="1" thickBot="1" x14ac:dyDescent="0.25">
      <c r="C28" s="59"/>
      <c r="D28" s="60">
        <v>45968</v>
      </c>
      <c r="E28" s="61" t="s">
        <v>180</v>
      </c>
      <c r="F28" s="96" t="s">
        <v>15</v>
      </c>
      <c r="G28" s="101"/>
      <c r="H28" s="98">
        <v>9881.49</v>
      </c>
      <c r="I28" s="40">
        <f t="shared" si="0"/>
        <v>16186922.807299959</v>
      </c>
    </row>
    <row r="29" spans="3:9" s="6" customFormat="1" ht="18" thickTop="1" thickBot="1" x14ac:dyDescent="0.25">
      <c r="C29" s="59"/>
      <c r="D29" s="60">
        <v>45968</v>
      </c>
      <c r="E29" s="61" t="s">
        <v>180</v>
      </c>
      <c r="F29" s="96" t="s">
        <v>99</v>
      </c>
      <c r="G29" s="101"/>
      <c r="H29" s="98">
        <v>223321.56</v>
      </c>
      <c r="I29" s="40">
        <f t="shared" si="0"/>
        <v>15963601.247299958</v>
      </c>
    </row>
    <row r="30" spans="3:9" s="6" customFormat="1" ht="30" thickTop="1" thickBot="1" x14ac:dyDescent="0.25">
      <c r="C30" s="59"/>
      <c r="D30" s="60">
        <v>45968</v>
      </c>
      <c r="E30" s="61" t="s">
        <v>181</v>
      </c>
      <c r="F30" s="96" t="s">
        <v>15</v>
      </c>
      <c r="G30" s="101"/>
      <c r="H30" s="98">
        <v>35908.1</v>
      </c>
      <c r="I30" s="40">
        <f t="shared" si="0"/>
        <v>15927693.147299958</v>
      </c>
    </row>
    <row r="31" spans="3:9" s="6" customFormat="1" ht="18" thickTop="1" thickBot="1" x14ac:dyDescent="0.25">
      <c r="C31" s="59"/>
      <c r="D31" s="60">
        <v>45968</v>
      </c>
      <c r="E31" s="61" t="s">
        <v>181</v>
      </c>
      <c r="F31" s="96" t="s">
        <v>89</v>
      </c>
      <c r="G31" s="101"/>
      <c r="H31" s="98">
        <v>811522.94</v>
      </c>
      <c r="I31" s="40">
        <f t="shared" si="0"/>
        <v>15116170.207299959</v>
      </c>
    </row>
    <row r="32" spans="3:9" s="6" customFormat="1" ht="30" thickTop="1" thickBot="1" x14ac:dyDescent="0.25">
      <c r="C32" s="59"/>
      <c r="D32" s="60">
        <v>45967</v>
      </c>
      <c r="E32" s="61" t="s">
        <v>182</v>
      </c>
      <c r="F32" s="96" t="s">
        <v>15</v>
      </c>
      <c r="G32" s="101"/>
      <c r="H32" s="98">
        <v>53700</v>
      </c>
      <c r="I32" s="40">
        <f t="shared" si="0"/>
        <v>15062470.207299959</v>
      </c>
    </row>
    <row r="33" spans="3:9" s="6" customFormat="1" ht="30" thickTop="1" thickBot="1" x14ac:dyDescent="0.25">
      <c r="C33" s="59"/>
      <c r="D33" s="60">
        <v>45967</v>
      </c>
      <c r="E33" s="61" t="s">
        <v>182</v>
      </c>
      <c r="F33" s="96" t="s">
        <v>63</v>
      </c>
      <c r="G33" s="101"/>
      <c r="H33" s="98">
        <v>57996</v>
      </c>
      <c r="I33" s="40">
        <f t="shared" si="0"/>
        <v>15004474.207299959</v>
      </c>
    </row>
    <row r="34" spans="3:9" s="6" customFormat="1" ht="18" thickTop="1" thickBot="1" x14ac:dyDescent="0.25">
      <c r="C34" s="59"/>
      <c r="D34" s="60">
        <v>45967</v>
      </c>
      <c r="E34" s="61" t="s">
        <v>182</v>
      </c>
      <c r="F34" s="96" t="s">
        <v>100</v>
      </c>
      <c r="G34" s="101"/>
      <c r="H34" s="98">
        <v>1155624</v>
      </c>
      <c r="I34" s="40">
        <f t="shared" si="0"/>
        <v>13848850.207299959</v>
      </c>
    </row>
    <row r="35" spans="3:9" s="6" customFormat="1" ht="30" thickTop="1" thickBot="1" x14ac:dyDescent="0.25">
      <c r="C35" s="59"/>
      <c r="D35" s="60">
        <v>45967</v>
      </c>
      <c r="E35" s="61" t="s">
        <v>183</v>
      </c>
      <c r="F35" s="96" t="s">
        <v>15</v>
      </c>
      <c r="G35" s="101"/>
      <c r="H35" s="98">
        <v>18085.003499999999</v>
      </c>
      <c r="I35" s="40">
        <f t="shared" si="0"/>
        <v>13830765.203799959</v>
      </c>
    </row>
    <row r="36" spans="3:9" s="6" customFormat="1" ht="18" thickTop="1" thickBot="1" x14ac:dyDescent="0.25">
      <c r="C36" s="59"/>
      <c r="D36" s="60">
        <v>45967</v>
      </c>
      <c r="E36" s="61" t="s">
        <v>183</v>
      </c>
      <c r="F36" s="96" t="s">
        <v>101</v>
      </c>
      <c r="G36" s="101"/>
      <c r="H36" s="98">
        <v>408721.07649999997</v>
      </c>
      <c r="I36" s="40">
        <f t="shared" si="0"/>
        <v>13422044.127299959</v>
      </c>
    </row>
    <row r="37" spans="3:9" s="6" customFormat="1" ht="30" thickTop="1" thickBot="1" x14ac:dyDescent="0.25">
      <c r="C37" s="59"/>
      <c r="D37" s="60">
        <v>45968</v>
      </c>
      <c r="E37" s="61" t="s">
        <v>184</v>
      </c>
      <c r="F37" s="96" t="s">
        <v>15</v>
      </c>
      <c r="G37" s="101"/>
      <c r="H37" s="98">
        <v>98670</v>
      </c>
      <c r="I37" s="40">
        <f t="shared" si="0"/>
        <v>13323374.127299959</v>
      </c>
    </row>
    <row r="38" spans="3:9" s="6" customFormat="1" ht="18" thickTop="1" thickBot="1" x14ac:dyDescent="0.25">
      <c r="C38" s="59"/>
      <c r="D38" s="60">
        <v>45968</v>
      </c>
      <c r="E38" s="61" t="s">
        <v>184</v>
      </c>
      <c r="F38" s="96" t="s">
        <v>101</v>
      </c>
      <c r="G38" s="101"/>
      <c r="H38" s="98">
        <v>2229942.16</v>
      </c>
      <c r="I38" s="40">
        <f t="shared" si="0"/>
        <v>11093431.967299959</v>
      </c>
    </row>
    <row r="39" spans="3:9" s="6" customFormat="1" ht="30" thickTop="1" thickBot="1" x14ac:dyDescent="0.25">
      <c r="C39" s="59"/>
      <c r="D39" s="60">
        <v>45968</v>
      </c>
      <c r="E39" s="61" t="s">
        <v>185</v>
      </c>
      <c r="F39" s="96" t="s">
        <v>15</v>
      </c>
      <c r="G39" s="101"/>
      <c r="H39" s="98">
        <v>333</v>
      </c>
      <c r="I39" s="40">
        <f t="shared" si="0"/>
        <v>11093098.967299959</v>
      </c>
    </row>
    <row r="40" spans="3:9" s="6" customFormat="1" ht="30" thickTop="1" thickBot="1" x14ac:dyDescent="0.25">
      <c r="C40" s="59"/>
      <c r="D40" s="60">
        <v>45968</v>
      </c>
      <c r="E40" s="61" t="s">
        <v>185</v>
      </c>
      <c r="F40" s="96" t="s">
        <v>102</v>
      </c>
      <c r="G40" s="101"/>
      <c r="H40" s="98">
        <v>7525.8</v>
      </c>
      <c r="I40" s="40">
        <f t="shared" si="0"/>
        <v>11085573.167299958</v>
      </c>
    </row>
    <row r="41" spans="3:9" s="6" customFormat="1" ht="30" thickTop="1" thickBot="1" x14ac:dyDescent="0.25">
      <c r="C41" s="59"/>
      <c r="D41" s="60">
        <v>45968</v>
      </c>
      <c r="E41" s="61" t="s">
        <v>186</v>
      </c>
      <c r="F41" s="96" t="s">
        <v>15</v>
      </c>
      <c r="G41" s="101"/>
      <c r="H41" s="98">
        <v>875</v>
      </c>
      <c r="I41" s="40">
        <f t="shared" si="0"/>
        <v>11084698.167299958</v>
      </c>
    </row>
    <row r="42" spans="3:9" s="6" customFormat="1" ht="30" thickTop="1" thickBot="1" x14ac:dyDescent="0.25">
      <c r="C42" s="59"/>
      <c r="D42" s="60">
        <v>45968</v>
      </c>
      <c r="E42" s="61" t="s">
        <v>186</v>
      </c>
      <c r="F42" s="96" t="s">
        <v>103</v>
      </c>
      <c r="G42" s="101"/>
      <c r="H42" s="98">
        <v>19775</v>
      </c>
      <c r="I42" s="40">
        <f t="shared" si="0"/>
        <v>11064923.167299958</v>
      </c>
    </row>
    <row r="43" spans="3:9" s="6" customFormat="1" ht="30" thickTop="1" thickBot="1" x14ac:dyDescent="0.25">
      <c r="C43" s="59"/>
      <c r="D43" s="60">
        <v>45968</v>
      </c>
      <c r="E43" s="61" t="s">
        <v>187</v>
      </c>
      <c r="F43" s="96" t="s">
        <v>15</v>
      </c>
      <c r="G43" s="101"/>
      <c r="H43" s="98">
        <v>2930</v>
      </c>
      <c r="I43" s="40">
        <f t="shared" si="0"/>
        <v>11061993.167299958</v>
      </c>
    </row>
    <row r="44" spans="3:9" s="6" customFormat="1" ht="30" thickTop="1" thickBot="1" x14ac:dyDescent="0.25">
      <c r="C44" s="59"/>
      <c r="D44" s="60">
        <v>45968</v>
      </c>
      <c r="E44" s="61" t="s">
        <v>187</v>
      </c>
      <c r="F44" s="96" t="s">
        <v>103</v>
      </c>
      <c r="G44" s="101"/>
      <c r="H44" s="98">
        <v>66218</v>
      </c>
      <c r="I44" s="40">
        <f t="shared" si="0"/>
        <v>10995775.167299958</v>
      </c>
    </row>
    <row r="45" spans="3:9" s="6" customFormat="1" ht="30" thickTop="1" thickBot="1" x14ac:dyDescent="0.25">
      <c r="C45" s="59"/>
      <c r="D45" s="60">
        <v>45967</v>
      </c>
      <c r="E45" s="61" t="s">
        <v>188</v>
      </c>
      <c r="F45" s="96" t="s">
        <v>15</v>
      </c>
      <c r="G45" s="101"/>
      <c r="H45" s="98">
        <v>23312.75</v>
      </c>
      <c r="I45" s="40">
        <f t="shared" si="0"/>
        <v>10972462.417299958</v>
      </c>
    </row>
    <row r="46" spans="3:9" s="6" customFormat="1" ht="18" thickTop="1" thickBot="1" x14ac:dyDescent="0.25">
      <c r="C46" s="59"/>
      <c r="D46" s="60">
        <v>45967</v>
      </c>
      <c r="E46" s="61" t="s">
        <v>188</v>
      </c>
      <c r="F46" s="96" t="s">
        <v>104</v>
      </c>
      <c r="G46" s="101"/>
      <c r="H46" s="98">
        <v>464719.55</v>
      </c>
      <c r="I46" s="40">
        <f t="shared" si="0"/>
        <v>10507742.867299957</v>
      </c>
    </row>
    <row r="47" spans="3:9" s="6" customFormat="1" ht="30" thickTop="1" thickBot="1" x14ac:dyDescent="0.25">
      <c r="C47" s="59"/>
      <c r="D47" s="60">
        <v>45968</v>
      </c>
      <c r="E47" s="61" t="s">
        <v>189</v>
      </c>
      <c r="F47" s="96" t="s">
        <v>15</v>
      </c>
      <c r="G47" s="101"/>
      <c r="H47" s="98">
        <v>16204.800000000001</v>
      </c>
      <c r="I47" s="40">
        <f t="shared" si="0"/>
        <v>10491538.067299956</v>
      </c>
    </row>
    <row r="48" spans="3:9" s="6" customFormat="1" ht="18" thickTop="1" thickBot="1" x14ac:dyDescent="0.25">
      <c r="C48" s="59"/>
      <c r="D48" s="60">
        <v>45968</v>
      </c>
      <c r="E48" s="61" t="s">
        <v>189</v>
      </c>
      <c r="F48" s="96" t="s">
        <v>104</v>
      </c>
      <c r="G48" s="101"/>
      <c r="H48" s="98">
        <v>327306.56</v>
      </c>
      <c r="I48" s="40">
        <f t="shared" si="0"/>
        <v>10164231.507299956</v>
      </c>
    </row>
    <row r="49" spans="3:9" s="6" customFormat="1" ht="30" thickTop="1" thickBot="1" x14ac:dyDescent="0.25">
      <c r="C49" s="59"/>
      <c r="D49" s="60">
        <v>45968</v>
      </c>
      <c r="E49" s="61" t="s">
        <v>190</v>
      </c>
      <c r="F49" s="96" t="s">
        <v>15</v>
      </c>
      <c r="G49" s="101"/>
      <c r="H49" s="98">
        <v>19000</v>
      </c>
      <c r="I49" s="40">
        <f t="shared" si="0"/>
        <v>10145231.507299956</v>
      </c>
    </row>
    <row r="50" spans="3:9" s="6" customFormat="1" ht="18" thickTop="1" thickBot="1" x14ac:dyDescent="0.25">
      <c r="C50" s="59"/>
      <c r="D50" s="60">
        <v>45968</v>
      </c>
      <c r="E50" s="61" t="s">
        <v>190</v>
      </c>
      <c r="F50" s="96" t="s">
        <v>104</v>
      </c>
      <c r="G50" s="101"/>
      <c r="H50" s="98">
        <v>429400</v>
      </c>
      <c r="I50" s="40">
        <f t="shared" si="0"/>
        <v>9715831.5072999559</v>
      </c>
    </row>
    <row r="51" spans="3:9" s="6" customFormat="1" ht="30" thickTop="1" thickBot="1" x14ac:dyDescent="0.25">
      <c r="C51" s="59"/>
      <c r="D51" s="60">
        <v>45968</v>
      </c>
      <c r="E51" s="61" t="s">
        <v>191</v>
      </c>
      <c r="F51" s="96" t="s">
        <v>15</v>
      </c>
      <c r="G51" s="101"/>
      <c r="H51" s="98">
        <v>10755</v>
      </c>
      <c r="I51" s="40">
        <f t="shared" si="0"/>
        <v>9705076.5072999559</v>
      </c>
    </row>
    <row r="52" spans="3:9" s="6" customFormat="1" ht="18" thickTop="1" thickBot="1" x14ac:dyDescent="0.25">
      <c r="C52" s="59"/>
      <c r="D52" s="60">
        <v>45968</v>
      </c>
      <c r="E52" s="61" t="s">
        <v>191</v>
      </c>
      <c r="F52" s="96" t="s">
        <v>104</v>
      </c>
      <c r="G52" s="101"/>
      <c r="H52" s="98">
        <v>243063</v>
      </c>
      <c r="I52" s="40">
        <f t="shared" si="0"/>
        <v>9462013.5072999559</v>
      </c>
    </row>
    <row r="53" spans="3:9" s="6" customFormat="1" ht="30" thickTop="1" thickBot="1" x14ac:dyDescent="0.25">
      <c r="C53" s="59"/>
      <c r="D53" s="60">
        <v>45967</v>
      </c>
      <c r="E53" s="61" t="s">
        <v>192</v>
      </c>
      <c r="F53" s="96" t="s">
        <v>15</v>
      </c>
      <c r="G53" s="101"/>
      <c r="H53" s="98">
        <v>8074.5</v>
      </c>
      <c r="I53" s="40">
        <f t="shared" si="0"/>
        <v>9453939.0072999559</v>
      </c>
    </row>
    <row r="54" spans="3:9" s="6" customFormat="1" ht="18" thickTop="1" thickBot="1" x14ac:dyDescent="0.25">
      <c r="C54" s="59"/>
      <c r="D54" s="60">
        <v>45967</v>
      </c>
      <c r="E54" s="61" t="s">
        <v>192</v>
      </c>
      <c r="F54" s="96" t="s">
        <v>104</v>
      </c>
      <c r="G54" s="101"/>
      <c r="H54" s="98">
        <v>182483.7</v>
      </c>
      <c r="I54" s="40">
        <f t="shared" si="0"/>
        <v>9271455.3072999567</v>
      </c>
    </row>
    <row r="55" spans="3:9" s="6" customFormat="1" ht="30" thickTop="1" thickBot="1" x14ac:dyDescent="0.25">
      <c r="C55" s="59"/>
      <c r="D55" s="60">
        <v>45968</v>
      </c>
      <c r="E55" s="61" t="s">
        <v>193</v>
      </c>
      <c r="F55" s="96" t="s">
        <v>15</v>
      </c>
      <c r="G55" s="101"/>
      <c r="H55" s="98">
        <v>8036.5</v>
      </c>
      <c r="I55" s="40">
        <f t="shared" si="0"/>
        <v>9263418.8072999567</v>
      </c>
    </row>
    <row r="56" spans="3:9" s="6" customFormat="1" ht="18" thickTop="1" thickBot="1" x14ac:dyDescent="0.25">
      <c r="C56" s="59"/>
      <c r="D56" s="60">
        <v>45968</v>
      </c>
      <c r="E56" s="61" t="s">
        <v>193</v>
      </c>
      <c r="F56" s="96" t="s">
        <v>104</v>
      </c>
      <c r="G56" s="101"/>
      <c r="H56" s="98">
        <v>152693.5</v>
      </c>
      <c r="I56" s="40">
        <f t="shared" si="0"/>
        <v>9110725.3072999567</v>
      </c>
    </row>
    <row r="57" spans="3:9" s="6" customFormat="1" ht="30" thickTop="1" thickBot="1" x14ac:dyDescent="0.25">
      <c r="C57" s="59"/>
      <c r="D57" s="60">
        <v>45968</v>
      </c>
      <c r="E57" s="61" t="s">
        <v>194</v>
      </c>
      <c r="F57" s="96" t="s">
        <v>15</v>
      </c>
      <c r="G57" s="101"/>
      <c r="H57" s="98">
        <v>5855</v>
      </c>
      <c r="I57" s="40">
        <f t="shared" si="0"/>
        <v>9104870.3072999567</v>
      </c>
    </row>
    <row r="58" spans="3:9" s="6" customFormat="1" ht="18" thickTop="1" thickBot="1" x14ac:dyDescent="0.25">
      <c r="C58" s="59"/>
      <c r="D58" s="60">
        <v>45968</v>
      </c>
      <c r="E58" s="61" t="s">
        <v>194</v>
      </c>
      <c r="F58" s="96" t="s">
        <v>104</v>
      </c>
      <c r="G58" s="101"/>
      <c r="H58" s="98">
        <v>111245</v>
      </c>
      <c r="I58" s="40">
        <f t="shared" si="0"/>
        <v>8993625.3072999567</v>
      </c>
    </row>
    <row r="59" spans="3:9" s="6" customFormat="1" ht="30" thickTop="1" thickBot="1" x14ac:dyDescent="0.25">
      <c r="C59" s="59"/>
      <c r="D59" s="60">
        <v>45968</v>
      </c>
      <c r="E59" s="61" t="s">
        <v>195</v>
      </c>
      <c r="F59" s="96" t="s">
        <v>15</v>
      </c>
      <c r="G59" s="101"/>
      <c r="H59" s="98">
        <v>6798.5</v>
      </c>
      <c r="I59" s="40">
        <f t="shared" si="0"/>
        <v>8986826.8072999567</v>
      </c>
    </row>
    <row r="60" spans="3:9" s="6" customFormat="1" ht="18" thickTop="1" thickBot="1" x14ac:dyDescent="0.25">
      <c r="C60" s="59"/>
      <c r="D60" s="60">
        <v>45968</v>
      </c>
      <c r="E60" s="61" t="s">
        <v>195</v>
      </c>
      <c r="F60" s="96" t="s">
        <v>104</v>
      </c>
      <c r="G60" s="101"/>
      <c r="H60" s="98">
        <v>129171.5</v>
      </c>
      <c r="I60" s="40">
        <f t="shared" si="0"/>
        <v>8857655.3072999567</v>
      </c>
    </row>
    <row r="61" spans="3:9" s="6" customFormat="1" ht="30" thickTop="1" thickBot="1" x14ac:dyDescent="0.25">
      <c r="C61" s="59"/>
      <c r="D61" s="60">
        <v>45967</v>
      </c>
      <c r="E61" s="61" t="s">
        <v>196</v>
      </c>
      <c r="F61" s="96" t="s">
        <v>15</v>
      </c>
      <c r="G61" s="101"/>
      <c r="H61" s="98">
        <v>1869.75</v>
      </c>
      <c r="I61" s="40">
        <f t="shared" si="0"/>
        <v>8855785.5572999567</v>
      </c>
    </row>
    <row r="62" spans="3:9" s="6" customFormat="1" ht="18" thickTop="1" thickBot="1" x14ac:dyDescent="0.25">
      <c r="C62" s="59"/>
      <c r="D62" s="60">
        <v>45967</v>
      </c>
      <c r="E62" s="61" t="s">
        <v>196</v>
      </c>
      <c r="F62" s="96" t="s">
        <v>104</v>
      </c>
      <c r="G62" s="101"/>
      <c r="H62" s="98">
        <v>39210.75</v>
      </c>
      <c r="I62" s="40">
        <f t="shared" si="0"/>
        <v>8816574.8072999567</v>
      </c>
    </row>
    <row r="63" spans="3:9" s="6" customFormat="1" ht="30" thickTop="1" thickBot="1" x14ac:dyDescent="0.25">
      <c r="C63" s="59"/>
      <c r="D63" s="60">
        <v>45968</v>
      </c>
      <c r="E63" s="61" t="s">
        <v>197</v>
      </c>
      <c r="F63" s="96" t="s">
        <v>15</v>
      </c>
      <c r="G63" s="101"/>
      <c r="H63" s="98">
        <v>2310</v>
      </c>
      <c r="I63" s="40">
        <f t="shared" si="0"/>
        <v>8814264.8072999567</v>
      </c>
    </row>
    <row r="64" spans="3:9" s="6" customFormat="1" ht="18" thickTop="1" thickBot="1" x14ac:dyDescent="0.25">
      <c r="C64" s="59"/>
      <c r="D64" s="60">
        <v>45968</v>
      </c>
      <c r="E64" s="61" t="s">
        <v>197</v>
      </c>
      <c r="F64" s="96" t="s">
        <v>104</v>
      </c>
      <c r="G64" s="101"/>
      <c r="H64" s="98">
        <v>43890</v>
      </c>
      <c r="I64" s="40">
        <f t="shared" si="0"/>
        <v>8770374.8072999567</v>
      </c>
    </row>
    <row r="65" spans="3:9" s="6" customFormat="1" ht="30" thickTop="1" thickBot="1" x14ac:dyDescent="0.25">
      <c r="C65" s="59"/>
      <c r="D65" s="60">
        <v>45968</v>
      </c>
      <c r="E65" s="61" t="s">
        <v>198</v>
      </c>
      <c r="F65" s="96" t="s">
        <v>15</v>
      </c>
      <c r="G65" s="101"/>
      <c r="H65" s="98">
        <v>1545</v>
      </c>
      <c r="I65" s="40">
        <f t="shared" si="0"/>
        <v>8768829.8072999567</v>
      </c>
    </row>
    <row r="66" spans="3:9" s="6" customFormat="1" ht="18" thickTop="1" thickBot="1" x14ac:dyDescent="0.25">
      <c r="C66" s="59"/>
      <c r="D66" s="60">
        <v>45968</v>
      </c>
      <c r="E66" s="61" t="s">
        <v>198</v>
      </c>
      <c r="F66" s="96" t="s">
        <v>104</v>
      </c>
      <c r="G66" s="101"/>
      <c r="H66" s="98">
        <v>31201.8</v>
      </c>
      <c r="I66" s="40">
        <f t="shared" si="0"/>
        <v>8737628.0072999559</v>
      </c>
    </row>
    <row r="67" spans="3:9" s="6" customFormat="1" ht="30" thickTop="1" thickBot="1" x14ac:dyDescent="0.25">
      <c r="C67" s="59"/>
      <c r="D67" s="60">
        <v>45968</v>
      </c>
      <c r="E67" s="61" t="s">
        <v>199</v>
      </c>
      <c r="F67" s="96" t="s">
        <v>15</v>
      </c>
      <c r="G67" s="101"/>
      <c r="H67" s="98">
        <v>1795.5</v>
      </c>
      <c r="I67" s="40">
        <f t="shared" si="0"/>
        <v>8735832.5072999559</v>
      </c>
    </row>
    <row r="68" spans="3:9" s="6" customFormat="1" ht="18" thickTop="1" thickBot="1" x14ac:dyDescent="0.25">
      <c r="C68" s="59"/>
      <c r="D68" s="60">
        <v>45968</v>
      </c>
      <c r="E68" s="61" t="s">
        <v>199</v>
      </c>
      <c r="F68" s="96" t="s">
        <v>104</v>
      </c>
      <c r="G68" s="101"/>
      <c r="H68" s="98">
        <v>34114.5</v>
      </c>
      <c r="I68" s="40">
        <f t="shared" si="0"/>
        <v>8701718.0072999559</v>
      </c>
    </row>
    <row r="69" spans="3:9" s="6" customFormat="1" ht="18" thickTop="1" thickBot="1" x14ac:dyDescent="0.25">
      <c r="C69" s="59"/>
      <c r="D69" s="60">
        <v>45968</v>
      </c>
      <c r="E69" s="61" t="s">
        <v>200</v>
      </c>
      <c r="F69" s="96" t="s">
        <v>85</v>
      </c>
      <c r="G69" s="101"/>
      <c r="H69" s="98">
        <v>1496343.84</v>
      </c>
      <c r="I69" s="40">
        <f t="shared" si="0"/>
        <v>7205374.1672999561</v>
      </c>
    </row>
    <row r="70" spans="3:9" s="6" customFormat="1" ht="18" thickTop="1" thickBot="1" x14ac:dyDescent="0.25">
      <c r="C70" s="59"/>
      <c r="D70" s="60">
        <v>45968</v>
      </c>
      <c r="E70" s="61" t="s">
        <v>201</v>
      </c>
      <c r="F70" s="96" t="s">
        <v>85</v>
      </c>
      <c r="G70" s="101"/>
      <c r="H70" s="98">
        <v>844410.92</v>
      </c>
      <c r="I70" s="40">
        <f t="shared" si="0"/>
        <v>6360963.2472999562</v>
      </c>
    </row>
    <row r="71" spans="3:9" s="6" customFormat="1" ht="18" thickTop="1" thickBot="1" x14ac:dyDescent="0.25">
      <c r="C71" s="59"/>
      <c r="D71" s="60">
        <v>45967</v>
      </c>
      <c r="E71" s="61" t="s">
        <v>202</v>
      </c>
      <c r="F71" s="96" t="s">
        <v>83</v>
      </c>
      <c r="G71" s="101"/>
      <c r="H71" s="98">
        <v>713920</v>
      </c>
      <c r="I71" s="40">
        <f t="shared" si="0"/>
        <v>5647043.2472999562</v>
      </c>
    </row>
    <row r="72" spans="3:9" s="6" customFormat="1" ht="30" thickTop="1" thickBot="1" x14ac:dyDescent="0.25">
      <c r="C72" s="59"/>
      <c r="D72" s="60">
        <v>45968</v>
      </c>
      <c r="E72" s="61" t="s">
        <v>203</v>
      </c>
      <c r="F72" s="96" t="s">
        <v>15</v>
      </c>
      <c r="G72" s="101"/>
      <c r="H72" s="98">
        <v>16500</v>
      </c>
      <c r="I72" s="40">
        <f t="shared" si="0"/>
        <v>5630543.2472999562</v>
      </c>
    </row>
    <row r="73" spans="3:9" s="6" customFormat="1" ht="30" thickTop="1" thickBot="1" x14ac:dyDescent="0.25">
      <c r="C73" s="59"/>
      <c r="D73" s="60">
        <v>45968</v>
      </c>
      <c r="E73" s="61" t="s">
        <v>203</v>
      </c>
      <c r="F73" s="96" t="s">
        <v>105</v>
      </c>
      <c r="G73" s="101"/>
      <c r="H73" s="98">
        <v>372900</v>
      </c>
      <c r="I73" s="40">
        <f t="shared" si="0"/>
        <v>5257643.2472999562</v>
      </c>
    </row>
    <row r="74" spans="3:9" s="6" customFormat="1" ht="30" thickTop="1" thickBot="1" x14ac:dyDescent="0.25">
      <c r="C74" s="59"/>
      <c r="D74" s="60">
        <v>45968</v>
      </c>
      <c r="E74" s="61" t="s">
        <v>204</v>
      </c>
      <c r="F74" s="96" t="s">
        <v>15</v>
      </c>
      <c r="G74" s="101"/>
      <c r="H74" s="98">
        <v>10425</v>
      </c>
      <c r="I74" s="40">
        <f t="shared" si="0"/>
        <v>5247218.2472999562</v>
      </c>
    </row>
    <row r="75" spans="3:9" s="6" customFormat="1" ht="18" thickTop="1" thickBot="1" x14ac:dyDescent="0.25">
      <c r="C75" s="59"/>
      <c r="D75" s="60">
        <v>45968</v>
      </c>
      <c r="E75" s="61" t="s">
        <v>204</v>
      </c>
      <c r="F75" s="96" t="s">
        <v>106</v>
      </c>
      <c r="G75" s="101"/>
      <c r="H75" s="98">
        <v>235605</v>
      </c>
      <c r="I75" s="40">
        <f t="shared" si="0"/>
        <v>5011613.2472999562</v>
      </c>
    </row>
    <row r="76" spans="3:9" s="6" customFormat="1" ht="30" thickTop="1" thickBot="1" x14ac:dyDescent="0.25">
      <c r="C76" s="59"/>
      <c r="D76" s="60">
        <v>45968</v>
      </c>
      <c r="E76" s="61" t="s">
        <v>205</v>
      </c>
      <c r="F76" s="96" t="s">
        <v>15</v>
      </c>
      <c r="G76" s="101"/>
      <c r="H76" s="98">
        <v>2749.25</v>
      </c>
      <c r="I76" s="40">
        <f t="shared" si="0"/>
        <v>5008863.9972999562</v>
      </c>
    </row>
    <row r="77" spans="3:9" s="6" customFormat="1" ht="18" thickTop="1" thickBot="1" x14ac:dyDescent="0.25">
      <c r="C77" s="59"/>
      <c r="D77" s="60">
        <v>45968</v>
      </c>
      <c r="E77" s="61" t="s">
        <v>205</v>
      </c>
      <c r="F77" s="96" t="s">
        <v>107</v>
      </c>
      <c r="G77" s="101"/>
      <c r="H77" s="98">
        <v>52235.75</v>
      </c>
      <c r="I77" s="40">
        <f t="shared" si="0"/>
        <v>4956628.2472999562</v>
      </c>
    </row>
    <row r="78" spans="3:9" s="6" customFormat="1" ht="18" thickTop="1" thickBot="1" x14ac:dyDescent="0.25">
      <c r="C78" s="59"/>
      <c r="D78" s="60">
        <v>45967</v>
      </c>
      <c r="E78" s="61" t="s">
        <v>206</v>
      </c>
      <c r="F78" s="96" t="s">
        <v>108</v>
      </c>
      <c r="G78" s="101"/>
      <c r="H78" s="98">
        <v>56259.45</v>
      </c>
      <c r="I78" s="40">
        <f t="shared" si="0"/>
        <v>4900368.797299956</v>
      </c>
    </row>
    <row r="79" spans="3:9" s="6" customFormat="1" ht="30" thickTop="1" thickBot="1" x14ac:dyDescent="0.25">
      <c r="C79" s="59"/>
      <c r="D79" s="60">
        <v>45967</v>
      </c>
      <c r="E79" s="61" t="s">
        <v>207</v>
      </c>
      <c r="F79" s="96" t="s">
        <v>15</v>
      </c>
      <c r="G79" s="101"/>
      <c r="H79" s="98">
        <v>3090.8980000000001</v>
      </c>
      <c r="I79" s="40">
        <f t="shared" si="0"/>
        <v>4897277.8992999559</v>
      </c>
    </row>
    <row r="80" spans="3:9" s="6" customFormat="1" ht="18" thickTop="1" thickBot="1" x14ac:dyDescent="0.25">
      <c r="C80" s="59"/>
      <c r="D80" s="60">
        <v>45967</v>
      </c>
      <c r="E80" s="61" t="s">
        <v>207</v>
      </c>
      <c r="F80" s="96" t="s">
        <v>109</v>
      </c>
      <c r="G80" s="101"/>
      <c r="H80" s="98">
        <v>61282.691999999995</v>
      </c>
      <c r="I80" s="40">
        <f t="shared" si="0"/>
        <v>4835995.2072999561</v>
      </c>
    </row>
    <row r="81" spans="3:9" s="6" customFormat="1" ht="30" thickTop="1" thickBot="1" x14ac:dyDescent="0.25">
      <c r="C81" s="59"/>
      <c r="D81" s="60">
        <v>45970</v>
      </c>
      <c r="E81" s="61" t="s">
        <v>208</v>
      </c>
      <c r="F81" s="96" t="s">
        <v>15</v>
      </c>
      <c r="G81" s="101"/>
      <c r="H81" s="98">
        <v>6650.25</v>
      </c>
      <c r="I81" s="40">
        <f t="shared" si="0"/>
        <v>4829344.9572999561</v>
      </c>
    </row>
    <row r="82" spans="3:9" s="6" customFormat="1" ht="18" thickTop="1" thickBot="1" x14ac:dyDescent="0.25">
      <c r="C82" s="59"/>
      <c r="D82" s="60">
        <v>45970</v>
      </c>
      <c r="E82" s="61" t="s">
        <v>208</v>
      </c>
      <c r="F82" s="96" t="s">
        <v>110</v>
      </c>
      <c r="G82" s="101"/>
      <c r="H82" s="98">
        <v>126354.75</v>
      </c>
      <c r="I82" s="40">
        <f t="shared" si="0"/>
        <v>4702990.2072999561</v>
      </c>
    </row>
    <row r="83" spans="3:9" s="6" customFormat="1" ht="18" thickTop="1" thickBot="1" x14ac:dyDescent="0.25">
      <c r="C83" s="59"/>
      <c r="D83" s="60">
        <v>45970</v>
      </c>
      <c r="E83" s="61" t="s">
        <v>209</v>
      </c>
      <c r="F83" s="96" t="s">
        <v>111</v>
      </c>
      <c r="G83" s="101"/>
      <c r="H83" s="98">
        <v>108460.92</v>
      </c>
      <c r="I83" s="40">
        <f t="shared" si="0"/>
        <v>4594529.2872999562</v>
      </c>
    </row>
    <row r="84" spans="3:9" s="6" customFormat="1" ht="30" thickTop="1" thickBot="1" x14ac:dyDescent="0.25">
      <c r="C84" s="59"/>
      <c r="D84" s="60">
        <v>45970</v>
      </c>
      <c r="E84" s="61" t="s">
        <v>210</v>
      </c>
      <c r="F84" s="96" t="s">
        <v>15</v>
      </c>
      <c r="G84" s="101"/>
      <c r="H84" s="98">
        <v>4612.75</v>
      </c>
      <c r="I84" s="40">
        <f t="shared" si="0"/>
        <v>4589916.5372999562</v>
      </c>
    </row>
    <row r="85" spans="3:9" s="6" customFormat="1" ht="18" thickTop="1" thickBot="1" x14ac:dyDescent="0.25">
      <c r="C85" s="59"/>
      <c r="D85" s="60">
        <v>45970</v>
      </c>
      <c r="E85" s="61" t="s">
        <v>210</v>
      </c>
      <c r="F85" s="96" t="s">
        <v>110</v>
      </c>
      <c r="G85" s="101"/>
      <c r="H85" s="98">
        <v>87642.25</v>
      </c>
      <c r="I85" s="40">
        <f t="shared" si="0"/>
        <v>4502274.2872999562</v>
      </c>
    </row>
    <row r="86" spans="3:9" s="6" customFormat="1" ht="30" thickTop="1" thickBot="1" x14ac:dyDescent="0.25">
      <c r="C86" s="59"/>
      <c r="D86" s="60">
        <v>45970</v>
      </c>
      <c r="E86" s="61" t="s">
        <v>211</v>
      </c>
      <c r="F86" s="96" t="s">
        <v>15</v>
      </c>
      <c r="G86" s="101"/>
      <c r="H86" s="98">
        <v>7362.61</v>
      </c>
      <c r="I86" s="40">
        <f t="shared" si="0"/>
        <v>4494911.6772999559</v>
      </c>
    </row>
    <row r="87" spans="3:9" s="6" customFormat="1" ht="18" thickTop="1" thickBot="1" x14ac:dyDescent="0.25">
      <c r="C87" s="59"/>
      <c r="D87" s="60">
        <v>45970</v>
      </c>
      <c r="E87" s="61" t="s">
        <v>211</v>
      </c>
      <c r="F87" s="96" t="s">
        <v>112</v>
      </c>
      <c r="G87" s="101"/>
      <c r="H87" s="98">
        <v>154139.20800000001</v>
      </c>
      <c r="I87" s="40">
        <f t="shared" si="0"/>
        <v>4340772.4692999562</v>
      </c>
    </row>
    <row r="88" spans="3:9" s="6" customFormat="1" ht="30" thickTop="1" thickBot="1" x14ac:dyDescent="0.25">
      <c r="C88" s="59"/>
      <c r="D88" s="60">
        <v>45970</v>
      </c>
      <c r="E88" s="61" t="s">
        <v>212</v>
      </c>
      <c r="F88" s="96" t="s">
        <v>15</v>
      </c>
      <c r="G88" s="101"/>
      <c r="H88" s="98">
        <v>585.07500000000005</v>
      </c>
      <c r="I88" s="40">
        <f t="shared" si="0"/>
        <v>4340187.394299956</v>
      </c>
    </row>
    <row r="89" spans="3:9" s="6" customFormat="1" ht="18" thickTop="1" thickBot="1" x14ac:dyDescent="0.25">
      <c r="C89" s="59"/>
      <c r="D89" s="60">
        <v>45970</v>
      </c>
      <c r="E89" s="61" t="s">
        <v>212</v>
      </c>
      <c r="F89" s="96" t="s">
        <v>112</v>
      </c>
      <c r="G89" s="101"/>
      <c r="H89" s="98">
        <v>11116.424999999999</v>
      </c>
      <c r="I89" s="40">
        <f t="shared" si="0"/>
        <v>4329070.9692999562</v>
      </c>
    </row>
    <row r="90" spans="3:9" s="6" customFormat="1" ht="18" thickTop="1" thickBot="1" x14ac:dyDescent="0.25">
      <c r="C90" s="59"/>
      <c r="D90" s="60">
        <v>45970</v>
      </c>
      <c r="E90" s="61" t="s">
        <v>213</v>
      </c>
      <c r="F90" s="96" t="s">
        <v>84</v>
      </c>
      <c r="G90" s="101"/>
      <c r="H90" s="98">
        <v>30909</v>
      </c>
      <c r="I90" s="40">
        <f t="shared" si="0"/>
        <v>4298161.9692999562</v>
      </c>
    </row>
    <row r="91" spans="3:9" s="6" customFormat="1" ht="18" thickTop="1" thickBot="1" x14ac:dyDescent="0.25">
      <c r="C91" s="59"/>
      <c r="D91" s="60">
        <v>45970</v>
      </c>
      <c r="E91" s="61" t="s">
        <v>214</v>
      </c>
      <c r="F91" s="96" t="s">
        <v>84</v>
      </c>
      <c r="G91" s="101"/>
      <c r="H91" s="98">
        <v>116730</v>
      </c>
      <c r="I91" s="40">
        <f t="shared" si="0"/>
        <v>4181431.9692999562</v>
      </c>
    </row>
    <row r="92" spans="3:9" s="6" customFormat="1" ht="30" thickTop="1" thickBot="1" x14ac:dyDescent="0.25">
      <c r="C92" s="59"/>
      <c r="D92" s="60">
        <v>45970</v>
      </c>
      <c r="E92" s="61" t="s">
        <v>215</v>
      </c>
      <c r="F92" s="96" t="s">
        <v>15</v>
      </c>
      <c r="G92" s="101"/>
      <c r="H92" s="98">
        <v>212.25</v>
      </c>
      <c r="I92" s="40">
        <f t="shared" si="0"/>
        <v>4181219.7192999562</v>
      </c>
    </row>
    <row r="93" spans="3:9" s="6" customFormat="1" ht="18" thickTop="1" thickBot="1" x14ac:dyDescent="0.25">
      <c r="C93" s="59"/>
      <c r="D93" s="60">
        <v>45970</v>
      </c>
      <c r="E93" s="61" t="s">
        <v>215</v>
      </c>
      <c r="F93" s="96" t="s">
        <v>113</v>
      </c>
      <c r="G93" s="101"/>
      <c r="H93" s="98">
        <v>4796.8500000000004</v>
      </c>
      <c r="I93" s="40">
        <f t="shared" si="0"/>
        <v>4176422.8692999561</v>
      </c>
    </row>
    <row r="94" spans="3:9" s="6" customFormat="1" ht="30" thickTop="1" thickBot="1" x14ac:dyDescent="0.25">
      <c r="C94" s="59"/>
      <c r="D94" s="60">
        <v>45970</v>
      </c>
      <c r="E94" s="61" t="s">
        <v>216</v>
      </c>
      <c r="F94" s="96" t="s">
        <v>15</v>
      </c>
      <c r="G94" s="101"/>
      <c r="H94" s="98">
        <v>18250</v>
      </c>
      <c r="I94" s="40">
        <f t="shared" si="0"/>
        <v>4158172.8692999561</v>
      </c>
    </row>
    <row r="95" spans="3:9" s="6" customFormat="1" ht="18" thickTop="1" thickBot="1" x14ac:dyDescent="0.25">
      <c r="C95" s="59"/>
      <c r="D95" s="60">
        <v>45970</v>
      </c>
      <c r="E95" s="61" t="s">
        <v>216</v>
      </c>
      <c r="F95" s="96" t="s">
        <v>114</v>
      </c>
      <c r="G95" s="101"/>
      <c r="H95" s="98">
        <v>346750</v>
      </c>
      <c r="I95" s="40">
        <f t="shared" si="0"/>
        <v>3811422.8692999561</v>
      </c>
    </row>
    <row r="96" spans="3:9" s="6" customFormat="1" ht="30" thickTop="1" thickBot="1" x14ac:dyDescent="0.25">
      <c r="C96" s="59"/>
      <c r="D96" s="60">
        <v>45970</v>
      </c>
      <c r="E96" s="61" t="s">
        <v>217</v>
      </c>
      <c r="F96" s="96" t="s">
        <v>15</v>
      </c>
      <c r="G96" s="101"/>
      <c r="H96" s="98">
        <v>2400</v>
      </c>
      <c r="I96" s="40">
        <f t="shared" si="0"/>
        <v>3809022.8692999561</v>
      </c>
    </row>
    <row r="97" spans="3:9" s="6" customFormat="1" ht="18" thickTop="1" thickBot="1" x14ac:dyDescent="0.25">
      <c r="C97" s="59"/>
      <c r="D97" s="60">
        <v>45970</v>
      </c>
      <c r="E97" s="61" t="s">
        <v>217</v>
      </c>
      <c r="F97" s="96" t="s">
        <v>79</v>
      </c>
      <c r="G97" s="101"/>
      <c r="H97" s="98">
        <v>45600</v>
      </c>
      <c r="I97" s="40">
        <f t="shared" si="0"/>
        <v>3763422.8692999561</v>
      </c>
    </row>
    <row r="98" spans="3:9" s="6" customFormat="1" ht="30" thickTop="1" thickBot="1" x14ac:dyDescent="0.25">
      <c r="C98" s="59"/>
      <c r="D98" s="60">
        <v>45970</v>
      </c>
      <c r="E98" s="61" t="s">
        <v>218</v>
      </c>
      <c r="F98" s="96" t="s">
        <v>15</v>
      </c>
      <c r="G98" s="101"/>
      <c r="H98" s="98">
        <v>15200</v>
      </c>
      <c r="I98" s="40">
        <f t="shared" si="0"/>
        <v>3748222.8692999561</v>
      </c>
    </row>
    <row r="99" spans="3:9" s="6" customFormat="1" ht="18" thickTop="1" thickBot="1" x14ac:dyDescent="0.25">
      <c r="C99" s="59"/>
      <c r="D99" s="60">
        <v>45970</v>
      </c>
      <c r="E99" s="61" t="s">
        <v>218</v>
      </c>
      <c r="F99" s="96" t="s">
        <v>79</v>
      </c>
      <c r="G99" s="101"/>
      <c r="H99" s="98">
        <v>288800</v>
      </c>
      <c r="I99" s="40">
        <f t="shared" si="0"/>
        <v>3459422.8692999561</v>
      </c>
    </row>
    <row r="100" spans="3:9" s="6" customFormat="1" ht="30" thickTop="1" thickBot="1" x14ac:dyDescent="0.25">
      <c r="C100" s="59"/>
      <c r="D100" s="60">
        <v>45970</v>
      </c>
      <c r="E100" s="61" t="s">
        <v>219</v>
      </c>
      <c r="F100" s="96" t="s">
        <v>15</v>
      </c>
      <c r="G100" s="101"/>
      <c r="H100" s="98">
        <v>6020</v>
      </c>
      <c r="I100" s="40">
        <f t="shared" si="0"/>
        <v>3453402.8692999561</v>
      </c>
    </row>
    <row r="101" spans="3:9" s="6" customFormat="1" ht="18" thickTop="1" thickBot="1" x14ac:dyDescent="0.25">
      <c r="C101" s="59"/>
      <c r="D101" s="60">
        <v>45970</v>
      </c>
      <c r="E101" s="61" t="s">
        <v>219</v>
      </c>
      <c r="F101" s="96" t="s">
        <v>79</v>
      </c>
      <c r="G101" s="101"/>
      <c r="H101" s="98">
        <v>114380</v>
      </c>
      <c r="I101" s="40">
        <f t="shared" si="0"/>
        <v>3339022.8692999561</v>
      </c>
    </row>
    <row r="102" spans="3:9" s="6" customFormat="1" ht="30" thickTop="1" thickBot="1" x14ac:dyDescent="0.25">
      <c r="C102" s="59"/>
      <c r="D102" s="60">
        <v>45970</v>
      </c>
      <c r="E102" s="61" t="s">
        <v>220</v>
      </c>
      <c r="F102" s="96" t="s">
        <v>15</v>
      </c>
      <c r="G102" s="101"/>
      <c r="H102" s="98">
        <v>32023.453999999998</v>
      </c>
      <c r="I102" s="40">
        <f t="shared" si="0"/>
        <v>3306999.4152999562</v>
      </c>
    </row>
    <row r="103" spans="3:9" s="6" customFormat="1" ht="18" thickTop="1" thickBot="1" x14ac:dyDescent="0.25">
      <c r="C103" s="59"/>
      <c r="D103" s="60">
        <v>45970</v>
      </c>
      <c r="E103" s="61" t="s">
        <v>220</v>
      </c>
      <c r="F103" s="96" t="s">
        <v>115</v>
      </c>
      <c r="G103" s="101"/>
      <c r="H103" s="98">
        <v>608445.62599999993</v>
      </c>
      <c r="I103" s="40">
        <f t="shared" si="0"/>
        <v>2698553.7892999565</v>
      </c>
    </row>
    <row r="104" spans="3:9" s="6" customFormat="1" ht="30" thickTop="1" thickBot="1" x14ac:dyDescent="0.25">
      <c r="C104" s="59"/>
      <c r="D104" s="60">
        <v>45970</v>
      </c>
      <c r="E104" s="61" t="s">
        <v>221</v>
      </c>
      <c r="F104" s="96" t="s">
        <v>15</v>
      </c>
      <c r="G104" s="101"/>
      <c r="H104" s="98">
        <v>8642.5</v>
      </c>
      <c r="I104" s="40">
        <f t="shared" si="0"/>
        <v>2689911.2892999565</v>
      </c>
    </row>
    <row r="105" spans="3:9" s="6" customFormat="1" ht="18" thickTop="1" thickBot="1" x14ac:dyDescent="0.25">
      <c r="C105" s="59"/>
      <c r="D105" s="60">
        <v>45970</v>
      </c>
      <c r="E105" s="61" t="s">
        <v>221</v>
      </c>
      <c r="F105" s="96" t="s">
        <v>116</v>
      </c>
      <c r="G105" s="101"/>
      <c r="H105" s="98">
        <v>195320.5</v>
      </c>
      <c r="I105" s="40">
        <f t="shared" si="0"/>
        <v>2494590.7892999565</v>
      </c>
    </row>
    <row r="106" spans="3:9" s="6" customFormat="1" ht="30" thickTop="1" thickBot="1" x14ac:dyDescent="0.25">
      <c r="C106" s="59"/>
      <c r="D106" s="60">
        <v>45970</v>
      </c>
      <c r="E106" s="61" t="s">
        <v>222</v>
      </c>
      <c r="F106" s="96" t="s">
        <v>15</v>
      </c>
      <c r="G106" s="101"/>
      <c r="H106" s="98">
        <v>1270</v>
      </c>
      <c r="I106" s="40">
        <f t="shared" si="0"/>
        <v>2493320.7892999565</v>
      </c>
    </row>
    <row r="107" spans="3:9" s="6" customFormat="1" ht="30" thickTop="1" thickBot="1" x14ac:dyDescent="0.25">
      <c r="C107" s="59"/>
      <c r="D107" s="60">
        <v>45970</v>
      </c>
      <c r="E107" s="61" t="s">
        <v>222</v>
      </c>
      <c r="F107" s="96" t="s">
        <v>117</v>
      </c>
      <c r="G107" s="101"/>
      <c r="H107" s="98">
        <v>28702</v>
      </c>
      <c r="I107" s="40">
        <f t="shared" si="0"/>
        <v>2464618.7892999565</v>
      </c>
    </row>
    <row r="108" spans="3:9" s="6" customFormat="1" ht="30" thickTop="1" thickBot="1" x14ac:dyDescent="0.25">
      <c r="C108" s="59"/>
      <c r="D108" s="60">
        <v>45970</v>
      </c>
      <c r="E108" s="61" t="s">
        <v>223</v>
      </c>
      <c r="F108" s="96" t="s">
        <v>15</v>
      </c>
      <c r="G108" s="101"/>
      <c r="H108" s="98">
        <v>4250</v>
      </c>
      <c r="I108" s="40">
        <f t="shared" si="0"/>
        <v>2460368.7892999565</v>
      </c>
    </row>
    <row r="109" spans="3:9" s="6" customFormat="1" ht="30" thickTop="1" thickBot="1" x14ac:dyDescent="0.25">
      <c r="C109" s="59"/>
      <c r="D109" s="60">
        <v>45970</v>
      </c>
      <c r="E109" s="61" t="s">
        <v>223</v>
      </c>
      <c r="F109" s="96" t="s">
        <v>118</v>
      </c>
      <c r="G109" s="101"/>
      <c r="H109" s="98">
        <v>96050</v>
      </c>
      <c r="I109" s="40">
        <f t="shared" si="0"/>
        <v>2364318.7892999565</v>
      </c>
    </row>
    <row r="110" spans="3:9" s="6" customFormat="1" ht="30" thickTop="1" thickBot="1" x14ac:dyDescent="0.25">
      <c r="C110" s="59"/>
      <c r="D110" s="60">
        <v>45970</v>
      </c>
      <c r="E110" s="61" t="s">
        <v>224</v>
      </c>
      <c r="F110" s="96" t="s">
        <v>15</v>
      </c>
      <c r="G110" s="101"/>
      <c r="H110" s="98">
        <v>6590</v>
      </c>
      <c r="I110" s="40">
        <f t="shared" si="0"/>
        <v>2357728.7892999565</v>
      </c>
    </row>
    <row r="111" spans="3:9" s="6" customFormat="1" ht="18" thickTop="1" thickBot="1" x14ac:dyDescent="0.25">
      <c r="C111" s="59"/>
      <c r="D111" s="60">
        <v>45970</v>
      </c>
      <c r="E111" s="61" t="s">
        <v>224</v>
      </c>
      <c r="F111" s="96" t="s">
        <v>119</v>
      </c>
      <c r="G111" s="101"/>
      <c r="H111" s="98">
        <v>148934</v>
      </c>
      <c r="I111" s="40">
        <f t="shared" si="0"/>
        <v>2208794.7892999565</v>
      </c>
    </row>
    <row r="112" spans="3:9" s="6" customFormat="1" ht="30" thickTop="1" thickBot="1" x14ac:dyDescent="0.25">
      <c r="C112" s="59"/>
      <c r="D112" s="60">
        <v>45970</v>
      </c>
      <c r="E112" s="61" t="s">
        <v>225</v>
      </c>
      <c r="F112" s="96" t="s">
        <v>15</v>
      </c>
      <c r="G112" s="101"/>
      <c r="H112" s="98">
        <v>11953.699000000001</v>
      </c>
      <c r="I112" s="40">
        <f t="shared" si="0"/>
        <v>2196841.0902999565</v>
      </c>
    </row>
    <row r="113" spans="3:9" s="6" customFormat="1" ht="18" thickTop="1" thickBot="1" x14ac:dyDescent="0.25">
      <c r="C113" s="59"/>
      <c r="D113" s="60">
        <v>45970</v>
      </c>
      <c r="E113" s="61" t="s">
        <v>225</v>
      </c>
      <c r="F113" s="96" t="s">
        <v>119</v>
      </c>
      <c r="G113" s="101"/>
      <c r="H113" s="98">
        <v>270153.59099999996</v>
      </c>
      <c r="I113" s="40">
        <f t="shared" si="0"/>
        <v>1926687.4992999565</v>
      </c>
    </row>
    <row r="114" spans="3:9" s="6" customFormat="1" ht="30" thickTop="1" thickBot="1" x14ac:dyDescent="0.25">
      <c r="C114" s="59"/>
      <c r="D114" s="60">
        <v>45970</v>
      </c>
      <c r="E114" s="61" t="s">
        <v>226</v>
      </c>
      <c r="F114" s="96" t="s">
        <v>15</v>
      </c>
      <c r="G114" s="101"/>
      <c r="H114" s="98">
        <v>5582.5</v>
      </c>
      <c r="I114" s="40">
        <f t="shared" si="0"/>
        <v>1921104.9992999565</v>
      </c>
    </row>
    <row r="115" spans="3:9" s="6" customFormat="1" ht="18" thickTop="1" thickBot="1" x14ac:dyDescent="0.25">
      <c r="C115" s="59"/>
      <c r="D115" s="60">
        <v>45970</v>
      </c>
      <c r="E115" s="61" t="s">
        <v>226</v>
      </c>
      <c r="F115" s="96" t="s">
        <v>120</v>
      </c>
      <c r="G115" s="101"/>
      <c r="H115" s="98">
        <v>126164.5</v>
      </c>
      <c r="I115" s="40">
        <f t="shared" si="0"/>
        <v>1794940.4992999565</v>
      </c>
    </row>
    <row r="116" spans="3:9" s="6" customFormat="1" ht="30" thickTop="1" thickBot="1" x14ac:dyDescent="0.25">
      <c r="C116" s="59"/>
      <c r="D116" s="60">
        <v>45970</v>
      </c>
      <c r="E116" s="61" t="s">
        <v>227</v>
      </c>
      <c r="F116" s="96" t="s">
        <v>15</v>
      </c>
      <c r="G116" s="101"/>
      <c r="H116" s="98">
        <v>206</v>
      </c>
      <c r="I116" s="40">
        <f t="shared" si="0"/>
        <v>1794734.4992999565</v>
      </c>
    </row>
    <row r="117" spans="3:9" s="6" customFormat="1" ht="18" thickTop="1" thickBot="1" x14ac:dyDescent="0.25">
      <c r="C117" s="59"/>
      <c r="D117" s="60">
        <v>45970</v>
      </c>
      <c r="E117" s="61" t="s">
        <v>227</v>
      </c>
      <c r="F117" s="96" t="s">
        <v>120</v>
      </c>
      <c r="G117" s="101"/>
      <c r="H117" s="98">
        <v>13622.800000000001</v>
      </c>
      <c r="I117" s="40">
        <f t="shared" si="0"/>
        <v>1781111.6992999564</v>
      </c>
    </row>
    <row r="118" spans="3:9" s="6" customFormat="1" ht="18" thickTop="1" thickBot="1" x14ac:dyDescent="0.25">
      <c r="C118" s="59"/>
      <c r="D118" s="60">
        <v>45970</v>
      </c>
      <c r="E118" s="61" t="s">
        <v>228</v>
      </c>
      <c r="F118" s="96" t="s">
        <v>120</v>
      </c>
      <c r="G118" s="101"/>
      <c r="H118" s="98">
        <v>104750</v>
      </c>
      <c r="I118" s="40">
        <f t="shared" si="0"/>
        <v>1676361.6992999564</v>
      </c>
    </row>
    <row r="119" spans="3:9" s="6" customFormat="1" ht="18" thickTop="1" thickBot="1" x14ac:dyDescent="0.25">
      <c r="C119" s="59"/>
      <c r="D119" s="60">
        <v>45970</v>
      </c>
      <c r="E119" s="61" t="s">
        <v>229</v>
      </c>
      <c r="F119" s="96" t="s">
        <v>120</v>
      </c>
      <c r="G119" s="101"/>
      <c r="H119" s="98">
        <v>107200</v>
      </c>
      <c r="I119" s="40">
        <f t="shared" si="0"/>
        <v>1569161.6992999564</v>
      </c>
    </row>
    <row r="120" spans="3:9" s="6" customFormat="1" ht="18" thickTop="1" thickBot="1" x14ac:dyDescent="0.25">
      <c r="C120" s="59"/>
      <c r="D120" s="60">
        <v>45970</v>
      </c>
      <c r="E120" s="61" t="s">
        <v>230</v>
      </c>
      <c r="F120" s="96" t="s">
        <v>120</v>
      </c>
      <c r="G120" s="101"/>
      <c r="H120" s="98">
        <v>309042</v>
      </c>
      <c r="I120" s="40">
        <f t="shared" si="0"/>
        <v>1260119.6992999564</v>
      </c>
    </row>
    <row r="121" spans="3:9" s="6" customFormat="1" ht="18" thickTop="1" thickBot="1" x14ac:dyDescent="0.25">
      <c r="C121" s="59"/>
      <c r="D121" s="60">
        <v>45970</v>
      </c>
      <c r="E121" s="61" t="s">
        <v>231</v>
      </c>
      <c r="F121" s="96" t="s">
        <v>120</v>
      </c>
      <c r="G121" s="101"/>
      <c r="H121" s="98">
        <v>17051</v>
      </c>
      <c r="I121" s="40">
        <f t="shared" si="0"/>
        <v>1243068.6992999564</v>
      </c>
    </row>
    <row r="122" spans="3:9" s="6" customFormat="1" ht="18" thickTop="1" thickBot="1" x14ac:dyDescent="0.25">
      <c r="C122" s="59"/>
      <c r="D122" s="60">
        <v>45970</v>
      </c>
      <c r="E122" s="61" t="s">
        <v>232</v>
      </c>
      <c r="F122" s="96" t="s">
        <v>120</v>
      </c>
      <c r="G122" s="101"/>
      <c r="H122" s="98">
        <v>84000</v>
      </c>
      <c r="I122" s="40">
        <f t="shared" si="0"/>
        <v>1159068.6992999564</v>
      </c>
    </row>
    <row r="123" spans="3:9" s="6" customFormat="1" ht="30" thickTop="1" thickBot="1" x14ac:dyDescent="0.25">
      <c r="C123" s="59"/>
      <c r="D123" s="60">
        <v>45970</v>
      </c>
      <c r="E123" s="61" t="s">
        <v>233</v>
      </c>
      <c r="F123" s="96" t="s">
        <v>15</v>
      </c>
      <c r="G123" s="101"/>
      <c r="H123" s="98">
        <v>5167.5</v>
      </c>
      <c r="I123" s="40">
        <f t="shared" si="0"/>
        <v>1153901.1992999564</v>
      </c>
    </row>
    <row r="124" spans="3:9" s="6" customFormat="1" ht="18" thickTop="1" thickBot="1" x14ac:dyDescent="0.25">
      <c r="C124" s="59"/>
      <c r="D124" s="60">
        <v>45970</v>
      </c>
      <c r="E124" s="61" t="s">
        <v>233</v>
      </c>
      <c r="F124" s="96" t="s">
        <v>75</v>
      </c>
      <c r="G124" s="101"/>
      <c r="H124" s="98">
        <v>116785.5</v>
      </c>
      <c r="I124" s="40">
        <f t="shared" si="0"/>
        <v>1037115.6992999564</v>
      </c>
    </row>
    <row r="125" spans="3:9" s="6" customFormat="1" ht="30" thickTop="1" thickBot="1" x14ac:dyDescent="0.25">
      <c r="C125" s="59"/>
      <c r="D125" s="60">
        <v>45970</v>
      </c>
      <c r="E125" s="61" t="s">
        <v>234</v>
      </c>
      <c r="F125" s="96" t="s">
        <v>15</v>
      </c>
      <c r="G125" s="101"/>
      <c r="H125" s="98">
        <v>45000</v>
      </c>
      <c r="I125" s="40">
        <f t="shared" si="0"/>
        <v>992115.69929995644</v>
      </c>
    </row>
    <row r="126" spans="3:9" s="6" customFormat="1" ht="18" thickTop="1" thickBot="1" x14ac:dyDescent="0.25">
      <c r="C126" s="59"/>
      <c r="D126" s="60">
        <v>45970</v>
      </c>
      <c r="E126" s="61" t="s">
        <v>234</v>
      </c>
      <c r="F126" s="96" t="s">
        <v>121</v>
      </c>
      <c r="G126" s="101"/>
      <c r="H126" s="98">
        <v>855000</v>
      </c>
      <c r="I126" s="40">
        <f t="shared" si="0"/>
        <v>137115.69929995644</v>
      </c>
    </row>
    <row r="127" spans="3:9" s="6" customFormat="1" ht="18" thickTop="1" thickBot="1" x14ac:dyDescent="0.25">
      <c r="C127" s="59"/>
      <c r="D127" s="60">
        <v>45970</v>
      </c>
      <c r="E127" s="61" t="s">
        <v>235</v>
      </c>
      <c r="F127" s="96" t="s">
        <v>120</v>
      </c>
      <c r="G127" s="101"/>
      <c r="H127" s="98">
        <v>358720</v>
      </c>
      <c r="I127" s="40">
        <f t="shared" si="0"/>
        <v>-221604.30070004356</v>
      </c>
    </row>
    <row r="128" spans="3:9" s="6" customFormat="1" ht="18" thickTop="1" thickBot="1" x14ac:dyDescent="0.25">
      <c r="C128" s="59"/>
      <c r="D128" s="60">
        <v>45970</v>
      </c>
      <c r="E128" s="61" t="s">
        <v>236</v>
      </c>
      <c r="F128" s="96" t="s">
        <v>94</v>
      </c>
      <c r="G128" s="101"/>
      <c r="H128" s="98">
        <v>717298.4</v>
      </c>
      <c r="I128" s="40">
        <f t="shared" si="0"/>
        <v>-938902.70070004358</v>
      </c>
    </row>
    <row r="129" spans="3:9" s="6" customFormat="1" ht="30" thickTop="1" thickBot="1" x14ac:dyDescent="0.25">
      <c r="C129" s="59"/>
      <c r="D129" s="60">
        <v>45971</v>
      </c>
      <c r="E129" s="61" t="s">
        <v>237</v>
      </c>
      <c r="F129" s="96" t="s">
        <v>15</v>
      </c>
      <c r="G129" s="101"/>
      <c r="H129" s="98">
        <v>5615.75</v>
      </c>
      <c r="I129" s="40">
        <f t="shared" si="0"/>
        <v>-944518.45070004358</v>
      </c>
    </row>
    <row r="130" spans="3:9" s="6" customFormat="1" ht="18" thickTop="1" thickBot="1" x14ac:dyDescent="0.25">
      <c r="C130" s="59"/>
      <c r="D130" s="60">
        <v>45971</v>
      </c>
      <c r="E130" s="61" t="s">
        <v>237</v>
      </c>
      <c r="F130" s="96" t="s">
        <v>110</v>
      </c>
      <c r="G130" s="101"/>
      <c r="H130" s="98">
        <v>106699.25</v>
      </c>
      <c r="I130" s="40">
        <f t="shared" si="0"/>
        <v>-1051217.7007000437</v>
      </c>
    </row>
    <row r="131" spans="3:9" s="6" customFormat="1" ht="30" thickTop="1" thickBot="1" x14ac:dyDescent="0.25">
      <c r="C131" s="59"/>
      <c r="D131" s="60">
        <v>45971</v>
      </c>
      <c r="E131" s="61" t="s">
        <v>238</v>
      </c>
      <c r="F131" s="96" t="s">
        <v>15</v>
      </c>
      <c r="G131" s="101"/>
      <c r="H131" s="98">
        <v>6603.18</v>
      </c>
      <c r="I131" s="40">
        <f t="shared" si="0"/>
        <v>-1057820.8807000436</v>
      </c>
    </row>
    <row r="132" spans="3:9" s="6" customFormat="1" ht="18" thickTop="1" thickBot="1" x14ac:dyDescent="0.25">
      <c r="C132" s="59"/>
      <c r="D132" s="60">
        <v>45971</v>
      </c>
      <c r="E132" s="61" t="s">
        <v>238</v>
      </c>
      <c r="F132" s="96" t="s">
        <v>122</v>
      </c>
      <c r="G132" s="101"/>
      <c r="H132" s="98">
        <v>125460.42000000001</v>
      </c>
      <c r="I132" s="40">
        <f t="shared" si="0"/>
        <v>-1183281.3007000436</v>
      </c>
    </row>
    <row r="133" spans="3:9" s="6" customFormat="1" ht="30" thickTop="1" thickBot="1" x14ac:dyDescent="0.25">
      <c r="C133" s="59"/>
      <c r="D133" s="60">
        <v>45971</v>
      </c>
      <c r="E133" s="61" t="s">
        <v>239</v>
      </c>
      <c r="F133" s="96" t="s">
        <v>15</v>
      </c>
      <c r="G133" s="101"/>
      <c r="H133" s="98">
        <v>27535.022999999983</v>
      </c>
      <c r="I133" s="40">
        <f t="shared" si="0"/>
        <v>-1210816.3237000436</v>
      </c>
    </row>
    <row r="134" spans="3:9" s="6" customFormat="1" ht="18" thickTop="1" thickBot="1" x14ac:dyDescent="0.25">
      <c r="C134" s="59"/>
      <c r="D134" s="60">
        <v>45971</v>
      </c>
      <c r="E134" s="61" t="s">
        <v>239</v>
      </c>
      <c r="F134" s="96" t="s">
        <v>101</v>
      </c>
      <c r="G134" s="101"/>
      <c r="H134" s="98">
        <v>622291.53699999978</v>
      </c>
      <c r="I134" s="40">
        <f t="shared" si="0"/>
        <v>-1833107.8607000434</v>
      </c>
    </row>
    <row r="135" spans="3:9" s="6" customFormat="1" ht="30" thickTop="1" thickBot="1" x14ac:dyDescent="0.25">
      <c r="C135" s="59"/>
      <c r="D135" s="60">
        <v>45971</v>
      </c>
      <c r="E135" s="61" t="s">
        <v>240</v>
      </c>
      <c r="F135" s="96" t="s">
        <v>15</v>
      </c>
      <c r="G135" s="101"/>
      <c r="H135" s="98">
        <v>23813.393999999997</v>
      </c>
      <c r="I135" s="40">
        <f t="shared" si="0"/>
        <v>-1856921.2547000435</v>
      </c>
    </row>
    <row r="136" spans="3:9" s="6" customFormat="1" ht="30" thickTop="1" thickBot="1" x14ac:dyDescent="0.25">
      <c r="C136" s="59"/>
      <c r="D136" s="60">
        <v>45971</v>
      </c>
      <c r="E136" s="61" t="s">
        <v>240</v>
      </c>
      <c r="F136" s="96" t="s">
        <v>123</v>
      </c>
      <c r="G136" s="101"/>
      <c r="H136" s="98">
        <v>496553.386</v>
      </c>
      <c r="I136" s="40">
        <f t="shared" si="0"/>
        <v>-2353474.6407000436</v>
      </c>
    </row>
    <row r="137" spans="3:9" s="6" customFormat="1" ht="18" thickTop="1" thickBot="1" x14ac:dyDescent="0.25">
      <c r="C137" s="59"/>
      <c r="D137" s="60">
        <v>45972</v>
      </c>
      <c r="E137" s="61" t="s">
        <v>241</v>
      </c>
      <c r="F137" s="96" t="s">
        <v>124</v>
      </c>
      <c r="G137" s="101"/>
      <c r="H137" s="98">
        <v>141600</v>
      </c>
      <c r="I137" s="40">
        <f t="shared" si="0"/>
        <v>-2495074.6407000436</v>
      </c>
    </row>
    <row r="138" spans="3:9" s="6" customFormat="1" ht="30" thickTop="1" thickBot="1" x14ac:dyDescent="0.25">
      <c r="C138" s="59"/>
      <c r="D138" s="60">
        <v>45972</v>
      </c>
      <c r="E138" s="61" t="s">
        <v>242</v>
      </c>
      <c r="F138" s="96" t="s">
        <v>15</v>
      </c>
      <c r="G138" s="101"/>
      <c r="H138" s="98">
        <v>20000</v>
      </c>
      <c r="I138" s="40">
        <f t="shared" si="0"/>
        <v>-2515074.6407000436</v>
      </c>
    </row>
    <row r="139" spans="3:9" s="6" customFormat="1" ht="30" thickTop="1" thickBot="1" x14ac:dyDescent="0.25">
      <c r="C139" s="59"/>
      <c r="D139" s="60">
        <v>45972</v>
      </c>
      <c r="E139" s="61" t="s">
        <v>242</v>
      </c>
      <c r="F139" s="96" t="s">
        <v>69</v>
      </c>
      <c r="G139" s="101"/>
      <c r="H139" s="98">
        <v>380000</v>
      </c>
      <c r="I139" s="40">
        <f t="shared" si="0"/>
        <v>-2895074.6407000436</v>
      </c>
    </row>
    <row r="140" spans="3:9" s="6" customFormat="1" ht="30" thickTop="1" thickBot="1" x14ac:dyDescent="0.25">
      <c r="C140" s="59"/>
      <c r="D140" s="60">
        <v>45972</v>
      </c>
      <c r="E140" s="61" t="s">
        <v>243</v>
      </c>
      <c r="F140" s="96" t="s">
        <v>125</v>
      </c>
      <c r="G140" s="101"/>
      <c r="H140" s="98">
        <v>29150</v>
      </c>
      <c r="I140" s="40">
        <f t="shared" si="0"/>
        <v>-2924224.6407000436</v>
      </c>
    </row>
    <row r="141" spans="3:9" s="6" customFormat="1" ht="30" thickTop="1" thickBot="1" x14ac:dyDescent="0.25">
      <c r="C141" s="59"/>
      <c r="D141" s="60">
        <v>45972</v>
      </c>
      <c r="E141" s="61" t="s">
        <v>243</v>
      </c>
      <c r="F141" s="96" t="s">
        <v>126</v>
      </c>
      <c r="G141" s="101"/>
      <c r="H141" s="98">
        <v>52470</v>
      </c>
      <c r="I141" s="40">
        <f t="shared" si="0"/>
        <v>-2976694.6407000436</v>
      </c>
    </row>
    <row r="142" spans="3:9" s="6" customFormat="1" ht="18" thickTop="1" thickBot="1" x14ac:dyDescent="0.25">
      <c r="C142" s="59"/>
      <c r="D142" s="60">
        <v>45972</v>
      </c>
      <c r="E142" s="61" t="s">
        <v>243</v>
      </c>
      <c r="F142" s="96" t="s">
        <v>127</v>
      </c>
      <c r="G142" s="101"/>
      <c r="H142" s="98">
        <v>262350</v>
      </c>
      <c r="I142" s="40">
        <f t="shared" si="0"/>
        <v>-3239044.6407000436</v>
      </c>
    </row>
    <row r="143" spans="3:9" s="6" customFormat="1" ht="30" thickTop="1" thickBot="1" x14ac:dyDescent="0.25">
      <c r="C143" s="59"/>
      <c r="D143" s="60">
        <v>45974</v>
      </c>
      <c r="E143" s="61" t="s">
        <v>244</v>
      </c>
      <c r="F143" s="96" t="s">
        <v>15</v>
      </c>
      <c r="G143" s="101"/>
      <c r="H143" s="98">
        <v>28163.977800000008</v>
      </c>
      <c r="I143" s="40">
        <f t="shared" si="0"/>
        <v>-3267208.6185000436</v>
      </c>
    </row>
    <row r="144" spans="3:9" s="6" customFormat="1" ht="30" thickTop="1" thickBot="1" x14ac:dyDescent="0.25">
      <c r="C144" s="59"/>
      <c r="D144" s="60">
        <v>45974</v>
      </c>
      <c r="E144" s="61" t="s">
        <v>244</v>
      </c>
      <c r="F144" s="96" t="s">
        <v>63</v>
      </c>
      <c r="G144" s="101"/>
      <c r="H144" s="98">
        <v>15769.958999999999</v>
      </c>
      <c r="I144" s="40">
        <f t="shared" si="0"/>
        <v>-3282978.5775000434</v>
      </c>
    </row>
    <row r="145" spans="3:9" s="6" customFormat="1" ht="30" thickTop="1" thickBot="1" x14ac:dyDescent="0.25">
      <c r="C145" s="59"/>
      <c r="D145" s="60">
        <v>45974</v>
      </c>
      <c r="E145" s="61" t="s">
        <v>244</v>
      </c>
      <c r="F145" s="96" t="s">
        <v>354</v>
      </c>
      <c r="G145" s="101"/>
      <c r="H145" s="98">
        <v>32123.99</v>
      </c>
      <c r="I145" s="40">
        <f t="shared" si="0"/>
        <v>-3315102.5675000437</v>
      </c>
    </row>
    <row r="146" spans="3:9" s="6" customFormat="1" ht="18" thickTop="1" thickBot="1" x14ac:dyDescent="0.25">
      <c r="C146" s="59"/>
      <c r="D146" s="60">
        <v>45974</v>
      </c>
      <c r="E146" s="61" t="s">
        <v>244</v>
      </c>
      <c r="F146" s="96" t="s">
        <v>355</v>
      </c>
      <c r="G146" s="101"/>
      <c r="H146" s="98">
        <v>2792906.3832000005</v>
      </c>
      <c r="I146" s="40">
        <f t="shared" si="0"/>
        <v>-6108008.9507000446</v>
      </c>
    </row>
    <row r="147" spans="3:9" s="6" customFormat="1" ht="30" thickTop="1" thickBot="1" x14ac:dyDescent="0.25">
      <c r="C147" s="59"/>
      <c r="D147" s="60">
        <v>45974</v>
      </c>
      <c r="E147" s="61" t="s">
        <v>245</v>
      </c>
      <c r="F147" s="96" t="s">
        <v>15</v>
      </c>
      <c r="G147" s="101"/>
      <c r="H147" s="98">
        <v>14613.550000000001</v>
      </c>
      <c r="I147" s="40">
        <f t="shared" si="0"/>
        <v>-6122622.5007000444</v>
      </c>
    </row>
    <row r="148" spans="3:9" s="6" customFormat="1" ht="30" thickTop="1" thickBot="1" x14ac:dyDescent="0.25">
      <c r="C148" s="59"/>
      <c r="D148" s="60">
        <v>45974</v>
      </c>
      <c r="E148" s="61" t="s">
        <v>245</v>
      </c>
      <c r="F148" s="96" t="s">
        <v>63</v>
      </c>
      <c r="G148" s="101"/>
      <c r="H148" s="98">
        <v>15782.633999999998</v>
      </c>
      <c r="I148" s="40">
        <f t="shared" si="0"/>
        <v>-6138405.1347000441</v>
      </c>
    </row>
    <row r="149" spans="3:9" s="6" customFormat="1" ht="30" thickTop="1" thickBot="1" x14ac:dyDescent="0.25">
      <c r="C149" s="59"/>
      <c r="D149" s="60">
        <v>45974</v>
      </c>
      <c r="E149" s="61" t="s">
        <v>245</v>
      </c>
      <c r="F149" s="96" t="s">
        <v>356</v>
      </c>
      <c r="G149" s="101"/>
      <c r="H149" s="98">
        <v>314483.59600000002</v>
      </c>
      <c r="I149" s="40">
        <f t="shared" si="0"/>
        <v>-6452888.730700044</v>
      </c>
    </row>
    <row r="150" spans="3:9" s="6" customFormat="1" ht="30" thickTop="1" thickBot="1" x14ac:dyDescent="0.25">
      <c r="C150" s="59"/>
      <c r="D150" s="60">
        <v>45974</v>
      </c>
      <c r="E150" s="61" t="s">
        <v>246</v>
      </c>
      <c r="F150" s="96" t="s">
        <v>15</v>
      </c>
      <c r="G150" s="101"/>
      <c r="H150" s="98">
        <v>4000</v>
      </c>
      <c r="I150" s="40">
        <f t="shared" si="0"/>
        <v>-6456888.730700044</v>
      </c>
    </row>
    <row r="151" spans="3:9" s="6" customFormat="1" ht="18" thickTop="1" thickBot="1" x14ac:dyDescent="0.25">
      <c r="C151" s="59"/>
      <c r="D151" s="60">
        <v>45974</v>
      </c>
      <c r="E151" s="61" t="s">
        <v>246</v>
      </c>
      <c r="F151" s="96" t="s">
        <v>357</v>
      </c>
      <c r="G151" s="101"/>
      <c r="H151" s="98">
        <v>76000</v>
      </c>
      <c r="I151" s="40">
        <f t="shared" si="0"/>
        <v>-6532888.730700044</v>
      </c>
    </row>
    <row r="152" spans="3:9" s="6" customFormat="1" ht="30" thickTop="1" thickBot="1" x14ac:dyDescent="0.25">
      <c r="C152" s="59"/>
      <c r="D152" s="60">
        <v>45976</v>
      </c>
      <c r="E152" s="61" t="s">
        <v>247</v>
      </c>
      <c r="F152" s="96" t="s">
        <v>15</v>
      </c>
      <c r="G152" s="101"/>
      <c r="H152" s="98">
        <v>10450</v>
      </c>
      <c r="I152" s="40">
        <f t="shared" si="0"/>
        <v>-6543338.730700044</v>
      </c>
    </row>
    <row r="153" spans="3:9" s="6" customFormat="1" ht="18" thickTop="1" thickBot="1" x14ac:dyDescent="0.25">
      <c r="C153" s="59"/>
      <c r="D153" s="60">
        <v>45976</v>
      </c>
      <c r="E153" s="61" t="s">
        <v>247</v>
      </c>
      <c r="F153" s="96" t="s">
        <v>104</v>
      </c>
      <c r="G153" s="101"/>
      <c r="H153" s="98">
        <v>236170</v>
      </c>
      <c r="I153" s="40">
        <f t="shared" si="0"/>
        <v>-6779508.730700044</v>
      </c>
    </row>
    <row r="154" spans="3:9" s="6" customFormat="1" ht="30" thickTop="1" thickBot="1" x14ac:dyDescent="0.25">
      <c r="C154" s="59"/>
      <c r="D154" s="60">
        <v>45976</v>
      </c>
      <c r="E154" s="61" t="s">
        <v>248</v>
      </c>
      <c r="F154" s="96" t="s">
        <v>15</v>
      </c>
      <c r="G154" s="101"/>
      <c r="H154" s="98">
        <v>19441.5</v>
      </c>
      <c r="I154" s="40">
        <f t="shared" si="0"/>
        <v>-6798950.230700044</v>
      </c>
    </row>
    <row r="155" spans="3:9" s="6" customFormat="1" ht="18" thickTop="1" thickBot="1" x14ac:dyDescent="0.25">
      <c r="C155" s="59"/>
      <c r="D155" s="60">
        <v>45976</v>
      </c>
      <c r="E155" s="61" t="s">
        <v>248</v>
      </c>
      <c r="F155" s="96" t="s">
        <v>104</v>
      </c>
      <c r="G155" s="101"/>
      <c r="H155" s="98">
        <v>395621.7</v>
      </c>
      <c r="I155" s="40">
        <f t="shared" si="0"/>
        <v>-7194571.9307000441</v>
      </c>
    </row>
    <row r="156" spans="3:9" s="6" customFormat="1" ht="30" thickTop="1" thickBot="1" x14ac:dyDescent="0.25">
      <c r="C156" s="59"/>
      <c r="D156" s="60">
        <v>45981</v>
      </c>
      <c r="E156" s="61" t="s">
        <v>249</v>
      </c>
      <c r="F156" s="96" t="s">
        <v>15</v>
      </c>
      <c r="G156" s="101"/>
      <c r="H156" s="98">
        <v>3749.25</v>
      </c>
      <c r="I156" s="40">
        <f t="shared" si="0"/>
        <v>-7198321.1807000441</v>
      </c>
    </row>
    <row r="157" spans="3:9" s="6" customFormat="1" ht="18" thickTop="1" thickBot="1" x14ac:dyDescent="0.25">
      <c r="C157" s="59"/>
      <c r="D157" s="60">
        <v>45981</v>
      </c>
      <c r="E157" s="61" t="s">
        <v>249</v>
      </c>
      <c r="F157" s="96" t="s">
        <v>104</v>
      </c>
      <c r="G157" s="101"/>
      <c r="H157" s="98">
        <v>82078.05</v>
      </c>
      <c r="I157" s="40">
        <f t="shared" si="0"/>
        <v>-7280399.230700044</v>
      </c>
    </row>
    <row r="158" spans="3:9" s="6" customFormat="1" ht="30" thickTop="1" thickBot="1" x14ac:dyDescent="0.25">
      <c r="C158" s="59"/>
      <c r="D158" s="60">
        <v>45981</v>
      </c>
      <c r="E158" s="61" t="s">
        <v>250</v>
      </c>
      <c r="F158" s="96" t="s">
        <v>15</v>
      </c>
      <c r="G158" s="101"/>
      <c r="H158" s="98">
        <v>6151.5</v>
      </c>
      <c r="I158" s="40">
        <f t="shared" si="0"/>
        <v>-7286550.730700044</v>
      </c>
    </row>
    <row r="159" spans="3:9" s="6" customFormat="1" ht="18" thickTop="1" thickBot="1" x14ac:dyDescent="0.25">
      <c r="C159" s="59"/>
      <c r="D159" s="60">
        <v>45981</v>
      </c>
      <c r="E159" s="61" t="s">
        <v>250</v>
      </c>
      <c r="F159" s="96" t="s">
        <v>104</v>
      </c>
      <c r="G159" s="101"/>
      <c r="H159" s="98">
        <v>139023.9</v>
      </c>
      <c r="I159" s="40">
        <f t="shared" si="0"/>
        <v>-7425574.6307000443</v>
      </c>
    </row>
    <row r="160" spans="3:9" s="6" customFormat="1" ht="30" thickTop="1" thickBot="1" x14ac:dyDescent="0.25">
      <c r="C160" s="59"/>
      <c r="D160" s="60">
        <v>45981</v>
      </c>
      <c r="E160" s="61" t="s">
        <v>251</v>
      </c>
      <c r="F160" s="96" t="s">
        <v>15</v>
      </c>
      <c r="G160" s="101"/>
      <c r="H160" s="98">
        <v>798</v>
      </c>
      <c r="I160" s="40">
        <f t="shared" si="0"/>
        <v>-7426372.6307000443</v>
      </c>
    </row>
    <row r="161" spans="3:9" s="6" customFormat="1" ht="18" thickTop="1" thickBot="1" x14ac:dyDescent="0.25">
      <c r="C161" s="59"/>
      <c r="D161" s="60">
        <v>45981</v>
      </c>
      <c r="E161" s="61" t="s">
        <v>251</v>
      </c>
      <c r="F161" s="96" t="s">
        <v>104</v>
      </c>
      <c r="G161" s="101"/>
      <c r="H161" s="98">
        <v>18034.8</v>
      </c>
      <c r="I161" s="40">
        <f t="shared" si="0"/>
        <v>-7444407.4307000441</v>
      </c>
    </row>
    <row r="162" spans="3:9" s="6" customFormat="1" ht="30" thickTop="1" thickBot="1" x14ac:dyDescent="0.25">
      <c r="C162" s="59"/>
      <c r="D162" s="60">
        <v>45981</v>
      </c>
      <c r="E162" s="61" t="s">
        <v>252</v>
      </c>
      <c r="F162" s="96" t="s">
        <v>15</v>
      </c>
      <c r="G162" s="101"/>
      <c r="H162" s="98">
        <v>49026.5</v>
      </c>
      <c r="I162" s="40">
        <f t="shared" si="0"/>
        <v>-7493433.9307000441</v>
      </c>
    </row>
    <row r="163" spans="3:9" s="6" customFormat="1" ht="30" thickTop="1" thickBot="1" x14ac:dyDescent="0.25">
      <c r="C163" s="59"/>
      <c r="D163" s="60">
        <v>45981</v>
      </c>
      <c r="E163" s="61" t="s">
        <v>252</v>
      </c>
      <c r="F163" s="96" t="s">
        <v>358</v>
      </c>
      <c r="G163" s="101"/>
      <c r="H163" s="98">
        <v>931503.5</v>
      </c>
      <c r="I163" s="40">
        <f t="shared" si="0"/>
        <v>-8424937.4307000451</v>
      </c>
    </row>
    <row r="164" spans="3:9" s="6" customFormat="1" ht="30" thickTop="1" thickBot="1" x14ac:dyDescent="0.25">
      <c r="C164" s="59"/>
      <c r="D164" s="60">
        <v>45981</v>
      </c>
      <c r="E164" s="61" t="s">
        <v>253</v>
      </c>
      <c r="F164" s="96" t="s">
        <v>15</v>
      </c>
      <c r="G164" s="101"/>
      <c r="H164" s="98">
        <v>5892</v>
      </c>
      <c r="I164" s="40">
        <f t="shared" si="0"/>
        <v>-8430829.4307000451</v>
      </c>
    </row>
    <row r="165" spans="3:9" s="6" customFormat="1" ht="30" thickTop="1" thickBot="1" x14ac:dyDescent="0.25">
      <c r="C165" s="59"/>
      <c r="D165" s="60">
        <v>45981</v>
      </c>
      <c r="E165" s="61" t="s">
        <v>253</v>
      </c>
      <c r="F165" s="96" t="s">
        <v>358</v>
      </c>
      <c r="G165" s="101"/>
      <c r="H165" s="98">
        <v>123344.4</v>
      </c>
      <c r="I165" s="40">
        <f t="shared" si="0"/>
        <v>-8554173.8307000455</v>
      </c>
    </row>
    <row r="166" spans="3:9" s="6" customFormat="1" ht="30" thickTop="1" thickBot="1" x14ac:dyDescent="0.25">
      <c r="C166" s="59"/>
      <c r="D166" s="60">
        <v>45981</v>
      </c>
      <c r="E166" s="61" t="s">
        <v>254</v>
      </c>
      <c r="F166" s="96" t="s">
        <v>15</v>
      </c>
      <c r="G166" s="101"/>
      <c r="H166" s="98">
        <v>490</v>
      </c>
      <c r="I166" s="40">
        <f t="shared" si="0"/>
        <v>-8554663.8307000455</v>
      </c>
    </row>
    <row r="167" spans="3:9" s="6" customFormat="1" ht="30" thickTop="1" thickBot="1" x14ac:dyDescent="0.25">
      <c r="C167" s="59"/>
      <c r="D167" s="60">
        <v>45981</v>
      </c>
      <c r="E167" s="61" t="s">
        <v>254</v>
      </c>
      <c r="F167" s="96" t="s">
        <v>358</v>
      </c>
      <c r="G167" s="101"/>
      <c r="H167" s="98">
        <v>11074</v>
      </c>
      <c r="I167" s="40">
        <f t="shared" si="0"/>
        <v>-8565737.8307000455</v>
      </c>
    </row>
    <row r="168" spans="3:9" s="6" customFormat="1" ht="30" thickTop="1" thickBot="1" x14ac:dyDescent="0.25">
      <c r="C168" s="59"/>
      <c r="D168" s="60">
        <v>45982</v>
      </c>
      <c r="E168" s="61"/>
      <c r="F168" s="96" t="s">
        <v>21</v>
      </c>
      <c r="G168" s="101">
        <v>1204478.8899999999</v>
      </c>
      <c r="H168" s="98"/>
      <c r="I168" s="40">
        <f t="shared" si="0"/>
        <v>-7361258.9407000458</v>
      </c>
    </row>
    <row r="169" spans="3:9" s="6" customFormat="1" ht="30" thickTop="1" thickBot="1" x14ac:dyDescent="0.25">
      <c r="C169" s="59"/>
      <c r="D169" s="60">
        <v>45982</v>
      </c>
      <c r="E169" s="61"/>
      <c r="F169" s="96" t="s">
        <v>21</v>
      </c>
      <c r="G169" s="101">
        <v>29972</v>
      </c>
      <c r="H169" s="98"/>
      <c r="I169" s="40">
        <f t="shared" si="0"/>
        <v>-7331286.9407000458</v>
      </c>
    </row>
    <row r="170" spans="3:9" s="6" customFormat="1" ht="30" thickTop="1" thickBot="1" x14ac:dyDescent="0.25">
      <c r="C170" s="59"/>
      <c r="D170" s="60">
        <v>45982</v>
      </c>
      <c r="E170" s="61" t="s">
        <v>255</v>
      </c>
      <c r="F170" s="96" t="s">
        <v>15</v>
      </c>
      <c r="G170" s="101"/>
      <c r="H170" s="98">
        <v>32545.5</v>
      </c>
      <c r="I170" s="40">
        <f t="shared" si="0"/>
        <v>-7363832.4407000458</v>
      </c>
    </row>
    <row r="171" spans="3:9" s="6" customFormat="1" ht="18" thickTop="1" thickBot="1" x14ac:dyDescent="0.25">
      <c r="C171" s="59"/>
      <c r="D171" s="60">
        <v>45982</v>
      </c>
      <c r="E171" s="61" t="s">
        <v>255</v>
      </c>
      <c r="F171" s="96" t="s">
        <v>104</v>
      </c>
      <c r="G171" s="101"/>
      <c r="H171" s="98">
        <v>704045.7</v>
      </c>
      <c r="I171" s="40">
        <f t="shared" si="0"/>
        <v>-8067878.140700046</v>
      </c>
    </row>
    <row r="172" spans="3:9" s="6" customFormat="1" ht="30" thickTop="1" thickBot="1" x14ac:dyDescent="0.25">
      <c r="C172" s="59"/>
      <c r="D172" s="60">
        <v>45982</v>
      </c>
      <c r="E172" s="61" t="s">
        <v>256</v>
      </c>
      <c r="F172" s="96" t="s">
        <v>15</v>
      </c>
      <c r="G172" s="101"/>
      <c r="H172" s="98">
        <v>14340</v>
      </c>
      <c r="I172" s="40">
        <f t="shared" si="0"/>
        <v>-8082218.140700046</v>
      </c>
    </row>
    <row r="173" spans="3:9" s="6" customFormat="1" ht="30" thickTop="1" thickBot="1" x14ac:dyDescent="0.25">
      <c r="C173" s="59"/>
      <c r="D173" s="60">
        <v>45982</v>
      </c>
      <c r="E173" s="61" t="s">
        <v>256</v>
      </c>
      <c r="F173" s="96" t="s">
        <v>358</v>
      </c>
      <c r="G173" s="101"/>
      <c r="H173" s="98">
        <v>286092</v>
      </c>
      <c r="I173" s="40">
        <f t="shared" si="0"/>
        <v>-8368310.140700046</v>
      </c>
    </row>
    <row r="174" spans="3:9" s="6" customFormat="1" ht="30" thickTop="1" thickBot="1" x14ac:dyDescent="0.25">
      <c r="C174" s="59"/>
      <c r="D174" s="60">
        <v>45982</v>
      </c>
      <c r="E174" s="61" t="s">
        <v>257</v>
      </c>
      <c r="F174" s="96" t="s">
        <v>15</v>
      </c>
      <c r="G174" s="101"/>
      <c r="H174" s="98">
        <v>5061.5</v>
      </c>
      <c r="I174" s="40">
        <f t="shared" si="0"/>
        <v>-8373371.640700046</v>
      </c>
    </row>
    <row r="175" spans="3:9" s="6" customFormat="1" ht="18" thickTop="1" thickBot="1" x14ac:dyDescent="0.25">
      <c r="C175" s="59"/>
      <c r="D175" s="60">
        <v>45982</v>
      </c>
      <c r="E175" s="61" t="s">
        <v>257</v>
      </c>
      <c r="F175" s="96" t="s">
        <v>104</v>
      </c>
      <c r="G175" s="101"/>
      <c r="H175" s="98">
        <v>101156.5</v>
      </c>
      <c r="I175" s="40">
        <f t="shared" si="0"/>
        <v>-8474528.140700046</v>
      </c>
    </row>
    <row r="176" spans="3:9" s="6" customFormat="1" ht="30" thickTop="1" thickBot="1" x14ac:dyDescent="0.25">
      <c r="C176" s="59"/>
      <c r="D176" s="60">
        <v>45983</v>
      </c>
      <c r="E176" s="61" t="s">
        <v>258</v>
      </c>
      <c r="F176" s="96" t="s">
        <v>15</v>
      </c>
      <c r="G176" s="101"/>
      <c r="H176" s="98">
        <v>2895</v>
      </c>
      <c r="I176" s="40">
        <f t="shared" si="0"/>
        <v>-8477423.140700046</v>
      </c>
    </row>
    <row r="177" spans="3:9" s="6" customFormat="1" ht="18" thickTop="1" thickBot="1" x14ac:dyDescent="0.25">
      <c r="C177" s="59"/>
      <c r="D177" s="60">
        <v>45983</v>
      </c>
      <c r="E177" s="61" t="s">
        <v>258</v>
      </c>
      <c r="F177" s="96" t="s">
        <v>104</v>
      </c>
      <c r="G177" s="101"/>
      <c r="H177" s="98">
        <v>65427</v>
      </c>
      <c r="I177" s="40">
        <f t="shared" si="0"/>
        <v>-8542850.140700046</v>
      </c>
    </row>
    <row r="178" spans="3:9" s="6" customFormat="1" ht="30" thickTop="1" thickBot="1" x14ac:dyDescent="0.25">
      <c r="C178" s="59"/>
      <c r="D178" s="60">
        <v>45983</v>
      </c>
      <c r="E178" s="61" t="s">
        <v>259</v>
      </c>
      <c r="F178" s="96" t="s">
        <v>15</v>
      </c>
      <c r="G178" s="101"/>
      <c r="H178" s="98">
        <v>360</v>
      </c>
      <c r="I178" s="40">
        <f t="shared" si="0"/>
        <v>-8543210.140700046</v>
      </c>
    </row>
    <row r="179" spans="3:9" s="6" customFormat="1" ht="18" thickTop="1" thickBot="1" x14ac:dyDescent="0.25">
      <c r="C179" s="59"/>
      <c r="D179" s="60">
        <v>45983</v>
      </c>
      <c r="E179" s="61" t="s">
        <v>259</v>
      </c>
      <c r="F179" s="96" t="s">
        <v>104</v>
      </c>
      <c r="G179" s="101"/>
      <c r="H179" s="98">
        <v>8136</v>
      </c>
      <c r="I179" s="40">
        <f t="shared" si="0"/>
        <v>-8551346.140700046</v>
      </c>
    </row>
    <row r="180" spans="3:9" s="6" customFormat="1" ht="30" thickTop="1" thickBot="1" x14ac:dyDescent="0.25">
      <c r="C180" s="59"/>
      <c r="D180" s="60">
        <v>45983</v>
      </c>
      <c r="E180" s="61" t="s">
        <v>260</v>
      </c>
      <c r="F180" s="96" t="s">
        <v>15</v>
      </c>
      <c r="G180" s="101"/>
      <c r="H180" s="98">
        <v>1859</v>
      </c>
      <c r="I180" s="40">
        <f t="shared" si="0"/>
        <v>-8553205.140700046</v>
      </c>
    </row>
    <row r="181" spans="3:9" s="6" customFormat="1" ht="18" thickTop="1" thickBot="1" x14ac:dyDescent="0.25">
      <c r="C181" s="59"/>
      <c r="D181" s="60">
        <v>45983</v>
      </c>
      <c r="E181" s="61" t="s">
        <v>260</v>
      </c>
      <c r="F181" s="96" t="s">
        <v>104</v>
      </c>
      <c r="G181" s="101"/>
      <c r="H181" s="98">
        <v>35321</v>
      </c>
      <c r="I181" s="40">
        <f t="shared" si="0"/>
        <v>-8588526.140700046</v>
      </c>
    </row>
    <row r="182" spans="3:9" s="6" customFormat="1" ht="30" thickTop="1" thickBot="1" x14ac:dyDescent="0.25">
      <c r="C182" s="59"/>
      <c r="D182" s="60">
        <v>45983</v>
      </c>
      <c r="E182" s="61" t="s">
        <v>261</v>
      </c>
      <c r="F182" s="96" t="s">
        <v>15</v>
      </c>
      <c r="G182" s="101"/>
      <c r="H182" s="98">
        <v>10000</v>
      </c>
      <c r="I182" s="40">
        <f t="shared" si="0"/>
        <v>-8598526.140700046</v>
      </c>
    </row>
    <row r="183" spans="3:9" s="6" customFormat="1" ht="30" thickTop="1" thickBot="1" x14ac:dyDescent="0.25">
      <c r="C183" s="59"/>
      <c r="D183" s="60">
        <v>45983</v>
      </c>
      <c r="E183" s="61" t="s">
        <v>261</v>
      </c>
      <c r="F183" s="96" t="s">
        <v>359</v>
      </c>
      <c r="G183" s="101"/>
      <c r="H183" s="98">
        <v>390000</v>
      </c>
      <c r="I183" s="40">
        <f t="shared" si="0"/>
        <v>-8988526.140700046</v>
      </c>
    </row>
    <row r="184" spans="3:9" s="6" customFormat="1" ht="18" thickTop="1" thickBot="1" x14ac:dyDescent="0.25">
      <c r="C184" s="59"/>
      <c r="D184" s="60">
        <v>45983</v>
      </c>
      <c r="E184" s="61" t="s">
        <v>262</v>
      </c>
      <c r="F184" s="96" t="s">
        <v>83</v>
      </c>
      <c r="G184" s="101"/>
      <c r="H184" s="98">
        <v>1410500</v>
      </c>
      <c r="I184" s="40">
        <f t="shared" si="0"/>
        <v>-10399026.140700046</v>
      </c>
    </row>
    <row r="185" spans="3:9" s="6" customFormat="1" ht="18" thickTop="1" thickBot="1" x14ac:dyDescent="0.25">
      <c r="C185" s="59"/>
      <c r="D185" s="60">
        <v>45984</v>
      </c>
      <c r="E185" s="61" t="s">
        <v>263</v>
      </c>
      <c r="F185" s="96" t="s">
        <v>80</v>
      </c>
      <c r="G185" s="101"/>
      <c r="H185" s="98">
        <v>541488</v>
      </c>
      <c r="I185" s="40">
        <f t="shared" si="0"/>
        <v>-10940514.140700046</v>
      </c>
    </row>
    <row r="186" spans="3:9" s="6" customFormat="1" ht="18" thickTop="1" thickBot="1" x14ac:dyDescent="0.25">
      <c r="C186" s="59"/>
      <c r="D186" s="60">
        <v>45984</v>
      </c>
      <c r="E186" s="61" t="s">
        <v>264</v>
      </c>
      <c r="F186" s="96" t="s">
        <v>80</v>
      </c>
      <c r="G186" s="101"/>
      <c r="H186" s="98">
        <v>166500</v>
      </c>
      <c r="I186" s="40">
        <f t="shared" si="0"/>
        <v>-11107014.140700046</v>
      </c>
    </row>
    <row r="187" spans="3:9" s="6" customFormat="1" ht="18" thickTop="1" thickBot="1" x14ac:dyDescent="0.25">
      <c r="C187" s="59"/>
      <c r="D187" s="60">
        <v>45984</v>
      </c>
      <c r="E187" s="61" t="s">
        <v>265</v>
      </c>
      <c r="F187" s="96" t="s">
        <v>80</v>
      </c>
      <c r="G187" s="101"/>
      <c r="H187" s="98">
        <v>68040</v>
      </c>
      <c r="I187" s="40">
        <f t="shared" si="0"/>
        <v>-11175054.140700046</v>
      </c>
    </row>
    <row r="188" spans="3:9" s="6" customFormat="1" ht="30" thickTop="1" thickBot="1" x14ac:dyDescent="0.25">
      <c r="C188" s="59"/>
      <c r="D188" s="60">
        <v>45984</v>
      </c>
      <c r="E188" s="61" t="s">
        <v>266</v>
      </c>
      <c r="F188" s="96" t="s">
        <v>15</v>
      </c>
      <c r="G188" s="101"/>
      <c r="H188" s="98">
        <v>6556.25</v>
      </c>
      <c r="I188" s="40">
        <f t="shared" si="0"/>
        <v>-11181610.390700046</v>
      </c>
    </row>
    <row r="189" spans="3:9" s="6" customFormat="1" ht="18" thickTop="1" thickBot="1" x14ac:dyDescent="0.25">
      <c r="C189" s="59"/>
      <c r="D189" s="60">
        <v>45984</v>
      </c>
      <c r="E189" s="61" t="s">
        <v>266</v>
      </c>
      <c r="F189" s="96" t="s">
        <v>360</v>
      </c>
      <c r="G189" s="101"/>
      <c r="H189" s="98">
        <v>124568.75</v>
      </c>
      <c r="I189" s="40">
        <f t="shared" si="0"/>
        <v>-11306179.140700046</v>
      </c>
    </row>
    <row r="190" spans="3:9" s="6" customFormat="1" ht="30" thickTop="1" thickBot="1" x14ac:dyDescent="0.25">
      <c r="C190" s="59"/>
      <c r="D190" s="60">
        <v>45984</v>
      </c>
      <c r="E190" s="61" t="s">
        <v>267</v>
      </c>
      <c r="F190" s="96" t="s">
        <v>15</v>
      </c>
      <c r="G190" s="101"/>
      <c r="H190" s="98">
        <v>8523.75</v>
      </c>
      <c r="I190" s="40">
        <f t="shared" si="0"/>
        <v>-11314702.890700046</v>
      </c>
    </row>
    <row r="191" spans="3:9" s="6" customFormat="1" ht="18" thickTop="1" thickBot="1" x14ac:dyDescent="0.25">
      <c r="C191" s="59"/>
      <c r="D191" s="60">
        <v>45984</v>
      </c>
      <c r="E191" s="61" t="s">
        <v>267</v>
      </c>
      <c r="F191" s="96" t="s">
        <v>361</v>
      </c>
      <c r="G191" s="101"/>
      <c r="H191" s="98">
        <v>192636.75</v>
      </c>
      <c r="I191" s="40">
        <f t="shared" si="0"/>
        <v>-11507339.640700046</v>
      </c>
    </row>
    <row r="192" spans="3:9" s="6" customFormat="1" ht="18" thickTop="1" thickBot="1" x14ac:dyDescent="0.25">
      <c r="C192" s="59"/>
      <c r="D192" s="60">
        <v>45984</v>
      </c>
      <c r="E192" s="61" t="s">
        <v>268</v>
      </c>
      <c r="F192" s="96" t="s">
        <v>41</v>
      </c>
      <c r="G192" s="101"/>
      <c r="H192" s="98">
        <v>197187.75999999998</v>
      </c>
      <c r="I192" s="40">
        <f t="shared" si="0"/>
        <v>-11704527.400700046</v>
      </c>
    </row>
    <row r="193" spans="3:9" s="6" customFormat="1" ht="18" thickTop="1" thickBot="1" x14ac:dyDescent="0.25">
      <c r="C193" s="59"/>
      <c r="D193" s="60">
        <v>45984</v>
      </c>
      <c r="E193" s="61" t="s">
        <v>269</v>
      </c>
      <c r="F193" s="96" t="s">
        <v>43</v>
      </c>
      <c r="G193" s="101"/>
      <c r="H193" s="98">
        <v>67250.25</v>
      </c>
      <c r="I193" s="40">
        <f t="shared" si="0"/>
        <v>-11771777.650700046</v>
      </c>
    </row>
    <row r="194" spans="3:9" s="6" customFormat="1" ht="18" thickTop="1" thickBot="1" x14ac:dyDescent="0.25">
      <c r="C194" s="59"/>
      <c r="D194" s="60">
        <v>45984</v>
      </c>
      <c r="E194" s="61" t="s">
        <v>270</v>
      </c>
      <c r="F194" s="96" t="s">
        <v>42</v>
      </c>
      <c r="G194" s="101"/>
      <c r="H194" s="98">
        <v>262927.76</v>
      </c>
      <c r="I194" s="40">
        <f t="shared" si="0"/>
        <v>-12034705.410700046</v>
      </c>
    </row>
    <row r="195" spans="3:9" s="6" customFormat="1" ht="18" thickTop="1" thickBot="1" x14ac:dyDescent="0.25">
      <c r="C195" s="59"/>
      <c r="D195" s="60">
        <v>45984</v>
      </c>
      <c r="E195" s="61" t="s">
        <v>271</v>
      </c>
      <c r="F195" s="96" t="s">
        <v>41</v>
      </c>
      <c r="G195" s="101"/>
      <c r="H195" s="98">
        <v>203668.71</v>
      </c>
      <c r="I195" s="40">
        <f t="shared" si="0"/>
        <v>-12238374.120700046</v>
      </c>
    </row>
    <row r="196" spans="3:9" s="6" customFormat="1" ht="30" thickTop="1" thickBot="1" x14ac:dyDescent="0.25">
      <c r="C196" s="59"/>
      <c r="D196" s="60">
        <v>45984</v>
      </c>
      <c r="E196" s="61" t="s">
        <v>272</v>
      </c>
      <c r="F196" s="96" t="s">
        <v>15</v>
      </c>
      <c r="G196" s="101"/>
      <c r="H196" s="98">
        <v>6905</v>
      </c>
      <c r="I196" s="40">
        <f t="shared" si="0"/>
        <v>-12245279.120700046</v>
      </c>
    </row>
    <row r="197" spans="3:9" s="6" customFormat="1" ht="18" thickTop="1" thickBot="1" x14ac:dyDescent="0.25">
      <c r="C197" s="59"/>
      <c r="D197" s="60">
        <v>45984</v>
      </c>
      <c r="E197" s="61" t="s">
        <v>272</v>
      </c>
      <c r="F197" s="96" t="s">
        <v>360</v>
      </c>
      <c r="G197" s="101"/>
      <c r="H197" s="98">
        <v>131195</v>
      </c>
      <c r="I197" s="40">
        <f t="shared" si="0"/>
        <v>-12376474.120700046</v>
      </c>
    </row>
    <row r="198" spans="3:9" s="6" customFormat="1" ht="30" thickTop="1" thickBot="1" x14ac:dyDescent="0.25">
      <c r="C198" s="59"/>
      <c r="D198" s="60">
        <v>45984</v>
      </c>
      <c r="E198" s="61" t="s">
        <v>273</v>
      </c>
      <c r="F198" s="96" t="s">
        <v>15</v>
      </c>
      <c r="G198" s="101"/>
      <c r="H198" s="98">
        <v>4608.75</v>
      </c>
      <c r="I198" s="40">
        <f t="shared" si="0"/>
        <v>-12381082.870700046</v>
      </c>
    </row>
    <row r="199" spans="3:9" s="6" customFormat="1" ht="18" thickTop="1" thickBot="1" x14ac:dyDescent="0.25">
      <c r="C199" s="59"/>
      <c r="D199" s="60">
        <v>45984</v>
      </c>
      <c r="E199" s="61" t="s">
        <v>273</v>
      </c>
      <c r="F199" s="96" t="s">
        <v>362</v>
      </c>
      <c r="G199" s="101"/>
      <c r="H199" s="98">
        <v>104157.75</v>
      </c>
      <c r="I199" s="40">
        <f t="shared" si="0"/>
        <v>-12485240.620700046</v>
      </c>
    </row>
    <row r="200" spans="3:9" s="6" customFormat="1" ht="30" thickTop="1" thickBot="1" x14ac:dyDescent="0.25">
      <c r="C200" s="59"/>
      <c r="D200" s="60">
        <v>45984</v>
      </c>
      <c r="E200" s="61" t="s">
        <v>274</v>
      </c>
      <c r="F200" s="96" t="s">
        <v>15</v>
      </c>
      <c r="G200" s="101"/>
      <c r="H200" s="98">
        <v>961.2</v>
      </c>
      <c r="I200" s="40">
        <f t="shared" si="0"/>
        <v>-12486201.820700046</v>
      </c>
    </row>
    <row r="201" spans="3:9" s="6" customFormat="1" ht="18" thickTop="1" thickBot="1" x14ac:dyDescent="0.25">
      <c r="C201" s="59"/>
      <c r="D201" s="60">
        <v>45984</v>
      </c>
      <c r="E201" s="61" t="s">
        <v>274</v>
      </c>
      <c r="F201" s="96" t="s">
        <v>362</v>
      </c>
      <c r="G201" s="101"/>
      <c r="H201" s="98">
        <v>18262.8</v>
      </c>
      <c r="I201" s="40">
        <f t="shared" ref="I201:I265" si="1">I200+G201-H201</f>
        <v>-12504464.620700046</v>
      </c>
    </row>
    <row r="202" spans="3:9" s="6" customFormat="1" ht="30" thickTop="1" thickBot="1" x14ac:dyDescent="0.25">
      <c r="C202" s="59"/>
      <c r="D202" s="60">
        <v>45984</v>
      </c>
      <c r="E202" s="61" t="s">
        <v>275</v>
      </c>
      <c r="F202" s="96" t="s">
        <v>15</v>
      </c>
      <c r="G202" s="101"/>
      <c r="H202" s="98">
        <v>684.6</v>
      </c>
      <c r="I202" s="40">
        <f t="shared" si="1"/>
        <v>-12505149.220700046</v>
      </c>
    </row>
    <row r="203" spans="3:9" s="6" customFormat="1" ht="18" thickTop="1" thickBot="1" x14ac:dyDescent="0.25">
      <c r="C203" s="59"/>
      <c r="D203" s="60">
        <v>45984</v>
      </c>
      <c r="E203" s="61" t="s">
        <v>275</v>
      </c>
      <c r="F203" s="96" t="s">
        <v>362</v>
      </c>
      <c r="G203" s="101"/>
      <c r="H203" s="98">
        <v>15471.96</v>
      </c>
      <c r="I203" s="40">
        <f t="shared" si="1"/>
        <v>-12520621.180700047</v>
      </c>
    </row>
    <row r="204" spans="3:9" s="6" customFormat="1" ht="30" thickTop="1" thickBot="1" x14ac:dyDescent="0.25">
      <c r="C204" s="59"/>
      <c r="D204" s="60">
        <v>45984</v>
      </c>
      <c r="E204" s="61" t="s">
        <v>276</v>
      </c>
      <c r="F204" s="96" t="s">
        <v>15</v>
      </c>
      <c r="G204" s="101"/>
      <c r="H204" s="98">
        <v>11399.1</v>
      </c>
      <c r="I204" s="40">
        <f t="shared" si="1"/>
        <v>-12532020.280700047</v>
      </c>
    </row>
    <row r="205" spans="3:9" s="6" customFormat="1" ht="18" thickTop="1" thickBot="1" x14ac:dyDescent="0.25">
      <c r="C205" s="59"/>
      <c r="D205" s="60">
        <v>45984</v>
      </c>
      <c r="E205" s="61" t="s">
        <v>276</v>
      </c>
      <c r="F205" s="96" t="s">
        <v>70</v>
      </c>
      <c r="G205" s="101"/>
      <c r="H205" s="98">
        <v>216582.9</v>
      </c>
      <c r="I205" s="40">
        <f t="shared" si="1"/>
        <v>-12748603.180700047</v>
      </c>
    </row>
    <row r="206" spans="3:9" s="6" customFormat="1" ht="30" thickTop="1" thickBot="1" x14ac:dyDescent="0.25">
      <c r="C206" s="59"/>
      <c r="D206" s="60">
        <v>45984</v>
      </c>
      <c r="E206" s="61" t="s">
        <v>277</v>
      </c>
      <c r="F206" s="96" t="s">
        <v>15</v>
      </c>
      <c r="G206" s="101"/>
      <c r="H206" s="98">
        <v>7436.43</v>
      </c>
      <c r="I206" s="40">
        <f t="shared" si="1"/>
        <v>-12756039.610700047</v>
      </c>
    </row>
    <row r="207" spans="3:9" s="6" customFormat="1" ht="30" thickTop="1" thickBot="1" x14ac:dyDescent="0.25">
      <c r="C207" s="59"/>
      <c r="D207" s="60">
        <v>45984</v>
      </c>
      <c r="E207" s="61" t="s">
        <v>277</v>
      </c>
      <c r="F207" s="96" t="s">
        <v>363</v>
      </c>
      <c r="G207" s="101"/>
      <c r="H207" s="98">
        <v>168063.32</v>
      </c>
      <c r="I207" s="40">
        <f t="shared" si="1"/>
        <v>-12924102.930700047</v>
      </c>
    </row>
    <row r="208" spans="3:9" s="6" customFormat="1" ht="18" thickTop="1" thickBot="1" x14ac:dyDescent="0.25">
      <c r="C208" s="59"/>
      <c r="D208" s="60">
        <v>45985</v>
      </c>
      <c r="E208" s="61" t="s">
        <v>278</v>
      </c>
      <c r="F208" s="96" t="s">
        <v>83</v>
      </c>
      <c r="G208" s="101"/>
      <c r="H208" s="98">
        <v>16020</v>
      </c>
      <c r="I208" s="40">
        <f t="shared" si="1"/>
        <v>-12940122.930700047</v>
      </c>
    </row>
    <row r="209" spans="3:9" s="6" customFormat="1" ht="30" thickTop="1" thickBot="1" x14ac:dyDescent="0.25">
      <c r="C209" s="59"/>
      <c r="D209" s="60">
        <v>45985</v>
      </c>
      <c r="E209" s="61"/>
      <c r="F209" s="96" t="s">
        <v>21</v>
      </c>
      <c r="G209" s="101">
        <v>902621</v>
      </c>
      <c r="H209" s="98"/>
      <c r="I209" s="40">
        <f t="shared" si="1"/>
        <v>-12037501.930700047</v>
      </c>
    </row>
    <row r="210" spans="3:9" s="6" customFormat="1" ht="30" thickTop="1" thickBot="1" x14ac:dyDescent="0.25">
      <c r="C210" s="59"/>
      <c r="D210" s="60">
        <v>45985</v>
      </c>
      <c r="E210" s="61" t="s">
        <v>279</v>
      </c>
      <c r="F210" s="96" t="s">
        <v>15</v>
      </c>
      <c r="G210" s="101"/>
      <c r="H210" s="98">
        <v>5027.5400000000009</v>
      </c>
      <c r="I210" s="40">
        <f t="shared" si="1"/>
        <v>-12042529.470700046</v>
      </c>
    </row>
    <row r="211" spans="3:9" s="6" customFormat="1" ht="30" thickTop="1" thickBot="1" x14ac:dyDescent="0.25">
      <c r="C211" s="59"/>
      <c r="D211" s="60">
        <v>45985</v>
      </c>
      <c r="E211" s="61" t="s">
        <v>279</v>
      </c>
      <c r="F211" s="96" t="s">
        <v>363</v>
      </c>
      <c r="G211" s="101"/>
      <c r="H211" s="98">
        <v>113622.39999999999</v>
      </c>
      <c r="I211" s="40">
        <f t="shared" si="1"/>
        <v>-12156151.870700046</v>
      </c>
    </row>
    <row r="212" spans="3:9" s="6" customFormat="1" ht="30" thickTop="1" thickBot="1" x14ac:dyDescent="0.25">
      <c r="C212" s="59"/>
      <c r="D212" s="60">
        <v>45985</v>
      </c>
      <c r="E212" s="61" t="s">
        <v>280</v>
      </c>
      <c r="F212" s="96" t="s">
        <v>15</v>
      </c>
      <c r="G212" s="101"/>
      <c r="H212" s="98">
        <v>9652.9619999999995</v>
      </c>
      <c r="I212" s="40">
        <f t="shared" si="1"/>
        <v>-12165804.832700046</v>
      </c>
    </row>
    <row r="213" spans="3:9" s="6" customFormat="1" ht="30" thickTop="1" thickBot="1" x14ac:dyDescent="0.25">
      <c r="C213" s="59"/>
      <c r="D213" s="60">
        <v>45985</v>
      </c>
      <c r="E213" s="61" t="s">
        <v>280</v>
      </c>
      <c r="F213" s="96" t="s">
        <v>363</v>
      </c>
      <c r="G213" s="101"/>
      <c r="H213" s="98">
        <v>218156.94799999997</v>
      </c>
      <c r="I213" s="40">
        <f t="shared" si="1"/>
        <v>-12383961.780700047</v>
      </c>
    </row>
    <row r="214" spans="3:9" s="6" customFormat="1" ht="30" thickTop="1" thickBot="1" x14ac:dyDescent="0.25">
      <c r="C214" s="59"/>
      <c r="D214" s="60">
        <v>45986</v>
      </c>
      <c r="E214" s="61"/>
      <c r="F214" s="96" t="s">
        <v>21</v>
      </c>
      <c r="G214" s="101">
        <v>1267320</v>
      </c>
      <c r="H214" s="98"/>
      <c r="I214" s="40">
        <f t="shared" si="1"/>
        <v>-11116641.780700047</v>
      </c>
    </row>
    <row r="215" spans="3:9" s="6" customFormat="1" ht="30" thickTop="1" thickBot="1" x14ac:dyDescent="0.25">
      <c r="C215" s="59"/>
      <c r="D215" s="60">
        <v>45986</v>
      </c>
      <c r="E215" s="61" t="s">
        <v>281</v>
      </c>
      <c r="F215" s="96" t="s">
        <v>15</v>
      </c>
      <c r="G215" s="101"/>
      <c r="H215" s="98">
        <v>15170</v>
      </c>
      <c r="I215" s="40">
        <f t="shared" si="1"/>
        <v>-11131811.780700047</v>
      </c>
    </row>
    <row r="216" spans="3:9" s="6" customFormat="1" ht="18" thickTop="1" thickBot="1" x14ac:dyDescent="0.25">
      <c r="C216" s="59"/>
      <c r="D216" s="60">
        <v>45986</v>
      </c>
      <c r="E216" s="61" t="s">
        <v>281</v>
      </c>
      <c r="F216" s="96" t="s">
        <v>104</v>
      </c>
      <c r="G216" s="101"/>
      <c r="H216" s="98">
        <v>288230</v>
      </c>
      <c r="I216" s="40">
        <f t="shared" si="1"/>
        <v>-11420041.780700047</v>
      </c>
    </row>
    <row r="217" spans="3:9" s="6" customFormat="1" ht="30" thickTop="1" thickBot="1" x14ac:dyDescent="0.25">
      <c r="C217" s="59"/>
      <c r="D217" s="60">
        <v>45986</v>
      </c>
      <c r="E217" s="61" t="s">
        <v>282</v>
      </c>
      <c r="F217" s="96" t="s">
        <v>15</v>
      </c>
      <c r="G217" s="101"/>
      <c r="H217" s="98">
        <v>16639</v>
      </c>
      <c r="I217" s="40">
        <f t="shared" si="1"/>
        <v>-11436680.780700047</v>
      </c>
    </row>
    <row r="218" spans="3:9" s="6" customFormat="1" ht="18" thickTop="1" thickBot="1" x14ac:dyDescent="0.25">
      <c r="C218" s="59"/>
      <c r="D218" s="60">
        <v>45986</v>
      </c>
      <c r="E218" s="61" t="s">
        <v>282</v>
      </c>
      <c r="F218" s="96" t="s">
        <v>104</v>
      </c>
      <c r="G218" s="101"/>
      <c r="H218" s="98">
        <v>316141</v>
      </c>
      <c r="I218" s="40">
        <f t="shared" si="1"/>
        <v>-11752821.780700047</v>
      </c>
    </row>
    <row r="219" spans="3:9" s="6" customFormat="1" ht="30" thickTop="1" thickBot="1" x14ac:dyDescent="0.25">
      <c r="C219" s="59"/>
      <c r="D219" s="60">
        <v>45986</v>
      </c>
      <c r="E219" s="61" t="s">
        <v>283</v>
      </c>
      <c r="F219" s="96" t="s">
        <v>15</v>
      </c>
      <c r="G219" s="101"/>
      <c r="H219" s="98">
        <v>18054</v>
      </c>
      <c r="I219" s="40">
        <f t="shared" si="1"/>
        <v>-11770875.780700047</v>
      </c>
    </row>
    <row r="220" spans="3:9" s="6" customFormat="1" ht="18" thickTop="1" thickBot="1" x14ac:dyDescent="0.25">
      <c r="C220" s="59"/>
      <c r="D220" s="60">
        <v>45986</v>
      </c>
      <c r="E220" s="61" t="s">
        <v>283</v>
      </c>
      <c r="F220" s="96" t="s">
        <v>364</v>
      </c>
      <c r="G220" s="101"/>
      <c r="H220" s="98">
        <v>343026</v>
      </c>
      <c r="I220" s="40">
        <f t="shared" si="1"/>
        <v>-12113901.780700047</v>
      </c>
    </row>
    <row r="221" spans="3:9" s="6" customFormat="1" ht="30" thickTop="1" thickBot="1" x14ac:dyDescent="0.25">
      <c r="C221" s="59"/>
      <c r="D221" s="60">
        <v>45986</v>
      </c>
      <c r="E221" s="61" t="s">
        <v>284</v>
      </c>
      <c r="F221" s="96" t="s">
        <v>15</v>
      </c>
      <c r="G221" s="101"/>
      <c r="H221" s="98">
        <v>12076.300000000001</v>
      </c>
      <c r="I221" s="40">
        <f t="shared" si="1"/>
        <v>-12125978.080700047</v>
      </c>
    </row>
    <row r="222" spans="3:9" s="6" customFormat="1" ht="30" thickTop="1" thickBot="1" x14ac:dyDescent="0.25">
      <c r="C222" s="59"/>
      <c r="D222" s="60">
        <v>45986</v>
      </c>
      <c r="E222" s="61" t="s">
        <v>284</v>
      </c>
      <c r="F222" s="96" t="s">
        <v>363</v>
      </c>
      <c r="G222" s="101"/>
      <c r="H222" s="98">
        <v>272924.38</v>
      </c>
      <c r="I222" s="40">
        <f t="shared" si="1"/>
        <v>-12398902.460700048</v>
      </c>
    </row>
    <row r="223" spans="3:9" s="6" customFormat="1" ht="30" thickTop="1" thickBot="1" x14ac:dyDescent="0.25">
      <c r="C223" s="59"/>
      <c r="D223" s="60">
        <v>45986</v>
      </c>
      <c r="E223" s="61" t="s">
        <v>285</v>
      </c>
      <c r="F223" s="96" t="s">
        <v>15</v>
      </c>
      <c r="G223" s="101"/>
      <c r="H223" s="98">
        <v>6097.5</v>
      </c>
      <c r="I223" s="40">
        <f t="shared" si="1"/>
        <v>-12404999.960700048</v>
      </c>
    </row>
    <row r="224" spans="3:9" s="6" customFormat="1" ht="18" thickTop="1" thickBot="1" x14ac:dyDescent="0.25">
      <c r="C224" s="59"/>
      <c r="D224" s="60">
        <v>45986</v>
      </c>
      <c r="E224" s="61" t="s">
        <v>285</v>
      </c>
      <c r="F224" s="96" t="s">
        <v>362</v>
      </c>
      <c r="G224" s="101"/>
      <c r="H224" s="98">
        <v>137074.5</v>
      </c>
      <c r="I224" s="40">
        <f t="shared" si="1"/>
        <v>-12542074.460700048</v>
      </c>
    </row>
    <row r="225" spans="3:9" s="6" customFormat="1" ht="30" thickTop="1" thickBot="1" x14ac:dyDescent="0.25">
      <c r="C225" s="59"/>
      <c r="D225" s="60">
        <v>45986</v>
      </c>
      <c r="E225" s="61" t="s">
        <v>286</v>
      </c>
      <c r="F225" s="96" t="s">
        <v>15</v>
      </c>
      <c r="G225" s="101"/>
      <c r="H225" s="98">
        <v>391.5</v>
      </c>
      <c r="I225" s="40">
        <f t="shared" si="1"/>
        <v>-12542465.960700048</v>
      </c>
    </row>
    <row r="226" spans="3:9" s="6" customFormat="1" ht="30" thickTop="1" thickBot="1" x14ac:dyDescent="0.25">
      <c r="C226" s="59"/>
      <c r="D226" s="60">
        <v>45986</v>
      </c>
      <c r="E226" s="61" t="s">
        <v>286</v>
      </c>
      <c r="F226" s="96" t="s">
        <v>362</v>
      </c>
      <c r="G226" s="101"/>
      <c r="H226" s="98">
        <v>8847.9</v>
      </c>
      <c r="I226" s="40">
        <f t="shared" si="1"/>
        <v>-12551313.860700049</v>
      </c>
    </row>
    <row r="227" spans="3:9" s="6" customFormat="1" ht="30" thickTop="1" thickBot="1" x14ac:dyDescent="0.25">
      <c r="C227" s="59"/>
      <c r="D227" s="60">
        <v>45986</v>
      </c>
      <c r="E227" s="61" t="s">
        <v>287</v>
      </c>
      <c r="F227" s="96" t="s">
        <v>15</v>
      </c>
      <c r="G227" s="101"/>
      <c r="H227" s="98">
        <v>520</v>
      </c>
      <c r="I227" s="40">
        <f t="shared" si="1"/>
        <v>-12551833.860700049</v>
      </c>
    </row>
    <row r="228" spans="3:9" s="6" customFormat="1" ht="30" thickTop="1" thickBot="1" x14ac:dyDescent="0.25">
      <c r="C228" s="59"/>
      <c r="D228" s="60">
        <v>45986</v>
      </c>
      <c r="E228" s="61" t="s">
        <v>287</v>
      </c>
      <c r="F228" s="96" t="s">
        <v>362</v>
      </c>
      <c r="G228" s="101"/>
      <c r="H228" s="98">
        <v>11752</v>
      </c>
      <c r="I228" s="40">
        <f t="shared" si="1"/>
        <v>-12563585.860700049</v>
      </c>
    </row>
    <row r="229" spans="3:9" s="6" customFormat="1" ht="30" thickTop="1" thickBot="1" x14ac:dyDescent="0.25">
      <c r="C229" s="59"/>
      <c r="D229" s="60">
        <v>45986</v>
      </c>
      <c r="E229" s="61" t="s">
        <v>288</v>
      </c>
      <c r="F229" s="96" t="s">
        <v>15</v>
      </c>
      <c r="G229" s="101"/>
      <c r="H229" s="98">
        <v>480</v>
      </c>
      <c r="I229" s="40">
        <f t="shared" si="1"/>
        <v>-12564065.860700049</v>
      </c>
    </row>
    <row r="230" spans="3:9" s="6" customFormat="1" ht="30" thickTop="1" thickBot="1" x14ac:dyDescent="0.25">
      <c r="C230" s="59"/>
      <c r="D230" s="60">
        <v>45986</v>
      </c>
      <c r="E230" s="61" t="s">
        <v>288</v>
      </c>
      <c r="F230" s="96" t="s">
        <v>362</v>
      </c>
      <c r="G230" s="101"/>
      <c r="H230" s="98">
        <v>10848</v>
      </c>
      <c r="I230" s="40">
        <f t="shared" si="1"/>
        <v>-12574913.860700049</v>
      </c>
    </row>
    <row r="231" spans="3:9" s="6" customFormat="1" ht="30" thickTop="1" thickBot="1" x14ac:dyDescent="0.25">
      <c r="C231" s="59"/>
      <c r="D231" s="60">
        <v>45986</v>
      </c>
      <c r="E231" s="61" t="s">
        <v>289</v>
      </c>
      <c r="F231" s="96" t="s">
        <v>15</v>
      </c>
      <c r="G231" s="101"/>
      <c r="H231" s="98">
        <v>450</v>
      </c>
      <c r="I231" s="40">
        <f t="shared" si="1"/>
        <v>-12575363.860700049</v>
      </c>
    </row>
    <row r="232" spans="3:9" s="6" customFormat="1" ht="30" thickTop="1" thickBot="1" x14ac:dyDescent="0.25">
      <c r="C232" s="59"/>
      <c r="D232" s="60">
        <v>45986</v>
      </c>
      <c r="E232" s="61" t="s">
        <v>289</v>
      </c>
      <c r="F232" s="96" t="s">
        <v>362</v>
      </c>
      <c r="G232" s="101"/>
      <c r="H232" s="98">
        <v>8550</v>
      </c>
      <c r="I232" s="40">
        <f t="shared" si="1"/>
        <v>-12583913.860700049</v>
      </c>
    </row>
    <row r="233" spans="3:9" s="6" customFormat="1" ht="30" thickTop="1" thickBot="1" x14ac:dyDescent="0.25">
      <c r="C233" s="59"/>
      <c r="D233" s="60">
        <v>45986</v>
      </c>
      <c r="E233" s="61" t="s">
        <v>290</v>
      </c>
      <c r="F233" s="96" t="s">
        <v>15</v>
      </c>
      <c r="G233" s="101"/>
      <c r="H233" s="98">
        <v>669.5</v>
      </c>
      <c r="I233" s="40">
        <f t="shared" si="1"/>
        <v>-12584583.360700049</v>
      </c>
    </row>
    <row r="234" spans="3:9" s="6" customFormat="1" ht="30" thickTop="1" thickBot="1" x14ac:dyDescent="0.25">
      <c r="C234" s="59"/>
      <c r="D234" s="60">
        <v>45986</v>
      </c>
      <c r="E234" s="61" t="s">
        <v>290</v>
      </c>
      <c r="F234" s="96" t="s">
        <v>362</v>
      </c>
      <c r="G234" s="101"/>
      <c r="H234" s="98">
        <v>15015.5</v>
      </c>
      <c r="I234" s="40">
        <f t="shared" si="1"/>
        <v>-12599598.860700049</v>
      </c>
    </row>
    <row r="235" spans="3:9" s="6" customFormat="1" ht="30" thickTop="1" thickBot="1" x14ac:dyDescent="0.25">
      <c r="C235" s="59"/>
      <c r="D235" s="60">
        <v>45986</v>
      </c>
      <c r="E235" s="61" t="s">
        <v>291</v>
      </c>
      <c r="F235" s="96" t="s">
        <v>15</v>
      </c>
      <c r="G235" s="101"/>
      <c r="H235" s="98">
        <v>1100</v>
      </c>
      <c r="I235" s="40">
        <f t="shared" si="1"/>
        <v>-12600698.860700049</v>
      </c>
    </row>
    <row r="236" spans="3:9" s="6" customFormat="1" ht="30" thickTop="1" thickBot="1" x14ac:dyDescent="0.25">
      <c r="C236" s="59"/>
      <c r="D236" s="60">
        <v>45986</v>
      </c>
      <c r="E236" s="61" t="s">
        <v>291</v>
      </c>
      <c r="F236" s="96" t="s">
        <v>360</v>
      </c>
      <c r="G236" s="101"/>
      <c r="H236" s="98">
        <v>20900</v>
      </c>
      <c r="I236" s="40">
        <f t="shared" si="1"/>
        <v>-12621598.860700049</v>
      </c>
    </row>
    <row r="237" spans="3:9" s="6" customFormat="1" ht="30" thickTop="1" thickBot="1" x14ac:dyDescent="0.25">
      <c r="C237" s="59"/>
      <c r="D237" s="60">
        <v>45986</v>
      </c>
      <c r="E237" s="61" t="s">
        <v>292</v>
      </c>
      <c r="F237" s="96" t="s">
        <v>15</v>
      </c>
      <c r="G237" s="101"/>
      <c r="H237" s="98">
        <v>930</v>
      </c>
      <c r="I237" s="40">
        <f t="shared" si="1"/>
        <v>-12622528.860700049</v>
      </c>
    </row>
    <row r="238" spans="3:9" s="6" customFormat="1" ht="30" thickTop="1" thickBot="1" x14ac:dyDescent="0.25">
      <c r="C238" s="59"/>
      <c r="D238" s="60">
        <v>45986</v>
      </c>
      <c r="E238" s="61" t="s">
        <v>292</v>
      </c>
      <c r="F238" s="96" t="s">
        <v>360</v>
      </c>
      <c r="G238" s="101"/>
      <c r="H238" s="98">
        <v>17670</v>
      </c>
      <c r="I238" s="40">
        <f t="shared" si="1"/>
        <v>-12640198.860700049</v>
      </c>
    </row>
    <row r="239" spans="3:9" s="6" customFormat="1" ht="30" thickTop="1" thickBot="1" x14ac:dyDescent="0.25">
      <c r="C239" s="59"/>
      <c r="D239" s="60">
        <v>45986</v>
      </c>
      <c r="E239" s="61" t="s">
        <v>293</v>
      </c>
      <c r="F239" s="96" t="s">
        <v>15</v>
      </c>
      <c r="G239" s="101"/>
      <c r="H239" s="98">
        <v>200</v>
      </c>
      <c r="I239" s="40">
        <f t="shared" si="1"/>
        <v>-12640398.860700049</v>
      </c>
    </row>
    <row r="240" spans="3:9" s="6" customFormat="1" ht="30" thickTop="1" thickBot="1" x14ac:dyDescent="0.25">
      <c r="C240" s="59"/>
      <c r="D240" s="60">
        <v>45986</v>
      </c>
      <c r="E240" s="61" t="s">
        <v>293</v>
      </c>
      <c r="F240" s="96" t="s">
        <v>360</v>
      </c>
      <c r="G240" s="101"/>
      <c r="H240" s="98">
        <v>3800</v>
      </c>
      <c r="I240" s="40">
        <f t="shared" si="1"/>
        <v>-12644198.860700049</v>
      </c>
    </row>
    <row r="241" spans="3:9" s="6" customFormat="1" ht="30" thickTop="1" thickBot="1" x14ac:dyDescent="0.25">
      <c r="C241" s="59"/>
      <c r="D241" s="60">
        <v>45986</v>
      </c>
      <c r="E241" s="61" t="s">
        <v>294</v>
      </c>
      <c r="F241" s="96" t="s">
        <v>15</v>
      </c>
      <c r="G241" s="101"/>
      <c r="H241" s="98">
        <v>1185</v>
      </c>
      <c r="I241" s="40">
        <f t="shared" si="1"/>
        <v>-12645383.860700049</v>
      </c>
    </row>
    <row r="242" spans="3:9" s="6" customFormat="1" ht="30" thickTop="1" thickBot="1" x14ac:dyDescent="0.25">
      <c r="C242" s="59"/>
      <c r="D242" s="60">
        <v>45986</v>
      </c>
      <c r="E242" s="61" t="s">
        <v>294</v>
      </c>
      <c r="F242" s="96" t="s">
        <v>362</v>
      </c>
      <c r="G242" s="101"/>
      <c r="H242" s="98">
        <v>22515</v>
      </c>
      <c r="I242" s="40">
        <f t="shared" si="1"/>
        <v>-12667898.860700049</v>
      </c>
    </row>
    <row r="243" spans="3:9" s="6" customFormat="1" ht="30" thickTop="1" thickBot="1" x14ac:dyDescent="0.25">
      <c r="C243" s="59"/>
      <c r="D243" s="60">
        <v>45986</v>
      </c>
      <c r="E243" s="61" t="s">
        <v>295</v>
      </c>
      <c r="F243" s="96" t="s">
        <v>365</v>
      </c>
      <c r="G243" s="101"/>
      <c r="H243" s="98">
        <v>311090.59999999998</v>
      </c>
      <c r="I243" s="40">
        <f t="shared" si="1"/>
        <v>-12978989.460700048</v>
      </c>
    </row>
    <row r="244" spans="3:9" s="6" customFormat="1" ht="30" thickTop="1" thickBot="1" x14ac:dyDescent="0.25">
      <c r="C244" s="59"/>
      <c r="D244" s="60">
        <v>45986</v>
      </c>
      <c r="E244" s="61" t="s">
        <v>296</v>
      </c>
      <c r="F244" s="96" t="s">
        <v>365</v>
      </c>
      <c r="G244" s="101"/>
      <c r="H244" s="98">
        <v>17554.32</v>
      </c>
      <c r="I244" s="40">
        <f t="shared" si="1"/>
        <v>-12996543.780700048</v>
      </c>
    </row>
    <row r="245" spans="3:9" s="6" customFormat="1" ht="30" thickTop="1" thickBot="1" x14ac:dyDescent="0.25">
      <c r="C245" s="59"/>
      <c r="D245" s="60">
        <v>45987</v>
      </c>
      <c r="E245" s="61"/>
      <c r="F245" s="96" t="s">
        <v>21</v>
      </c>
      <c r="G245" s="101">
        <v>3293844.09</v>
      </c>
      <c r="H245" s="98"/>
      <c r="I245" s="40">
        <f t="shared" si="1"/>
        <v>-9702699.6907000486</v>
      </c>
    </row>
    <row r="246" spans="3:9" s="6" customFormat="1" ht="30" thickTop="1" thickBot="1" x14ac:dyDescent="0.25">
      <c r="C246" s="59"/>
      <c r="D246" s="60">
        <v>45987</v>
      </c>
      <c r="E246" s="61" t="s">
        <v>297</v>
      </c>
      <c r="F246" s="96" t="s">
        <v>365</v>
      </c>
      <c r="G246" s="101"/>
      <c r="H246" s="98">
        <v>30323.919999999998</v>
      </c>
      <c r="I246" s="40">
        <f t="shared" si="1"/>
        <v>-9733023.6107000485</v>
      </c>
    </row>
    <row r="247" spans="3:9" s="6" customFormat="1" ht="30" thickTop="1" thickBot="1" x14ac:dyDescent="0.25">
      <c r="C247" s="59"/>
      <c r="D247" s="60">
        <v>45987</v>
      </c>
      <c r="E247" s="61" t="s">
        <v>298</v>
      </c>
      <c r="F247" s="96" t="s">
        <v>15</v>
      </c>
      <c r="G247" s="101"/>
      <c r="H247" s="98">
        <v>36835</v>
      </c>
      <c r="I247" s="40">
        <f t="shared" si="1"/>
        <v>-9769858.6107000485</v>
      </c>
    </row>
    <row r="248" spans="3:9" s="6" customFormat="1" ht="30" thickTop="1" thickBot="1" x14ac:dyDescent="0.25">
      <c r="C248" s="59"/>
      <c r="D248" s="60">
        <v>45987</v>
      </c>
      <c r="E248" s="61" t="s">
        <v>298</v>
      </c>
      <c r="F248" s="96" t="s">
        <v>366</v>
      </c>
      <c r="G248" s="101"/>
      <c r="H248" s="98">
        <v>699865</v>
      </c>
      <c r="I248" s="40">
        <f t="shared" si="1"/>
        <v>-10469723.610700049</v>
      </c>
    </row>
    <row r="249" spans="3:9" s="6" customFormat="1" ht="30" thickTop="1" thickBot="1" x14ac:dyDescent="0.25">
      <c r="C249" s="59"/>
      <c r="D249" s="60">
        <v>45987</v>
      </c>
      <c r="E249" s="61" t="s">
        <v>299</v>
      </c>
      <c r="F249" s="96" t="s">
        <v>15</v>
      </c>
      <c r="G249" s="101"/>
      <c r="H249" s="98">
        <v>31200</v>
      </c>
      <c r="I249" s="40">
        <f t="shared" si="1"/>
        <v>-10500923.610700049</v>
      </c>
    </row>
    <row r="250" spans="3:9" s="6" customFormat="1" ht="30" thickTop="1" thickBot="1" x14ac:dyDescent="0.25">
      <c r="C250" s="59"/>
      <c r="D250" s="60">
        <v>45987</v>
      </c>
      <c r="E250" s="61" t="s">
        <v>299</v>
      </c>
      <c r="F250" s="96" t="s">
        <v>81</v>
      </c>
      <c r="G250" s="101"/>
      <c r="H250" s="98">
        <v>592800</v>
      </c>
      <c r="I250" s="40">
        <f t="shared" si="1"/>
        <v>-11093723.610700049</v>
      </c>
    </row>
    <row r="251" spans="3:9" s="6" customFormat="1" ht="30" thickTop="1" thickBot="1" x14ac:dyDescent="0.25">
      <c r="C251" s="59"/>
      <c r="D251" s="60">
        <v>45987</v>
      </c>
      <c r="E251" s="61" t="s">
        <v>300</v>
      </c>
      <c r="F251" s="96" t="s">
        <v>15</v>
      </c>
      <c r="G251" s="101"/>
      <c r="H251" s="98">
        <v>2250</v>
      </c>
      <c r="I251" s="40">
        <f t="shared" si="1"/>
        <v>-11095973.610700049</v>
      </c>
    </row>
    <row r="252" spans="3:9" s="6" customFormat="1" ht="30" thickTop="1" thickBot="1" x14ac:dyDescent="0.25">
      <c r="C252" s="59"/>
      <c r="D252" s="60">
        <v>45987</v>
      </c>
      <c r="E252" s="61" t="s">
        <v>300</v>
      </c>
      <c r="F252" s="96" t="s">
        <v>367</v>
      </c>
      <c r="G252" s="101"/>
      <c r="H252" s="98">
        <v>50850</v>
      </c>
      <c r="I252" s="40">
        <f t="shared" si="1"/>
        <v>-11146823.610700049</v>
      </c>
    </row>
    <row r="253" spans="3:9" s="6" customFormat="1" ht="30" thickTop="1" thickBot="1" x14ac:dyDescent="0.25">
      <c r="C253" s="59"/>
      <c r="D253" s="60">
        <v>45987</v>
      </c>
      <c r="E253" s="61" t="s">
        <v>301</v>
      </c>
      <c r="F253" s="96" t="s">
        <v>15</v>
      </c>
      <c r="G253" s="101"/>
      <c r="H253" s="98">
        <v>13434.370500000003</v>
      </c>
      <c r="I253" s="40">
        <f t="shared" si="1"/>
        <v>-11160257.981200049</v>
      </c>
    </row>
    <row r="254" spans="3:9" s="6" customFormat="1" ht="30" thickTop="1" thickBot="1" x14ac:dyDescent="0.25">
      <c r="C254" s="59"/>
      <c r="D254" s="60">
        <v>45987</v>
      </c>
      <c r="E254" s="61" t="s">
        <v>301</v>
      </c>
      <c r="F254" s="96" t="s">
        <v>119</v>
      </c>
      <c r="G254" s="101"/>
      <c r="H254" s="98">
        <v>303616.76949999999</v>
      </c>
      <c r="I254" s="40">
        <f t="shared" si="1"/>
        <v>-11463874.750700049</v>
      </c>
    </row>
    <row r="255" spans="3:9" s="6" customFormat="1" ht="30" thickTop="1" thickBot="1" x14ac:dyDescent="0.25">
      <c r="C255" s="59"/>
      <c r="D255" s="60">
        <v>45987</v>
      </c>
      <c r="E255" s="61" t="s">
        <v>302</v>
      </c>
      <c r="F255" s="96" t="s">
        <v>15</v>
      </c>
      <c r="G255" s="101"/>
      <c r="H255" s="98">
        <v>14277.150000000001</v>
      </c>
      <c r="I255" s="40">
        <f t="shared" si="1"/>
        <v>-11478151.900700049</v>
      </c>
    </row>
    <row r="256" spans="3:9" s="6" customFormat="1" ht="30" thickTop="1" thickBot="1" x14ac:dyDescent="0.25">
      <c r="C256" s="59"/>
      <c r="D256" s="60">
        <v>45987</v>
      </c>
      <c r="E256" s="61" t="s">
        <v>302</v>
      </c>
      <c r="F256" s="96" t="s">
        <v>368</v>
      </c>
      <c r="G256" s="101"/>
      <c r="H256" s="98">
        <v>322660.05</v>
      </c>
      <c r="I256" s="40">
        <f t="shared" si="1"/>
        <v>-11800811.95070005</v>
      </c>
    </row>
    <row r="257" spans="3:9" s="6" customFormat="1" ht="30" thickTop="1" thickBot="1" x14ac:dyDescent="0.25">
      <c r="C257" s="59"/>
      <c r="D257" s="60">
        <v>45987</v>
      </c>
      <c r="E257" s="61" t="s">
        <v>303</v>
      </c>
      <c r="F257" s="96" t="s">
        <v>75</v>
      </c>
      <c r="G257" s="101"/>
      <c r="H257" s="98">
        <v>272583.53999999998</v>
      </c>
      <c r="I257" s="40">
        <f t="shared" si="1"/>
        <v>-12073395.490700049</v>
      </c>
    </row>
    <row r="258" spans="3:9" s="6" customFormat="1" ht="30" thickTop="1" thickBot="1" x14ac:dyDescent="0.25">
      <c r="C258" s="59"/>
      <c r="D258" s="60">
        <v>45987</v>
      </c>
      <c r="E258" s="61" t="s">
        <v>304</v>
      </c>
      <c r="F258" s="96" t="s">
        <v>96</v>
      </c>
      <c r="G258" s="101"/>
      <c r="H258" s="98">
        <v>2000000</v>
      </c>
      <c r="I258" s="40">
        <f t="shared" si="1"/>
        <v>-14073395.490700049</v>
      </c>
    </row>
    <row r="259" spans="3:9" s="6" customFormat="1" ht="30" thickTop="1" thickBot="1" x14ac:dyDescent="0.25">
      <c r="C259" s="59"/>
      <c r="D259" s="60">
        <v>45987</v>
      </c>
      <c r="E259" s="61" t="s">
        <v>305</v>
      </c>
      <c r="F259" s="96" t="s">
        <v>97</v>
      </c>
      <c r="G259" s="101"/>
      <c r="H259" s="98">
        <v>414180</v>
      </c>
      <c r="I259" s="40">
        <f t="shared" si="1"/>
        <v>-14487575.490700049</v>
      </c>
    </row>
    <row r="260" spans="3:9" s="6" customFormat="1" ht="30" thickTop="1" thickBot="1" x14ac:dyDescent="0.25">
      <c r="C260" s="59"/>
      <c r="D260" s="60">
        <v>45987</v>
      </c>
      <c r="E260" s="61" t="s">
        <v>306</v>
      </c>
      <c r="F260" s="96" t="s">
        <v>97</v>
      </c>
      <c r="G260" s="101"/>
      <c r="H260" s="98">
        <v>763750</v>
      </c>
      <c r="I260" s="40">
        <f t="shared" si="1"/>
        <v>-15251325.490700049</v>
      </c>
    </row>
    <row r="261" spans="3:9" s="6" customFormat="1" ht="30" thickTop="1" thickBot="1" x14ac:dyDescent="0.25">
      <c r="C261" s="59"/>
      <c r="D261" s="60">
        <v>45987</v>
      </c>
      <c r="E261" s="61" t="s">
        <v>307</v>
      </c>
      <c r="F261" s="96" t="s">
        <v>87</v>
      </c>
      <c r="G261" s="101"/>
      <c r="H261" s="98">
        <v>1338435</v>
      </c>
      <c r="I261" s="40">
        <f t="shared" si="1"/>
        <v>-16589760.490700049</v>
      </c>
    </row>
    <row r="262" spans="3:9" s="6" customFormat="1" ht="30" thickTop="1" thickBot="1" x14ac:dyDescent="0.25">
      <c r="C262" s="59"/>
      <c r="D262" s="60">
        <v>45987</v>
      </c>
      <c r="E262" s="61" t="s">
        <v>308</v>
      </c>
      <c r="F262" s="96" t="s">
        <v>84</v>
      </c>
      <c r="G262" s="101"/>
      <c r="H262" s="98">
        <v>197400</v>
      </c>
      <c r="I262" s="40">
        <f t="shared" si="1"/>
        <v>-16787160.490700051</v>
      </c>
    </row>
    <row r="263" spans="3:9" s="6" customFormat="1" ht="30" thickTop="1" thickBot="1" x14ac:dyDescent="0.25">
      <c r="C263" s="59"/>
      <c r="D263" s="60">
        <v>45987</v>
      </c>
      <c r="E263" s="61" t="s">
        <v>309</v>
      </c>
      <c r="F263" s="96" t="s">
        <v>84</v>
      </c>
      <c r="G263" s="101"/>
      <c r="H263" s="98">
        <v>2294670</v>
      </c>
      <c r="I263" s="40">
        <f t="shared" si="1"/>
        <v>-19081830.490700051</v>
      </c>
    </row>
    <row r="264" spans="3:9" s="6" customFormat="1" ht="30" thickTop="1" thickBot="1" x14ac:dyDescent="0.25">
      <c r="C264" s="59"/>
      <c r="D264" s="60">
        <v>45987</v>
      </c>
      <c r="E264" s="61" t="s">
        <v>310</v>
      </c>
      <c r="F264" s="96" t="s">
        <v>84</v>
      </c>
      <c r="G264" s="101"/>
      <c r="H264" s="98">
        <v>61818</v>
      </c>
      <c r="I264" s="40">
        <f t="shared" si="1"/>
        <v>-19143648.490700051</v>
      </c>
    </row>
    <row r="265" spans="3:9" s="6" customFormat="1" ht="30" thickTop="1" thickBot="1" x14ac:dyDescent="0.25">
      <c r="C265" s="59"/>
      <c r="D265" s="60">
        <v>45987</v>
      </c>
      <c r="E265" s="61" t="s">
        <v>311</v>
      </c>
      <c r="F265" s="96" t="s">
        <v>15</v>
      </c>
      <c r="G265" s="101"/>
      <c r="H265" s="98">
        <v>2875</v>
      </c>
      <c r="I265" s="40">
        <f t="shared" si="1"/>
        <v>-19146523.490700051</v>
      </c>
    </row>
    <row r="266" spans="3:9" s="6" customFormat="1" ht="30" thickTop="1" thickBot="1" x14ac:dyDescent="0.25">
      <c r="C266" s="59"/>
      <c r="D266" s="60">
        <v>45987</v>
      </c>
      <c r="E266" s="61" t="s">
        <v>311</v>
      </c>
      <c r="F266" s="96" t="s">
        <v>90</v>
      </c>
      <c r="G266" s="101"/>
      <c r="H266" s="98">
        <v>64975</v>
      </c>
      <c r="I266" s="40">
        <f t="shared" ref="I266:I329" si="2">I265+G266-H266</f>
        <v>-19211498.490700051</v>
      </c>
    </row>
    <row r="267" spans="3:9" s="6" customFormat="1" ht="30" thickTop="1" thickBot="1" x14ac:dyDescent="0.25">
      <c r="C267" s="59"/>
      <c r="D267" s="60">
        <v>45987</v>
      </c>
      <c r="E267" s="61" t="s">
        <v>312</v>
      </c>
      <c r="F267" s="96" t="s">
        <v>15</v>
      </c>
      <c r="G267" s="101"/>
      <c r="H267" s="98">
        <v>6250</v>
      </c>
      <c r="I267" s="40">
        <f t="shared" si="2"/>
        <v>-19217748.490700051</v>
      </c>
    </row>
    <row r="268" spans="3:9" s="6" customFormat="1" ht="30" thickTop="1" thickBot="1" x14ac:dyDescent="0.25">
      <c r="C268" s="59"/>
      <c r="D268" s="60">
        <v>45987</v>
      </c>
      <c r="E268" s="61" t="s">
        <v>312</v>
      </c>
      <c r="F268" s="96" t="s">
        <v>90</v>
      </c>
      <c r="G268" s="101"/>
      <c r="H268" s="98">
        <v>141250</v>
      </c>
      <c r="I268" s="40">
        <f t="shared" si="2"/>
        <v>-19358998.490700051</v>
      </c>
    </row>
    <row r="269" spans="3:9" s="6" customFormat="1" ht="30" thickTop="1" thickBot="1" x14ac:dyDescent="0.25">
      <c r="C269" s="59"/>
      <c r="D269" s="60">
        <v>45987</v>
      </c>
      <c r="E269" s="61" t="s">
        <v>313</v>
      </c>
      <c r="F269" s="96" t="s">
        <v>15</v>
      </c>
      <c r="G269" s="101"/>
      <c r="H269" s="98">
        <v>4162.5</v>
      </c>
      <c r="I269" s="40">
        <f t="shared" si="2"/>
        <v>-19363160.990700051</v>
      </c>
    </row>
    <row r="270" spans="3:9" s="6" customFormat="1" ht="30" thickTop="1" thickBot="1" x14ac:dyDescent="0.25">
      <c r="C270" s="59"/>
      <c r="D270" s="60">
        <v>45987</v>
      </c>
      <c r="E270" s="61" t="s">
        <v>313</v>
      </c>
      <c r="F270" s="96" t="s">
        <v>90</v>
      </c>
      <c r="G270" s="101"/>
      <c r="H270" s="98">
        <v>94072.5</v>
      </c>
      <c r="I270" s="40">
        <f t="shared" si="2"/>
        <v>-19457233.490700051</v>
      </c>
    </row>
    <row r="271" spans="3:9" s="6" customFormat="1" ht="30" thickTop="1" thickBot="1" x14ac:dyDescent="0.25">
      <c r="C271" s="59"/>
      <c r="D271" s="60">
        <v>45988</v>
      </c>
      <c r="E271" s="61"/>
      <c r="F271" s="96" t="s">
        <v>21</v>
      </c>
      <c r="G271" s="101">
        <v>661683.19999999995</v>
      </c>
      <c r="H271" s="98"/>
      <c r="I271" s="40">
        <f t="shared" si="2"/>
        <v>-18795550.290700052</v>
      </c>
    </row>
    <row r="272" spans="3:9" s="6" customFormat="1" ht="30" thickTop="1" thickBot="1" x14ac:dyDescent="0.25">
      <c r="C272" s="59"/>
      <c r="D272" s="60">
        <v>45988</v>
      </c>
      <c r="E272" s="61" t="s">
        <v>314</v>
      </c>
      <c r="F272" s="96" t="s">
        <v>15</v>
      </c>
      <c r="G272" s="101"/>
      <c r="H272" s="98">
        <v>47636.421000000002</v>
      </c>
      <c r="I272" s="40">
        <f t="shared" si="2"/>
        <v>-18843186.711700052</v>
      </c>
    </row>
    <row r="273" spans="3:9" s="6" customFormat="1" ht="30" thickTop="1" thickBot="1" x14ac:dyDescent="0.25">
      <c r="C273" s="59"/>
      <c r="D273" s="60">
        <v>45988</v>
      </c>
      <c r="E273" s="61" t="s">
        <v>314</v>
      </c>
      <c r="F273" s="96" t="s">
        <v>92</v>
      </c>
      <c r="G273" s="101"/>
      <c r="H273" s="98">
        <v>905091.99900000007</v>
      </c>
      <c r="I273" s="40">
        <f t="shared" si="2"/>
        <v>-19748278.710700054</v>
      </c>
    </row>
    <row r="274" spans="3:9" s="6" customFormat="1" ht="30" thickTop="1" thickBot="1" x14ac:dyDescent="0.25">
      <c r="C274" s="59"/>
      <c r="D274" s="60">
        <v>45988</v>
      </c>
      <c r="E274" s="61" t="s">
        <v>315</v>
      </c>
      <c r="F274" s="96" t="s">
        <v>92</v>
      </c>
      <c r="G274" s="101"/>
      <c r="H274" s="98">
        <v>381088.8</v>
      </c>
      <c r="I274" s="40">
        <f t="shared" si="2"/>
        <v>-20129367.510700054</v>
      </c>
    </row>
    <row r="275" spans="3:9" s="6" customFormat="1" ht="30" thickTop="1" thickBot="1" x14ac:dyDescent="0.25">
      <c r="C275" s="59"/>
      <c r="D275" s="60">
        <v>45988</v>
      </c>
      <c r="E275" s="61" t="s">
        <v>316</v>
      </c>
      <c r="F275" s="96" t="s">
        <v>96</v>
      </c>
      <c r="G275" s="101"/>
      <c r="H275" s="98">
        <v>375500</v>
      </c>
      <c r="I275" s="40">
        <f t="shared" si="2"/>
        <v>-20504867.510700054</v>
      </c>
    </row>
    <row r="276" spans="3:9" s="6" customFormat="1" ht="30" thickTop="1" thickBot="1" x14ac:dyDescent="0.25">
      <c r="C276" s="59"/>
      <c r="D276" s="60">
        <v>45988</v>
      </c>
      <c r="E276" s="61" t="s">
        <v>317</v>
      </c>
      <c r="F276" s="96" t="s">
        <v>369</v>
      </c>
      <c r="G276" s="101"/>
      <c r="H276" s="98">
        <v>792339.28</v>
      </c>
      <c r="I276" s="40">
        <f t="shared" si="2"/>
        <v>-21297206.790700056</v>
      </c>
    </row>
    <row r="277" spans="3:9" s="6" customFormat="1" ht="30" thickTop="1" thickBot="1" x14ac:dyDescent="0.25">
      <c r="C277" s="59"/>
      <c r="D277" s="60">
        <v>45988</v>
      </c>
      <c r="E277" s="61" t="s">
        <v>318</v>
      </c>
      <c r="F277" s="96" t="s">
        <v>15</v>
      </c>
      <c r="G277" s="101"/>
      <c r="H277" s="98">
        <v>147551.61300000001</v>
      </c>
      <c r="I277" s="40">
        <f t="shared" si="2"/>
        <v>-21444758.403700057</v>
      </c>
    </row>
    <row r="278" spans="3:9" s="6" customFormat="1" ht="30" thickTop="1" thickBot="1" x14ac:dyDescent="0.25">
      <c r="C278" s="59"/>
      <c r="D278" s="60">
        <v>45988</v>
      </c>
      <c r="E278" s="61" t="s">
        <v>318</v>
      </c>
      <c r="F278" s="96" t="s">
        <v>122</v>
      </c>
      <c r="G278" s="101"/>
      <c r="H278" s="98">
        <v>2803480.6470000003</v>
      </c>
      <c r="I278" s="40">
        <f t="shared" si="2"/>
        <v>-24248239.050700057</v>
      </c>
    </row>
    <row r="279" spans="3:9" s="6" customFormat="1" ht="30" thickTop="1" thickBot="1" x14ac:dyDescent="0.25">
      <c r="C279" s="59"/>
      <c r="D279" s="60">
        <v>45988</v>
      </c>
      <c r="E279" s="61" t="s">
        <v>319</v>
      </c>
      <c r="F279" s="96" t="s">
        <v>15</v>
      </c>
      <c r="G279" s="101"/>
      <c r="H279" s="98">
        <v>40750</v>
      </c>
      <c r="I279" s="40">
        <f t="shared" si="2"/>
        <v>-24288989.050700057</v>
      </c>
    </row>
    <row r="280" spans="3:9" s="6" customFormat="1" ht="30" thickTop="1" thickBot="1" x14ac:dyDescent="0.25">
      <c r="C280" s="59"/>
      <c r="D280" s="60">
        <v>45988</v>
      </c>
      <c r="E280" s="61" t="s">
        <v>319</v>
      </c>
      <c r="F280" s="96" t="s">
        <v>370</v>
      </c>
      <c r="G280" s="101"/>
      <c r="H280" s="98">
        <v>920950</v>
      </c>
      <c r="I280" s="40">
        <f t="shared" si="2"/>
        <v>-25209939.050700057</v>
      </c>
    </row>
    <row r="281" spans="3:9" s="6" customFormat="1" ht="30" thickTop="1" thickBot="1" x14ac:dyDescent="0.25">
      <c r="C281" s="59"/>
      <c r="D281" s="60">
        <v>45988</v>
      </c>
      <c r="E281" s="61" t="s">
        <v>320</v>
      </c>
      <c r="F281" s="96" t="s">
        <v>15</v>
      </c>
      <c r="G281" s="101"/>
      <c r="H281" s="98">
        <v>38740</v>
      </c>
      <c r="I281" s="40">
        <f t="shared" si="2"/>
        <v>-25248679.050700057</v>
      </c>
    </row>
    <row r="282" spans="3:9" s="6" customFormat="1" ht="30" thickTop="1" thickBot="1" x14ac:dyDescent="0.25">
      <c r="C282" s="59"/>
      <c r="D282" s="60">
        <v>45988</v>
      </c>
      <c r="E282" s="61" t="s">
        <v>320</v>
      </c>
      <c r="F282" s="96" t="s">
        <v>370</v>
      </c>
      <c r="G282" s="101"/>
      <c r="H282" s="98">
        <v>875524</v>
      </c>
      <c r="I282" s="40">
        <f t="shared" si="2"/>
        <v>-26124203.050700057</v>
      </c>
    </row>
    <row r="283" spans="3:9" s="6" customFormat="1" ht="30" thickTop="1" thickBot="1" x14ac:dyDescent="0.25">
      <c r="C283" s="59"/>
      <c r="D283" s="60">
        <v>45988</v>
      </c>
      <c r="E283" s="61" t="s">
        <v>321</v>
      </c>
      <c r="F283" s="96" t="s">
        <v>15</v>
      </c>
      <c r="G283" s="101"/>
      <c r="H283" s="98">
        <v>148005</v>
      </c>
      <c r="I283" s="40">
        <f t="shared" si="2"/>
        <v>-26272208.050700057</v>
      </c>
    </row>
    <row r="284" spans="3:9" s="6" customFormat="1" ht="30" thickTop="1" thickBot="1" x14ac:dyDescent="0.25">
      <c r="C284" s="59"/>
      <c r="D284" s="60">
        <v>45988</v>
      </c>
      <c r="E284" s="61" t="s">
        <v>321</v>
      </c>
      <c r="F284" s="96" t="s">
        <v>101</v>
      </c>
      <c r="G284" s="101"/>
      <c r="H284" s="98">
        <v>3344913</v>
      </c>
      <c r="I284" s="40">
        <f t="shared" si="2"/>
        <v>-29617121.050700057</v>
      </c>
    </row>
    <row r="285" spans="3:9" s="6" customFormat="1" ht="30" thickTop="1" thickBot="1" x14ac:dyDescent="0.25">
      <c r="C285" s="59"/>
      <c r="D285" s="60">
        <v>45988</v>
      </c>
      <c r="E285" s="61" t="s">
        <v>322</v>
      </c>
      <c r="F285" s="96" t="s">
        <v>371</v>
      </c>
      <c r="G285" s="101"/>
      <c r="H285" s="98">
        <v>1839946.86</v>
      </c>
      <c r="I285" s="40">
        <f t="shared" si="2"/>
        <v>-31457067.910700057</v>
      </c>
    </row>
    <row r="286" spans="3:9" s="6" customFormat="1" ht="30" thickTop="1" thickBot="1" x14ac:dyDescent="0.25">
      <c r="C286" s="59"/>
      <c r="D286" s="60">
        <v>45988</v>
      </c>
      <c r="E286" s="61" t="s">
        <v>323</v>
      </c>
      <c r="F286" s="96" t="s">
        <v>15</v>
      </c>
      <c r="G286" s="101"/>
      <c r="H286" s="98">
        <v>5560</v>
      </c>
      <c r="I286" s="40">
        <f t="shared" si="2"/>
        <v>-31462627.910700057</v>
      </c>
    </row>
    <row r="287" spans="3:9" s="6" customFormat="1" ht="30" thickTop="1" thickBot="1" x14ac:dyDescent="0.25">
      <c r="C287" s="59"/>
      <c r="D287" s="60">
        <v>45988</v>
      </c>
      <c r="E287" s="61" t="s">
        <v>323</v>
      </c>
      <c r="F287" s="96" t="s">
        <v>90</v>
      </c>
      <c r="G287" s="101"/>
      <c r="H287" s="98">
        <v>125656</v>
      </c>
      <c r="I287" s="40">
        <f t="shared" si="2"/>
        <v>-31588283.910700057</v>
      </c>
    </row>
    <row r="288" spans="3:9" s="6" customFormat="1" ht="30" thickTop="1" thickBot="1" x14ac:dyDescent="0.25">
      <c r="C288" s="59"/>
      <c r="D288" s="60">
        <v>45988</v>
      </c>
      <c r="E288" s="61" t="s">
        <v>324</v>
      </c>
      <c r="F288" s="96" t="s">
        <v>15</v>
      </c>
      <c r="G288" s="101"/>
      <c r="H288" s="98">
        <v>8237.25</v>
      </c>
      <c r="I288" s="40">
        <f t="shared" si="2"/>
        <v>-31596521.160700057</v>
      </c>
    </row>
    <row r="289" spans="3:9" s="6" customFormat="1" ht="30" thickTop="1" thickBot="1" x14ac:dyDescent="0.25">
      <c r="C289" s="59"/>
      <c r="D289" s="60">
        <v>45988</v>
      </c>
      <c r="E289" s="61" t="s">
        <v>324</v>
      </c>
      <c r="F289" s="96" t="s">
        <v>372</v>
      </c>
      <c r="G289" s="101"/>
      <c r="H289" s="98">
        <v>156507.75</v>
      </c>
      <c r="I289" s="40">
        <f t="shared" si="2"/>
        <v>-31753028.910700057</v>
      </c>
    </row>
    <row r="290" spans="3:9" s="6" customFormat="1" ht="30" thickTop="1" thickBot="1" x14ac:dyDescent="0.25">
      <c r="C290" s="59"/>
      <c r="D290" s="60">
        <v>45988</v>
      </c>
      <c r="E290" s="61" t="s">
        <v>325</v>
      </c>
      <c r="F290" s="96" t="s">
        <v>373</v>
      </c>
      <c r="G290" s="101"/>
      <c r="H290" s="98">
        <v>1355928</v>
      </c>
      <c r="I290" s="40">
        <f t="shared" si="2"/>
        <v>-33108956.910700057</v>
      </c>
    </row>
    <row r="291" spans="3:9" s="6" customFormat="1" ht="30" thickTop="1" thickBot="1" x14ac:dyDescent="0.25">
      <c r="C291" s="59"/>
      <c r="D291" s="60">
        <v>45988</v>
      </c>
      <c r="E291" s="61" t="s">
        <v>326</v>
      </c>
      <c r="F291" s="96" t="s">
        <v>80</v>
      </c>
      <c r="G291" s="101"/>
      <c r="H291" s="98">
        <v>1304630</v>
      </c>
      <c r="I291" s="40">
        <f t="shared" si="2"/>
        <v>-34413586.910700053</v>
      </c>
    </row>
    <row r="292" spans="3:9" s="6" customFormat="1" ht="30" thickTop="1" thickBot="1" x14ac:dyDescent="0.25">
      <c r="C292" s="59"/>
      <c r="D292" s="60">
        <v>45988</v>
      </c>
      <c r="E292" s="61" t="s">
        <v>327</v>
      </c>
      <c r="F292" s="96" t="s">
        <v>15</v>
      </c>
      <c r="G292" s="101"/>
      <c r="H292" s="98">
        <v>155970.391</v>
      </c>
      <c r="I292" s="40">
        <f t="shared" si="2"/>
        <v>-34569557.301700056</v>
      </c>
    </row>
    <row r="293" spans="3:9" s="6" customFormat="1" ht="30" thickTop="1" thickBot="1" x14ac:dyDescent="0.25">
      <c r="C293" s="59"/>
      <c r="D293" s="60">
        <v>45988</v>
      </c>
      <c r="E293" s="61" t="s">
        <v>327</v>
      </c>
      <c r="F293" s="96" t="s">
        <v>75</v>
      </c>
      <c r="G293" s="101"/>
      <c r="H293" s="98">
        <v>3524930.8390000002</v>
      </c>
      <c r="I293" s="40">
        <f t="shared" si="2"/>
        <v>-38094488.140700057</v>
      </c>
    </row>
    <row r="294" spans="3:9" s="6" customFormat="1" ht="30" thickTop="1" thickBot="1" x14ac:dyDescent="0.25">
      <c r="C294" s="59"/>
      <c r="D294" s="60">
        <v>45988</v>
      </c>
      <c r="E294" s="61" t="s">
        <v>328</v>
      </c>
      <c r="F294" s="96" t="s">
        <v>97</v>
      </c>
      <c r="G294" s="101"/>
      <c r="H294" s="98">
        <v>2371740.6999999997</v>
      </c>
      <c r="I294" s="40">
        <f t="shared" si="2"/>
        <v>-40466228.84070006</v>
      </c>
    </row>
    <row r="295" spans="3:9" s="6" customFormat="1" ht="30" thickTop="1" thickBot="1" x14ac:dyDescent="0.25">
      <c r="C295" s="59"/>
      <c r="D295" s="60">
        <v>45988</v>
      </c>
      <c r="E295" s="61" t="s">
        <v>329</v>
      </c>
      <c r="F295" s="96" t="s">
        <v>15</v>
      </c>
      <c r="G295" s="101"/>
      <c r="H295" s="98">
        <v>44067.75</v>
      </c>
      <c r="I295" s="40">
        <f t="shared" si="2"/>
        <v>-40510296.59070006</v>
      </c>
    </row>
    <row r="296" spans="3:9" s="6" customFormat="1" ht="30" thickTop="1" thickBot="1" x14ac:dyDescent="0.25">
      <c r="C296" s="59"/>
      <c r="D296" s="60">
        <v>45988</v>
      </c>
      <c r="E296" s="61" t="s">
        <v>329</v>
      </c>
      <c r="F296" s="96" t="s">
        <v>374</v>
      </c>
      <c r="G296" s="101"/>
      <c r="H296" s="98">
        <v>995931.15</v>
      </c>
      <c r="I296" s="40">
        <f t="shared" si="2"/>
        <v>-41506227.740700059</v>
      </c>
    </row>
    <row r="297" spans="3:9" s="6" customFormat="1" ht="30" thickTop="1" thickBot="1" x14ac:dyDescent="0.25">
      <c r="C297" s="59"/>
      <c r="D297" s="60">
        <v>45988</v>
      </c>
      <c r="E297" s="61" t="s">
        <v>330</v>
      </c>
      <c r="F297" s="96" t="s">
        <v>15</v>
      </c>
      <c r="G297" s="101"/>
      <c r="H297" s="98">
        <v>23967.693000000003</v>
      </c>
      <c r="I297" s="40">
        <f t="shared" si="2"/>
        <v>-41530195.433700062</v>
      </c>
    </row>
    <row r="298" spans="3:9" s="6" customFormat="1" ht="30" thickTop="1" thickBot="1" x14ac:dyDescent="0.25">
      <c r="C298" s="59"/>
      <c r="D298" s="60">
        <v>45988</v>
      </c>
      <c r="E298" s="61" t="s">
        <v>330</v>
      </c>
      <c r="F298" s="96" t="s">
        <v>375</v>
      </c>
      <c r="G298" s="101"/>
      <c r="H298" s="98">
        <v>541669.85700000008</v>
      </c>
      <c r="I298" s="40">
        <f t="shared" si="2"/>
        <v>-42071865.290700063</v>
      </c>
    </row>
    <row r="299" spans="3:9" s="6" customFormat="1" ht="30" thickTop="1" thickBot="1" x14ac:dyDescent="0.25">
      <c r="C299" s="59"/>
      <c r="D299" s="60">
        <v>45988</v>
      </c>
      <c r="E299" s="61" t="s">
        <v>331</v>
      </c>
      <c r="F299" s="96" t="s">
        <v>376</v>
      </c>
      <c r="G299" s="101"/>
      <c r="H299" s="98">
        <v>323607.90000000002</v>
      </c>
      <c r="I299" s="40">
        <f t="shared" si="2"/>
        <v>-42395473.190700062</v>
      </c>
    </row>
    <row r="300" spans="3:9" s="6" customFormat="1" ht="30" thickTop="1" thickBot="1" x14ac:dyDescent="0.25">
      <c r="C300" s="59"/>
      <c r="D300" s="60">
        <v>45989</v>
      </c>
      <c r="E300" s="61" t="s">
        <v>332</v>
      </c>
      <c r="F300" s="96" t="s">
        <v>15</v>
      </c>
      <c r="G300" s="101"/>
      <c r="H300" s="98">
        <v>29250</v>
      </c>
      <c r="I300" s="40">
        <f t="shared" si="2"/>
        <v>-42424723.190700062</v>
      </c>
    </row>
    <row r="301" spans="3:9" s="6" customFormat="1" ht="30" thickTop="1" thickBot="1" x14ac:dyDescent="0.25">
      <c r="C301" s="59"/>
      <c r="D301" s="60">
        <v>45989</v>
      </c>
      <c r="E301" s="61" t="s">
        <v>332</v>
      </c>
      <c r="F301" s="96" t="s">
        <v>104</v>
      </c>
      <c r="G301" s="101"/>
      <c r="H301" s="98">
        <v>661050</v>
      </c>
      <c r="I301" s="40">
        <f t="shared" si="2"/>
        <v>-43085773.190700062</v>
      </c>
    </row>
    <row r="302" spans="3:9" s="6" customFormat="1" ht="30" thickTop="1" thickBot="1" x14ac:dyDescent="0.25">
      <c r="C302" s="59"/>
      <c r="D302" s="60">
        <v>45989</v>
      </c>
      <c r="E302" s="61" t="s">
        <v>333</v>
      </c>
      <c r="F302" s="96" t="s">
        <v>15</v>
      </c>
      <c r="G302" s="101"/>
      <c r="H302" s="98">
        <v>34300</v>
      </c>
      <c r="I302" s="40">
        <f t="shared" si="2"/>
        <v>-43120073.190700062</v>
      </c>
    </row>
    <row r="303" spans="3:9" s="6" customFormat="1" ht="30" thickTop="1" thickBot="1" x14ac:dyDescent="0.25">
      <c r="C303" s="59"/>
      <c r="D303" s="60">
        <v>45989</v>
      </c>
      <c r="E303" s="61" t="s">
        <v>333</v>
      </c>
      <c r="F303" s="96" t="s">
        <v>377</v>
      </c>
      <c r="G303" s="101"/>
      <c r="H303" s="98">
        <v>775180</v>
      </c>
      <c r="I303" s="40">
        <f t="shared" si="2"/>
        <v>-43895253.190700062</v>
      </c>
    </row>
    <row r="304" spans="3:9" s="6" customFormat="1" ht="30" thickTop="1" thickBot="1" x14ac:dyDescent="0.25">
      <c r="C304" s="59"/>
      <c r="D304" s="60">
        <v>45989</v>
      </c>
      <c r="E304" s="61" t="s">
        <v>334</v>
      </c>
      <c r="F304" s="96" t="s">
        <v>86</v>
      </c>
      <c r="G304" s="101"/>
      <c r="H304" s="98">
        <v>1264980</v>
      </c>
      <c r="I304" s="40">
        <f t="shared" si="2"/>
        <v>-45160233.190700062</v>
      </c>
    </row>
    <row r="305" spans="3:9" s="6" customFormat="1" ht="30" thickTop="1" thickBot="1" x14ac:dyDescent="0.25">
      <c r="C305" s="59"/>
      <c r="D305" s="60">
        <v>45989</v>
      </c>
      <c r="E305" s="61" t="s">
        <v>335</v>
      </c>
      <c r="F305" s="96" t="s">
        <v>86</v>
      </c>
      <c r="G305" s="101"/>
      <c r="H305" s="98">
        <v>4967640</v>
      </c>
      <c r="I305" s="40">
        <f t="shared" si="2"/>
        <v>-50127873.190700062</v>
      </c>
    </row>
    <row r="306" spans="3:9" s="6" customFormat="1" ht="30" thickTop="1" thickBot="1" x14ac:dyDescent="0.25">
      <c r="C306" s="59"/>
      <c r="D306" s="60">
        <v>45989</v>
      </c>
      <c r="E306" s="61" t="s">
        <v>336</v>
      </c>
      <c r="F306" s="96" t="s">
        <v>15</v>
      </c>
      <c r="G306" s="101"/>
      <c r="H306" s="98">
        <v>538</v>
      </c>
      <c r="I306" s="40">
        <f t="shared" si="2"/>
        <v>-50128411.190700062</v>
      </c>
    </row>
    <row r="307" spans="3:9" s="6" customFormat="1" ht="30" thickTop="1" thickBot="1" x14ac:dyDescent="0.25">
      <c r="C307" s="59"/>
      <c r="D307" s="60">
        <v>45989</v>
      </c>
      <c r="E307" s="61" t="s">
        <v>336</v>
      </c>
      <c r="F307" s="96" t="s">
        <v>92</v>
      </c>
      <c r="G307" s="101"/>
      <c r="H307" s="98">
        <v>10448.799999999999</v>
      </c>
      <c r="I307" s="40">
        <f t="shared" si="2"/>
        <v>-50138859.990700059</v>
      </c>
    </row>
    <row r="308" spans="3:9" s="6" customFormat="1" ht="30" thickTop="1" thickBot="1" x14ac:dyDescent="0.25">
      <c r="C308" s="59"/>
      <c r="D308" s="60">
        <v>45989</v>
      </c>
      <c r="E308" s="61" t="s">
        <v>337</v>
      </c>
      <c r="F308" s="96" t="s">
        <v>15</v>
      </c>
      <c r="G308" s="101"/>
      <c r="H308" s="98">
        <v>3170.5</v>
      </c>
      <c r="I308" s="40">
        <f t="shared" si="2"/>
        <v>-50142030.490700059</v>
      </c>
    </row>
    <row r="309" spans="3:9" s="6" customFormat="1" ht="30" thickTop="1" thickBot="1" x14ac:dyDescent="0.25">
      <c r="C309" s="59"/>
      <c r="D309" s="60">
        <v>45989</v>
      </c>
      <c r="E309" s="61" t="s">
        <v>337</v>
      </c>
      <c r="F309" s="96" t="s">
        <v>92</v>
      </c>
      <c r="G309" s="101"/>
      <c r="H309" s="98">
        <v>62399.5</v>
      </c>
      <c r="I309" s="40">
        <f t="shared" si="2"/>
        <v>-50204429.990700059</v>
      </c>
    </row>
    <row r="310" spans="3:9" s="6" customFormat="1" ht="30" thickTop="1" thickBot="1" x14ac:dyDescent="0.25">
      <c r="C310" s="59"/>
      <c r="D310" s="60">
        <v>45989</v>
      </c>
      <c r="E310" s="61" t="s">
        <v>338</v>
      </c>
      <c r="F310" s="96" t="s">
        <v>15</v>
      </c>
      <c r="G310" s="101"/>
      <c r="H310" s="98">
        <v>12808.75</v>
      </c>
      <c r="I310" s="40">
        <f t="shared" si="2"/>
        <v>-50217238.740700059</v>
      </c>
    </row>
    <row r="311" spans="3:9" s="6" customFormat="1" ht="30" thickTop="1" thickBot="1" x14ac:dyDescent="0.25">
      <c r="C311" s="59"/>
      <c r="D311" s="60">
        <v>45989</v>
      </c>
      <c r="E311" s="61" t="s">
        <v>338</v>
      </c>
      <c r="F311" s="96" t="s">
        <v>92</v>
      </c>
      <c r="G311" s="101"/>
      <c r="H311" s="98">
        <v>289477.75</v>
      </c>
      <c r="I311" s="40">
        <f t="shared" si="2"/>
        <v>-50506716.490700059</v>
      </c>
    </row>
    <row r="312" spans="3:9" s="6" customFormat="1" ht="30" thickTop="1" thickBot="1" x14ac:dyDescent="0.25">
      <c r="C312" s="59"/>
      <c r="D312" s="60">
        <v>45989</v>
      </c>
      <c r="E312" s="61" t="s">
        <v>339</v>
      </c>
      <c r="F312" s="96" t="s">
        <v>15</v>
      </c>
      <c r="G312" s="101"/>
      <c r="H312" s="98">
        <v>962.5</v>
      </c>
      <c r="I312" s="40">
        <f t="shared" si="2"/>
        <v>-50507678.990700059</v>
      </c>
    </row>
    <row r="313" spans="3:9" s="6" customFormat="1" ht="30" thickTop="1" thickBot="1" x14ac:dyDescent="0.25">
      <c r="C313" s="59"/>
      <c r="D313" s="60">
        <v>45989</v>
      </c>
      <c r="E313" s="61" t="s">
        <v>339</v>
      </c>
      <c r="F313" s="96" t="s">
        <v>92</v>
      </c>
      <c r="G313" s="101"/>
      <c r="H313" s="98">
        <v>18287.5</v>
      </c>
      <c r="I313" s="40">
        <f t="shared" si="2"/>
        <v>-50525966.490700059</v>
      </c>
    </row>
    <row r="314" spans="3:9" s="6" customFormat="1" ht="30" thickTop="1" thickBot="1" x14ac:dyDescent="0.25">
      <c r="C314" s="59"/>
      <c r="D314" s="60">
        <v>45989</v>
      </c>
      <c r="E314" s="61" t="s">
        <v>340</v>
      </c>
      <c r="F314" s="96" t="s">
        <v>15</v>
      </c>
      <c r="G314" s="101"/>
      <c r="H314" s="98">
        <v>2240</v>
      </c>
      <c r="I314" s="40">
        <f t="shared" si="2"/>
        <v>-50528206.490700059</v>
      </c>
    </row>
    <row r="315" spans="3:9" s="6" customFormat="1" ht="30" thickTop="1" thickBot="1" x14ac:dyDescent="0.25">
      <c r="C315" s="59"/>
      <c r="D315" s="60">
        <v>45989</v>
      </c>
      <c r="E315" s="61" t="s">
        <v>340</v>
      </c>
      <c r="F315" s="96" t="s">
        <v>378</v>
      </c>
      <c r="G315" s="101"/>
      <c r="H315" s="98">
        <v>50624</v>
      </c>
      <c r="I315" s="40">
        <f t="shared" si="2"/>
        <v>-50578830.490700059</v>
      </c>
    </row>
    <row r="316" spans="3:9" s="6" customFormat="1" ht="30" thickTop="1" thickBot="1" x14ac:dyDescent="0.25">
      <c r="C316" s="59"/>
      <c r="D316" s="60">
        <v>45990</v>
      </c>
      <c r="E316" s="61" t="s">
        <v>341</v>
      </c>
      <c r="F316" s="96" t="s">
        <v>15</v>
      </c>
      <c r="G316" s="101"/>
      <c r="H316" s="98">
        <v>37500</v>
      </c>
      <c r="I316" s="40">
        <f t="shared" si="2"/>
        <v>-50616330.490700059</v>
      </c>
    </row>
    <row r="317" spans="3:9" s="6" customFormat="1" ht="30" thickTop="1" thickBot="1" x14ac:dyDescent="0.25">
      <c r="C317" s="59"/>
      <c r="D317" s="60">
        <v>45990</v>
      </c>
      <c r="E317" s="61" t="s">
        <v>341</v>
      </c>
      <c r="F317" s="96" t="s">
        <v>93</v>
      </c>
      <c r="G317" s="101"/>
      <c r="H317" s="98">
        <v>847500</v>
      </c>
      <c r="I317" s="40">
        <f t="shared" si="2"/>
        <v>-51463830.490700059</v>
      </c>
    </row>
    <row r="318" spans="3:9" s="6" customFormat="1" ht="30" thickTop="1" thickBot="1" x14ac:dyDescent="0.25">
      <c r="C318" s="59"/>
      <c r="D318" s="60">
        <v>45990</v>
      </c>
      <c r="E318" s="61" t="s">
        <v>342</v>
      </c>
      <c r="F318" s="96" t="s">
        <v>15</v>
      </c>
      <c r="G318" s="101"/>
      <c r="H318" s="98">
        <v>38156.779499999997</v>
      </c>
      <c r="I318" s="40">
        <f t="shared" si="2"/>
        <v>-51501987.270200059</v>
      </c>
    </row>
    <row r="319" spans="3:9" s="6" customFormat="1" ht="30" thickTop="1" thickBot="1" x14ac:dyDescent="0.25">
      <c r="C319" s="59"/>
      <c r="D319" s="60">
        <v>45990</v>
      </c>
      <c r="E319" s="61" t="s">
        <v>342</v>
      </c>
      <c r="F319" s="96" t="s">
        <v>379</v>
      </c>
      <c r="G319" s="101"/>
      <c r="H319" s="98">
        <v>862343.22050000005</v>
      </c>
      <c r="I319" s="40">
        <f t="shared" si="2"/>
        <v>-52364330.490700059</v>
      </c>
    </row>
    <row r="320" spans="3:9" s="6" customFormat="1" ht="30" thickTop="1" thickBot="1" x14ac:dyDescent="0.25">
      <c r="C320" s="59"/>
      <c r="D320" s="60">
        <v>45990</v>
      </c>
      <c r="E320" s="61" t="s">
        <v>343</v>
      </c>
      <c r="F320" s="96" t="s">
        <v>380</v>
      </c>
      <c r="G320" s="101"/>
      <c r="H320" s="98">
        <v>7505088.0449999999</v>
      </c>
      <c r="I320" s="40">
        <f t="shared" si="2"/>
        <v>-59869418.53570006</v>
      </c>
    </row>
    <row r="321" spans="3:9" s="6" customFormat="1" ht="30" thickTop="1" thickBot="1" x14ac:dyDescent="0.25">
      <c r="C321" s="59"/>
      <c r="D321" s="60">
        <v>45990</v>
      </c>
      <c r="E321" s="61" t="s">
        <v>344</v>
      </c>
      <c r="F321" s="96" t="s">
        <v>15</v>
      </c>
      <c r="G321" s="101"/>
      <c r="H321" s="98">
        <v>68859.680000000008</v>
      </c>
      <c r="I321" s="40">
        <f t="shared" si="2"/>
        <v>-59938278.21570006</v>
      </c>
    </row>
    <row r="322" spans="3:9" s="6" customFormat="1" ht="30" thickTop="1" thickBot="1" x14ac:dyDescent="0.25">
      <c r="C322" s="59"/>
      <c r="D322" s="60">
        <v>45990</v>
      </c>
      <c r="E322" s="61" t="s">
        <v>344</v>
      </c>
      <c r="F322" s="96" t="s">
        <v>381</v>
      </c>
      <c r="G322" s="101"/>
      <c r="H322" s="98">
        <v>5536090.0600000015</v>
      </c>
      <c r="I322" s="40">
        <f t="shared" si="2"/>
        <v>-65474368.275700063</v>
      </c>
    </row>
    <row r="323" spans="3:9" s="6" customFormat="1" ht="30" thickTop="1" thickBot="1" x14ac:dyDescent="0.25">
      <c r="C323" s="59"/>
      <c r="D323" s="60">
        <v>45990</v>
      </c>
      <c r="E323" s="61" t="s">
        <v>345</v>
      </c>
      <c r="F323" s="96" t="s">
        <v>382</v>
      </c>
      <c r="G323" s="101"/>
      <c r="H323" s="98">
        <v>793863.16999999993</v>
      </c>
      <c r="I323" s="40">
        <f t="shared" si="2"/>
        <v>-66268231.445700064</v>
      </c>
    </row>
    <row r="324" spans="3:9" s="6" customFormat="1" ht="30" thickTop="1" thickBot="1" x14ac:dyDescent="0.25">
      <c r="C324" s="59"/>
      <c r="D324" s="60">
        <v>45991</v>
      </c>
      <c r="E324" s="61" t="s">
        <v>346</v>
      </c>
      <c r="F324" s="96" t="s">
        <v>15</v>
      </c>
      <c r="G324" s="101"/>
      <c r="H324" s="98">
        <v>8183.94</v>
      </c>
      <c r="I324" s="40">
        <f t="shared" si="2"/>
        <v>-66276415.385700062</v>
      </c>
    </row>
    <row r="325" spans="3:9" s="6" customFormat="1" ht="30" thickTop="1" thickBot="1" x14ac:dyDescent="0.25">
      <c r="C325" s="59"/>
      <c r="D325" s="60">
        <v>45991</v>
      </c>
      <c r="E325" s="64" t="s">
        <v>346</v>
      </c>
      <c r="F325" s="96" t="s">
        <v>383</v>
      </c>
      <c r="G325" s="101"/>
      <c r="H325" s="98">
        <v>155494.62</v>
      </c>
      <c r="I325" s="40">
        <f t="shared" si="2"/>
        <v>-66431910.005700059</v>
      </c>
    </row>
    <row r="326" spans="3:9" s="6" customFormat="1" ht="30" thickTop="1" thickBot="1" x14ac:dyDescent="0.25">
      <c r="C326" s="59"/>
      <c r="D326" s="60">
        <v>45991</v>
      </c>
      <c r="E326" s="61" t="s">
        <v>347</v>
      </c>
      <c r="F326" s="96" t="s">
        <v>15</v>
      </c>
      <c r="G326" s="101"/>
      <c r="H326" s="98">
        <v>84</v>
      </c>
      <c r="I326" s="40">
        <f t="shared" si="2"/>
        <v>-66431994.005700059</v>
      </c>
    </row>
    <row r="327" spans="3:9" s="6" customFormat="1" ht="30" thickTop="1" thickBot="1" x14ac:dyDescent="0.25">
      <c r="C327" s="59"/>
      <c r="D327" s="60">
        <v>45991</v>
      </c>
      <c r="E327" s="64" t="s">
        <v>347</v>
      </c>
      <c r="F327" s="96" t="s">
        <v>383</v>
      </c>
      <c r="G327" s="101"/>
      <c r="H327" s="97">
        <v>1898.4</v>
      </c>
      <c r="I327" s="40">
        <f t="shared" si="2"/>
        <v>-66433892.405700058</v>
      </c>
    </row>
    <row r="328" spans="3:9" s="6" customFormat="1" ht="30" thickTop="1" thickBot="1" x14ac:dyDescent="0.25">
      <c r="C328" s="59"/>
      <c r="D328" s="60">
        <v>45991</v>
      </c>
      <c r="E328" s="64" t="s">
        <v>348</v>
      </c>
      <c r="F328" s="96" t="s">
        <v>15</v>
      </c>
      <c r="G328" s="101"/>
      <c r="H328" s="97">
        <v>3432.4949999999999</v>
      </c>
      <c r="I328" s="40">
        <f t="shared" si="2"/>
        <v>-66437324.900700055</v>
      </c>
    </row>
    <row r="329" spans="3:9" s="6" customFormat="1" ht="30" thickTop="1" thickBot="1" x14ac:dyDescent="0.25">
      <c r="C329" s="59"/>
      <c r="D329" s="60">
        <v>45991</v>
      </c>
      <c r="E329" s="61" t="s">
        <v>348</v>
      </c>
      <c r="F329" s="96" t="s">
        <v>384</v>
      </c>
      <c r="G329" s="101"/>
      <c r="H329" s="98">
        <v>72606.914999999994</v>
      </c>
      <c r="I329" s="40">
        <f t="shared" si="2"/>
        <v>-66509931.815700054</v>
      </c>
    </row>
    <row r="330" spans="3:9" s="6" customFormat="1" ht="30" thickTop="1" thickBot="1" x14ac:dyDescent="0.25">
      <c r="C330" s="59"/>
      <c r="D330" s="60">
        <v>45991</v>
      </c>
      <c r="E330" s="61" t="s">
        <v>349</v>
      </c>
      <c r="F330" s="96" t="s">
        <v>81</v>
      </c>
      <c r="G330" s="101"/>
      <c r="H330" s="98">
        <v>225336</v>
      </c>
      <c r="I330" s="40">
        <f t="shared" ref="I330:I344" si="3">I329+G330-H330</f>
        <v>-66735267.815700054</v>
      </c>
    </row>
    <row r="331" spans="3:9" s="6" customFormat="1" ht="30" thickTop="1" thickBot="1" x14ac:dyDescent="0.25">
      <c r="C331" s="59"/>
      <c r="D331" s="60">
        <v>45991</v>
      </c>
      <c r="E331" s="64" t="s">
        <v>350</v>
      </c>
      <c r="F331" s="96" t="s">
        <v>81</v>
      </c>
      <c r="G331" s="101"/>
      <c r="H331" s="98">
        <v>508500</v>
      </c>
      <c r="I331" s="40">
        <f t="shared" si="3"/>
        <v>-67243767.815700054</v>
      </c>
    </row>
    <row r="332" spans="3:9" s="6" customFormat="1" ht="30" thickTop="1" thickBot="1" x14ac:dyDescent="0.25">
      <c r="C332" s="59"/>
      <c r="D332" s="60">
        <v>45991</v>
      </c>
      <c r="E332" s="64" t="s">
        <v>351</v>
      </c>
      <c r="F332" s="96" t="s">
        <v>81</v>
      </c>
      <c r="G332" s="101"/>
      <c r="H332" s="98">
        <v>457200</v>
      </c>
      <c r="I332" s="40">
        <f t="shared" si="3"/>
        <v>-67700967.815700054</v>
      </c>
    </row>
    <row r="333" spans="3:9" s="6" customFormat="1" ht="30" thickTop="1" thickBot="1" x14ac:dyDescent="0.25">
      <c r="C333" s="59"/>
      <c r="D333" s="60">
        <v>45991</v>
      </c>
      <c r="E333" s="61" t="s">
        <v>352</v>
      </c>
      <c r="F333" s="96" t="s">
        <v>81</v>
      </c>
      <c r="G333" s="102"/>
      <c r="H333" s="98">
        <v>47500</v>
      </c>
      <c r="I333" s="40">
        <f t="shared" si="3"/>
        <v>-67748467.815700054</v>
      </c>
    </row>
    <row r="334" spans="3:9" s="6" customFormat="1" ht="18" hidden="1" thickTop="1" thickBot="1" x14ac:dyDescent="0.25">
      <c r="C334" s="59"/>
      <c r="D334" s="60"/>
      <c r="E334" s="64"/>
      <c r="F334" s="62"/>
      <c r="G334" s="99"/>
      <c r="H334" s="76"/>
      <c r="I334" s="40">
        <f t="shared" si="3"/>
        <v>-67748467.815700054</v>
      </c>
    </row>
    <row r="335" spans="3:9" s="6" customFormat="1" ht="18" hidden="1" thickTop="1" thickBot="1" x14ac:dyDescent="0.25">
      <c r="C335" s="59"/>
      <c r="D335" s="60"/>
      <c r="E335" s="61"/>
      <c r="F335" s="62"/>
      <c r="G335" s="76"/>
      <c r="H335" s="76"/>
      <c r="I335" s="40">
        <f t="shared" si="3"/>
        <v>-67748467.815700054</v>
      </c>
    </row>
    <row r="336" spans="3:9" s="6" customFormat="1" ht="18" hidden="1" thickTop="1" thickBot="1" x14ac:dyDescent="0.25">
      <c r="C336" s="59"/>
      <c r="D336" s="60"/>
      <c r="E336" s="64"/>
      <c r="F336" s="62"/>
      <c r="G336" s="76"/>
      <c r="H336" s="76"/>
      <c r="I336" s="40">
        <f t="shared" si="3"/>
        <v>-67748467.815700054</v>
      </c>
    </row>
    <row r="337" spans="3:95" s="6" customFormat="1" ht="18" hidden="1" thickTop="1" thickBot="1" x14ac:dyDescent="0.25">
      <c r="C337" s="59"/>
      <c r="D337" s="60"/>
      <c r="E337" s="61"/>
      <c r="F337" s="62"/>
      <c r="G337" s="76"/>
      <c r="H337" s="76"/>
      <c r="I337" s="40">
        <f t="shared" si="3"/>
        <v>-67748467.815700054</v>
      </c>
    </row>
    <row r="338" spans="3:95" s="6" customFormat="1" ht="18" hidden="1" thickTop="1" thickBot="1" x14ac:dyDescent="0.25">
      <c r="C338" s="59"/>
      <c r="D338" s="60"/>
      <c r="E338" s="64"/>
      <c r="F338" s="62"/>
      <c r="G338" s="76"/>
      <c r="H338" s="76"/>
      <c r="I338" s="40">
        <f t="shared" si="3"/>
        <v>-67748467.815700054</v>
      </c>
    </row>
    <row r="339" spans="3:95" s="6" customFormat="1" ht="18" hidden="1" thickTop="1" thickBot="1" x14ac:dyDescent="0.25">
      <c r="C339" s="59"/>
      <c r="D339" s="60"/>
      <c r="E339" s="61"/>
      <c r="F339" s="62"/>
      <c r="G339" s="76"/>
      <c r="H339" s="76"/>
      <c r="I339" s="40">
        <f t="shared" si="3"/>
        <v>-67748467.815700054</v>
      </c>
    </row>
    <row r="340" spans="3:95" s="6" customFormat="1" ht="18" hidden="1" thickTop="1" thickBot="1" x14ac:dyDescent="0.25">
      <c r="C340" s="59"/>
      <c r="D340" s="60"/>
      <c r="E340" s="64"/>
      <c r="F340" s="62"/>
      <c r="G340" s="76"/>
      <c r="H340" s="63"/>
      <c r="I340" s="40">
        <f t="shared" si="3"/>
        <v>-67748467.815700054</v>
      </c>
    </row>
    <row r="341" spans="3:95" s="6" customFormat="1" ht="18" hidden="1" thickTop="1" thickBot="1" x14ac:dyDescent="0.25">
      <c r="C341" s="59"/>
      <c r="D341" s="60"/>
      <c r="E341" s="61"/>
      <c r="F341" s="62"/>
      <c r="G341" s="76"/>
      <c r="H341" s="63"/>
      <c r="I341" s="40">
        <f t="shared" si="3"/>
        <v>-67748467.815700054</v>
      </c>
    </row>
    <row r="342" spans="3:95" s="6" customFormat="1" ht="18" hidden="1" thickTop="1" thickBot="1" x14ac:dyDescent="0.25">
      <c r="C342" s="59"/>
      <c r="D342" s="60"/>
      <c r="E342" s="64"/>
      <c r="F342" s="62"/>
      <c r="G342" s="76"/>
      <c r="H342" s="63"/>
      <c r="I342" s="40">
        <f t="shared" si="3"/>
        <v>-67748467.815700054</v>
      </c>
    </row>
    <row r="343" spans="3:95" s="6" customFormat="1" ht="18" hidden="1" thickTop="1" thickBot="1" x14ac:dyDescent="0.25">
      <c r="C343" s="59"/>
      <c r="D343" s="60"/>
      <c r="E343" s="61"/>
      <c r="F343" s="62"/>
      <c r="G343" s="76"/>
      <c r="H343" s="63"/>
      <c r="I343" s="40">
        <f t="shared" si="3"/>
        <v>-67748467.815700054</v>
      </c>
    </row>
    <row r="344" spans="3:95" s="6" customFormat="1" ht="18" hidden="1" thickTop="1" thickBot="1" x14ac:dyDescent="0.25">
      <c r="C344" s="59"/>
      <c r="D344" s="60"/>
      <c r="E344" s="64"/>
      <c r="F344" s="62"/>
      <c r="G344" s="76"/>
      <c r="H344" s="63"/>
      <c r="I344" s="40">
        <f t="shared" si="3"/>
        <v>-67748467.815700054</v>
      </c>
    </row>
    <row r="345" spans="3:95" s="11" customFormat="1" ht="18" thickTop="1" thickBot="1" x14ac:dyDescent="0.25">
      <c r="C345" s="230" t="s">
        <v>8</v>
      </c>
      <c r="D345" s="231"/>
      <c r="E345" s="231"/>
      <c r="F345" s="231"/>
      <c r="G345" s="85">
        <f>SUM(G15:G344)</f>
        <v>45871244.955999926</v>
      </c>
      <c r="H345" s="85">
        <f>SUM(H15:H344)</f>
        <v>98454049.663000017</v>
      </c>
      <c r="I345" s="86">
        <f>+I14+G345-H345</f>
        <v>-67748467.815700054</v>
      </c>
      <c r="J345" s="24">
        <f>+I345-'[1]CTA. RECOLECTORA AUXILIAR 3001'!$J$7459</f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</row>
    <row r="346" spans="3:95" s="11" customFormat="1" ht="17.25" thickTop="1" x14ac:dyDescent="0.2">
      <c r="C346" s="128"/>
      <c r="D346" s="128"/>
      <c r="E346" s="128"/>
      <c r="F346" s="128"/>
      <c r="G346" s="129"/>
      <c r="H346" s="129"/>
      <c r="I346" s="84"/>
      <c r="J346" s="24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</row>
    <row r="347" spans="3:95" s="11" customFormat="1" ht="16.5" x14ac:dyDescent="0.2">
      <c r="C347" s="128"/>
      <c r="D347" s="128"/>
      <c r="E347" s="128"/>
      <c r="F347" s="128"/>
      <c r="G347" s="129"/>
      <c r="H347" s="129"/>
      <c r="I347" s="84"/>
      <c r="J347" s="24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</row>
    <row r="348" spans="3:95" s="11" customFormat="1" ht="16.5" x14ac:dyDescent="0.2">
      <c r="C348" s="5"/>
      <c r="D348" s="5"/>
      <c r="E348" s="77" t="s">
        <v>33</v>
      </c>
      <c r="F348" s="78"/>
      <c r="G348" s="8" t="s">
        <v>44</v>
      </c>
      <c r="H348" s="78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</row>
    <row r="349" spans="3:95" s="11" customFormat="1" ht="16.5" x14ac:dyDescent="0.2">
      <c r="C349" s="5"/>
      <c r="D349" s="5"/>
      <c r="E349" s="77" t="s">
        <v>28</v>
      </c>
      <c r="F349" s="78"/>
      <c r="G349" s="8"/>
      <c r="H349" s="77" t="s">
        <v>29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</row>
    <row r="350" spans="3:95" s="11" customFormat="1" ht="16.5" x14ac:dyDescent="0.2">
      <c r="C350" s="5"/>
      <c r="D350" s="5"/>
      <c r="E350" s="77" t="s">
        <v>30</v>
      </c>
      <c r="F350" s="78"/>
      <c r="G350" s="8"/>
      <c r="H350" s="77" t="s">
        <v>64</v>
      </c>
      <c r="J350" s="2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</row>
    <row r="351" spans="3:95" s="11" customFormat="1" ht="16.5" x14ac:dyDescent="0.2">
      <c r="C351" s="5"/>
      <c r="D351" s="5"/>
      <c r="E351" s="77" t="s">
        <v>31</v>
      </c>
      <c r="F351" s="78"/>
      <c r="G351" s="8"/>
      <c r="H351" s="77" t="s">
        <v>46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</row>
    <row r="352" spans="3:95" s="11" customFormat="1" ht="16.5" x14ac:dyDescent="0.2">
      <c r="C352" s="5"/>
      <c r="D352" s="5"/>
      <c r="E352" s="77"/>
      <c r="F352" s="78"/>
      <c r="G352" s="77"/>
      <c r="H352" s="8"/>
      <c r="I352" s="8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</row>
    <row r="353" spans="3:95" s="11" customFormat="1" ht="16.5" x14ac:dyDescent="0.2">
      <c r="C353" s="5"/>
      <c r="D353" s="5"/>
      <c r="E353" s="79"/>
      <c r="F353" s="104"/>
      <c r="G353" s="78"/>
      <c r="H353" s="8"/>
      <c r="I353" s="8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</row>
    <row r="354" spans="3:95" s="11" customFormat="1" ht="16.5" x14ac:dyDescent="0.2">
      <c r="C354" s="5"/>
      <c r="D354" s="5"/>
      <c r="E354" s="79"/>
      <c r="F354" s="77" t="s">
        <v>32</v>
      </c>
      <c r="G354" s="78"/>
      <c r="H354" s="8"/>
      <c r="I354" s="8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</row>
    <row r="355" spans="3:95" s="11" customFormat="1" ht="18" x14ac:dyDescent="0.25">
      <c r="C355" s="19"/>
      <c r="D355" s="5"/>
      <c r="E355" s="79"/>
      <c r="F355" s="77" t="s">
        <v>66</v>
      </c>
      <c r="G355" s="78"/>
      <c r="H355" s="8"/>
      <c r="I355" s="1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</row>
    <row r="356" spans="3:95" s="11" customFormat="1" ht="18" x14ac:dyDescent="0.2">
      <c r="C356" s="18"/>
      <c r="D356" s="5"/>
      <c r="E356" s="79"/>
      <c r="F356" s="77" t="s">
        <v>45</v>
      </c>
      <c r="G356" s="78"/>
      <c r="H356" s="8"/>
      <c r="I356" s="20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</row>
    <row r="357" spans="3:95" s="11" customFormat="1" ht="18" x14ac:dyDescent="0.2">
      <c r="C357" s="18"/>
      <c r="D357" s="5"/>
      <c r="E357" s="79"/>
      <c r="G357" s="78"/>
      <c r="H357" s="8"/>
      <c r="I357" s="20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</row>
    <row r="358" spans="3:95" s="11" customFormat="1" ht="16.5" x14ac:dyDescent="0.2">
      <c r="C358" s="5"/>
      <c r="D358" s="5"/>
      <c r="E358" s="79"/>
      <c r="F358" s="78"/>
      <c r="G358" s="78"/>
      <c r="H358" s="8"/>
      <c r="I358" s="4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</row>
    <row r="359" spans="3:95" s="11" customFormat="1" ht="20.25" x14ac:dyDescent="0.2">
      <c r="C359" s="229"/>
      <c r="D359" s="229"/>
      <c r="E359" s="229"/>
      <c r="F359" s="229"/>
      <c r="G359" s="229"/>
      <c r="H359" s="229"/>
      <c r="I359" s="229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</row>
    <row r="360" spans="3:95" s="11" customFormat="1" ht="20.25" x14ac:dyDescent="0.2">
      <c r="C360" s="229"/>
      <c r="D360" s="229"/>
      <c r="E360" s="229"/>
      <c r="F360" s="229"/>
      <c r="G360" s="229"/>
      <c r="H360" s="229"/>
      <c r="I360" s="229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</row>
    <row r="361" spans="3:95" s="11" customFormat="1" ht="20.25" x14ac:dyDescent="0.2">
      <c r="C361" s="229"/>
      <c r="D361" s="229"/>
      <c r="E361" s="229"/>
      <c r="F361" s="229"/>
      <c r="G361" s="229"/>
      <c r="H361" s="229"/>
      <c r="I361" s="229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</row>
    <row r="362" spans="3:95" s="11" customFormat="1" ht="20.25" x14ac:dyDescent="0.2">
      <c r="C362" s="229"/>
      <c r="D362" s="229"/>
      <c r="E362" s="229"/>
      <c r="F362" s="229"/>
      <c r="G362" s="229"/>
      <c r="H362" s="229"/>
      <c r="I362" s="229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</row>
    <row r="363" spans="3:95" s="11" customFormat="1" x14ac:dyDescent="0.2">
      <c r="C363" s="9"/>
      <c r="D363" s="9"/>
      <c r="E363" s="172"/>
      <c r="F363" s="9"/>
      <c r="G363" s="9"/>
      <c r="H363" s="9"/>
      <c r="I363" s="9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</row>
    <row r="364" spans="3:95" s="11" customFormat="1" x14ac:dyDescent="0.2">
      <c r="C364" s="9"/>
      <c r="D364" s="9"/>
      <c r="E364" s="172"/>
      <c r="F364" s="9"/>
      <c r="G364" s="9"/>
      <c r="H364" s="9"/>
      <c r="I364" s="9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</row>
    <row r="365" spans="3:95" s="11" customFormat="1" x14ac:dyDescent="0.2">
      <c r="C365" s="9"/>
      <c r="D365" s="9"/>
      <c r="E365" s="172"/>
      <c r="F365" s="9"/>
      <c r="G365" s="9"/>
      <c r="H365" s="9"/>
      <c r="I365" s="9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</row>
    <row r="366" spans="3:95" s="11" customFormat="1" x14ac:dyDescent="0.2">
      <c r="C366" s="9"/>
      <c r="D366" s="9"/>
      <c r="E366" s="172"/>
      <c r="F366" s="9"/>
      <c r="G366" s="9"/>
      <c r="H366" s="9"/>
      <c r="I366" s="9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</row>
    <row r="367" spans="3:95" s="11" customFormat="1" x14ac:dyDescent="0.2">
      <c r="C367" s="9"/>
      <c r="D367" s="9"/>
      <c r="E367" s="172"/>
      <c r="F367" s="9"/>
      <c r="G367" s="9"/>
      <c r="H367" s="9"/>
      <c r="I367" s="9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</row>
    <row r="368" spans="3:95" s="11" customFormat="1" x14ac:dyDescent="0.2">
      <c r="C368" s="9"/>
      <c r="D368" s="9"/>
      <c r="E368" s="172"/>
      <c r="F368" s="9"/>
      <c r="G368" s="9"/>
      <c r="H368" s="9"/>
      <c r="I368" s="9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</row>
    <row r="369" spans="3:95" s="11" customFormat="1" x14ac:dyDescent="0.2">
      <c r="C369" s="9"/>
      <c r="D369" s="9"/>
      <c r="E369" s="172"/>
      <c r="F369" s="9"/>
      <c r="G369" s="9"/>
      <c r="H369" s="9"/>
      <c r="I369" s="9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</row>
    <row r="370" spans="3:95" s="11" customFormat="1" x14ac:dyDescent="0.2">
      <c r="C370" s="9"/>
      <c r="D370" s="9"/>
      <c r="E370" s="172"/>
      <c r="F370" s="9"/>
      <c r="G370" s="9"/>
      <c r="H370" s="9"/>
      <c r="I370" s="9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</row>
    <row r="371" spans="3:95" s="11" customFormat="1" ht="3" customHeight="1" x14ac:dyDescent="0.2">
      <c r="C371" s="9"/>
      <c r="D371" s="9"/>
      <c r="E371" s="172"/>
      <c r="F371" s="9"/>
      <c r="G371" s="9"/>
      <c r="H371" s="9"/>
      <c r="I371" s="9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</row>
    <row r="372" spans="3:95" s="11" customFormat="1" x14ac:dyDescent="0.2">
      <c r="C372" s="9"/>
      <c r="D372" s="9"/>
      <c r="E372" s="172"/>
      <c r="F372" s="9"/>
      <c r="G372" s="9"/>
      <c r="H372" s="9"/>
      <c r="I372" s="9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</row>
    <row r="373" spans="3:95" s="11" customFormat="1" x14ac:dyDescent="0.2">
      <c r="C373" s="9"/>
      <c r="D373" s="9"/>
      <c r="E373" s="172"/>
      <c r="F373" s="9"/>
      <c r="G373" s="9"/>
      <c r="H373" s="9"/>
      <c r="I373" s="9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</row>
    <row r="374" spans="3:95" s="11" customFormat="1" x14ac:dyDescent="0.2">
      <c r="C374" s="9"/>
      <c r="D374" s="9"/>
      <c r="E374" s="172"/>
      <c r="F374" s="9"/>
      <c r="G374" s="9"/>
      <c r="H374" s="9"/>
      <c r="I374" s="9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</row>
    <row r="393" spans="3:3" ht="13.5" thickBot="1" x14ac:dyDescent="0.25"/>
    <row r="394" spans="3:3" ht="15" x14ac:dyDescent="0.2">
      <c r="C394" s="2"/>
    </row>
  </sheetData>
  <mergeCells count="12">
    <mergeCell ref="C6:I6"/>
    <mergeCell ref="C7:I7"/>
    <mergeCell ref="C359:I359"/>
    <mergeCell ref="C8:I8"/>
    <mergeCell ref="C9:I9"/>
    <mergeCell ref="C360:I360"/>
    <mergeCell ref="C361:I361"/>
    <mergeCell ref="C362:I362"/>
    <mergeCell ref="D11:I11"/>
    <mergeCell ref="C11:C13"/>
    <mergeCell ref="D12:H12"/>
    <mergeCell ref="C345:F345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2" manualBreakCount="2">
    <brk id="39" min="1" max="8" man="1"/>
    <brk id="358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91"/>
  <sheetViews>
    <sheetView view="pageBreakPreview" topLeftCell="B25" zoomScale="55" zoomScaleNormal="80" zoomScaleSheetLayoutView="55" workbookViewId="0">
      <selection activeCell="F29" sqref="F29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1" width="9.140625" style="11"/>
    <col min="12" max="12" width="16.85546875" style="11" customWidth="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22" t="s">
        <v>10</v>
      </c>
      <c r="D6" s="222"/>
      <c r="E6" s="222"/>
      <c r="F6" s="222"/>
      <c r="G6" s="222"/>
      <c r="H6" s="222"/>
      <c r="I6" s="222"/>
      <c r="J6" s="35"/>
    </row>
    <row r="7" spans="1:12" s="14" customFormat="1" ht="18" customHeight="1" x14ac:dyDescent="0.2">
      <c r="B7" s="15"/>
      <c r="C7" s="228" t="s">
        <v>11</v>
      </c>
      <c r="D7" s="228"/>
      <c r="E7" s="228"/>
      <c r="F7" s="228"/>
      <c r="G7" s="228"/>
      <c r="H7" s="228"/>
      <c r="I7" s="228"/>
      <c r="J7" s="36"/>
    </row>
    <row r="8" spans="1:12" s="14" customFormat="1" ht="15.75" customHeight="1" x14ac:dyDescent="0.2">
      <c r="B8" s="15"/>
      <c r="C8" s="228" t="s">
        <v>20</v>
      </c>
      <c r="D8" s="228"/>
      <c r="E8" s="228"/>
      <c r="F8" s="228"/>
      <c r="G8" s="228"/>
      <c r="H8" s="228"/>
      <c r="I8" s="228"/>
      <c r="J8" s="36"/>
    </row>
    <row r="9" spans="1:12" s="14" customFormat="1" ht="18.75" x14ac:dyDescent="0.2">
      <c r="B9" s="15"/>
      <c r="C9" s="228" t="s">
        <v>172</v>
      </c>
      <c r="D9" s="228"/>
      <c r="E9" s="228"/>
      <c r="F9" s="228"/>
      <c r="G9" s="228"/>
      <c r="H9" s="228"/>
      <c r="I9" s="228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34"/>
      <c r="D11" s="224" t="s">
        <v>12</v>
      </c>
      <c r="E11" s="224"/>
      <c r="F11" s="224"/>
      <c r="G11" s="224"/>
      <c r="H11" s="224"/>
      <c r="I11" s="224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35"/>
      <c r="D12" s="223" t="s">
        <v>7</v>
      </c>
      <c r="E12" s="223"/>
      <c r="F12" s="223"/>
      <c r="G12" s="223"/>
      <c r="H12" s="223"/>
      <c r="I12" s="46">
        <f>+'[1]CTA. OPERATIVA.(160)'!$J$1455</f>
        <v>71090.303400009347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35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4.75" customHeight="1" thickTop="1" thickBot="1" x14ac:dyDescent="0.25">
      <c r="C14" s="133"/>
      <c r="D14" s="134"/>
      <c r="E14" s="135"/>
      <c r="F14" s="136">
        <f>+'INGRESOS CUENTA COLECT'!D17</f>
        <v>45961</v>
      </c>
      <c r="G14" s="137"/>
      <c r="H14" s="138">
        <v>0</v>
      </c>
      <c r="I14" s="137">
        <f>+I12</f>
        <v>71090.303400009347</v>
      </c>
    </row>
    <row r="15" spans="1:12" s="10" customFormat="1" ht="18" hidden="1" thickTop="1" thickBot="1" x14ac:dyDescent="0.25">
      <c r="C15" s="47"/>
      <c r="D15" s="48">
        <v>45965</v>
      </c>
      <c r="E15" s="72"/>
      <c r="F15" s="39" t="s">
        <v>132</v>
      </c>
      <c r="G15" s="49"/>
      <c r="H15" s="49"/>
      <c r="I15" s="41">
        <f>I14+G15-H15</f>
        <v>71090.303400009347</v>
      </c>
    </row>
    <row r="16" spans="1:12" s="10" customFormat="1" ht="58.5" thickTop="1" thickBot="1" x14ac:dyDescent="0.25">
      <c r="C16" s="204"/>
      <c r="D16" s="205">
        <v>45965</v>
      </c>
      <c r="E16" s="206" t="s">
        <v>128</v>
      </c>
      <c r="F16" s="207" t="s">
        <v>385</v>
      </c>
      <c r="G16" s="208">
        <v>24586.1</v>
      </c>
      <c r="H16" s="208"/>
      <c r="I16" s="41">
        <f t="shared" ref="I16:I31" si="0">I15+G16-H16</f>
        <v>95676.403400009352</v>
      </c>
    </row>
    <row r="17" spans="3:9" s="10" customFormat="1" ht="30" thickTop="1" thickBot="1" x14ac:dyDescent="0.25">
      <c r="C17" s="204"/>
      <c r="D17" s="205">
        <v>45965</v>
      </c>
      <c r="E17" s="206" t="s">
        <v>386</v>
      </c>
      <c r="F17" s="207" t="s">
        <v>387</v>
      </c>
      <c r="G17" s="208"/>
      <c r="H17" s="208">
        <v>4844.7700000000004</v>
      </c>
      <c r="I17" s="41">
        <f t="shared" si="0"/>
        <v>90831.633400009348</v>
      </c>
    </row>
    <row r="18" spans="3:9" s="10" customFormat="1" ht="18" thickTop="1" thickBot="1" x14ac:dyDescent="0.25">
      <c r="C18" s="204"/>
      <c r="D18" s="205">
        <v>45965</v>
      </c>
      <c r="E18" s="206" t="s">
        <v>388</v>
      </c>
      <c r="F18" s="207" t="s">
        <v>389</v>
      </c>
      <c r="G18" s="208"/>
      <c r="H18" s="208">
        <v>8426.7199999999993</v>
      </c>
      <c r="I18" s="41">
        <f t="shared" si="0"/>
        <v>82404.913400009347</v>
      </c>
    </row>
    <row r="19" spans="3:9" s="10" customFormat="1" ht="18" thickTop="1" thickBot="1" x14ac:dyDescent="0.25">
      <c r="C19" s="204"/>
      <c r="D19" s="205">
        <v>45965</v>
      </c>
      <c r="E19" s="206" t="s">
        <v>390</v>
      </c>
      <c r="F19" s="207" t="s">
        <v>391</v>
      </c>
      <c r="G19" s="208"/>
      <c r="H19" s="208">
        <v>2060.16</v>
      </c>
      <c r="I19" s="41">
        <f t="shared" si="0"/>
        <v>80344.753400009344</v>
      </c>
    </row>
    <row r="20" spans="3:9" s="10" customFormat="1" ht="18" thickTop="1" thickBot="1" x14ac:dyDescent="0.25">
      <c r="C20" s="204"/>
      <c r="D20" s="205">
        <v>45965</v>
      </c>
      <c r="E20" s="206" t="s">
        <v>392</v>
      </c>
      <c r="F20" s="207" t="s">
        <v>393</v>
      </c>
      <c r="G20" s="208"/>
      <c r="H20" s="208">
        <v>2006.6</v>
      </c>
      <c r="I20" s="41">
        <f t="shared" si="0"/>
        <v>78338.153400009338</v>
      </c>
    </row>
    <row r="21" spans="3:9" s="10" customFormat="1" ht="18" thickTop="1" thickBot="1" x14ac:dyDescent="0.25">
      <c r="C21" s="204"/>
      <c r="D21" s="205">
        <v>45965</v>
      </c>
      <c r="E21" s="206" t="s">
        <v>394</v>
      </c>
      <c r="F21" s="207" t="s">
        <v>395</v>
      </c>
      <c r="G21" s="208"/>
      <c r="H21" s="208">
        <v>30000</v>
      </c>
      <c r="I21" s="41">
        <f t="shared" si="0"/>
        <v>48338.153400009338</v>
      </c>
    </row>
    <row r="22" spans="3:9" s="10" customFormat="1" ht="18" thickTop="1" thickBot="1" x14ac:dyDescent="0.25">
      <c r="C22" s="204"/>
      <c r="D22" s="205">
        <v>45965</v>
      </c>
      <c r="E22" s="206" t="s">
        <v>396</v>
      </c>
      <c r="F22" s="207" t="s">
        <v>397</v>
      </c>
      <c r="G22" s="208"/>
      <c r="H22" s="208">
        <v>7500</v>
      </c>
      <c r="I22" s="41">
        <f t="shared" si="0"/>
        <v>40838.153400009338</v>
      </c>
    </row>
    <row r="23" spans="3:9" s="10" customFormat="1" ht="18" thickTop="1" thickBot="1" x14ac:dyDescent="0.25">
      <c r="C23" s="204"/>
      <c r="D23" s="205">
        <v>45975</v>
      </c>
      <c r="E23" s="206"/>
      <c r="F23" s="207" t="s">
        <v>132</v>
      </c>
      <c r="G23" s="208"/>
      <c r="H23" s="208">
        <v>59.459999999999994</v>
      </c>
      <c r="I23" s="41">
        <f t="shared" si="0"/>
        <v>40778.693400009339</v>
      </c>
    </row>
    <row r="24" spans="3:9" s="10" customFormat="1" ht="18" thickTop="1" thickBot="1" x14ac:dyDescent="0.25">
      <c r="C24" s="204"/>
      <c r="D24" s="205">
        <v>45979</v>
      </c>
      <c r="E24" s="206"/>
      <c r="F24" s="207" t="s">
        <v>132</v>
      </c>
      <c r="G24" s="208"/>
      <c r="H24" s="208">
        <v>45.58</v>
      </c>
      <c r="I24" s="41">
        <f t="shared" si="0"/>
        <v>40733.113400009337</v>
      </c>
    </row>
    <row r="25" spans="3:9" s="10" customFormat="1" ht="72.75" thickTop="1" thickBot="1" x14ac:dyDescent="0.25">
      <c r="C25" s="204"/>
      <c r="D25" s="205">
        <v>45979</v>
      </c>
      <c r="E25" s="206" t="s">
        <v>129</v>
      </c>
      <c r="F25" s="207" t="s">
        <v>398</v>
      </c>
      <c r="G25" s="208"/>
      <c r="H25" s="208">
        <v>15131.87</v>
      </c>
      <c r="I25" s="41">
        <f t="shared" si="0"/>
        <v>25601.243400009334</v>
      </c>
    </row>
    <row r="26" spans="3:9" s="10" customFormat="1" ht="44.25" thickTop="1" thickBot="1" x14ac:dyDescent="0.25">
      <c r="C26" s="204"/>
      <c r="D26" s="205">
        <v>45979</v>
      </c>
      <c r="E26" s="206" t="s">
        <v>129</v>
      </c>
      <c r="F26" s="207" t="s">
        <v>399</v>
      </c>
      <c r="G26" s="208"/>
      <c r="H26" s="208">
        <v>22.7</v>
      </c>
      <c r="I26" s="41">
        <f t="shared" si="0"/>
        <v>25578.543400009334</v>
      </c>
    </row>
    <row r="27" spans="3:9" s="10" customFormat="1" ht="44.25" thickTop="1" thickBot="1" x14ac:dyDescent="0.25">
      <c r="C27" s="204"/>
      <c r="D27" s="205">
        <v>45979</v>
      </c>
      <c r="E27" s="206" t="s">
        <v>128</v>
      </c>
      <c r="F27" s="207" t="s">
        <v>400</v>
      </c>
      <c r="G27" s="208"/>
      <c r="H27" s="208">
        <v>80</v>
      </c>
      <c r="I27" s="41">
        <f t="shared" si="0"/>
        <v>25498.543400009334</v>
      </c>
    </row>
    <row r="28" spans="3:9" s="10" customFormat="1" ht="18" thickTop="1" thickBot="1" x14ac:dyDescent="0.25">
      <c r="C28" s="50"/>
      <c r="D28" s="51">
        <v>45980</v>
      </c>
      <c r="E28" s="73"/>
      <c r="F28" s="42" t="s">
        <v>132</v>
      </c>
      <c r="G28" s="52"/>
      <c r="H28" s="43">
        <v>64.3</v>
      </c>
      <c r="I28" s="41">
        <f>I27+G28-H28</f>
        <v>25434.243400009334</v>
      </c>
    </row>
    <row r="29" spans="3:9" s="7" customFormat="1" ht="72.75" thickTop="1" thickBot="1" x14ac:dyDescent="0.25">
      <c r="C29" s="50"/>
      <c r="D29" s="51">
        <v>45979</v>
      </c>
      <c r="E29" s="151" t="s">
        <v>131</v>
      </c>
      <c r="F29" s="42" t="s">
        <v>401</v>
      </c>
      <c r="G29" s="52"/>
      <c r="H29" s="43">
        <v>4942.7299999999996</v>
      </c>
      <c r="I29" s="41">
        <f t="shared" si="0"/>
        <v>20491.513400009335</v>
      </c>
    </row>
    <row r="30" spans="3:9" s="7" customFormat="1" ht="44.25" thickTop="1" thickBot="1" x14ac:dyDescent="0.25">
      <c r="C30" s="50"/>
      <c r="D30" s="51">
        <v>45979</v>
      </c>
      <c r="E30" s="73" t="s">
        <v>131</v>
      </c>
      <c r="F30" s="42" t="s">
        <v>399</v>
      </c>
      <c r="G30" s="52"/>
      <c r="H30" s="43">
        <v>7.4</v>
      </c>
      <c r="I30" s="41">
        <f t="shared" si="0"/>
        <v>20484.113400009333</v>
      </c>
    </row>
    <row r="31" spans="3:9" s="7" customFormat="1" ht="58.5" customHeight="1" thickTop="1" x14ac:dyDescent="0.2">
      <c r="C31" s="50"/>
      <c r="D31" s="51">
        <v>45979</v>
      </c>
      <c r="E31" s="73" t="s">
        <v>130</v>
      </c>
      <c r="F31" s="42" t="s">
        <v>402</v>
      </c>
      <c r="G31" s="52"/>
      <c r="H31" s="43">
        <v>21960</v>
      </c>
      <c r="I31" s="41">
        <f t="shared" si="0"/>
        <v>-1475.8865999906666</v>
      </c>
    </row>
    <row r="32" spans="3:9" s="7" customFormat="1" ht="42.75" x14ac:dyDescent="0.2">
      <c r="C32" s="50"/>
      <c r="D32" s="53">
        <v>45979</v>
      </c>
      <c r="E32" s="54" t="s">
        <v>130</v>
      </c>
      <c r="F32" s="42" t="s">
        <v>399</v>
      </c>
      <c r="G32" s="52"/>
      <c r="H32" s="55">
        <v>32.94</v>
      </c>
      <c r="I32" s="44">
        <f t="shared" ref="I32:I61" si="1">I31+G32-H32</f>
        <v>-1508.8265999906666</v>
      </c>
    </row>
    <row r="33" spans="3:9" s="7" customFormat="1" ht="29.25" thickBot="1" x14ac:dyDescent="0.25">
      <c r="C33" s="50"/>
      <c r="D33" s="53">
        <v>45989</v>
      </c>
      <c r="E33" s="73"/>
      <c r="F33" s="42" t="s">
        <v>27</v>
      </c>
      <c r="G33" s="52"/>
      <c r="H33" s="43">
        <v>175</v>
      </c>
      <c r="I33" s="44">
        <f t="shared" si="1"/>
        <v>-1683.8265999906666</v>
      </c>
    </row>
    <row r="34" spans="3:9" s="7" customFormat="1" ht="17.25" hidden="1" thickBot="1" x14ac:dyDescent="0.25">
      <c r="C34" s="50"/>
      <c r="D34" s="51"/>
      <c r="E34" s="73"/>
      <c r="F34" s="42"/>
      <c r="G34" s="52"/>
      <c r="H34" s="43"/>
      <c r="I34" s="44">
        <f t="shared" si="1"/>
        <v>-1683.8265999906666</v>
      </c>
    </row>
    <row r="35" spans="3:9" s="7" customFormat="1" ht="16.5" hidden="1" x14ac:dyDescent="0.2">
      <c r="C35" s="50"/>
      <c r="D35" s="51"/>
      <c r="E35" s="73"/>
      <c r="F35" s="42"/>
      <c r="G35" s="52"/>
      <c r="H35" s="43"/>
      <c r="I35" s="44">
        <f t="shared" si="1"/>
        <v>-1683.8265999906666</v>
      </c>
    </row>
    <row r="36" spans="3:9" s="7" customFormat="1" ht="16.5" hidden="1" x14ac:dyDescent="0.2">
      <c r="C36" s="50"/>
      <c r="D36" s="51"/>
      <c r="E36" s="151"/>
      <c r="F36" s="42"/>
      <c r="G36" s="52"/>
      <c r="H36" s="43"/>
      <c r="I36" s="44">
        <f t="shared" si="1"/>
        <v>-1683.8265999906666</v>
      </c>
    </row>
    <row r="37" spans="3:9" s="7" customFormat="1" ht="16.5" hidden="1" x14ac:dyDescent="0.2">
      <c r="C37" s="50"/>
      <c r="D37" s="51"/>
      <c r="E37" s="73"/>
      <c r="F37" s="42"/>
      <c r="G37" s="52"/>
      <c r="H37" s="43"/>
      <c r="I37" s="44">
        <f t="shared" si="1"/>
        <v>-1683.8265999906666</v>
      </c>
    </row>
    <row r="38" spans="3:9" s="7" customFormat="1" ht="16.5" hidden="1" x14ac:dyDescent="0.2">
      <c r="C38" s="50"/>
      <c r="D38" s="51"/>
      <c r="E38" s="73"/>
      <c r="F38" s="42"/>
      <c r="G38" s="52"/>
      <c r="H38" s="43"/>
      <c r="I38" s="44">
        <f t="shared" si="1"/>
        <v>-1683.8265999906666</v>
      </c>
    </row>
    <row r="39" spans="3:9" s="7" customFormat="1" ht="16.5" hidden="1" x14ac:dyDescent="0.2">
      <c r="C39" s="92"/>
      <c r="D39" s="90"/>
      <c r="E39" s="103"/>
      <c r="F39" s="93"/>
      <c r="G39" s="91"/>
      <c r="H39" s="87"/>
      <c r="I39" s="44">
        <f t="shared" si="1"/>
        <v>-1683.8265999906666</v>
      </c>
    </row>
    <row r="40" spans="3:9" s="7" customFormat="1" ht="16.5" hidden="1" x14ac:dyDescent="0.2">
      <c r="C40" s="92"/>
      <c r="D40" s="90"/>
      <c r="E40" s="103"/>
      <c r="F40" s="93"/>
      <c r="G40" s="91"/>
      <c r="H40" s="87"/>
      <c r="I40" s="44">
        <f t="shared" si="1"/>
        <v>-1683.8265999906666</v>
      </c>
    </row>
    <row r="41" spans="3:9" s="7" customFormat="1" ht="16.5" hidden="1" x14ac:dyDescent="0.2">
      <c r="C41" s="92"/>
      <c r="D41" s="90"/>
      <c r="E41" s="103"/>
      <c r="F41" s="93"/>
      <c r="G41" s="91"/>
      <c r="H41" s="87"/>
      <c r="I41" s="44">
        <f t="shared" si="1"/>
        <v>-1683.8265999906666</v>
      </c>
    </row>
    <row r="42" spans="3:9" s="7" customFormat="1" ht="16.5" hidden="1" x14ac:dyDescent="0.2">
      <c r="C42" s="92"/>
      <c r="D42" s="90"/>
      <c r="E42" s="103"/>
      <c r="F42" s="93"/>
      <c r="G42" s="91"/>
      <c r="H42" s="87"/>
      <c r="I42" s="44">
        <f t="shared" si="1"/>
        <v>-1683.8265999906666</v>
      </c>
    </row>
    <row r="43" spans="3:9" s="7" customFormat="1" ht="16.5" hidden="1" x14ac:dyDescent="0.2">
      <c r="C43" s="92"/>
      <c r="D43" s="90"/>
      <c r="E43" s="103"/>
      <c r="F43" s="93"/>
      <c r="G43" s="91"/>
      <c r="H43" s="87"/>
      <c r="I43" s="44">
        <f t="shared" si="1"/>
        <v>-1683.8265999906666</v>
      </c>
    </row>
    <row r="44" spans="3:9" s="7" customFormat="1" ht="16.5" hidden="1" x14ac:dyDescent="0.2">
      <c r="C44" s="92"/>
      <c r="D44" s="90"/>
      <c r="E44" s="103"/>
      <c r="F44" s="93"/>
      <c r="G44" s="91"/>
      <c r="H44" s="87"/>
      <c r="I44" s="44">
        <f t="shared" si="1"/>
        <v>-1683.8265999906666</v>
      </c>
    </row>
    <row r="45" spans="3:9" s="7" customFormat="1" ht="16.5" hidden="1" x14ac:dyDescent="0.2">
      <c r="C45" s="92"/>
      <c r="D45" s="90"/>
      <c r="E45" s="103"/>
      <c r="F45" s="93"/>
      <c r="G45" s="91"/>
      <c r="H45" s="87"/>
      <c r="I45" s="44">
        <f t="shared" si="1"/>
        <v>-1683.8265999906666</v>
      </c>
    </row>
    <row r="46" spans="3:9" s="7" customFormat="1" ht="16.5" hidden="1" x14ac:dyDescent="0.2">
      <c r="C46" s="92"/>
      <c r="D46" s="90"/>
      <c r="E46" s="103"/>
      <c r="F46" s="93"/>
      <c r="G46" s="91"/>
      <c r="H46" s="87"/>
      <c r="I46" s="44">
        <f t="shared" si="1"/>
        <v>-1683.8265999906666</v>
      </c>
    </row>
    <row r="47" spans="3:9" s="7" customFormat="1" ht="16.5" hidden="1" x14ac:dyDescent="0.2">
      <c r="C47" s="92"/>
      <c r="D47" s="90"/>
      <c r="E47" s="103"/>
      <c r="F47" s="93"/>
      <c r="G47" s="91"/>
      <c r="H47" s="87"/>
      <c r="I47" s="44">
        <f t="shared" si="1"/>
        <v>-1683.8265999906666</v>
      </c>
    </row>
    <row r="48" spans="3:9" s="7" customFormat="1" ht="16.5" hidden="1" x14ac:dyDescent="0.2">
      <c r="C48" s="92"/>
      <c r="D48" s="90"/>
      <c r="E48" s="103"/>
      <c r="F48" s="93"/>
      <c r="G48" s="91"/>
      <c r="H48" s="87"/>
      <c r="I48" s="44">
        <f t="shared" si="1"/>
        <v>-1683.8265999906666</v>
      </c>
    </row>
    <row r="49" spans="3:94" s="7" customFormat="1" ht="16.5" hidden="1" x14ac:dyDescent="0.2">
      <c r="C49" s="92"/>
      <c r="D49" s="90"/>
      <c r="E49" s="103"/>
      <c r="F49" s="93"/>
      <c r="G49" s="91"/>
      <c r="H49" s="87"/>
      <c r="I49" s="44">
        <f t="shared" si="1"/>
        <v>-1683.8265999906666</v>
      </c>
    </row>
    <row r="50" spans="3:94" s="7" customFormat="1" ht="16.5" hidden="1" x14ac:dyDescent="0.2">
      <c r="C50" s="92"/>
      <c r="D50" s="90"/>
      <c r="E50" s="103"/>
      <c r="F50" s="93"/>
      <c r="G50" s="91"/>
      <c r="H50" s="87"/>
      <c r="I50" s="44">
        <f t="shared" si="1"/>
        <v>-1683.8265999906666</v>
      </c>
    </row>
    <row r="51" spans="3:94" s="7" customFormat="1" ht="16.5" hidden="1" x14ac:dyDescent="0.2">
      <c r="C51" s="92"/>
      <c r="D51" s="90"/>
      <c r="E51" s="103"/>
      <c r="F51" s="93"/>
      <c r="G51" s="91"/>
      <c r="H51" s="87"/>
      <c r="I51" s="44">
        <f t="shared" si="1"/>
        <v>-1683.8265999906666</v>
      </c>
    </row>
    <row r="52" spans="3:94" s="7" customFormat="1" ht="16.5" hidden="1" x14ac:dyDescent="0.2">
      <c r="C52" s="92"/>
      <c r="D52" s="190"/>
      <c r="E52" s="103"/>
      <c r="F52" s="93"/>
      <c r="G52" s="91"/>
      <c r="H52" s="87"/>
      <c r="I52" s="44">
        <f t="shared" si="1"/>
        <v>-1683.8265999906666</v>
      </c>
    </row>
    <row r="53" spans="3:94" s="7" customFormat="1" ht="16.5" hidden="1" x14ac:dyDescent="0.2">
      <c r="C53" s="92"/>
      <c r="D53" s="190"/>
      <c r="E53" s="103"/>
      <c r="F53" s="93"/>
      <c r="G53" s="91"/>
      <c r="H53" s="87"/>
      <c r="I53" s="44">
        <f t="shared" si="1"/>
        <v>-1683.8265999906666</v>
      </c>
    </row>
    <row r="54" spans="3:94" s="7" customFormat="1" ht="16.5" hidden="1" x14ac:dyDescent="0.2">
      <c r="C54" s="92"/>
      <c r="D54" s="190"/>
      <c r="E54" s="103"/>
      <c r="F54" s="93"/>
      <c r="G54" s="91"/>
      <c r="H54" s="87"/>
      <c r="I54" s="44">
        <f t="shared" si="1"/>
        <v>-1683.8265999906666</v>
      </c>
    </row>
    <row r="55" spans="3:94" s="7" customFormat="1" ht="16.5" hidden="1" x14ac:dyDescent="0.2">
      <c r="C55" s="92"/>
      <c r="D55" s="190"/>
      <c r="E55" s="103"/>
      <c r="F55" s="93"/>
      <c r="G55" s="91"/>
      <c r="H55" s="87"/>
      <c r="I55" s="44">
        <f t="shared" si="1"/>
        <v>-1683.8265999906666</v>
      </c>
    </row>
    <row r="56" spans="3:94" s="7" customFormat="1" ht="16.5" hidden="1" x14ac:dyDescent="0.2">
      <c r="C56" s="92"/>
      <c r="D56" s="190"/>
      <c r="E56" s="103"/>
      <c r="F56" s="93"/>
      <c r="G56" s="91"/>
      <c r="H56" s="87"/>
      <c r="I56" s="44">
        <f t="shared" si="1"/>
        <v>-1683.8265999906666</v>
      </c>
    </row>
    <row r="57" spans="3:94" s="7" customFormat="1" ht="16.5" hidden="1" x14ac:dyDescent="0.2">
      <c r="C57" s="92"/>
      <c r="D57" s="190"/>
      <c r="E57" s="103"/>
      <c r="F57" s="93"/>
      <c r="G57" s="91"/>
      <c r="H57" s="87"/>
      <c r="I57" s="44">
        <f t="shared" si="1"/>
        <v>-1683.8265999906666</v>
      </c>
    </row>
    <row r="58" spans="3:94" s="7" customFormat="1" ht="16.5" hidden="1" x14ac:dyDescent="0.2">
      <c r="C58" s="92"/>
      <c r="D58" s="190"/>
      <c r="E58" s="103"/>
      <c r="F58" s="93"/>
      <c r="G58" s="91"/>
      <c r="H58" s="87"/>
      <c r="I58" s="44">
        <f t="shared" si="1"/>
        <v>-1683.8265999906666</v>
      </c>
    </row>
    <row r="59" spans="3:94" s="7" customFormat="1" ht="16.5" hidden="1" x14ac:dyDescent="0.2">
      <c r="C59" s="92"/>
      <c r="D59" s="190"/>
      <c r="E59" s="103"/>
      <c r="F59" s="93"/>
      <c r="G59" s="91"/>
      <c r="H59" s="87"/>
      <c r="I59" s="44">
        <f t="shared" si="1"/>
        <v>-1683.8265999906666</v>
      </c>
    </row>
    <row r="60" spans="3:94" s="7" customFormat="1" ht="16.5" hidden="1" x14ac:dyDescent="0.2">
      <c r="C60" s="92"/>
      <c r="D60" s="190"/>
      <c r="E60" s="103"/>
      <c r="F60" s="93"/>
      <c r="G60" s="91"/>
      <c r="H60" s="87"/>
      <c r="I60" s="44">
        <f t="shared" si="1"/>
        <v>-1683.8265999906666</v>
      </c>
    </row>
    <row r="61" spans="3:94" s="7" customFormat="1" ht="17.25" hidden="1" thickBot="1" x14ac:dyDescent="0.25">
      <c r="C61" s="92"/>
      <c r="D61" s="190"/>
      <c r="E61" s="103"/>
      <c r="F61" s="93"/>
      <c r="G61" s="91"/>
      <c r="H61" s="87"/>
      <c r="I61" s="44">
        <f t="shared" si="1"/>
        <v>-1683.8265999906666</v>
      </c>
    </row>
    <row r="62" spans="3:94" s="11" customFormat="1" ht="17.25" thickBot="1" x14ac:dyDescent="0.25">
      <c r="C62" s="232" t="s">
        <v>8</v>
      </c>
      <c r="D62" s="233"/>
      <c r="E62" s="233"/>
      <c r="F62" s="233"/>
      <c r="G62" s="94">
        <f>SUM(G15:G61)</f>
        <v>24586.1</v>
      </c>
      <c r="H62" s="94">
        <f>SUM(H15:H61)</f>
        <v>97360.23</v>
      </c>
      <c r="I62" s="95">
        <f>+I14+G62-H62</f>
        <v>-1683.8265999906434</v>
      </c>
      <c r="J62" s="22">
        <f>+I62-'[1]CTA. OPERATIVA.(160)'!$J$1475</f>
        <v>2.319211489520967E-11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128"/>
      <c r="D63" s="128"/>
      <c r="E63" s="128"/>
      <c r="F63" s="128"/>
      <c r="G63" s="129"/>
      <c r="H63" s="129"/>
      <c r="I63" s="84"/>
      <c r="J63" s="22"/>
      <c r="L63" s="17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5"/>
      <c r="E64" s="5"/>
      <c r="F64" s="32"/>
      <c r="G64" s="8"/>
      <c r="H64" s="8"/>
      <c r="I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77" t="s">
        <v>33</v>
      </c>
      <c r="E65" s="9"/>
      <c r="F65" s="77" t="s">
        <v>34</v>
      </c>
      <c r="G65" s="9"/>
      <c r="H65" s="1" t="s">
        <v>40</v>
      </c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77" t="s">
        <v>28</v>
      </c>
      <c r="E66" s="5"/>
      <c r="F66" s="77" t="s">
        <v>29</v>
      </c>
      <c r="G66" s="9"/>
      <c r="H66" s="77" t="s">
        <v>32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77" t="s">
        <v>30</v>
      </c>
      <c r="E67" s="1"/>
      <c r="F67" s="77" t="s">
        <v>64</v>
      </c>
      <c r="G67" s="9"/>
      <c r="H67" s="77" t="s">
        <v>66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7" t="s">
        <v>31</v>
      </c>
      <c r="E68" s="1"/>
      <c r="F68" s="77" t="s">
        <v>46</v>
      </c>
      <c r="G68" s="9"/>
      <c r="H68" s="77" t="s">
        <v>45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9"/>
      <c r="E69" s="1"/>
      <c r="G69" s="9"/>
      <c r="H69" s="1"/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9"/>
      <c r="G70" s="9"/>
      <c r="H70" s="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8" x14ac:dyDescent="0.2">
      <c r="C71" s="18"/>
      <c r="D71" s="9"/>
      <c r="E71" s="9"/>
      <c r="F71" s="78"/>
      <c r="G71" s="9"/>
      <c r="H71" s="9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18"/>
      <c r="D72" s="9"/>
      <c r="E72" s="9"/>
      <c r="F72" s="34"/>
      <c r="G72" s="9"/>
      <c r="H72" s="1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x14ac:dyDescent="0.2">
      <c r="E73" s="9"/>
    </row>
    <row r="91" spans="3:3" ht="15" x14ac:dyDescent="0.2">
      <c r="C91" s="80"/>
    </row>
  </sheetData>
  <mergeCells count="8">
    <mergeCell ref="C62:F62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13"/>
  <sheetViews>
    <sheetView view="pageBreakPreview" topLeftCell="C57" zoomScale="70" zoomScaleNormal="80" zoomScaleSheetLayoutView="70" workbookViewId="0">
      <selection activeCell="J15" sqref="J15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17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172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7"/>
      <c r="E13" s="224" t="s">
        <v>17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+'[1]CTA. NOMINA 2000'!$G$1900</f>
        <v>175927503.71643215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9"/>
      <c r="E16" s="136"/>
      <c r="F16" s="139"/>
      <c r="G16" s="136">
        <f>+'INGRESOS CUENTA COLECT'!D17</f>
        <v>45961</v>
      </c>
      <c r="H16" s="140"/>
      <c r="I16" s="141">
        <v>0</v>
      </c>
      <c r="J16" s="140">
        <f>+J14</f>
        <v>175927503.71643215</v>
      </c>
    </row>
    <row r="17" spans="4:11" s="10" customFormat="1" ht="16.5" x14ac:dyDescent="0.2">
      <c r="D17" s="65"/>
      <c r="E17" s="66">
        <v>45971</v>
      </c>
      <c r="F17" s="67" t="s">
        <v>403</v>
      </c>
      <c r="G17" s="81" t="s">
        <v>47</v>
      </c>
      <c r="H17" s="69"/>
      <c r="I17" s="69">
        <v>19302.830000000002</v>
      </c>
      <c r="J17" s="69">
        <f>J16+H17-I17</f>
        <v>175908200.88643214</v>
      </c>
    </row>
    <row r="18" spans="4:11" s="10" customFormat="1" ht="42.75" x14ac:dyDescent="0.2">
      <c r="D18" s="65"/>
      <c r="E18" s="66">
        <v>45971</v>
      </c>
      <c r="F18" s="67" t="s">
        <v>404</v>
      </c>
      <c r="G18" s="68" t="s">
        <v>49</v>
      </c>
      <c r="H18" s="69"/>
      <c r="I18" s="69">
        <v>376704</v>
      </c>
      <c r="J18" s="69">
        <f>J17+H18-I18</f>
        <v>175531496.88643214</v>
      </c>
    </row>
    <row r="19" spans="4:11" s="10" customFormat="1" ht="16.5" x14ac:dyDescent="0.2">
      <c r="D19" s="65"/>
      <c r="E19" s="66">
        <v>45971</v>
      </c>
      <c r="F19" s="67" t="s">
        <v>405</v>
      </c>
      <c r="G19" s="68" t="s">
        <v>48</v>
      </c>
      <c r="H19" s="69"/>
      <c r="I19" s="69">
        <v>381927.28</v>
      </c>
      <c r="J19" s="69">
        <f>J18+H19-I19</f>
        <v>175149569.60643214</v>
      </c>
    </row>
    <row r="20" spans="4:11" s="10" customFormat="1" ht="28.5" x14ac:dyDescent="0.2">
      <c r="D20" s="65"/>
      <c r="E20" s="66">
        <v>45972</v>
      </c>
      <c r="F20" s="67" t="s">
        <v>406</v>
      </c>
      <c r="G20" s="68" t="s">
        <v>50</v>
      </c>
      <c r="H20" s="69"/>
      <c r="I20" s="69">
        <v>320000</v>
      </c>
      <c r="J20" s="69">
        <f>J19+H20-I20</f>
        <v>174829569.60643214</v>
      </c>
    </row>
    <row r="21" spans="4:11" s="10" customFormat="1" ht="16.5" x14ac:dyDescent="0.2">
      <c r="D21" s="65"/>
      <c r="E21" s="66">
        <v>45972</v>
      </c>
      <c r="F21" s="67" t="s">
        <v>407</v>
      </c>
      <c r="G21" s="68" t="s">
        <v>58</v>
      </c>
      <c r="H21" s="69"/>
      <c r="I21" s="69">
        <v>16849</v>
      </c>
      <c r="J21" s="69">
        <f>J20+H21-I21</f>
        <v>174812720.60643214</v>
      </c>
    </row>
    <row r="22" spans="4:11" s="10" customFormat="1" ht="28.5" x14ac:dyDescent="0.2">
      <c r="D22" s="65"/>
      <c r="E22" s="66">
        <v>45978</v>
      </c>
      <c r="F22" s="67"/>
      <c r="G22" s="68" t="s">
        <v>408</v>
      </c>
      <c r="H22" s="69">
        <v>58451489.799999997</v>
      </c>
      <c r="I22" s="69"/>
      <c r="J22" s="69">
        <f t="shared" ref="J22:J69" si="0">J21+H22-I22</f>
        <v>233264210.40643215</v>
      </c>
    </row>
    <row r="23" spans="4:11" s="10" customFormat="1" ht="28.5" x14ac:dyDescent="0.2">
      <c r="D23" s="65"/>
      <c r="E23" s="66">
        <v>45978</v>
      </c>
      <c r="F23" s="67"/>
      <c r="G23" s="68" t="s">
        <v>409</v>
      </c>
      <c r="H23" s="69">
        <v>1135317.08</v>
      </c>
      <c r="I23" s="69"/>
      <c r="J23" s="69">
        <f t="shared" si="0"/>
        <v>234399527.48643216</v>
      </c>
    </row>
    <row r="24" spans="4:11" s="10" customFormat="1" ht="28.5" x14ac:dyDescent="0.2">
      <c r="D24" s="65"/>
      <c r="E24" s="66">
        <v>45978</v>
      </c>
      <c r="F24" s="67" t="s">
        <v>410</v>
      </c>
      <c r="G24" s="68" t="s">
        <v>39</v>
      </c>
      <c r="H24" s="69"/>
      <c r="I24" s="69">
        <v>781</v>
      </c>
      <c r="J24" s="69">
        <f t="shared" si="0"/>
        <v>234398746.48643216</v>
      </c>
    </row>
    <row r="25" spans="4:11" s="10" customFormat="1" ht="28.5" x14ac:dyDescent="0.2">
      <c r="D25" s="65"/>
      <c r="E25" s="66">
        <v>45978</v>
      </c>
      <c r="F25" s="67" t="s">
        <v>410</v>
      </c>
      <c r="G25" s="68" t="s">
        <v>411</v>
      </c>
      <c r="H25" s="69"/>
      <c r="I25" s="69">
        <v>72776.62</v>
      </c>
      <c r="J25" s="69">
        <f t="shared" si="0"/>
        <v>234325969.86643216</v>
      </c>
    </row>
    <row r="26" spans="4:11" s="10" customFormat="1" ht="42.75" x14ac:dyDescent="0.2">
      <c r="D26" s="65"/>
      <c r="E26" s="66">
        <v>45978</v>
      </c>
      <c r="F26" s="67" t="s">
        <v>412</v>
      </c>
      <c r="G26" s="68" t="s">
        <v>413</v>
      </c>
      <c r="H26" s="69"/>
      <c r="I26" s="69">
        <v>33079.870000000003</v>
      </c>
      <c r="J26" s="69">
        <f t="shared" si="0"/>
        <v>234292889.99643216</v>
      </c>
      <c r="K26" s="75"/>
    </row>
    <row r="27" spans="4:11" s="10" customFormat="1" ht="28.5" x14ac:dyDescent="0.2">
      <c r="D27" s="65"/>
      <c r="E27" s="66">
        <v>45978</v>
      </c>
      <c r="F27" s="67" t="s">
        <v>414</v>
      </c>
      <c r="G27" s="68" t="s">
        <v>415</v>
      </c>
      <c r="H27" s="69"/>
      <c r="I27" s="69">
        <v>41771.22</v>
      </c>
      <c r="J27" s="69">
        <f t="shared" si="0"/>
        <v>234251118.77643216</v>
      </c>
    </row>
    <row r="28" spans="4:11" s="10" customFormat="1" ht="31.5" customHeight="1" x14ac:dyDescent="0.2">
      <c r="D28" s="65"/>
      <c r="E28" s="66">
        <v>45978</v>
      </c>
      <c r="F28" s="67" t="s">
        <v>416</v>
      </c>
      <c r="G28" s="68" t="s">
        <v>39</v>
      </c>
      <c r="H28" s="69"/>
      <c r="I28" s="69">
        <v>5146.3999999999996</v>
      </c>
      <c r="J28" s="69">
        <f t="shared" si="0"/>
        <v>234245972.37643215</v>
      </c>
    </row>
    <row r="29" spans="4:11" s="10" customFormat="1" ht="28.5" x14ac:dyDescent="0.2">
      <c r="D29" s="65"/>
      <c r="E29" s="66">
        <v>45978</v>
      </c>
      <c r="F29" s="67" t="s">
        <v>416</v>
      </c>
      <c r="G29" s="68" t="s">
        <v>417</v>
      </c>
      <c r="H29" s="69"/>
      <c r="I29" s="69">
        <v>46317.57</v>
      </c>
      <c r="J29" s="69">
        <f t="shared" si="0"/>
        <v>234199654.80643216</v>
      </c>
    </row>
    <row r="30" spans="4:11" s="10" customFormat="1" ht="28.5" x14ac:dyDescent="0.2">
      <c r="D30" s="65"/>
      <c r="E30" s="66">
        <v>45978</v>
      </c>
      <c r="F30" s="67" t="s">
        <v>418</v>
      </c>
      <c r="G30" s="68" t="s">
        <v>39</v>
      </c>
      <c r="H30" s="69"/>
      <c r="I30" s="69">
        <v>17753.88</v>
      </c>
      <c r="J30" s="69">
        <f t="shared" si="0"/>
        <v>234181900.92643216</v>
      </c>
    </row>
    <row r="31" spans="4:11" s="10" customFormat="1" ht="42.75" x14ac:dyDescent="0.2">
      <c r="D31" s="65"/>
      <c r="E31" s="66">
        <v>45978</v>
      </c>
      <c r="F31" s="67" t="s">
        <v>418</v>
      </c>
      <c r="G31" s="68" t="s">
        <v>419</v>
      </c>
      <c r="H31" s="69"/>
      <c r="I31" s="69">
        <v>236104.12</v>
      </c>
      <c r="J31" s="69">
        <f t="shared" si="0"/>
        <v>233945796.80643216</v>
      </c>
    </row>
    <row r="32" spans="4:11" s="10" customFormat="1" ht="28.5" x14ac:dyDescent="0.2">
      <c r="D32" s="65"/>
      <c r="E32" s="66">
        <v>45978</v>
      </c>
      <c r="F32" s="67" t="s">
        <v>420</v>
      </c>
      <c r="G32" s="68" t="s">
        <v>39</v>
      </c>
      <c r="H32" s="69"/>
      <c r="I32" s="69">
        <v>40262.910000000003</v>
      </c>
      <c r="J32" s="69">
        <f t="shared" si="0"/>
        <v>233905533.89643216</v>
      </c>
    </row>
    <row r="33" spans="4:11" s="10" customFormat="1" ht="28.5" x14ac:dyDescent="0.2">
      <c r="D33" s="65"/>
      <c r="E33" s="66">
        <v>45978</v>
      </c>
      <c r="F33" s="67" t="s">
        <v>420</v>
      </c>
      <c r="G33" s="81" t="s">
        <v>421</v>
      </c>
      <c r="H33" s="69"/>
      <c r="I33" s="69">
        <v>310376.98</v>
      </c>
      <c r="J33" s="69">
        <f t="shared" si="0"/>
        <v>233595156.91643217</v>
      </c>
    </row>
    <row r="34" spans="4:11" s="10" customFormat="1" ht="28.5" x14ac:dyDescent="0.2">
      <c r="D34" s="65"/>
      <c r="E34" s="66">
        <v>45978</v>
      </c>
      <c r="F34" s="67" t="s">
        <v>422</v>
      </c>
      <c r="G34" s="81" t="s">
        <v>39</v>
      </c>
      <c r="H34" s="69"/>
      <c r="I34" s="69">
        <v>2297.25</v>
      </c>
      <c r="J34" s="69">
        <f t="shared" si="0"/>
        <v>233592859.66643217</v>
      </c>
      <c r="K34" s="75"/>
    </row>
    <row r="35" spans="4:11" s="10" customFormat="1" ht="31.5" customHeight="1" x14ac:dyDescent="0.2">
      <c r="D35" s="65"/>
      <c r="E35" s="66">
        <v>45978</v>
      </c>
      <c r="F35" s="67" t="s">
        <v>422</v>
      </c>
      <c r="G35" s="68" t="s">
        <v>134</v>
      </c>
      <c r="H35" s="69"/>
      <c r="I35" s="69">
        <v>97702.75</v>
      </c>
      <c r="J35" s="69">
        <f t="shared" si="0"/>
        <v>233495156.91643217</v>
      </c>
      <c r="K35" s="75"/>
    </row>
    <row r="36" spans="4:11" s="10" customFormat="1" ht="26.25" customHeight="1" x14ac:dyDescent="0.2">
      <c r="D36" s="65"/>
      <c r="E36" s="66">
        <v>45978</v>
      </c>
      <c r="F36" s="67" t="s">
        <v>423</v>
      </c>
      <c r="G36" s="68" t="s">
        <v>135</v>
      </c>
      <c r="H36" s="69"/>
      <c r="I36" s="69">
        <v>255435.99</v>
      </c>
      <c r="J36" s="69">
        <f t="shared" si="0"/>
        <v>233239720.92643216</v>
      </c>
      <c r="K36" s="75"/>
    </row>
    <row r="37" spans="4:11" s="10" customFormat="1" ht="25.5" customHeight="1" x14ac:dyDescent="0.2">
      <c r="D37" s="65"/>
      <c r="E37" s="66">
        <v>45978</v>
      </c>
      <c r="F37" s="67" t="s">
        <v>424</v>
      </c>
      <c r="G37" s="68" t="s">
        <v>39</v>
      </c>
      <c r="H37" s="69"/>
      <c r="I37" s="69">
        <v>162756.66</v>
      </c>
      <c r="J37" s="69">
        <f t="shared" si="0"/>
        <v>233076964.26643217</v>
      </c>
      <c r="K37" s="75"/>
    </row>
    <row r="38" spans="4:11" s="10" customFormat="1" ht="25.5" customHeight="1" x14ac:dyDescent="0.2">
      <c r="D38" s="65"/>
      <c r="E38" s="66">
        <v>45978</v>
      </c>
      <c r="F38" s="67" t="s">
        <v>424</v>
      </c>
      <c r="G38" s="68" t="s">
        <v>136</v>
      </c>
      <c r="H38" s="69"/>
      <c r="I38" s="69">
        <v>3519123.73</v>
      </c>
      <c r="J38" s="69">
        <f t="shared" si="0"/>
        <v>229557840.53643218</v>
      </c>
      <c r="K38" s="75"/>
    </row>
    <row r="39" spans="4:11" s="10" customFormat="1" ht="41.25" customHeight="1" x14ac:dyDescent="0.2">
      <c r="D39" s="65"/>
      <c r="E39" s="66">
        <v>45981</v>
      </c>
      <c r="F39" s="67" t="s">
        <v>425</v>
      </c>
      <c r="G39" s="68" t="s">
        <v>39</v>
      </c>
      <c r="H39" s="69"/>
      <c r="I39" s="69">
        <v>7088.63</v>
      </c>
      <c r="J39" s="69">
        <f t="shared" si="0"/>
        <v>229550751.90643218</v>
      </c>
      <c r="K39" s="75"/>
    </row>
    <row r="40" spans="4:11" s="10" customFormat="1" ht="27.75" customHeight="1" x14ac:dyDescent="0.2">
      <c r="D40" s="65"/>
      <c r="E40" s="66">
        <v>45981</v>
      </c>
      <c r="F40" s="67" t="s">
        <v>425</v>
      </c>
      <c r="G40" s="68" t="s">
        <v>426</v>
      </c>
      <c r="H40" s="69"/>
      <c r="I40" s="69">
        <v>83691.34</v>
      </c>
      <c r="J40" s="69">
        <f t="shared" si="0"/>
        <v>229467060.56643218</v>
      </c>
      <c r="K40" s="75"/>
    </row>
    <row r="41" spans="4:11" s="10" customFormat="1" ht="27.75" customHeight="1" x14ac:dyDescent="0.2">
      <c r="D41" s="65"/>
      <c r="E41" s="66">
        <v>45981</v>
      </c>
      <c r="F41" s="67" t="s">
        <v>427</v>
      </c>
      <c r="G41" s="68" t="s">
        <v>39</v>
      </c>
      <c r="H41" s="69"/>
      <c r="I41" s="69">
        <v>72688.259999999995</v>
      </c>
      <c r="J41" s="69">
        <f t="shared" si="0"/>
        <v>229394372.30643219</v>
      </c>
      <c r="K41" s="75"/>
    </row>
    <row r="42" spans="4:11" s="10" customFormat="1" ht="27.75" customHeight="1" x14ac:dyDescent="0.2">
      <c r="D42" s="65"/>
      <c r="E42" s="66">
        <v>45981</v>
      </c>
      <c r="F42" s="67" t="s">
        <v>427</v>
      </c>
      <c r="G42" s="68" t="s">
        <v>428</v>
      </c>
      <c r="H42" s="69"/>
      <c r="I42" s="69">
        <v>654194.30000000005</v>
      </c>
      <c r="J42" s="69">
        <f t="shared" si="0"/>
        <v>228740178.00643218</v>
      </c>
      <c r="K42" s="75"/>
    </row>
    <row r="43" spans="4:11" s="10" customFormat="1" ht="27.75" customHeight="1" x14ac:dyDescent="0.2">
      <c r="D43" s="65"/>
      <c r="E43" s="66">
        <v>45981</v>
      </c>
      <c r="F43" s="67" t="s">
        <v>429</v>
      </c>
      <c r="G43" s="68" t="s">
        <v>39</v>
      </c>
      <c r="H43" s="69"/>
      <c r="I43" s="69">
        <v>741167.68</v>
      </c>
      <c r="J43" s="69">
        <f t="shared" si="0"/>
        <v>227999010.32643217</v>
      </c>
      <c r="K43" s="75"/>
    </row>
    <row r="44" spans="4:11" s="10" customFormat="1" ht="27.75" customHeight="1" x14ac:dyDescent="0.2">
      <c r="D44" s="65"/>
      <c r="E44" s="66">
        <v>45981</v>
      </c>
      <c r="F44" s="67" t="s">
        <v>429</v>
      </c>
      <c r="G44" s="68" t="s">
        <v>430</v>
      </c>
      <c r="H44" s="69"/>
      <c r="I44" s="69">
        <v>16538166.57</v>
      </c>
      <c r="J44" s="69">
        <f t="shared" si="0"/>
        <v>211460843.75643218</v>
      </c>
      <c r="K44" s="75"/>
    </row>
    <row r="45" spans="4:11" s="10" customFormat="1" ht="27.75" customHeight="1" x14ac:dyDescent="0.2">
      <c r="D45" s="65"/>
      <c r="E45" s="66">
        <v>45981</v>
      </c>
      <c r="F45" s="67" t="s">
        <v>431</v>
      </c>
      <c r="G45" s="68" t="s">
        <v>39</v>
      </c>
      <c r="H45" s="69"/>
      <c r="I45" s="69">
        <v>2057982.33</v>
      </c>
      <c r="J45" s="69">
        <f t="shared" si="0"/>
        <v>209402861.42643216</v>
      </c>
      <c r="K45" s="75"/>
    </row>
    <row r="46" spans="4:11" s="10" customFormat="1" ht="27.75" customHeight="1" x14ac:dyDescent="0.2">
      <c r="D46" s="65"/>
      <c r="E46" s="66">
        <v>45981</v>
      </c>
      <c r="F46" s="67" t="s">
        <v>431</v>
      </c>
      <c r="G46" s="68" t="s">
        <v>432</v>
      </c>
      <c r="H46" s="69"/>
      <c r="I46" s="69">
        <v>35282703.719999999</v>
      </c>
      <c r="J46" s="69">
        <f t="shared" si="0"/>
        <v>174120157.70643216</v>
      </c>
      <c r="K46" s="75"/>
    </row>
    <row r="47" spans="4:11" s="10" customFormat="1" ht="27.75" customHeight="1" x14ac:dyDescent="0.2">
      <c r="D47" s="65"/>
      <c r="E47" s="66">
        <v>45979</v>
      </c>
      <c r="F47" s="67"/>
      <c r="G47" s="68" t="s">
        <v>22</v>
      </c>
      <c r="H47" s="69">
        <v>697733.08</v>
      </c>
      <c r="I47" s="69"/>
      <c r="J47" s="69">
        <f t="shared" si="0"/>
        <v>174817890.78643218</v>
      </c>
      <c r="K47" s="75"/>
    </row>
    <row r="48" spans="4:11" s="10" customFormat="1" ht="27.75" customHeight="1" x14ac:dyDescent="0.2">
      <c r="D48" s="65"/>
      <c r="E48" s="66">
        <v>45979</v>
      </c>
      <c r="F48" s="67"/>
      <c r="G48" s="68" t="s">
        <v>22</v>
      </c>
      <c r="H48" s="69"/>
      <c r="I48" s="69">
        <v>697733.08</v>
      </c>
      <c r="J48" s="69">
        <f t="shared" si="0"/>
        <v>174120157.70643216</v>
      </c>
      <c r="K48" s="75"/>
    </row>
    <row r="49" spans="4:11" s="10" customFormat="1" ht="27.75" customHeight="1" x14ac:dyDescent="0.2">
      <c r="D49" s="65"/>
      <c r="E49" s="66">
        <v>45980</v>
      </c>
      <c r="F49" s="67"/>
      <c r="G49" s="68" t="s">
        <v>22</v>
      </c>
      <c r="H49" s="69">
        <v>4037316.38</v>
      </c>
      <c r="I49" s="69"/>
      <c r="J49" s="69">
        <f t="shared" si="0"/>
        <v>178157474.08643216</v>
      </c>
      <c r="K49" s="75"/>
    </row>
    <row r="50" spans="4:11" s="10" customFormat="1" ht="27.75" customHeight="1" x14ac:dyDescent="0.2">
      <c r="D50" s="65"/>
      <c r="E50" s="66">
        <v>45980</v>
      </c>
      <c r="F50" s="67"/>
      <c r="G50" s="68" t="s">
        <v>22</v>
      </c>
      <c r="H50" s="69"/>
      <c r="I50" s="69">
        <v>4037316.38</v>
      </c>
      <c r="J50" s="69">
        <f t="shared" si="0"/>
        <v>174120157.70643216</v>
      </c>
      <c r="K50" s="75"/>
    </row>
    <row r="51" spans="4:11" s="10" customFormat="1" ht="27.75" customHeight="1" x14ac:dyDescent="0.2">
      <c r="D51" s="65"/>
      <c r="E51" s="66">
        <v>45981</v>
      </c>
      <c r="F51" s="67"/>
      <c r="G51" s="68" t="s">
        <v>22</v>
      </c>
      <c r="H51" s="69">
        <v>817662.53</v>
      </c>
      <c r="I51" s="69"/>
      <c r="J51" s="69">
        <f t="shared" si="0"/>
        <v>174937820.23643216</v>
      </c>
      <c r="K51" s="75"/>
    </row>
    <row r="52" spans="4:11" s="10" customFormat="1" ht="27.75" customHeight="1" x14ac:dyDescent="0.2">
      <c r="D52" s="65"/>
      <c r="E52" s="66">
        <v>45981</v>
      </c>
      <c r="F52" s="67"/>
      <c r="G52" s="68" t="s">
        <v>22</v>
      </c>
      <c r="H52" s="69"/>
      <c r="I52" s="69">
        <v>817662.53</v>
      </c>
      <c r="J52" s="69">
        <f t="shared" si="0"/>
        <v>174120157.70643216</v>
      </c>
      <c r="K52" s="75"/>
    </row>
    <row r="53" spans="4:11" s="10" customFormat="1" ht="27.75" customHeight="1" x14ac:dyDescent="0.2">
      <c r="D53" s="65"/>
      <c r="E53" s="66">
        <v>45981</v>
      </c>
      <c r="F53" s="67"/>
      <c r="G53" s="68" t="s">
        <v>59</v>
      </c>
      <c r="H53" s="69">
        <v>1010358.75</v>
      </c>
      <c r="I53" s="69"/>
      <c r="J53" s="69">
        <f t="shared" si="0"/>
        <v>175130516.45643216</v>
      </c>
      <c r="K53" s="75"/>
    </row>
    <row r="54" spans="4:11" s="10" customFormat="1" ht="27.75" customHeight="1" x14ac:dyDescent="0.2">
      <c r="D54" s="65"/>
      <c r="E54" s="66">
        <v>45982</v>
      </c>
      <c r="F54" s="67"/>
      <c r="G54" s="68" t="s">
        <v>22</v>
      </c>
      <c r="H54" s="69">
        <v>54620020.299999997</v>
      </c>
      <c r="I54" s="69"/>
      <c r="J54" s="69">
        <f t="shared" si="0"/>
        <v>229750536.75643218</v>
      </c>
      <c r="K54" s="75"/>
    </row>
    <row r="55" spans="4:11" s="10" customFormat="1" ht="27.75" customHeight="1" x14ac:dyDescent="0.2">
      <c r="D55" s="65"/>
      <c r="E55" s="66">
        <v>45982</v>
      </c>
      <c r="F55" s="67"/>
      <c r="G55" s="68" t="s">
        <v>22</v>
      </c>
      <c r="H55" s="69"/>
      <c r="I55" s="69">
        <v>54620020.299999997</v>
      </c>
      <c r="J55" s="69">
        <f t="shared" si="0"/>
        <v>175130516.45643216</v>
      </c>
      <c r="K55" s="75"/>
    </row>
    <row r="56" spans="4:11" s="10" customFormat="1" ht="33" customHeight="1" x14ac:dyDescent="0.2">
      <c r="D56" s="65"/>
      <c r="E56" s="66">
        <v>45982</v>
      </c>
      <c r="F56" s="67"/>
      <c r="G56" s="68" t="s">
        <v>22</v>
      </c>
      <c r="H56" s="69">
        <v>777934.11</v>
      </c>
      <c r="I56" s="69"/>
      <c r="J56" s="69">
        <f t="shared" si="0"/>
        <v>175908450.56643218</v>
      </c>
      <c r="K56" s="75"/>
    </row>
    <row r="57" spans="4:11" s="10" customFormat="1" ht="21" customHeight="1" x14ac:dyDescent="0.2">
      <c r="D57" s="65"/>
      <c r="E57" s="66">
        <v>45982</v>
      </c>
      <c r="F57" s="67"/>
      <c r="G57" s="68" t="s">
        <v>22</v>
      </c>
      <c r="H57" s="69"/>
      <c r="I57" s="69">
        <v>777934.11</v>
      </c>
      <c r="J57" s="69">
        <f t="shared" si="0"/>
        <v>175130516.45643216</v>
      </c>
      <c r="K57" s="75"/>
    </row>
    <row r="58" spans="4:11" s="10" customFormat="1" ht="27.75" customHeight="1" x14ac:dyDescent="0.2">
      <c r="D58" s="65"/>
      <c r="E58" s="66">
        <v>45982</v>
      </c>
      <c r="F58" s="67"/>
      <c r="G58" s="68" t="s">
        <v>22</v>
      </c>
      <c r="H58" s="69">
        <v>16849</v>
      </c>
      <c r="I58" s="69"/>
      <c r="J58" s="69">
        <f t="shared" si="0"/>
        <v>175147365.45643216</v>
      </c>
      <c r="K58" s="75"/>
    </row>
    <row r="59" spans="4:11" s="10" customFormat="1" ht="27.75" customHeight="1" x14ac:dyDescent="0.2">
      <c r="D59" s="65"/>
      <c r="E59" s="66">
        <v>45982</v>
      </c>
      <c r="F59" s="67"/>
      <c r="G59" s="68" t="s">
        <v>22</v>
      </c>
      <c r="H59" s="69"/>
      <c r="I59" s="69">
        <v>16849</v>
      </c>
      <c r="J59" s="69">
        <f t="shared" si="0"/>
        <v>175130516.45643216</v>
      </c>
      <c r="K59" s="75"/>
    </row>
    <row r="60" spans="4:11" s="10" customFormat="1" ht="27.75" customHeight="1" x14ac:dyDescent="0.2">
      <c r="D60" s="65"/>
      <c r="E60" s="66">
        <v>45985</v>
      </c>
      <c r="F60" s="67"/>
      <c r="G60" s="68" t="s">
        <v>22</v>
      </c>
      <c r="H60" s="69">
        <v>320000</v>
      </c>
      <c r="I60" s="69"/>
      <c r="J60" s="69">
        <f t="shared" si="0"/>
        <v>175450516.45643216</v>
      </c>
      <c r="K60" s="75"/>
    </row>
    <row r="61" spans="4:11" s="10" customFormat="1" ht="27.75" customHeight="1" x14ac:dyDescent="0.2">
      <c r="D61" s="65"/>
      <c r="E61" s="66">
        <v>45985</v>
      </c>
      <c r="F61" s="67"/>
      <c r="G61" s="68" t="s">
        <v>22</v>
      </c>
      <c r="H61" s="69"/>
      <c r="I61" s="69">
        <v>320000</v>
      </c>
      <c r="J61" s="69">
        <f t="shared" si="0"/>
        <v>175130516.45643216</v>
      </c>
      <c r="K61" s="75"/>
    </row>
    <row r="62" spans="4:11" s="10" customFormat="1" ht="27.75" customHeight="1" x14ac:dyDescent="0.2">
      <c r="D62" s="65"/>
      <c r="E62" s="66">
        <v>45988</v>
      </c>
      <c r="F62" s="67"/>
      <c r="G62" s="68" t="s">
        <v>22</v>
      </c>
      <c r="H62" s="69">
        <v>33345333.690000001</v>
      </c>
      <c r="I62" s="69"/>
      <c r="J62" s="69">
        <f t="shared" si="0"/>
        <v>208475850.14643216</v>
      </c>
      <c r="K62" s="75"/>
    </row>
    <row r="63" spans="4:11" s="10" customFormat="1" ht="27.75" customHeight="1" x14ac:dyDescent="0.2">
      <c r="D63" s="65"/>
      <c r="E63" s="66">
        <v>45988</v>
      </c>
      <c r="F63" s="67"/>
      <c r="G63" s="68" t="s">
        <v>22</v>
      </c>
      <c r="H63" s="69"/>
      <c r="I63" s="69">
        <v>33345333.690000001</v>
      </c>
      <c r="J63" s="69">
        <f t="shared" si="0"/>
        <v>175130516.45643216</v>
      </c>
      <c r="K63" s="75"/>
    </row>
    <row r="64" spans="4:11" s="10" customFormat="1" ht="27.75" customHeight="1" x14ac:dyDescent="0.2">
      <c r="D64" s="65"/>
      <c r="E64" s="66">
        <v>45988</v>
      </c>
      <c r="F64" s="67" t="s">
        <v>433</v>
      </c>
      <c r="G64" s="68" t="s">
        <v>434</v>
      </c>
      <c r="H64" s="69"/>
      <c r="I64" s="69">
        <v>100000</v>
      </c>
      <c r="J64" s="69">
        <f t="shared" si="0"/>
        <v>175030516.45643216</v>
      </c>
      <c r="K64" s="75"/>
    </row>
    <row r="65" spans="4:96" s="10" customFormat="1" ht="27.75" customHeight="1" x14ac:dyDescent="0.2">
      <c r="D65" s="65"/>
      <c r="E65" s="66">
        <v>45988</v>
      </c>
      <c r="F65" s="67" t="s">
        <v>435</v>
      </c>
      <c r="G65" s="68" t="s">
        <v>436</v>
      </c>
      <c r="H65" s="69"/>
      <c r="I65" s="69">
        <v>220000</v>
      </c>
      <c r="J65" s="69">
        <f t="shared" si="0"/>
        <v>174810516.45643216</v>
      </c>
      <c r="K65" s="75"/>
    </row>
    <row r="66" spans="4:96" s="10" customFormat="1" ht="27.75" customHeight="1" x14ac:dyDescent="0.2">
      <c r="D66" s="65"/>
      <c r="E66" s="66">
        <v>45988</v>
      </c>
      <c r="F66" s="67" t="s">
        <v>437</v>
      </c>
      <c r="G66" s="68" t="s">
        <v>438</v>
      </c>
      <c r="H66" s="69"/>
      <c r="I66" s="69">
        <v>305000</v>
      </c>
      <c r="J66" s="69">
        <f t="shared" si="0"/>
        <v>174505516.45643216</v>
      </c>
      <c r="K66" s="75"/>
    </row>
    <row r="67" spans="4:96" s="10" customFormat="1" ht="27.75" customHeight="1" x14ac:dyDescent="0.2">
      <c r="D67" s="65"/>
      <c r="E67" s="66">
        <v>45988</v>
      </c>
      <c r="F67" s="67" t="s">
        <v>439</v>
      </c>
      <c r="G67" s="68" t="s">
        <v>440</v>
      </c>
      <c r="H67" s="69"/>
      <c r="I67" s="69">
        <v>2399490.4</v>
      </c>
      <c r="J67" s="69">
        <f t="shared" si="0"/>
        <v>172106026.05643216</v>
      </c>
      <c r="K67" s="75"/>
    </row>
    <row r="68" spans="4:96" s="10" customFormat="1" ht="27.75" customHeight="1" x14ac:dyDescent="0.2">
      <c r="D68" s="65"/>
      <c r="E68" s="66">
        <v>45981</v>
      </c>
      <c r="F68" s="67" t="s">
        <v>441</v>
      </c>
      <c r="G68" s="68" t="s">
        <v>442</v>
      </c>
      <c r="H68" s="69"/>
      <c r="I68" s="69">
        <v>30697547.289999999</v>
      </c>
      <c r="J68" s="69">
        <f t="shared" si="0"/>
        <v>141408478.76643217</v>
      </c>
      <c r="K68" s="75"/>
    </row>
    <row r="69" spans="4:96" s="10" customFormat="1" ht="3" customHeight="1" thickBot="1" x14ac:dyDescent="0.25">
      <c r="D69" s="65"/>
      <c r="E69" s="66"/>
      <c r="F69" s="67"/>
      <c r="G69" s="68"/>
      <c r="H69" s="69"/>
      <c r="I69" s="69"/>
      <c r="J69" s="69">
        <f t="shared" si="0"/>
        <v>141408478.76643217</v>
      </c>
      <c r="K69" s="75"/>
    </row>
    <row r="70" spans="4:96" s="11" customFormat="1" ht="18.75" thickBot="1" x14ac:dyDescent="0.25">
      <c r="D70" s="236" t="s">
        <v>8</v>
      </c>
      <c r="E70" s="237"/>
      <c r="F70" s="237"/>
      <c r="G70" s="237"/>
      <c r="H70" s="88">
        <f>SUM(H17:H69)</f>
        <v>155230014.72</v>
      </c>
      <c r="I70" s="88">
        <f>SUM(I17:I69)</f>
        <v>189749039.67000002</v>
      </c>
      <c r="J70" s="89">
        <f>+J16+H70-I70</f>
        <v>141408478.76643211</v>
      </c>
      <c r="K70" s="25">
        <f>+J70-'[1]CTA. NOMINA 2000'!$G$1952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2"/>
      <c r="E71" s="82"/>
      <c r="F71" s="82"/>
      <c r="G71" s="82"/>
      <c r="H71" s="83"/>
      <c r="I71" s="83"/>
      <c r="J71" s="84"/>
      <c r="K71" s="2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2"/>
      <c r="E72" s="82"/>
      <c r="F72" s="82"/>
      <c r="G72" s="33"/>
      <c r="H72" s="9"/>
      <c r="I72" s="78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2"/>
      <c r="E73" s="82"/>
      <c r="F73" s="82"/>
      <c r="G73" s="33"/>
      <c r="H73" s="9"/>
      <c r="I73" s="78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2"/>
      <c r="E74" s="82"/>
      <c r="F74" s="82"/>
      <c r="G74" s="33"/>
      <c r="H74" s="9"/>
      <c r="I74" s="78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9"/>
      <c r="E75" s="77" t="s">
        <v>33</v>
      </c>
      <c r="F75" s="9"/>
      <c r="G75" s="33" t="s">
        <v>37</v>
      </c>
      <c r="H75" s="9"/>
      <c r="I75" s="77" t="s">
        <v>34</v>
      </c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9"/>
      <c r="E76" s="77" t="s">
        <v>28</v>
      </c>
      <c r="F76" s="9"/>
      <c r="G76" s="77" t="s">
        <v>29</v>
      </c>
      <c r="H76" s="9"/>
      <c r="I76" s="77" t="s">
        <v>32</v>
      </c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9"/>
      <c r="E77" s="77" t="s">
        <v>30</v>
      </c>
      <c r="F77" s="9"/>
      <c r="G77" s="77" t="s">
        <v>64</v>
      </c>
      <c r="H77" s="9"/>
      <c r="I77" s="77" t="s">
        <v>66</v>
      </c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77" t="s">
        <v>31</v>
      </c>
      <c r="F78" s="9"/>
      <c r="G78" s="77" t="s">
        <v>46</v>
      </c>
      <c r="H78" s="9"/>
      <c r="I78" s="77" t="s">
        <v>45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9"/>
      <c r="E79" s="9"/>
      <c r="F79" s="9"/>
      <c r="H79" s="9"/>
      <c r="I79" s="9"/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9"/>
      <c r="E80" s="9"/>
      <c r="F80" s="9"/>
      <c r="H80" s="9"/>
      <c r="I80" s="9"/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9"/>
      <c r="E81" s="9"/>
      <c r="F81" s="9"/>
      <c r="H81" s="9"/>
      <c r="I81" s="9"/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G83" s="1"/>
      <c r="H83" s="1"/>
      <c r="I83" s="1"/>
      <c r="J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1"/>
      <c r="E84" s="1"/>
      <c r="F84" s="1"/>
      <c r="G84" s="1"/>
      <c r="H84" s="1"/>
      <c r="I84" s="1"/>
      <c r="J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1"/>
      <c r="E85" s="1"/>
      <c r="F85" s="1"/>
      <c r="G85" s="1"/>
      <c r="H85" s="1"/>
      <c r="I85" s="1"/>
      <c r="J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1"/>
      <c r="E86" s="1"/>
      <c r="F86" s="1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9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x14ac:dyDescent="0.2">
      <c r="H92" s="9"/>
      <c r="I92" s="9"/>
      <c r="J92" s="9"/>
    </row>
    <row r="93" spans="4:96" x14ac:dyDescent="0.2">
      <c r="D93" s="9"/>
      <c r="E93" s="9"/>
      <c r="F93" s="9"/>
    </row>
    <row r="113" spans="4:4" ht="15" x14ac:dyDescent="0.2">
      <c r="D113" s="80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rowBreaks count="1" manualBreakCount="1">
    <brk id="41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opLeftCell="C8" zoomScale="85" zoomScaleNormal="85" zoomScaleSheetLayoutView="70" workbookViewId="0">
      <selection activeCell="F38" sqref="F38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23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172</v>
      </c>
      <c r="E11" s="228"/>
      <c r="F11" s="228"/>
      <c r="G11" s="228"/>
      <c r="H11" s="228"/>
      <c r="I11" s="228"/>
      <c r="J11" s="228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7"/>
      <c r="E14" s="224" t="s">
        <v>23</v>
      </c>
      <c r="F14" s="224"/>
      <c r="G14" s="224"/>
      <c r="H14" s="224"/>
      <c r="I14" s="224"/>
      <c r="J14" s="224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7"/>
      <c r="E15" s="223" t="s">
        <v>24</v>
      </c>
      <c r="F15" s="223"/>
      <c r="G15" s="223"/>
      <c r="H15" s="223"/>
      <c r="I15" s="223"/>
      <c r="J15" s="46">
        <f>+'[1]CTA. FONDOCYT 960'!$J$103</f>
        <v>1179167.0799999998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7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7"/>
      <c r="E17" s="108"/>
      <c r="F17" s="107"/>
      <c r="G17" s="108">
        <f>+'INGRESOS CUENTA COLECT'!D17</f>
        <v>45961</v>
      </c>
      <c r="H17" s="109"/>
      <c r="I17" s="110">
        <v>0</v>
      </c>
      <c r="J17" s="109">
        <f>+J15</f>
        <v>1179167.0799999998</v>
      </c>
    </row>
    <row r="18" spans="4:96" s="10" customFormat="1" ht="26.25" hidden="1" customHeight="1" x14ac:dyDescent="0.2">
      <c r="D18" s="162"/>
      <c r="E18" s="163"/>
      <c r="F18" s="164"/>
      <c r="G18" s="189"/>
      <c r="H18" s="165"/>
      <c r="I18" s="166"/>
      <c r="J18" s="69">
        <f>J17+H18-I18</f>
        <v>1179167.0799999998</v>
      </c>
    </row>
    <row r="19" spans="4:96" s="10" customFormat="1" ht="26.25" hidden="1" customHeight="1" x14ac:dyDescent="0.2">
      <c r="D19" s="218"/>
      <c r="E19" s="217"/>
      <c r="F19" s="216"/>
      <c r="G19" s="215"/>
      <c r="H19" s="219"/>
      <c r="I19" s="221"/>
      <c r="J19" s="220">
        <f>J18+H19-I19</f>
        <v>1179167.0799999998</v>
      </c>
    </row>
    <row r="20" spans="4:96" s="10" customFormat="1" ht="26.25" hidden="1" customHeight="1" x14ac:dyDescent="0.2">
      <c r="D20" s="218"/>
      <c r="E20" s="217"/>
      <c r="F20" s="216"/>
      <c r="G20" s="215"/>
      <c r="H20" s="219"/>
      <c r="I20" s="221"/>
      <c r="J20" s="220">
        <f t="shared" ref="J20:J29" si="0">J19+H20-I20</f>
        <v>1179167.0799999998</v>
      </c>
    </row>
    <row r="21" spans="4:96" s="10" customFormat="1" ht="26.25" hidden="1" customHeight="1" x14ac:dyDescent="0.2">
      <c r="D21" s="218"/>
      <c r="E21" s="217"/>
      <c r="F21" s="216"/>
      <c r="G21" s="215"/>
      <c r="H21" s="219"/>
      <c r="I21" s="221"/>
      <c r="J21" s="220">
        <f t="shared" si="0"/>
        <v>1179167.0799999998</v>
      </c>
    </row>
    <row r="22" spans="4:96" s="10" customFormat="1" ht="26.25" customHeight="1" thickBot="1" x14ac:dyDescent="0.25">
      <c r="D22" s="218"/>
      <c r="E22" s="217">
        <v>45991</v>
      </c>
      <c r="F22" s="216"/>
      <c r="G22" s="215" t="s">
        <v>27</v>
      </c>
      <c r="H22" s="219"/>
      <c r="I22" s="221">
        <v>175</v>
      </c>
      <c r="J22" s="220">
        <f t="shared" si="0"/>
        <v>1178992.0799999998</v>
      </c>
    </row>
    <row r="23" spans="4:96" s="10" customFormat="1" ht="26.25" hidden="1" customHeight="1" x14ac:dyDescent="0.2">
      <c r="D23" s="209"/>
      <c r="E23" s="210"/>
      <c r="F23" s="211"/>
      <c r="G23" s="212"/>
      <c r="H23" s="213"/>
      <c r="I23" s="214"/>
      <c r="J23" s="69">
        <f t="shared" si="0"/>
        <v>1178992.0799999998</v>
      </c>
    </row>
    <row r="24" spans="4:96" s="10" customFormat="1" ht="26.25" hidden="1" customHeight="1" x14ac:dyDescent="0.2">
      <c r="D24" s="209"/>
      <c r="E24" s="210"/>
      <c r="F24" s="211"/>
      <c r="G24" s="212"/>
      <c r="H24" s="213"/>
      <c r="I24" s="214"/>
      <c r="J24" s="69">
        <f t="shared" si="0"/>
        <v>1178992.0799999998</v>
      </c>
    </row>
    <row r="25" spans="4:96" s="10" customFormat="1" ht="26.25" hidden="1" customHeight="1" x14ac:dyDescent="0.2">
      <c r="D25" s="209"/>
      <c r="E25" s="210"/>
      <c r="F25" s="211"/>
      <c r="G25" s="212"/>
      <c r="H25" s="213"/>
      <c r="I25" s="214"/>
      <c r="J25" s="69">
        <f t="shared" si="0"/>
        <v>1178992.0799999998</v>
      </c>
    </row>
    <row r="26" spans="4:96" s="10" customFormat="1" ht="26.25" hidden="1" customHeight="1" x14ac:dyDescent="0.2">
      <c r="D26" s="209"/>
      <c r="E26" s="210"/>
      <c r="F26" s="211"/>
      <c r="G26" s="212"/>
      <c r="H26" s="213"/>
      <c r="I26" s="214"/>
      <c r="J26" s="69">
        <f t="shared" si="0"/>
        <v>1178992.0799999998</v>
      </c>
    </row>
    <row r="27" spans="4:96" s="10" customFormat="1" ht="26.25" hidden="1" customHeight="1" x14ac:dyDescent="0.2">
      <c r="D27" s="209"/>
      <c r="E27" s="210"/>
      <c r="F27" s="211"/>
      <c r="G27" s="212"/>
      <c r="H27" s="213"/>
      <c r="I27" s="214"/>
      <c r="J27" s="69">
        <f t="shared" si="0"/>
        <v>1178992.0799999998</v>
      </c>
    </row>
    <row r="28" spans="4:96" s="10" customFormat="1" ht="26.25" hidden="1" customHeight="1" x14ac:dyDescent="0.2">
      <c r="D28" s="209"/>
      <c r="E28" s="210"/>
      <c r="F28" s="211"/>
      <c r="G28" s="212"/>
      <c r="H28" s="213"/>
      <c r="I28" s="214"/>
      <c r="J28" s="69">
        <f t="shared" si="0"/>
        <v>1178992.0799999998</v>
      </c>
    </row>
    <row r="29" spans="4:96" s="10" customFormat="1" ht="26.25" hidden="1" customHeight="1" thickBot="1" x14ac:dyDescent="0.25">
      <c r="D29" s="209"/>
      <c r="E29" s="210"/>
      <c r="F29" s="211"/>
      <c r="G29" s="212"/>
      <c r="H29" s="213"/>
      <c r="I29" s="214"/>
      <c r="J29" s="69">
        <f t="shared" si="0"/>
        <v>1178992.0799999998</v>
      </c>
    </row>
    <row r="30" spans="4:96" s="11" customFormat="1" ht="19.5" thickTop="1" thickBot="1" x14ac:dyDescent="0.25">
      <c r="D30" s="238" t="s">
        <v>8</v>
      </c>
      <c r="E30" s="238"/>
      <c r="F30" s="238"/>
      <c r="G30" s="238"/>
      <c r="H30" s="70">
        <v>0</v>
      </c>
      <c r="I30" s="70">
        <f>SUM(I18:I22)</f>
        <v>175</v>
      </c>
      <c r="J30" s="70">
        <f>+J15+H30-I30</f>
        <v>1178992.0799999998</v>
      </c>
      <c r="K30" s="25">
        <f>+J30-'[1]CTA. FONDOCYT 960'!$J$104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7" t="s">
        <v>33</v>
      </c>
      <c r="F35" s="9"/>
      <c r="G35" s="78" t="s">
        <v>35</v>
      </c>
      <c r="H35" s="9"/>
      <c r="I35" s="77" t="s">
        <v>34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7" t="s">
        <v>28</v>
      </c>
      <c r="F36" s="9"/>
      <c r="G36" s="77" t="s">
        <v>29</v>
      </c>
      <c r="H36" s="9"/>
      <c r="I36" s="77" t="s">
        <v>32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7" t="s">
        <v>30</v>
      </c>
      <c r="F37" s="9"/>
      <c r="G37" s="77" t="s">
        <v>64</v>
      </c>
      <c r="H37" s="9"/>
      <c r="I37" s="77" t="s">
        <v>66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7" t="s">
        <v>31</v>
      </c>
      <c r="F38" s="9"/>
      <c r="G38" s="77" t="s">
        <v>46</v>
      </c>
      <c r="H38" s="9"/>
      <c r="I38" s="77" t="s">
        <v>45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8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9"/>
      <c r="E47" s="239"/>
      <c r="F47" s="239"/>
      <c r="G47" s="239"/>
      <c r="H47" s="239"/>
      <c r="I47" s="239"/>
      <c r="J47" s="23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40"/>
      <c r="E48" s="240"/>
      <c r="F48" s="240"/>
      <c r="G48" s="240"/>
      <c r="H48" s="240"/>
      <c r="I48" s="240"/>
      <c r="J48" s="240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9"/>
      <c r="E49" s="229"/>
      <c r="F49" s="229"/>
      <c r="G49" s="229"/>
      <c r="H49" s="229"/>
      <c r="I49" s="229"/>
      <c r="J49" s="22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9"/>
      <c r="E50" s="229"/>
      <c r="F50" s="229"/>
      <c r="G50" s="229"/>
      <c r="H50" s="229"/>
      <c r="I50" s="229"/>
      <c r="J50" s="2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9"/>
      <c r="E51" s="229"/>
      <c r="F51" s="229"/>
      <c r="G51" s="229"/>
      <c r="H51" s="229"/>
      <c r="I51" s="229"/>
      <c r="J51" s="22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9"/>
      <c r="E52" s="229"/>
      <c r="F52" s="229"/>
      <c r="G52" s="229"/>
      <c r="H52" s="229"/>
      <c r="I52" s="229"/>
      <c r="J52" s="22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52:J52"/>
    <mergeCell ref="D30:G30"/>
    <mergeCell ref="D47:J47"/>
    <mergeCell ref="D48:J48"/>
    <mergeCell ref="D49:J49"/>
    <mergeCell ref="D50:J50"/>
    <mergeCell ref="D51:J5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69"/>
  <sheetViews>
    <sheetView topLeftCell="C6" zoomScale="85" zoomScaleNormal="85" zoomScaleSheetLayoutView="70" workbookViewId="0">
      <selection activeCell="D23" sqref="D23:G23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52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172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1" t="s">
        <v>53</v>
      </c>
      <c r="D12" s="241"/>
      <c r="E12" s="241"/>
      <c r="F12" s="241"/>
      <c r="G12" s="241"/>
      <c r="H12" s="241"/>
      <c r="I12" s="241"/>
      <c r="J12" s="241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52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45961</v>
      </c>
      <c r="H16" s="140"/>
      <c r="I16" s="141">
        <v>0</v>
      </c>
      <c r="J16" s="140">
        <f>+J14</f>
        <v>980606.4</v>
      </c>
    </row>
    <row r="17" spans="4:96" s="10" customFormat="1" ht="16.5" hidden="1" x14ac:dyDescent="0.2">
      <c r="D17" s="65"/>
      <c r="E17" s="66"/>
      <c r="F17" s="67"/>
      <c r="G17" s="81"/>
      <c r="H17" s="69"/>
      <c r="I17" s="69"/>
      <c r="J17" s="69">
        <f t="shared" ref="J17:J22" si="0">J16+H17-I17</f>
        <v>980606.4</v>
      </c>
    </row>
    <row r="18" spans="4:96" s="10" customFormat="1" ht="16.5" hidden="1" x14ac:dyDescent="0.2">
      <c r="D18" s="65"/>
      <c r="E18" s="66"/>
      <c r="F18" s="67"/>
      <c r="G18" s="68"/>
      <c r="H18" s="69"/>
      <c r="I18" s="69"/>
      <c r="J18" s="69">
        <f t="shared" si="0"/>
        <v>980606.4</v>
      </c>
    </row>
    <row r="19" spans="4:96" s="10" customFormat="1" ht="16.5" hidden="1" x14ac:dyDescent="0.2">
      <c r="D19" s="65"/>
      <c r="E19" s="66"/>
      <c r="F19" s="67"/>
      <c r="G19" s="68"/>
      <c r="H19" s="69"/>
      <c r="I19" s="69"/>
      <c r="J19" s="69">
        <f t="shared" si="0"/>
        <v>980606.4</v>
      </c>
    </row>
    <row r="20" spans="4:96" s="10" customFormat="1" ht="17.25" thickBot="1" x14ac:dyDescent="0.25">
      <c r="D20" s="65"/>
      <c r="E20" s="66">
        <v>45991</v>
      </c>
      <c r="F20" s="67"/>
      <c r="G20" s="68"/>
      <c r="H20" s="69"/>
      <c r="I20" s="69"/>
      <c r="J20" s="69">
        <f t="shared" si="0"/>
        <v>980606.4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980606.4</v>
      </c>
    </row>
    <row r="22" spans="4:96" s="10" customFormat="1" ht="27.75" hidden="1" customHeight="1" thickBot="1" x14ac:dyDescent="0.25">
      <c r="D22" s="65"/>
      <c r="E22" s="66"/>
      <c r="F22" s="67"/>
      <c r="G22" s="68"/>
      <c r="H22" s="69"/>
      <c r="I22" s="69"/>
      <c r="J22" s="69">
        <f t="shared" si="0"/>
        <v>980606.4</v>
      </c>
      <c r="K22" s="75"/>
    </row>
    <row r="23" spans="4:96" s="11" customFormat="1" ht="18.75" thickBot="1" x14ac:dyDescent="0.25">
      <c r="D23" s="236" t="s">
        <v>8</v>
      </c>
      <c r="E23" s="237"/>
      <c r="F23" s="237"/>
      <c r="G23" s="237"/>
      <c r="H23" s="88">
        <f>SUM(H17:H22)</f>
        <v>0</v>
      </c>
      <c r="I23" s="88">
        <f>SUM(I17:I22)</f>
        <v>0</v>
      </c>
      <c r="J23" s="89">
        <f>+J16+H23-I23</f>
        <v>980606.4</v>
      </c>
      <c r="K23" s="25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2"/>
      <c r="E24" s="82"/>
      <c r="F24" s="82"/>
      <c r="G24" s="82"/>
      <c r="H24" s="83"/>
      <c r="I24" s="83"/>
      <c r="J24" s="84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2"/>
      <c r="E25" s="82"/>
      <c r="F25" s="82"/>
      <c r="G25" s="33"/>
      <c r="H25" s="9"/>
      <c r="I25" s="78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2"/>
      <c r="E26" s="82"/>
      <c r="F26" s="82"/>
      <c r="G26" s="33"/>
      <c r="H26" s="9"/>
      <c r="I26" s="78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2"/>
      <c r="E27" s="82"/>
      <c r="F27" s="82"/>
      <c r="G27" s="33"/>
      <c r="H27" s="9"/>
      <c r="I27" s="78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2"/>
      <c r="E28" s="82"/>
      <c r="F28" s="82"/>
      <c r="G28" s="33"/>
      <c r="H28" s="9"/>
      <c r="I28" s="78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2"/>
      <c r="E29" s="82"/>
      <c r="F29" s="82"/>
      <c r="G29" s="33"/>
      <c r="H29" s="9"/>
      <c r="I29" s="78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2"/>
      <c r="E30" s="82"/>
      <c r="F30" s="82"/>
      <c r="G30" s="33"/>
      <c r="H30" s="9"/>
      <c r="I30" s="78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77" t="s">
        <v>33</v>
      </c>
      <c r="F31" s="9"/>
      <c r="G31" s="33" t="s">
        <v>37</v>
      </c>
      <c r="H31" s="9"/>
      <c r="I31" s="77" t="s">
        <v>34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77" t="s">
        <v>28</v>
      </c>
      <c r="F32" s="9"/>
      <c r="G32" s="77" t="s">
        <v>29</v>
      </c>
      <c r="H32" s="9"/>
      <c r="I32" s="77" t="s">
        <v>32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77" t="s">
        <v>30</v>
      </c>
      <c r="F33" s="9"/>
      <c r="G33" s="77" t="s">
        <v>64</v>
      </c>
      <c r="H33" s="9"/>
      <c r="I33" s="77" t="s">
        <v>66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77" t="s">
        <v>31</v>
      </c>
      <c r="F34" s="9"/>
      <c r="G34" s="77" t="s">
        <v>46</v>
      </c>
      <c r="H34" s="9"/>
      <c r="I34" s="77" t="s">
        <v>45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0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96"/>
  <sheetViews>
    <sheetView topLeftCell="C5" zoomScale="85" zoomScaleNormal="85" zoomScaleSheetLayoutView="70" workbookViewId="0">
      <selection activeCell="G54" sqref="G54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61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172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2"/>
      <c r="D12" s="242"/>
      <c r="E12" s="242"/>
      <c r="F12" s="242"/>
      <c r="G12" s="201" t="s">
        <v>60</v>
      </c>
      <c r="H12" s="200"/>
      <c r="I12" s="200"/>
      <c r="J12" s="200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52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+'[1]CTA.  3103 F. REPONIBLE'!$J$53</f>
        <v>1073003.3999999999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45961</v>
      </c>
      <c r="H16" s="140"/>
      <c r="I16" s="141">
        <v>0</v>
      </c>
      <c r="J16" s="140">
        <f>+J14</f>
        <v>1073003.3999999999</v>
      </c>
    </row>
    <row r="17" spans="4:96" s="10" customFormat="1" ht="28.5" x14ac:dyDescent="0.2">
      <c r="D17" s="65"/>
      <c r="E17" s="66">
        <v>45965</v>
      </c>
      <c r="F17" s="67" t="s">
        <v>128</v>
      </c>
      <c r="G17" s="81" t="s">
        <v>133</v>
      </c>
      <c r="H17" s="69"/>
      <c r="I17" s="69">
        <v>24586.11</v>
      </c>
      <c r="J17" s="69">
        <f t="shared" ref="J17:J49" si="0">J16+H17-I17</f>
        <v>1048417.2899999999</v>
      </c>
    </row>
    <row r="18" spans="4:96" s="11" customFormat="1" ht="14.25" x14ac:dyDescent="0.2">
      <c r="D18" s="65"/>
      <c r="E18" s="66">
        <v>45978</v>
      </c>
      <c r="F18" s="67"/>
      <c r="G18" s="68" t="s">
        <v>132</v>
      </c>
      <c r="H18" s="69"/>
      <c r="I18" s="69">
        <v>187.64</v>
      </c>
      <c r="J18" s="69">
        <f t="shared" si="0"/>
        <v>1048229.6499999999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42.75" x14ac:dyDescent="0.2">
      <c r="D19" s="65"/>
      <c r="E19" s="66">
        <v>45978</v>
      </c>
      <c r="F19" s="67"/>
      <c r="G19" s="68" t="s">
        <v>443</v>
      </c>
      <c r="H19" s="69"/>
      <c r="I19" s="69">
        <v>600</v>
      </c>
      <c r="J19" s="69">
        <f t="shared" si="0"/>
        <v>1047629.6499999999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x14ac:dyDescent="0.2">
      <c r="D20" s="65"/>
      <c r="E20" s="66">
        <v>45978</v>
      </c>
      <c r="F20" s="67"/>
      <c r="G20" s="68" t="s">
        <v>444</v>
      </c>
      <c r="H20" s="69"/>
      <c r="I20" s="69">
        <v>160</v>
      </c>
      <c r="J20" s="69">
        <f t="shared" si="0"/>
        <v>1047469.6499999999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29.25" thickBot="1" x14ac:dyDescent="0.25">
      <c r="D21" s="65"/>
      <c r="E21" s="66">
        <v>45989</v>
      </c>
      <c r="F21" s="67"/>
      <c r="G21" s="68" t="s">
        <v>27</v>
      </c>
      <c r="H21" s="69"/>
      <c r="I21" s="69">
        <v>175</v>
      </c>
      <c r="J21" s="69">
        <f t="shared" si="0"/>
        <v>1047294.6499999999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4.25" hidden="1" x14ac:dyDescent="0.2">
      <c r="D22" s="65"/>
      <c r="E22" s="66"/>
      <c r="F22" s="67"/>
      <c r="G22" s="68"/>
      <c r="H22" s="69"/>
      <c r="I22" s="69"/>
      <c r="J22" s="69">
        <f t="shared" si="0"/>
        <v>1047294.6499999999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hidden="1" x14ac:dyDescent="0.2">
      <c r="D23" s="65"/>
      <c r="E23" s="66"/>
      <c r="F23" s="67"/>
      <c r="G23" s="68"/>
      <c r="H23" s="69"/>
      <c r="I23" s="69"/>
      <c r="J23" s="69">
        <f t="shared" si="0"/>
        <v>1047294.6499999999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5"/>
      <c r="E24" s="66"/>
      <c r="F24" s="67"/>
      <c r="G24" s="68"/>
      <c r="H24" s="69"/>
      <c r="I24" s="69"/>
      <c r="J24" s="69">
        <f t="shared" si="0"/>
        <v>1047294.6499999999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5"/>
      <c r="E25" s="66"/>
      <c r="F25" s="67"/>
      <c r="G25" s="68"/>
      <c r="H25" s="69"/>
      <c r="I25" s="69"/>
      <c r="J25" s="69">
        <f t="shared" si="0"/>
        <v>1047294.6499999999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5"/>
      <c r="E26" s="66"/>
      <c r="F26" s="67"/>
      <c r="G26" s="68"/>
      <c r="H26" s="69"/>
      <c r="I26" s="69"/>
      <c r="J26" s="69">
        <f t="shared" si="0"/>
        <v>1047294.6499999999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5"/>
      <c r="E27" s="66"/>
      <c r="F27" s="67"/>
      <c r="G27" s="68"/>
      <c r="H27" s="69"/>
      <c r="I27" s="69"/>
      <c r="J27" s="69">
        <f t="shared" si="0"/>
        <v>1047294.6499999999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5"/>
      <c r="E28" s="66"/>
      <c r="F28" s="67"/>
      <c r="G28" s="68"/>
      <c r="H28" s="69"/>
      <c r="I28" s="69"/>
      <c r="J28" s="69">
        <f t="shared" si="0"/>
        <v>1047294.6499999999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5"/>
      <c r="E29" s="66"/>
      <c r="F29" s="67"/>
      <c r="G29" s="68"/>
      <c r="H29" s="69"/>
      <c r="I29" s="69"/>
      <c r="J29" s="69">
        <f t="shared" si="0"/>
        <v>1047294.6499999999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5"/>
      <c r="E30" s="66"/>
      <c r="F30" s="67"/>
      <c r="G30" s="68"/>
      <c r="H30" s="69"/>
      <c r="I30" s="69"/>
      <c r="J30" s="69">
        <f t="shared" si="0"/>
        <v>1047294.6499999999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hidden="1" x14ac:dyDescent="0.2">
      <c r="D31" s="65"/>
      <c r="E31" s="66"/>
      <c r="F31" s="67"/>
      <c r="G31" s="68"/>
      <c r="H31" s="69"/>
      <c r="I31" s="69"/>
      <c r="J31" s="69">
        <f t="shared" si="0"/>
        <v>1047294.6499999999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5"/>
      <c r="E32" s="66"/>
      <c r="F32" s="67"/>
      <c r="G32" s="68"/>
      <c r="H32" s="69"/>
      <c r="I32" s="69"/>
      <c r="J32" s="69">
        <f t="shared" si="0"/>
        <v>1047294.6499999999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65"/>
      <c r="E33" s="66"/>
      <c r="F33" s="67"/>
      <c r="G33" s="68"/>
      <c r="H33" s="69"/>
      <c r="I33" s="69"/>
      <c r="J33" s="69">
        <f t="shared" si="0"/>
        <v>1047294.6499999999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hidden="1" x14ac:dyDescent="0.2">
      <c r="D34" s="65"/>
      <c r="E34" s="66"/>
      <c r="F34" s="67"/>
      <c r="G34" s="68"/>
      <c r="H34" s="69"/>
      <c r="I34" s="69"/>
      <c r="J34" s="69">
        <f t="shared" si="0"/>
        <v>1047294.6499999999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1047294.6499999999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hidden="1" x14ac:dyDescent="0.2">
      <c r="D36" s="65"/>
      <c r="E36" s="66"/>
      <c r="F36" s="67"/>
      <c r="G36" s="68"/>
      <c r="H36" s="69"/>
      <c r="I36" s="69"/>
      <c r="J36" s="69">
        <f t="shared" si="0"/>
        <v>1047294.6499999999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hidden="1" x14ac:dyDescent="0.2">
      <c r="D37" s="65"/>
      <c r="E37" s="66"/>
      <c r="F37" s="67"/>
      <c r="G37" s="68"/>
      <c r="H37" s="69"/>
      <c r="I37" s="69"/>
      <c r="J37" s="69">
        <f t="shared" si="0"/>
        <v>1047294.6499999999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hidden="1" x14ac:dyDescent="0.2">
      <c r="D38" s="65"/>
      <c r="E38" s="66"/>
      <c r="F38" s="67"/>
      <c r="G38" s="68"/>
      <c r="H38" s="69"/>
      <c r="I38" s="69"/>
      <c r="J38" s="69">
        <f t="shared" si="0"/>
        <v>1047294.6499999999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ht="14.25" hidden="1" x14ac:dyDescent="0.2">
      <c r="D39" s="65"/>
      <c r="E39" s="66"/>
      <c r="F39" s="67"/>
      <c r="G39" s="68"/>
      <c r="H39" s="69"/>
      <c r="I39" s="69"/>
      <c r="J39" s="69">
        <f t="shared" si="0"/>
        <v>1047294.6499999999</v>
      </c>
    </row>
    <row r="40" spans="4:96" ht="14.25" hidden="1" x14ac:dyDescent="0.2">
      <c r="D40" s="65"/>
      <c r="E40" s="66"/>
      <c r="F40" s="67"/>
      <c r="G40" s="68"/>
      <c r="H40" s="69"/>
      <c r="I40" s="69"/>
      <c r="J40" s="69">
        <f t="shared" si="0"/>
        <v>1047294.6499999999</v>
      </c>
    </row>
    <row r="41" spans="4:96" ht="14.25" hidden="1" x14ac:dyDescent="0.2">
      <c r="D41" s="65"/>
      <c r="E41" s="66"/>
      <c r="F41" s="67"/>
      <c r="G41" s="68"/>
      <c r="H41" s="69"/>
      <c r="I41" s="69"/>
      <c r="J41" s="69">
        <f t="shared" si="0"/>
        <v>1047294.6499999999</v>
      </c>
    </row>
    <row r="42" spans="4:96" ht="14.25" hidden="1" x14ac:dyDescent="0.2">
      <c r="D42" s="65"/>
      <c r="E42" s="66"/>
      <c r="F42" s="67"/>
      <c r="G42" s="68"/>
      <c r="H42" s="69"/>
      <c r="I42" s="69"/>
      <c r="J42" s="69">
        <f t="shared" si="0"/>
        <v>1047294.6499999999</v>
      </c>
    </row>
    <row r="43" spans="4:96" ht="14.25" hidden="1" x14ac:dyDescent="0.2">
      <c r="D43" s="65"/>
      <c r="E43" s="66"/>
      <c r="F43" s="67"/>
      <c r="G43" s="68"/>
      <c r="H43" s="69"/>
      <c r="I43" s="69"/>
      <c r="J43" s="69">
        <f t="shared" si="0"/>
        <v>1047294.6499999999</v>
      </c>
    </row>
    <row r="44" spans="4:96" ht="14.25" hidden="1" x14ac:dyDescent="0.2">
      <c r="D44" s="65"/>
      <c r="E44" s="66"/>
      <c r="F44" s="67"/>
      <c r="G44" s="68"/>
      <c r="H44" s="69"/>
      <c r="I44" s="69"/>
      <c r="J44" s="69">
        <f t="shared" si="0"/>
        <v>1047294.6499999999</v>
      </c>
    </row>
    <row r="45" spans="4:96" ht="14.25" hidden="1" x14ac:dyDescent="0.2">
      <c r="D45" s="65"/>
      <c r="E45" s="66"/>
      <c r="F45" s="67"/>
      <c r="G45" s="68"/>
      <c r="H45" s="69"/>
      <c r="I45" s="69"/>
      <c r="J45" s="69">
        <f t="shared" si="0"/>
        <v>1047294.6499999999</v>
      </c>
    </row>
    <row r="46" spans="4:96" ht="14.25" hidden="1" x14ac:dyDescent="0.2">
      <c r="D46" s="65"/>
      <c r="E46" s="66"/>
      <c r="F46" s="67"/>
      <c r="G46" s="68"/>
      <c r="H46" s="69"/>
      <c r="I46" s="69"/>
      <c r="J46" s="69">
        <f t="shared" si="0"/>
        <v>1047294.6499999999</v>
      </c>
    </row>
    <row r="47" spans="4:96" ht="14.25" hidden="1" x14ac:dyDescent="0.2">
      <c r="D47" s="65"/>
      <c r="E47" s="66"/>
      <c r="F47" s="67"/>
      <c r="G47" s="68"/>
      <c r="H47" s="69"/>
      <c r="I47" s="69"/>
      <c r="J47" s="69">
        <f t="shared" si="0"/>
        <v>1047294.6499999999</v>
      </c>
    </row>
    <row r="48" spans="4:96" ht="14.25" hidden="1" x14ac:dyDescent="0.2">
      <c r="D48" s="65"/>
      <c r="E48" s="66"/>
      <c r="F48" s="67"/>
      <c r="G48" s="68"/>
      <c r="H48" s="69"/>
      <c r="I48" s="69"/>
      <c r="J48" s="69">
        <f t="shared" si="0"/>
        <v>1047294.6499999999</v>
      </c>
    </row>
    <row r="49" spans="4:11" ht="15" hidden="1" thickBot="1" x14ac:dyDescent="0.25">
      <c r="D49" s="65"/>
      <c r="E49" s="66"/>
      <c r="F49" s="67"/>
      <c r="G49" s="68"/>
      <c r="H49" s="69"/>
      <c r="I49" s="69"/>
      <c r="J49" s="69">
        <f t="shared" si="0"/>
        <v>1047294.6499999999</v>
      </c>
    </row>
    <row r="50" spans="4:11" ht="15" thickBot="1" x14ac:dyDescent="0.25">
      <c r="D50" s="236" t="s">
        <v>8</v>
      </c>
      <c r="E50" s="237"/>
      <c r="F50" s="237"/>
      <c r="G50" s="237"/>
      <c r="H50" s="88">
        <f>SUM(H17:H49)</f>
        <v>0</v>
      </c>
      <c r="I50" s="88">
        <f>SUM(I17:I49)</f>
        <v>25708.75</v>
      </c>
      <c r="J50" s="89">
        <f>+J16+H50-I50</f>
        <v>1047294.6499999999</v>
      </c>
      <c r="K50" s="22">
        <f>+J50-'[1]CTA.  3103 F. REPONIBLE'!$J$58</f>
        <v>0</v>
      </c>
    </row>
    <row r="51" spans="4:11" ht="14.25" x14ac:dyDescent="0.2">
      <c r="D51" s="82"/>
      <c r="E51" s="82"/>
      <c r="F51" s="82"/>
      <c r="G51" s="82"/>
      <c r="H51" s="83"/>
      <c r="I51" s="83"/>
      <c r="J51" s="84"/>
    </row>
    <row r="52" spans="4:11" ht="14.25" x14ac:dyDescent="0.2">
      <c r="D52" s="82"/>
      <c r="E52" s="82"/>
      <c r="F52" s="82"/>
      <c r="G52" s="33"/>
      <c r="H52" s="9"/>
      <c r="I52" s="78"/>
      <c r="J52" s="9"/>
    </row>
    <row r="53" spans="4:11" ht="14.25" x14ac:dyDescent="0.2">
      <c r="D53" s="82"/>
      <c r="E53" s="82"/>
      <c r="F53" s="82"/>
      <c r="G53" s="33"/>
      <c r="H53" s="9"/>
      <c r="I53" s="78"/>
      <c r="J53" s="9"/>
    </row>
    <row r="54" spans="4:11" ht="14.25" x14ac:dyDescent="0.2">
      <c r="D54" s="82"/>
      <c r="E54" s="82"/>
      <c r="F54" s="82"/>
      <c r="G54" s="33"/>
      <c r="H54" s="9"/>
      <c r="I54" s="78"/>
      <c r="J54" s="9"/>
    </row>
    <row r="55" spans="4:11" ht="14.25" x14ac:dyDescent="0.2">
      <c r="D55" s="82"/>
      <c r="E55" s="82"/>
      <c r="F55" s="82"/>
      <c r="G55" s="33"/>
      <c r="H55" s="9"/>
      <c r="I55" s="78"/>
      <c r="J55" s="9"/>
    </row>
    <row r="56" spans="4:11" ht="14.25" x14ac:dyDescent="0.2">
      <c r="D56" s="82"/>
      <c r="E56" s="82"/>
      <c r="F56" s="82"/>
      <c r="G56" s="33"/>
      <c r="H56" s="9" t="s">
        <v>25</v>
      </c>
      <c r="I56" s="78"/>
      <c r="J56" s="9"/>
    </row>
    <row r="57" spans="4:11" ht="14.25" x14ac:dyDescent="0.2">
      <c r="D57" s="82"/>
      <c r="E57" s="82"/>
      <c r="F57" s="82"/>
      <c r="G57" s="33"/>
      <c r="H57" s="9"/>
      <c r="I57" s="78"/>
      <c r="J57" s="9"/>
    </row>
    <row r="58" spans="4:11" ht="14.25" x14ac:dyDescent="0.2">
      <c r="D58" s="9"/>
      <c r="E58" s="77" t="s">
        <v>33</v>
      </c>
      <c r="F58" s="9"/>
      <c r="G58" s="33" t="s">
        <v>37</v>
      </c>
      <c r="H58" s="9"/>
      <c r="I58" s="77" t="s">
        <v>34</v>
      </c>
      <c r="J58" s="9"/>
    </row>
    <row r="59" spans="4:11" ht="14.25" x14ac:dyDescent="0.2">
      <c r="D59" s="9"/>
      <c r="E59" s="77" t="s">
        <v>28</v>
      </c>
      <c r="F59" s="9"/>
      <c r="G59" s="77" t="s">
        <v>29</v>
      </c>
      <c r="H59" s="9"/>
      <c r="I59" s="77" t="s">
        <v>32</v>
      </c>
      <c r="J59" s="9"/>
    </row>
    <row r="60" spans="4:11" ht="14.25" x14ac:dyDescent="0.2">
      <c r="D60" s="9"/>
      <c r="E60" s="77" t="s">
        <v>30</v>
      </c>
      <c r="F60" s="9"/>
      <c r="G60" s="77" t="s">
        <v>64</v>
      </c>
      <c r="H60" s="9"/>
      <c r="I60" s="77" t="s">
        <v>66</v>
      </c>
      <c r="J60" s="9"/>
    </row>
    <row r="61" spans="4:11" ht="14.25" x14ac:dyDescent="0.2">
      <c r="D61" s="9"/>
      <c r="E61" s="77" t="s">
        <v>31</v>
      </c>
      <c r="F61" s="9"/>
      <c r="G61" s="77" t="s">
        <v>46</v>
      </c>
      <c r="H61" s="9"/>
      <c r="I61" s="77" t="s">
        <v>45</v>
      </c>
      <c r="J61" s="9"/>
    </row>
    <row r="62" spans="4:11" x14ac:dyDescent="0.2">
      <c r="D62" s="9"/>
      <c r="E62" s="9"/>
      <c r="F62" s="9"/>
      <c r="G62" s="11"/>
      <c r="H62" s="9"/>
      <c r="I62" s="9"/>
      <c r="J62" s="9"/>
    </row>
    <row r="63" spans="4:11" x14ac:dyDescent="0.2">
      <c r="D63" s="9"/>
      <c r="E63" s="9"/>
      <c r="F63" s="9"/>
      <c r="G63" s="11"/>
      <c r="H63" s="9"/>
      <c r="I63" s="9"/>
      <c r="J63" s="9"/>
    </row>
    <row r="64" spans="4:11" x14ac:dyDescent="0.2">
      <c r="D64" s="9"/>
      <c r="E64" s="9"/>
      <c r="F64" s="9"/>
      <c r="G64" s="11"/>
      <c r="H64" s="9"/>
      <c r="I64" s="9"/>
      <c r="J64" s="9"/>
    </row>
    <row r="65" spans="4:10" x14ac:dyDescent="0.2">
      <c r="D65" s="9"/>
      <c r="E65" s="9"/>
      <c r="F65" s="9"/>
      <c r="G65" s="11"/>
      <c r="H65" s="9"/>
      <c r="I65" s="9"/>
      <c r="J65" s="9"/>
    </row>
    <row r="66" spans="4:10" x14ac:dyDescent="0.2">
      <c r="D66" s="9"/>
      <c r="E66" s="9"/>
      <c r="F66" s="9"/>
    </row>
    <row r="74" spans="4:10" x14ac:dyDescent="0.2">
      <c r="G74" s="9"/>
    </row>
    <row r="75" spans="4:10" x14ac:dyDescent="0.2">
      <c r="H75" s="9"/>
      <c r="I75" s="9"/>
      <c r="J75" s="9"/>
    </row>
    <row r="76" spans="4:10" x14ac:dyDescent="0.2">
      <c r="D76" s="9"/>
      <c r="E76" s="9"/>
      <c r="F76" s="9"/>
    </row>
    <row r="96" spans="4:4" ht="15" x14ac:dyDescent="0.2">
      <c r="D96" s="80"/>
    </row>
  </sheetData>
  <mergeCells count="9">
    <mergeCell ref="D50:G50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2025-12-10T19:56:53Z</cp:lastPrinted>
  <dcterms:created xsi:type="dcterms:W3CDTF">2006-07-11T17:39:34Z</dcterms:created>
  <dcterms:modified xsi:type="dcterms:W3CDTF">2025-12-10T20:08:39Z</dcterms:modified>
</cp:coreProperties>
</file>