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omingo.mercedes\Desktop\CIERRE AGOSTO 2026\"/>
    </mc:Choice>
  </mc:AlternateContent>
  <xr:revisionPtr revIDLastSave="0" documentId="13_ncr:1_{2ACABD60-B454-4540-AD04-8B885B809863}" xr6:coauthVersionLast="47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EJE. PORTAL AGOSTO 100" sheetId="1" r:id="rId1"/>
  </sheets>
  <definedNames>
    <definedName name="_xlnm.Print_Area" localSheetId="0">'EJE. PORTAL AGOSTO 100'!$A$1:$Q$108</definedName>
    <definedName name="_xlnm.Print_Titles" localSheetId="0">'EJE. PORTAL AGOSTO 100'!$1:$7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C28" i="1"/>
  <c r="C18" i="1"/>
  <c r="J28" i="1"/>
  <c r="J18" i="1"/>
  <c r="H28" i="1" l="1"/>
  <c r="Q10" i="1" l="1"/>
  <c r="C65" i="1"/>
  <c r="C55" i="1"/>
  <c r="C12" i="1"/>
  <c r="C90" i="1" l="1"/>
  <c r="C1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<sst xmlns="http://schemas.openxmlformats.org/spreadsheetml/2006/main" count="117" uniqueCount="117">
  <si>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</si>
  <si>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</si>
  <si>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</si>
  <si>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</si>
  <si>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</si>
  <si>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</si>
  <si>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</si>
  <si>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</si>
  <si>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</si>
  <si>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</si>
  <si>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</si>
  <si>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</si>
  <si>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</si>
  <si>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</si>
  <si>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</si>
  <si>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</si>
  <si>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</si>
  <si>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</si>
  <si>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</si>
  <si>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</si>
  <si>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</si>
  <si>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</si>
  <si>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</si>
  <si>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</si>
  <si>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</si>
  <si>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</si>
  <si>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</si>
  <si>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</si>
  <si>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</si>
  <si>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</si>
  <si>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</si>
  <si>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</si>
  <si>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</si>
  <si>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</si>
  <si>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</si>
  <si>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</si>
  <si>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</si>
  <si>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</si>
  <si>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</si>
  <si>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</si>
  <si>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</si>
  <si>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</si>
  <si>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</si>
  <si>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</si>
  <si>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</si>
  <si>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</si>
  <si>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</si>
  <si>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</si>
  <si>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</si>
  <si>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</si>
  <si>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</si>
  <si>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</si>
  <si>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</si>
  <si>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</si>
  <si>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</si>
  <si>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</si>
  <si>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</si>
  <si>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</si>
  <si>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</si>
  <si>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</si>
  <si>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</si>
  <si>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</si>
  <si>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</si>
  <si>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</si>
  <si>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</si>
  <si>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</si>
  <si>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</si>
  <si>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</si>
  <si>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</si>
  <si>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</si>
  <si>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</si>
  <si>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</si>
  <si>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</si>
  <si>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</si>
  <si>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</si>
  <si>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</si>
  <si>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</si>
  <si>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</si>
  <si>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</si>
  <si>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</si>
  <si>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</si>
  <si>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</si>
  <si>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</si>
  <si>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</si>
  <si>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</si>
  <si>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</si>
  <si>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</si>
  <si>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</si>
  <si>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</si>
  <si>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</si>
  <si>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</si>
  <si>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</si>
  <si>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</si>
  <si>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</si>
  <si>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</si>
  <si>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</si>
  <si>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</si>
  <si>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</si>
  <si>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</si>
  <si>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</si>
  <si>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</si>
  <si>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</si>
  <si>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</si>
  <si>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</si>
  <si>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</si>
  <si>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</si>
  <si>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</si>
  <si>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</si>
  <si>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</si>
  <si>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</si>
  <si>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</si>
  <si>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</si>
  <si>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</si>
  <si>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</si>
  <si>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</si>
  <si>
    <t>Lic. Andres Garcia S.</t>
  </si>
  <si>
    <t>Revisado por: Contabilida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</si>
</sst>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3" fillId="0" borderId="1" xfId="2" applyFont="1" applyBorder="1"/>
    <xf numFmtId="0" fontId="19" fillId="0" borderId="0" xfId="0" applyFont="1" applyAlignment="1">
      <alignment horizontal="left"/>
    </xf>
    <xf numFmtId="43" fontId="4" fillId="0" borderId="0" xfId="1" applyFont="1" applyAlignment="1">
      <alignment horizontal="center" vertical="center" wrapText="1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15</xdr:col>
      <xdr:colOff>874059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E83" zoomScale="85" zoomScaleNormal="85" zoomScaleSheetLayoutView="85" workbookViewId="0">
      <selection activeCell="L35" sqref="L3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14.140625" customWidth="1"/>
    <col min="5" max="5" width="15.85546875" style="1" customWidth="1"/>
    <col min="6" max="6" width="16.5703125" style="16" customWidth="1"/>
    <col min="7" max="7" width="15.28515625" style="1" customWidth="1"/>
    <col min="8" max="8" width="14.7109375" style="2" customWidth="1"/>
    <col min="9" max="9" width="16.7109375" style="2" customWidth="1"/>
    <col min="10" max="10" width="16.42578125" style="2" customWidth="1"/>
    <col min="11" max="11" width="16.7109375" style="2" customWidth="1"/>
    <col min="12" max="12" width="13.85546875" style="2" customWidth="1"/>
    <col min="13" max="13" width="15.7109375" style="2" customWidth="1"/>
    <col min="14" max="14" width="12.42578125" style="2" customWidth="1"/>
    <col min="15" max="15" width="14.28515625" style="2" customWidth="1"/>
    <col min="16" max="16" width="13.855468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46265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4"/>
      <c r="C8" s="56"/>
      <c r="D8" s="44"/>
      <c r="E8" s="44"/>
      <c r="F8" s="44"/>
      <c r="G8" s="44"/>
      <c r="H8" s="44"/>
      <c r="I8" s="44"/>
      <c r="J8" s="44"/>
      <c r="K8" s="44"/>
      <c r="L8" s="44"/>
      <c r="M8" s="44"/>
      <c r="N8" s="76"/>
      <c r="O8" s="76"/>
      <c r="P8" s="76"/>
    </row>
    <row r="9" spans="2:17" ht="31.5" x14ac:dyDescent="0.25">
      <c r="B9" s="45" t="s">
        <v>4</v>
      </c>
      <c r="C9" s="57" t="s">
        <v>106</v>
      </c>
      <c r="D9" s="55" t="s">
        <v>105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101</v>
      </c>
      <c r="J9" s="46" t="s">
        <v>10</v>
      </c>
      <c r="K9" s="46" t="s">
        <v>11</v>
      </c>
      <c r="L9" s="46" t="s">
        <v>12</v>
      </c>
      <c r="M9" s="46" t="s">
        <v>13</v>
      </c>
      <c r="N9" s="46" t="s">
        <v>14</v>
      </c>
      <c r="O9" s="46" t="s">
        <v>15</v>
      </c>
      <c r="P9" s="46" t="s">
        <v>16</v>
      </c>
      <c r="Q9" s="54" t="s">
        <v>5</v>
      </c>
    </row>
    <row r="10" spans="2:17" s="65" customFormat="1" ht="15.75" x14ac:dyDescent="0.25">
      <c r="B10" s="66"/>
      <c r="C10" s="67">
        <f>+C12+C18+C28+C55+C65</f>
        <v>955550161</v>
      </c>
      <c r="D10" s="68"/>
      <c r="E10" s="69"/>
      <c r="F10" s="70"/>
      <c r="G10" s="70"/>
      <c r="H10" s="71"/>
      <c r="I10" s="71"/>
      <c r="J10" s="71"/>
      <c r="K10" s="71"/>
      <c r="L10" s="71"/>
      <c r="M10" s="71"/>
      <c r="N10" s="71"/>
      <c r="O10" s="71"/>
      <c r="P10" s="71"/>
      <c r="Q10" s="7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5" t="s">
        <v>17</v>
      </c>
      <c r="C11" s="26"/>
      <c r="D11" s="48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5" t="s">
        <v>18</v>
      </c>
      <c r="C12" s="26">
        <f>+C13+C14+C17</f>
        <v>943425856</v>
      </c>
      <c r="D12" s="48"/>
      <c r="E12" s="27">
        <f t="shared" ref="E12:N12" si="0">+E13+E14+E17+E15+E16</f>
        <v>62942001.340000004</v>
      </c>
      <c r="F12" s="27">
        <f t="shared" si="0"/>
        <v>64192030.810000002</v>
      </c>
      <c r="G12" s="27">
        <f t="shared" si="0"/>
        <v>62551070.950000003</v>
      </c>
      <c r="H12" s="27">
        <f t="shared" si="0"/>
        <v>64523673.180000007</v>
      </c>
      <c r="I12" s="27">
        <f t="shared" si="0"/>
        <v>63042950.5</v>
      </c>
      <c r="J12" s="27">
        <f t="shared" si="0"/>
        <v>65028802.980000004</v>
      </c>
      <c r="K12" s="27">
        <f t="shared" si="0"/>
        <v>64236843.400000006</v>
      </c>
      <c r="L12" s="27">
        <f t="shared" si="0"/>
        <v>66019987.740000002</v>
      </c>
      <c r="M12" s="27">
        <f t="shared" si="0"/>
        <v>0</v>
      </c>
      <c r="N12" s="27">
        <f t="shared" si="0"/>
        <v>0</v>
      </c>
      <c r="O12" s="27">
        <f t="shared" ref="O12" si="1">+O13+O14+O17+O15+O16</f>
        <v>0</v>
      </c>
      <c r="P12" s="27">
        <f t="shared" ref="P12" si="2">+P13+P14+P17+P15+P16</f>
        <v>0</v>
      </c>
      <c r="Q1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512537360.9000001</v>
      </c>
    </row>
    <row r="13" spans="2:17" x14ac:dyDescent="0.25">
      <c r="B13" s="28" t="s">
        <v>19</v>
      </c>
      <c r="C13" s="73">
        <v>837464526</v>
      </c>
      <c r="D13" s="48">
        <v>0</v>
      </c>
      <c r="E13" s="73">
        <v>54256913.57</v>
      </c>
      <c r="F13" s="73">
        <v>55597473.969999999</v>
      </c>
      <c r="G13" s="30">
        <v>53882049.57</v>
      </c>
      <c r="H13" s="31">
        <v>55977741.600000001</v>
      </c>
      <c r="I13" s="31">
        <v>54344136.140000001</v>
      </c>
      <c r="J13" s="31">
        <v>56085236</v>
      </c>
      <c r="K13" s="31">
        <v>55418990.950000003</v>
      </c>
      <c r="L13" s="31">
        <v>56278428.869999997</v>
      </c>
      <c r="M13" s="31">
        <v>0</v>
      </c>
      <c r="N13" s="1">
        <v>0</v>
      </c>
      <c r="O13" s="1">
        <v>0</v>
      </c>
      <c r="P13" s="31">
        <v>0</v>
      </c>
      <c r="Q1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441840970.66999996</v>
      </c>
    </row>
    <row r="14" spans="2:17" x14ac:dyDescent="0.25">
      <c r="B14" s="28" t="s">
        <v>20</v>
      </c>
      <c r="C14" s="73">
        <v>5514000</v>
      </c>
      <c r="D14" s="48">
        <v>0</v>
      </c>
      <c r="E14" s="73">
        <v>431812.71</v>
      </c>
      <c r="F14" s="73">
        <v>380348.74</v>
      </c>
      <c r="G14" s="30">
        <v>380348.74</v>
      </c>
      <c r="H14" s="31">
        <v>307359.92</v>
      </c>
      <c r="I14" s="31">
        <v>339026.59</v>
      </c>
      <c r="J14" s="31">
        <v>357359.92</v>
      </c>
      <c r="K14" s="31">
        <v>315501.45</v>
      </c>
      <c r="L14" s="31">
        <v>1233985.52</v>
      </c>
      <c r="M14" s="31">
        <v>0</v>
      </c>
      <c r="N14" s="1">
        <v>0</v>
      </c>
      <c r="O14" s="1">
        <v>0</v>
      </c>
      <c r="P14" s="31">
        <v>0</v>
      </c>
      <c r="Q1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3745743.5900000003</v>
      </c>
    </row>
    <row r="15" spans="2:17" x14ac:dyDescent="0.25">
      <c r="B15" s="28" t="s">
        <v>21</v>
      </c>
      <c r="C15" s="58">
        <v>0</v>
      </c>
      <c r="D15" s="48"/>
      <c r="E15" s="29">
        <v>0</v>
      </c>
      <c r="F15" s="29">
        <v>0</v>
      </c>
      <c r="G15" s="30">
        <v>0</v>
      </c>
      <c r="H15" s="31">
        <v>0</v>
      </c>
      <c r="I15" s="31">
        <v>0</v>
      </c>
      <c r="J15" s="31">
        <v>0</v>
      </c>
      <c r="K15" s="31">
        <v>0</v>
      </c>
      <c r="L15" s="31"/>
      <c r="M15" s="31">
        <v>0</v>
      </c>
      <c r="N15" s="31"/>
      <c r="O15" s="31"/>
      <c r="P15" s="31">
        <v>0</v>
      </c>
      <c r="Q1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8" t="s">
        <v>22</v>
      </c>
      <c r="C16" s="58">
        <v>0</v>
      </c>
      <c r="D16" s="48"/>
      <c r="E16" s="29">
        <v>0</v>
      </c>
      <c r="F16" s="29">
        <v>0</v>
      </c>
      <c r="G16" s="30">
        <v>0</v>
      </c>
      <c r="H16" s="31">
        <v>0</v>
      </c>
      <c r="I16" s="31">
        <v>0</v>
      </c>
      <c r="J16" s="31">
        <v>0</v>
      </c>
      <c r="K16" s="31"/>
      <c r="L16" s="31">
        <v>0</v>
      </c>
      <c r="M16" s="31">
        <v>0</v>
      </c>
      <c r="N16" s="31"/>
      <c r="O16" s="31"/>
      <c r="P16" s="31">
        <v>0</v>
      </c>
      <c r="Q1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8" t="s">
        <v>23</v>
      </c>
      <c r="C17" s="73">
        <v>100447330</v>
      </c>
      <c r="D17" s="48">
        <v>0</v>
      </c>
      <c r="E17" s="73">
        <v>8253275.0599999996</v>
      </c>
      <c r="F17" s="73">
        <v>8214208.0999999996</v>
      </c>
      <c r="G17" s="30">
        <v>8288672.6399999997</v>
      </c>
      <c r="H17" s="31">
        <v>8238571.6600000001</v>
      </c>
      <c r="I17" s="31">
        <v>8359787.7699999996</v>
      </c>
      <c r="J17" s="31">
        <v>8586207.0600000005</v>
      </c>
      <c r="K17" s="31">
        <v>8502351</v>
      </c>
      <c r="L17" s="31">
        <v>8507573.3499999996</v>
      </c>
      <c r="M17" s="31">
        <v>0</v>
      </c>
      <c r="N17" s="1">
        <v>0</v>
      </c>
      <c r="O17" s="1">
        <v>0</v>
      </c>
      <c r="P17" s="31">
        <v>0</v>
      </c>
      <c r="Q1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66950646.640000008</v>
      </c>
    </row>
    <row r="18" spans="2:17" ht="31.5" customHeight="1" x14ac:dyDescent="0.25">
      <c r="B18" s="25" t="s">
        <v>24</v>
      </c>
      <c r="C18" s="26">
        <f>+C19</f>
        <v>7500000</v>
      </c>
      <c r="D18" s="48"/>
      <c r="E18" s="27">
        <f t="shared" ref="E18:P18" si="3">+E19+E20+E21+E22+E25+E26+E24+E23+E27</f>
        <v>488411.95</v>
      </c>
      <c r="F18" s="27">
        <f>+F19+F20+F21+F22+F25+F26+F24+F23+F27</f>
        <v>0</v>
      </c>
      <c r="G18" s="27">
        <f t="shared" si="3"/>
        <v>945738.54</v>
      </c>
      <c r="H18" s="27">
        <f t="shared" si="3"/>
        <v>0</v>
      </c>
      <c r="I18" s="27">
        <f t="shared" si="3"/>
        <v>888310.94</v>
      </c>
      <c r="J18" s="27">
        <f t="shared" si="3"/>
        <v>422206.14</v>
      </c>
      <c r="K18" s="27">
        <v>915651.28</v>
      </c>
      <c r="L18" s="27">
        <v>651740.36</v>
      </c>
      <c r="M18" s="27">
        <f t="shared" si="3"/>
        <v>0</v>
      </c>
      <c r="N18" s="27">
        <f t="shared" si="3"/>
        <v>0</v>
      </c>
      <c r="O18" s="27">
        <f t="shared" si="3"/>
        <v>0</v>
      </c>
      <c r="P18" s="27">
        <f t="shared" si="3"/>
        <v>0</v>
      </c>
      <c r="Q1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4312059.21</v>
      </c>
    </row>
    <row r="19" spans="2:17" x14ac:dyDescent="0.25">
      <c r="B19" s="28" t="s">
        <v>25</v>
      </c>
      <c r="C19" s="73">
        <v>7500000</v>
      </c>
      <c r="D19" s="48">
        <v>0</v>
      </c>
      <c r="E19" s="73">
        <v>488411.95</v>
      </c>
      <c r="F19" s="29">
        <v>0</v>
      </c>
      <c r="G19" s="29">
        <v>945738.54</v>
      </c>
      <c r="H19" s="29">
        <v>0</v>
      </c>
      <c r="I19" s="29">
        <v>888310.94</v>
      </c>
      <c r="J19" s="29">
        <v>422206.14</v>
      </c>
      <c r="K19" s="29">
        <v>915651.28</v>
      </c>
      <c r="L19" s="29">
        <v>651740.36</v>
      </c>
      <c r="M19" s="29">
        <v>0</v>
      </c>
      <c r="N19" s="1">
        <v>0</v>
      </c>
      <c r="O19" s="29">
        <v>0</v>
      </c>
      <c r="P19" s="29">
        <v>0</v>
      </c>
      <c r="Q1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4312059.21</v>
      </c>
    </row>
    <row r="20" spans="2:17" x14ac:dyDescent="0.25">
      <c r="B20" s="28" t="s">
        <v>26</v>
      </c>
      <c r="C20" s="58">
        <v>0</v>
      </c>
      <c r="D20" s="48"/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7">
        <v>0</v>
      </c>
      <c r="O20" s="29">
        <v>0</v>
      </c>
      <c r="P20" s="29">
        <v>0</v>
      </c>
      <c r="Q2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8" t="s">
        <v>27</v>
      </c>
      <c r="C21" s="58">
        <v>0</v>
      </c>
      <c r="D21" s="48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7">
        <v>0</v>
      </c>
      <c r="O21" s="29">
        <v>0</v>
      </c>
      <c r="P21" s="29">
        <v>0</v>
      </c>
      <c r="Q2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8" t="s">
        <v>28</v>
      </c>
      <c r="C22" s="58">
        <v>0</v>
      </c>
      <c r="D22" s="48"/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7">
        <v>0</v>
      </c>
      <c r="O22" s="29">
        <v>0</v>
      </c>
      <c r="P22" s="29">
        <v>0</v>
      </c>
      <c r="Q2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8" t="s">
        <v>29</v>
      </c>
      <c r="C23" s="58">
        <v>0</v>
      </c>
      <c r="D23" s="48"/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7">
        <v>0</v>
      </c>
      <c r="O23" s="29">
        <v>0</v>
      </c>
      <c r="P23" s="29">
        <v>0</v>
      </c>
      <c r="Q2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8" t="s">
        <v>30</v>
      </c>
      <c r="C24" s="58">
        <v>0</v>
      </c>
      <c r="D24" s="48"/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7">
        <v>0</v>
      </c>
      <c r="O24" s="29">
        <v>0</v>
      </c>
      <c r="P24" s="29">
        <v>0</v>
      </c>
      <c r="Q2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8" t="s">
        <v>31</v>
      </c>
      <c r="C25" s="58">
        <v>0</v>
      </c>
      <c r="D25" s="48"/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7">
        <v>0</v>
      </c>
      <c r="O25" s="29">
        <v>0</v>
      </c>
      <c r="P25" s="29">
        <v>0</v>
      </c>
      <c r="Q2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8" t="s">
        <v>32</v>
      </c>
      <c r="C26" s="58">
        <v>0</v>
      </c>
      <c r="D26" s="48"/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7">
        <v>0</v>
      </c>
      <c r="O26" s="29">
        <v>0</v>
      </c>
      <c r="P26" s="29">
        <v>0</v>
      </c>
      <c r="Q2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8" t="s">
        <v>33</v>
      </c>
      <c r="C27" s="58">
        <v>0</v>
      </c>
      <c r="D27" s="48"/>
      <c r="E27" s="29">
        <v>0</v>
      </c>
      <c r="F27" s="29">
        <v>0</v>
      </c>
      <c r="G27" s="29">
        <v>0</v>
      </c>
      <c r="H27" s="29">
        <v>0</v>
      </c>
      <c r="I27" s="29"/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5" t="s">
        <v>34</v>
      </c>
      <c r="C28" s="26">
        <f>+C29+C30+C31+C32+C33+C34+C35+C36+C37+C38</f>
        <v>4624305</v>
      </c>
      <c r="D28" s="48"/>
      <c r="E28" s="27">
        <f t="shared" ref="E28:L28" si="4">+E29+E30+E31+E32+E33+E34+E35+E36+E37+E38</f>
        <v>308500</v>
      </c>
      <c r="F28" s="27">
        <f t="shared" si="4"/>
        <v>0</v>
      </c>
      <c r="G28" s="27">
        <f t="shared" si="4"/>
        <v>309600</v>
      </c>
      <c r="H28" s="27">
        <f t="shared" si="4"/>
        <v>0</v>
      </c>
      <c r="I28" s="27">
        <f t="shared" si="4"/>
        <v>0</v>
      </c>
      <c r="J28" s="27">
        <f t="shared" si="4"/>
        <v>422400</v>
      </c>
      <c r="K28" s="27">
        <f t="shared" si="4"/>
        <v>223300</v>
      </c>
      <c r="L28" s="27">
        <f t="shared" si="4"/>
        <v>428000</v>
      </c>
      <c r="M28" s="27">
        <f>+M29+M30+M31+M32+M33+M34+M35+M36+M37+M38</f>
        <v>0</v>
      </c>
      <c r="N28" s="27">
        <f t="shared" ref="N28:P28" si="5">+N29+N30+N31+N32+N33+N34+N35+N36+N37+N38</f>
        <v>0</v>
      </c>
      <c r="O28" s="27">
        <f t="shared" si="5"/>
        <v>0</v>
      </c>
      <c r="P28" s="27">
        <f t="shared" si="5"/>
        <v>0</v>
      </c>
      <c r="Q2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1691800</v>
      </c>
    </row>
    <row r="29" spans="2:17" x14ac:dyDescent="0.25">
      <c r="B29" s="28" t="s">
        <v>35</v>
      </c>
      <c r="C29" s="58">
        <v>0</v>
      </c>
      <c r="D29" s="48"/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8" t="s">
        <v>36</v>
      </c>
      <c r="C30" s="58">
        <v>0</v>
      </c>
      <c r="D30" s="48"/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8" t="s">
        <v>37</v>
      </c>
      <c r="C31" s="58">
        <v>0</v>
      </c>
      <c r="D31" s="48"/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8" t="s">
        <v>38</v>
      </c>
      <c r="C32" s="58">
        <v>0</v>
      </c>
      <c r="D32" s="4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8" t="s">
        <v>39</v>
      </c>
      <c r="C33" s="58">
        <v>0</v>
      </c>
      <c r="D33" s="48"/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8" t="s">
        <v>40</v>
      </c>
      <c r="C34" s="58">
        <v>0</v>
      </c>
      <c r="D34" s="48"/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8" t="s">
        <v>41</v>
      </c>
      <c r="C35" s="73">
        <v>4264305</v>
      </c>
      <c r="D35" s="72">
        <v>0</v>
      </c>
      <c r="E35" s="73">
        <v>308500</v>
      </c>
      <c r="F35" s="29">
        <v>0</v>
      </c>
      <c r="G35" s="29">
        <v>309600</v>
      </c>
      <c r="H35" s="29">
        <v>0</v>
      </c>
      <c r="I35" s="29">
        <v>0</v>
      </c>
      <c r="J35" s="29">
        <v>422400</v>
      </c>
      <c r="K35" s="29">
        <v>223300</v>
      </c>
      <c r="L35" s="29">
        <v>428000</v>
      </c>
      <c r="M35" s="29">
        <v>0</v>
      </c>
      <c r="N35" s="1">
        <v>0</v>
      </c>
      <c r="O35" s="29">
        <v>0</v>
      </c>
      <c r="P35" s="29">
        <v>0</v>
      </c>
      <c r="Q3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1691800</v>
      </c>
    </row>
    <row r="36" spans="2:17" x14ac:dyDescent="0.25">
      <c r="B36" s="28" t="s">
        <v>104</v>
      </c>
      <c r="C36" s="58">
        <v>0</v>
      </c>
      <c r="D36" s="48"/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8" t="s">
        <v>42</v>
      </c>
      <c r="C37" s="58">
        <v>0</v>
      </c>
      <c r="D37" s="48"/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8" t="s">
        <v>43</v>
      </c>
      <c r="C38" s="73">
        <v>360000</v>
      </c>
      <c r="D38" s="48">
        <v>0</v>
      </c>
      <c r="E38" s="29">
        <v>0</v>
      </c>
      <c r="F38" s="29">
        <v>0</v>
      </c>
      <c r="G38" s="29">
        <v>0</v>
      </c>
      <c r="H38" s="29"/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1" customFormat="1" x14ac:dyDescent="0.25">
      <c r="B39" s="25" t="s">
        <v>44</v>
      </c>
      <c r="C39" s="26"/>
      <c r="D39" s="49"/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f>SUBTOTAL(109,M40:M46)</f>
        <v>0</v>
      </c>
      <c r="N39" s="29">
        <f>SUBTOTAL(109,N40:N46)</f>
        <v>0</v>
      </c>
      <c r="O39" s="33">
        <v>0</v>
      </c>
      <c r="P39" s="33">
        <v>0</v>
      </c>
      <c r="Q3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8" t="s">
        <v>45</v>
      </c>
      <c r="C40" s="58">
        <v>0</v>
      </c>
      <c r="D40" s="48"/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8" t="s">
        <v>46</v>
      </c>
      <c r="C41" s="58">
        <v>0</v>
      </c>
      <c r="D41" s="48"/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8" t="s">
        <v>47</v>
      </c>
      <c r="C42" s="58">
        <v>0</v>
      </c>
      <c r="D42" s="48"/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8" t="s">
        <v>48</v>
      </c>
      <c r="C43" s="58"/>
      <c r="D43" s="48"/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8" t="s">
        <v>49</v>
      </c>
      <c r="C44" s="58"/>
      <c r="D44" s="48"/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8" t="s">
        <v>50</v>
      </c>
      <c r="C45" s="58"/>
      <c r="D45" s="48"/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8" t="s">
        <v>51</v>
      </c>
      <c r="C46" s="58"/>
      <c r="D46" s="48"/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2" t="s">
        <v>52</v>
      </c>
      <c r="C47" s="47"/>
      <c r="D47" s="48"/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8" t="s">
        <v>53</v>
      </c>
      <c r="C48" s="58"/>
      <c r="D48" s="48"/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8" t="s">
        <v>54</v>
      </c>
      <c r="C49" s="58"/>
      <c r="D49" s="48"/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8" t="s">
        <v>55</v>
      </c>
      <c r="C50" s="58"/>
      <c r="D50" s="48"/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8" t="s">
        <v>56</v>
      </c>
      <c r="C51" s="58"/>
      <c r="D51" s="48"/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8" t="s">
        <v>57</v>
      </c>
      <c r="C52" s="58"/>
      <c r="D52" s="48"/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8" t="s">
        <v>58</v>
      </c>
      <c r="C53" s="58"/>
      <c r="D53" s="48"/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8" t="s">
        <v>59</v>
      </c>
      <c r="C54" s="58"/>
      <c r="D54" s="48"/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5" t="s">
        <v>60</v>
      </c>
      <c r="C55" s="26">
        <f>+C56+C57+C58+C59+C60</f>
        <v>0</v>
      </c>
      <c r="D55" s="48"/>
      <c r="E55" s="27">
        <f t="shared" ref="E55:L55" si="6">+E56+E57+E58+E59+E60+E61+E62+E63</f>
        <v>0</v>
      </c>
      <c r="F55" s="27">
        <f t="shared" si="6"/>
        <v>0</v>
      </c>
      <c r="G55" s="27">
        <f t="shared" si="6"/>
        <v>0</v>
      </c>
      <c r="H55" s="27">
        <f t="shared" si="6"/>
        <v>0</v>
      </c>
      <c r="I55" s="27">
        <f t="shared" si="6"/>
        <v>0</v>
      </c>
      <c r="J55" s="27">
        <v>0</v>
      </c>
      <c r="K55" s="27">
        <f t="shared" si="6"/>
        <v>0</v>
      </c>
      <c r="L55" s="27">
        <f t="shared" si="6"/>
        <v>0</v>
      </c>
      <c r="M55" s="27">
        <f>+M56+M57+M58+M59+M60+M61+M62+M63</f>
        <v>0</v>
      </c>
      <c r="N55" s="27">
        <f t="shared" ref="N55:P55" si="7">+N56+N57+N58+N59+N60+N61+N62+N63</f>
        <v>0</v>
      </c>
      <c r="O55" s="27">
        <f t="shared" si="7"/>
        <v>0</v>
      </c>
      <c r="P55" s="27">
        <f t="shared" si="7"/>
        <v>0</v>
      </c>
      <c r="Q5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8" t="s">
        <v>61</v>
      </c>
      <c r="C56" s="58">
        <v>0</v>
      </c>
      <c r="D56" s="48"/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8" t="s">
        <v>62</v>
      </c>
      <c r="C57" s="58">
        <v>0</v>
      </c>
      <c r="D57" s="48"/>
      <c r="E57" s="29">
        <v>0</v>
      </c>
      <c r="F57" s="29">
        <v>0</v>
      </c>
      <c r="G57" s="29">
        <v>0</v>
      </c>
      <c r="H57" s="29"/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8" t="s">
        <v>63</v>
      </c>
      <c r="C58" s="58">
        <v>0</v>
      </c>
      <c r="D58" s="48"/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8" t="s">
        <v>64</v>
      </c>
      <c r="C59" s="58">
        <v>0</v>
      </c>
      <c r="D59" s="48"/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8" t="s">
        <v>65</v>
      </c>
      <c r="C60" s="58">
        <v>0</v>
      </c>
      <c r="D60" s="48"/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8" t="s">
        <v>66</v>
      </c>
      <c r="C61" s="58">
        <v>0</v>
      </c>
      <c r="D61" s="48"/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8" t="s">
        <v>67</v>
      </c>
      <c r="C62" s="58">
        <v>0</v>
      </c>
      <c r="D62" s="48"/>
      <c r="E62" s="29">
        <v>0</v>
      </c>
      <c r="F62" s="29">
        <v>0</v>
      </c>
      <c r="G62" s="29">
        <v>0</v>
      </c>
      <c r="H62" s="29"/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8" t="s">
        <v>68</v>
      </c>
      <c r="C63" s="58">
        <v>0</v>
      </c>
      <c r="D63" s="48"/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8" t="s">
        <v>69</v>
      </c>
      <c r="C64" s="58">
        <v>0</v>
      </c>
      <c r="D64" s="48"/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5" t="s">
        <v>70</v>
      </c>
      <c r="C65" s="26">
        <f>+C66</f>
        <v>0</v>
      </c>
      <c r="D65" s="48"/>
      <c r="E65" s="29">
        <f>+E66+E67+E68+E69</f>
        <v>0</v>
      </c>
      <c r="F65" s="29">
        <f t="shared" ref="F65:O65" si="8">+F66+F67+F68+F69</f>
        <v>0</v>
      </c>
      <c r="G65" s="29">
        <f t="shared" si="8"/>
        <v>0</v>
      </c>
      <c r="H65" s="29">
        <f t="shared" si="8"/>
        <v>0</v>
      </c>
      <c r="I65" s="29">
        <f t="shared" si="8"/>
        <v>0</v>
      </c>
      <c r="J65" s="29">
        <f t="shared" si="8"/>
        <v>0</v>
      </c>
      <c r="K65" s="29">
        <f t="shared" si="8"/>
        <v>0</v>
      </c>
      <c r="L65" s="29">
        <f t="shared" si="8"/>
        <v>0</v>
      </c>
      <c r="M65" s="29">
        <f t="shared" si="8"/>
        <v>0</v>
      </c>
      <c r="N65" s="29">
        <f t="shared" si="8"/>
        <v>0</v>
      </c>
      <c r="O65" s="29">
        <f t="shared" si="8"/>
        <v>0</v>
      </c>
      <c r="P65" s="29">
        <f>+P66+P67+P68+P69</f>
        <v>0</v>
      </c>
      <c r="Q6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8" t="s">
        <v>71</v>
      </c>
      <c r="C66" s="58">
        <v>0</v>
      </c>
      <c r="D66" s="48"/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8" t="s">
        <v>72</v>
      </c>
      <c r="C67" s="58"/>
      <c r="D67" s="48"/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8" t="s">
        <v>73</v>
      </c>
      <c r="C68" s="58"/>
      <c r="D68" s="48"/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8" t="s">
        <v>74</v>
      </c>
      <c r="C69" s="58"/>
      <c r="D69" s="48"/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5" t="s">
        <v>75</v>
      </c>
      <c r="C70" s="26"/>
      <c r="D70" s="48"/>
      <c r="E70" s="33"/>
      <c r="F70" s="33">
        <v>0</v>
      </c>
      <c r="G70" s="30"/>
      <c r="H70" s="31"/>
      <c r="I70" s="31">
        <v>0</v>
      </c>
      <c r="J70" s="31"/>
      <c r="K70" s="31">
        <v>0</v>
      </c>
      <c r="L70" s="31">
        <v>0</v>
      </c>
      <c r="M70" s="31"/>
      <c r="N70" s="29"/>
      <c r="O70" s="31">
        <v>0</v>
      </c>
      <c r="P70" s="31">
        <f>+P71+P72</f>
        <v>0</v>
      </c>
      <c r="Q7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8" t="s">
        <v>76</v>
      </c>
      <c r="C71" s="58"/>
      <c r="D71" s="48"/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8" t="s">
        <v>77</v>
      </c>
      <c r="C72" s="58"/>
      <c r="D72" s="48"/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5" t="s">
        <v>78</v>
      </c>
      <c r="C73" s="26"/>
      <c r="D73" s="48"/>
      <c r="E73" s="33"/>
      <c r="F73" s="33">
        <v>0</v>
      </c>
      <c r="G73" s="30"/>
      <c r="H73" s="31"/>
      <c r="I73" s="31">
        <v>0</v>
      </c>
      <c r="J73" s="31"/>
      <c r="K73" s="31">
        <v>0</v>
      </c>
      <c r="L73" s="31"/>
      <c r="M73" s="31"/>
      <c r="N73" s="29"/>
      <c r="O73" s="31">
        <v>0</v>
      </c>
      <c r="P73" s="31">
        <f>+P74+P75+P76</f>
        <v>0</v>
      </c>
      <c r="Q7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8" t="s">
        <v>79</v>
      </c>
      <c r="C74" s="58"/>
      <c r="D74" s="48"/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8" t="s">
        <v>80</v>
      </c>
      <c r="C75" s="58"/>
      <c r="D75" s="48"/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8" t="s">
        <v>81</v>
      </c>
      <c r="C76" s="58"/>
      <c r="D76" s="48"/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4" t="s">
        <v>82</v>
      </c>
      <c r="C77" s="59"/>
      <c r="D77" s="59"/>
      <c r="E77" s="35">
        <f t="shared" ref="E77:P77" si="9">+E73+E70+E65+E55+E47+E39+E28+E18+E12</f>
        <v>63738913.290000007</v>
      </c>
      <c r="F77" s="35">
        <f t="shared" si="9"/>
        <v>64192030.810000002</v>
      </c>
      <c r="G77" s="35">
        <f t="shared" si="9"/>
        <v>63806409.490000002</v>
      </c>
      <c r="H77" s="35">
        <f t="shared" si="9"/>
        <v>64523673.180000007</v>
      </c>
      <c r="I77" s="35">
        <f t="shared" si="9"/>
        <v>63931261.439999998</v>
      </c>
      <c r="J77" s="35">
        <f t="shared" si="9"/>
        <v>65873409.120000005</v>
      </c>
      <c r="K77" s="35">
        <f t="shared" si="9"/>
        <v>65375794.680000007</v>
      </c>
      <c r="L77" s="35">
        <f t="shared" si="9"/>
        <v>67099728.100000001</v>
      </c>
      <c r="M77" s="35">
        <f t="shared" si="9"/>
        <v>0</v>
      </c>
      <c r="N77" s="35">
        <f t="shared" si="9"/>
        <v>0</v>
      </c>
      <c r="O77" s="35">
        <f t="shared" si="9"/>
        <v>0</v>
      </c>
      <c r="P77" s="35">
        <f t="shared" si="9"/>
        <v>0</v>
      </c>
      <c r="Q7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518541220.11000007</v>
      </c>
    </row>
    <row r="78" spans="2:17" x14ac:dyDescent="0.25">
      <c r="B78" s="32"/>
      <c r="C78" s="47"/>
      <c r="D78" s="48"/>
      <c r="E78" s="29"/>
      <c r="F78" s="30"/>
      <c r="G78" s="30"/>
      <c r="H78" s="31"/>
      <c r="I78" s="31"/>
      <c r="J78" s="31"/>
      <c r="K78" s="31"/>
      <c r="L78" s="31"/>
      <c r="M78" s="31"/>
      <c r="N78" s="31"/>
      <c r="O78" s="31"/>
      <c r="P78" s="31"/>
      <c r="Q7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5" t="s">
        <v>83</v>
      </c>
      <c r="C79" s="26"/>
      <c r="D79" s="48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5" t="s">
        <v>84</v>
      </c>
      <c r="C80" s="26"/>
      <c r="D80" s="48"/>
      <c r="E80" s="33"/>
      <c r="F80" s="30"/>
      <c r="G80" s="30"/>
      <c r="H80" s="31"/>
      <c r="I80" s="31"/>
      <c r="J80" s="31"/>
      <c r="K80" s="31"/>
      <c r="L80" s="31"/>
      <c r="M80" s="31"/>
      <c r="N80" s="31"/>
      <c r="O80" s="31"/>
      <c r="P80" s="31"/>
      <c r="Q8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8" t="s">
        <v>85</v>
      </c>
      <c r="C81" s="58"/>
      <c r="D81" s="48"/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8" t="s">
        <v>86</v>
      </c>
      <c r="C82" s="58"/>
      <c r="D82" s="48"/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5" t="s">
        <v>87</v>
      </c>
      <c r="C83" s="26"/>
      <c r="D83" s="48"/>
      <c r="E83" s="33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8" t="s">
        <v>88</v>
      </c>
      <c r="C84" s="58"/>
      <c r="D84" s="48"/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8" t="s">
        <v>89</v>
      </c>
      <c r="C85" s="58"/>
      <c r="D85" s="48"/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5" t="s">
        <v>90</v>
      </c>
      <c r="C86" s="26"/>
      <c r="D86" s="48"/>
      <c r="E86" s="33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8" t="s">
        <v>91</v>
      </c>
      <c r="C87" s="58"/>
      <c r="D87" s="48"/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4" t="s">
        <v>92</v>
      </c>
      <c r="C88" s="59"/>
      <c r="D88" s="48"/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f t="shared" ref="O88:P88" si="10">SUM(O81:O87)</f>
        <v>0</v>
      </c>
      <c r="P88" s="35">
        <f t="shared" si="10"/>
        <v>0</v>
      </c>
      <c r="Q8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0" customFormat="1" x14ac:dyDescent="0.25">
      <c r="B89" s="17"/>
      <c r="C89" s="60"/>
      <c r="D89" s="50"/>
      <c r="E89" s="22"/>
      <c r="F89" s="22"/>
      <c r="G89" s="18"/>
      <c r="H89" s="18"/>
      <c r="I89" s="19"/>
      <c r="J89" s="19"/>
      <c r="K89" s="19"/>
      <c r="L89" s="19"/>
      <c r="M89" s="19"/>
      <c r="N89" s="19"/>
      <c r="O89" s="19"/>
      <c r="P89" s="19"/>
      <c r="Q8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1">
        <f>+C12+C18+C28+C55+C65</f>
        <v>955550161</v>
      </c>
      <c r="D90" s="3"/>
      <c r="E90" s="23">
        <f>E77+E88</f>
        <v>63738913.290000007</v>
      </c>
      <c r="F90" s="23">
        <f t="shared" ref="F90:O90" si="11">F77+F88</f>
        <v>64192030.810000002</v>
      </c>
      <c r="G90" s="23">
        <f t="shared" si="11"/>
        <v>63806409.490000002</v>
      </c>
      <c r="H90" s="23">
        <f t="shared" si="11"/>
        <v>64523673.180000007</v>
      </c>
      <c r="I90" s="23">
        <f t="shared" si="11"/>
        <v>63931261.439999998</v>
      </c>
      <c r="J90" s="23">
        <f t="shared" si="11"/>
        <v>65873409.120000005</v>
      </c>
      <c r="K90" s="23">
        <f t="shared" si="11"/>
        <v>65375794.680000007</v>
      </c>
      <c r="L90" s="23">
        <f t="shared" si="11"/>
        <v>67099728.100000001</v>
      </c>
      <c r="M90" s="23">
        <f t="shared" si="11"/>
        <v>0</v>
      </c>
      <c r="N90" s="23">
        <f t="shared" si="11"/>
        <v>0</v>
      </c>
      <c r="O90" s="23">
        <f t="shared" si="11"/>
        <v>0</v>
      </c>
      <c r="P90" s="23">
        <f>P77+P88</f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518541220.11000007</v>
      </c>
    </row>
    <row r="91" spans="2:17" s="6" customFormat="1" ht="15.75" x14ac:dyDescent="0.25">
      <c r="B91" s="4" t="s">
        <v>94</v>
      </c>
      <c r="C91" s="62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3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3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3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3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3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5" t="s">
        <v>108</v>
      </c>
      <c r="C97" s="64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5.75" x14ac:dyDescent="0.25">
      <c r="B98" s="5" t="s">
        <v>110</v>
      </c>
      <c r="C98" s="64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8" t="s">
        <v>111</v>
      </c>
      <c r="C99" s="64"/>
      <c r="D99"/>
      <c r="H99" s="38"/>
      <c r="I99" s="38"/>
      <c r="M99" s="2"/>
      <c r="N99" s="2"/>
      <c r="O99" s="2"/>
      <c r="P99" s="2"/>
    </row>
    <row r="100" spans="1:16" s="9" customFormat="1" ht="18" x14ac:dyDescent="0.25">
      <c r="B100" s="8" t="s">
        <v>112</v>
      </c>
      <c r="D100" s="10"/>
      <c r="H100" s="36"/>
      <c r="I100" s="36"/>
      <c r="M100" s="11"/>
      <c r="N100" s="11"/>
      <c r="O100" s="11"/>
      <c r="P100" s="11"/>
    </row>
    <row r="101" spans="1:16" s="13" customFormat="1" ht="18" x14ac:dyDescent="0.25">
      <c r="A101" s="12"/>
      <c r="B101" s="8" t="s">
        <v>113</v>
      </c>
      <c r="C101" s="24"/>
      <c r="E101" s="24"/>
      <c r="F101" s="36"/>
      <c r="G101" s="36"/>
      <c r="H101" s="36"/>
      <c r="I101" s="36"/>
      <c r="J101" s="41"/>
      <c r="K101" s="41"/>
      <c r="L101" s="24"/>
      <c r="M101" s="24"/>
      <c r="N101" s="24"/>
      <c r="O101" s="24"/>
      <c r="P101" s="24"/>
    </row>
    <row r="102" spans="1:16" s="13" customFormat="1" ht="15" customHeight="1" x14ac:dyDescent="0.25">
      <c r="A102" s="14"/>
      <c r="B102" s="8" t="s">
        <v>114</v>
      </c>
      <c r="C102" s="24"/>
      <c r="E102" s="24"/>
      <c r="F102" s="36"/>
      <c r="G102" s="36"/>
      <c r="H102" s="36"/>
      <c r="I102" s="36"/>
      <c r="J102" s="36"/>
      <c r="K102" s="36"/>
      <c r="L102" s="24"/>
      <c r="M102" s="24"/>
      <c r="N102" s="24"/>
      <c r="O102" s="24"/>
      <c r="P102" s="24"/>
    </row>
    <row r="103" spans="1:16" s="13" customFormat="1" ht="18" x14ac:dyDescent="0.25">
      <c r="A103" s="14"/>
      <c r="C103" s="24"/>
      <c r="E103" s="24"/>
      <c r="F103" s="36"/>
      <c r="G103" s="36"/>
      <c r="H103" s="36"/>
      <c r="I103" s="36"/>
      <c r="J103" s="36"/>
      <c r="K103" s="36"/>
      <c r="L103" s="24"/>
      <c r="M103" s="24"/>
      <c r="N103" s="24"/>
      <c r="O103" s="24"/>
      <c r="P103" s="24"/>
    </row>
    <row r="104" spans="1:16" s="13" customFormat="1" ht="18" x14ac:dyDescent="0.25">
      <c r="A104" s="14"/>
      <c r="C104" s="24"/>
      <c r="E104" s="24"/>
      <c r="F104" s="36"/>
      <c r="G104" s="36"/>
      <c r="H104" s="36"/>
      <c r="I104" s="36"/>
      <c r="J104" s="36"/>
      <c r="K104" s="36"/>
      <c r="L104" s="24"/>
      <c r="M104" s="24"/>
      <c r="N104" s="24"/>
      <c r="O104" s="24"/>
      <c r="P104" s="24"/>
    </row>
    <row r="105" spans="1:16" s="13" customFormat="1" ht="18" x14ac:dyDescent="0.25">
      <c r="A105" s="14"/>
      <c r="C105" s="24"/>
      <c r="E105" s="77" t="s">
        <v>115</v>
      </c>
      <c r="F105" s="77"/>
      <c r="G105" s="77"/>
      <c r="H105" s="36"/>
      <c r="I105" s="36"/>
      <c r="J105" s="78" t="s">
        <v>109</v>
      </c>
      <c r="K105" s="78"/>
      <c r="L105" s="78"/>
      <c r="M105" s="24"/>
      <c r="N105" s="24"/>
      <c r="O105" s="24"/>
      <c r="P105" s="24"/>
    </row>
    <row r="106" spans="1:16" s="13" customFormat="1" ht="18" x14ac:dyDescent="0.25">
      <c r="A106" s="14"/>
      <c r="C106" s="24"/>
      <c r="E106" s="82" t="s">
        <v>116</v>
      </c>
      <c r="F106" s="82"/>
      <c r="G106" s="82"/>
      <c r="H106"/>
      <c r="I106"/>
      <c r="J106" s="74" t="s">
        <v>107</v>
      </c>
      <c r="K106" s="74"/>
      <c r="L106" s="74"/>
      <c r="M106" s="24"/>
      <c r="N106" s="24"/>
      <c r="O106" s="24"/>
      <c r="P106" s="24"/>
    </row>
    <row r="107" spans="1:16" s="13" customFormat="1" ht="18" x14ac:dyDescent="0.25">
      <c r="A107" s="14"/>
      <c r="C107" s="24"/>
      <c r="E107" s="24"/>
      <c r="F107" s="24"/>
      <c r="G107"/>
      <c r="H107"/>
      <c r="I107"/>
      <c r="J107" s="78"/>
      <c r="K107" s="78"/>
      <c r="L107" s="24"/>
      <c r="M107" s="24"/>
      <c r="N107" s="24"/>
      <c r="O107" s="24"/>
      <c r="P107" s="24"/>
    </row>
    <row r="108" spans="1:16" s="13" customFormat="1" ht="18" x14ac:dyDescent="0.25">
      <c r="A108" s="14"/>
      <c r="C108" s="24"/>
      <c r="E108" s="24"/>
      <c r="F108" s="37"/>
      <c r="G108" s="37"/>
      <c r="H108" s="37"/>
      <c r="I108" s="36"/>
      <c r="J108" s="42"/>
      <c r="K108" s="43"/>
      <c r="L108" s="24"/>
      <c r="M108" s="24"/>
      <c r="N108" s="24"/>
      <c r="O108" s="24"/>
      <c r="P108" s="24"/>
    </row>
    <row r="109" spans="1:16" s="13" customFormat="1" ht="15" customHeight="1" x14ac:dyDescent="0.2">
      <c r="A109" s="14"/>
      <c r="C109" s="24"/>
      <c r="E109" s="24"/>
      <c r="F109" s="24"/>
      <c r="G109" s="24"/>
      <c r="H109" s="39"/>
      <c r="I109" s="40"/>
      <c r="J109" s="40"/>
      <c r="K109" s="24"/>
      <c r="L109" s="24"/>
      <c r="M109" s="24"/>
      <c r="N109" s="24"/>
      <c r="O109" s="24"/>
      <c r="P109" s="24"/>
    </row>
    <row r="110" spans="1:16" s="9" customFormat="1" ht="14.25" x14ac:dyDescent="0.2">
      <c r="B110" s="10"/>
      <c r="D110" s="10"/>
      <c r="H110" s="15"/>
      <c r="I110" s="11"/>
      <c r="J110" s="11"/>
      <c r="K110" s="11"/>
      <c r="L110" s="11"/>
      <c r="M110" s="11"/>
      <c r="N110" s="11"/>
      <c r="O110" s="11"/>
      <c r="P110" s="11"/>
    </row>
    <row r="111" spans="1:16" s="9" customFormat="1" ht="14.25" x14ac:dyDescent="0.2">
      <c r="B111" s="10"/>
      <c r="D111" s="10"/>
      <c r="H111" s="15"/>
      <c r="I111" s="11"/>
      <c r="J111" s="11"/>
      <c r="K111" s="11"/>
      <c r="L111" s="11"/>
      <c r="M111" s="11"/>
      <c r="N111" s="11"/>
      <c r="O111" s="11"/>
      <c r="P111" s="11"/>
    </row>
    <row r="112" spans="1:16" s="9" customFormat="1" ht="14.25" x14ac:dyDescent="0.2">
      <c r="B112" s="10"/>
      <c r="D112" s="10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 s="9" customFormat="1" ht="14.25" x14ac:dyDescent="0.2">
      <c r="B113" s="10"/>
      <c r="D113" s="10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55" orientation="landscape" r:id="rId1"/>
  <rowBreaks count="3" manualBreakCount="3">
    <brk id="46" max="16" man="1"/>
    <brk id="74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AGOSTO 100</vt:lpstr>
      <vt:lpstr>'EJE. PORTAL AGOSTO 100'!Área_de_impresión</vt:lpstr>
      <vt:lpstr>'EJE. PORTAL AGOSTO 100'!Títulos_a_imprimir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Domingo Antonio Mercedes Terrero</cp:lastModifiedBy>
  <cp:lastPrinted>2026-08-19T18:21:17Z</cp:lastPrinted>
  <dcterms:created xsi:type="dcterms:W3CDTF">2019-02-08T13:48:25Z</dcterms:created>
  <dcterms:modified xsi:type="dcterms:W3CDTF">2026-09-04T13:50:08Z</dcterms:modified>
</cp:coreProperties>
</file>