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1B4FB504-05A8-46FF-8C9B-46EA1FB944CB}" xr6:coauthVersionLast="47" xr6:coauthVersionMax="47" xr10:uidLastSave="{00000000-0000-0000-0000-000000000000}"/>
  <bookViews>
    <workbookView xWindow="-120" yWindow="-120" windowWidth="20730" windowHeight="11160" xr2:uid="{39EB7E65-9633-4A06-97BB-1D6BDAB20991}"/>
  </bookViews>
  <sheets>
    <sheet name="ESTADO SITUACION ABRIL 2026" sheetId="1" r:id="rId1"/>
  </sheets>
  <externalReferences>
    <externalReference r:id="rId2"/>
  </externalReferences>
  <definedNames>
    <definedName name="_xlnm.Print_Area" localSheetId="0">'ESTADO SITUACION ABRIL 2026'!$A$1:$F$73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" i="1" l="1"/>
  <c r="D47" i="1"/>
  <c r="D46" i="1"/>
  <c r="D48" i="1" s="1"/>
  <c r="F41" i="1"/>
  <c r="D40" i="1"/>
  <c r="D41" i="1" s="1"/>
  <c r="F37" i="1"/>
  <c r="F43" i="1" s="1"/>
  <c r="D36" i="1"/>
  <c r="D35" i="1"/>
  <c r="D34" i="1"/>
  <c r="D33" i="1"/>
  <c r="F28" i="1"/>
  <c r="D27" i="1"/>
  <c r="D26" i="1"/>
  <c r="D28" i="1" s="1"/>
  <c r="F23" i="1"/>
  <c r="F30" i="1" s="1"/>
  <c r="D22" i="1"/>
  <c r="D21" i="1"/>
  <c r="D20" i="1"/>
  <c r="D19" i="1"/>
  <c r="D18" i="1"/>
  <c r="F49" i="1" l="1"/>
  <c r="D37" i="1"/>
  <c r="D23" i="1"/>
  <c r="D43" i="1" l="1"/>
  <c r="D30" i="1"/>
  <c r="D49" i="1" l="1"/>
</calcChain>
</file>

<file path=xl/sharedStrings.xml><?xml version="1.0" encoding="utf-8"?>
<sst xmlns="http://schemas.openxmlformats.org/spreadsheetml/2006/main" count="49" uniqueCount="49">
  <si>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</si>
  <si>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</si>
  <si>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</si>
  <si>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</si>
  <si>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30 DE ABRIL DEL 2026</t>
  </si>
  <si>
    <t>(Valores expresados en pesos dominicanos-RD$)</t>
  </si>
  <si>
    <t>ABRIL 2026</t>
  </si>
  <si>
    <t>MARZO 2026</t>
  </si>
  <si>
    <t>Activos</t>
  </si>
  <si>
    <t>Activos corrientes</t>
  </si>
  <si>
    <t xml:space="preserve">Efectivo y equivalente de efectivo </t>
  </si>
  <si>
    <t xml:space="preserve">(Notas 7) </t>
  </si>
  <si>
    <t xml:space="preserve">Cuenta por cobrar a corto plazo </t>
  </si>
  <si>
    <t>(Notas 10)</t>
  </si>
  <si>
    <t xml:space="preserve"> Inventarios </t>
  </si>
  <si>
    <t>(Nota 11)</t>
  </si>
  <si>
    <t xml:space="preserve">Anticipo a suplidores </t>
  </si>
  <si>
    <t>(Nota 12)</t>
  </si>
  <si>
    <t xml:space="preserve">Gastos  Pagados por Adelantado </t>
  </si>
  <si>
    <t>(Nota 13)</t>
  </si>
  <si>
    <t>Total activos corrientes</t>
  </si>
  <si>
    <t>Activos no corrientes</t>
  </si>
  <si>
    <t xml:space="preserve">Propiedad, planta y equipo neto </t>
  </si>
  <si>
    <t>(Nota 18)</t>
  </si>
  <si>
    <t xml:space="preserve"> Activos intangibles </t>
  </si>
  <si>
    <t>(Nota 19)</t>
  </si>
  <si>
    <t>Total activos no corrientes</t>
  </si>
  <si>
    <t>Total activos</t>
  </si>
  <si>
    <t>Pasivos   Pasivos corrientes</t>
  </si>
  <si>
    <t xml:space="preserve">Cuentas por pagar a corto plazo </t>
  </si>
  <si>
    <t>(Nota 22)</t>
  </si>
  <si>
    <t xml:space="preserve">Retenciones y acumulaciones por pagar </t>
  </si>
  <si>
    <t xml:space="preserve">(Nota 25) </t>
  </si>
  <si>
    <t xml:space="preserve">Provisiones a Corto Pazo </t>
  </si>
  <si>
    <t>(Nota 26)</t>
  </si>
  <si>
    <t xml:space="preserve">Otros pasivos corrientes </t>
  </si>
  <si>
    <t>(Nota 29)</t>
  </si>
  <si>
    <t>Total pasivos corrientes</t>
  </si>
  <si>
    <t>Pasivos no corrientes</t>
  </si>
  <si>
    <t xml:space="preserve"> Otros pasivos no corrientes </t>
  </si>
  <si>
    <t>(Nota 35)</t>
  </si>
  <si>
    <t>Total pasivos no corrientes</t>
  </si>
  <si>
    <t>Total pasivos</t>
  </si>
  <si>
    <t xml:space="preserve">Activos Netos/Patrimonio </t>
  </si>
  <si>
    <t>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</si>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</sst>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Verdana"/>
      <family val="2"/>
    </font>
    <font>
      <b/>
      <sz val="11"/>
      <color rgb="FF000000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center"/>
    </xf>
    <xf numFmtId="43" fontId="3" fillId="2" borderId="0" xfId="1" applyFont="1" applyFill="1" applyAlignment="1">
      <alignment horizontal="center"/>
    </xf>
    <xf numFmtId="164" fontId="3" fillId="2" borderId="0" xfId="3" applyFont="1" applyFill="1" applyAlignment="1">
      <alignment horizontal="center"/>
    </xf>
    <xf numFmtId="164" fontId="3" fillId="2" borderId="0" xfId="3" applyFont="1" applyFill="1"/>
    <xf numFmtId="0" fontId="3" fillId="2" borderId="0" xfId="0" applyFont="1" applyFill="1"/>
    <xf numFmtId="43" fontId="2" fillId="2" borderId="0" xfId="1" applyFont="1" applyFill="1" applyAlignment="1">
      <alignment horizontal="center"/>
    </xf>
    <xf numFmtId="164" fontId="2" fillId="2" borderId="0" xfId="3" applyFont="1" applyFill="1" applyAlignment="1">
      <alignment horizontal="center"/>
    </xf>
    <xf numFmtId="164" fontId="3" fillId="2" borderId="0" xfId="3" applyFont="1" applyFill="1" applyAlignment="1"/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2" fillId="2" borderId="0" xfId="3" applyNumberFormat="1" applyFont="1" applyFill="1" applyAlignment="1">
      <alignment horizontal="center"/>
    </xf>
    <xf numFmtId="165" fontId="2" fillId="2" borderId="0" xfId="3" applyNumberFormat="1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165" fontId="3" fillId="2" borderId="0" xfId="3" applyNumberFormat="1" applyFont="1" applyFill="1" applyAlignment="1"/>
    <xf numFmtId="165" fontId="3" fillId="2" borderId="0" xfId="3" applyNumberFormat="1" applyFont="1" applyFill="1" applyBorder="1" applyAlignment="1"/>
    <xf numFmtId="0" fontId="3" fillId="2" borderId="0" xfId="0" applyFont="1" applyFill="1" applyAlignment="1">
      <alignment vertical="center" wrapText="1"/>
    </xf>
    <xf numFmtId="49" fontId="5" fillId="2" borderId="0" xfId="3" applyNumberFormat="1" applyFont="1" applyFill="1" applyAlignment="1">
      <alignment horizontal="center" vertical="center" wrapText="1"/>
    </xf>
    <xf numFmtId="49" fontId="5" fillId="2" borderId="0" xfId="3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1" fontId="5" fillId="2" borderId="0" xfId="3" applyNumberFormat="1" applyFont="1" applyFill="1" applyAlignment="1">
      <alignment horizontal="center" vertical="center" wrapText="1"/>
    </xf>
    <xf numFmtId="165" fontId="5" fillId="2" borderId="0" xfId="3" applyNumberFormat="1" applyFont="1" applyFill="1" applyBorder="1" applyAlignment="1">
      <alignment horizontal="center" vertical="center" wrapText="1"/>
    </xf>
    <xf numFmtId="165" fontId="5" fillId="2" borderId="0" xfId="3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165" fontId="3" fillId="2" borderId="0" xfId="3" applyNumberFormat="1" applyFont="1" applyFill="1" applyAlignment="1">
      <alignment vertical="center" wrapText="1"/>
    </xf>
    <xf numFmtId="165" fontId="3" fillId="2" borderId="0" xfId="3" applyNumberFormat="1" applyFont="1" applyFill="1" applyBorder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165" fontId="6" fillId="2" borderId="0" xfId="3" applyNumberFormat="1" applyFont="1" applyFill="1" applyAlignment="1">
      <alignment vertical="center" wrapText="1"/>
    </xf>
    <xf numFmtId="165" fontId="6" fillId="2" borderId="0" xfId="3" applyNumberFormat="1" applyFont="1" applyFill="1" applyBorder="1" applyAlignment="1">
      <alignment vertical="center" wrapText="1"/>
    </xf>
    <xf numFmtId="43" fontId="3" fillId="2" borderId="0" xfId="1" applyFont="1" applyFill="1" applyBorder="1" applyAlignment="1">
      <alignment horizontal="center"/>
    </xf>
    <xf numFmtId="9" fontId="3" fillId="2" borderId="0" xfId="2" applyFont="1" applyFill="1" applyAlignment="1">
      <alignment horizontal="center"/>
    </xf>
    <xf numFmtId="164" fontId="7" fillId="2" borderId="0" xfId="3" applyFont="1" applyFill="1" applyAlignment="1">
      <alignment vertical="center"/>
    </xf>
    <xf numFmtId="43" fontId="3" fillId="2" borderId="0" xfId="0" applyNumberFormat="1" applyFont="1" applyFill="1"/>
    <xf numFmtId="166" fontId="3" fillId="2" borderId="0" xfId="2" applyNumberFormat="1" applyFont="1" applyFill="1" applyAlignment="1">
      <alignment horizontal="center"/>
    </xf>
    <xf numFmtId="165" fontId="6" fillId="2" borderId="0" xfId="3" applyNumberFormat="1" applyFont="1" applyFill="1" applyAlignment="1">
      <alignment horizontal="left" vertical="center" wrapText="1"/>
    </xf>
    <xf numFmtId="165" fontId="6" fillId="2" borderId="0" xfId="3" applyNumberFormat="1" applyFont="1" applyFill="1" applyBorder="1" applyAlignment="1">
      <alignment horizontal="left" vertical="center" wrapText="1"/>
    </xf>
    <xf numFmtId="165" fontId="3" fillId="2" borderId="0" xfId="3" applyNumberFormat="1" applyFont="1" applyFill="1" applyAlignment="1">
      <alignment horizontal="left" vertical="center" wrapText="1"/>
    </xf>
    <xf numFmtId="165" fontId="5" fillId="2" borderId="1" xfId="3" applyNumberFormat="1" applyFont="1" applyFill="1" applyBorder="1" applyAlignment="1">
      <alignment vertical="center" wrapText="1"/>
    </xf>
    <xf numFmtId="165" fontId="5" fillId="2" borderId="0" xfId="3" applyNumberFormat="1" applyFont="1" applyFill="1" applyBorder="1" applyAlignment="1">
      <alignment vertical="center" wrapText="1"/>
    </xf>
    <xf numFmtId="165" fontId="8" fillId="2" borderId="0" xfId="3" applyNumberFormat="1" applyFont="1" applyFill="1" applyAlignment="1">
      <alignment vertical="center" wrapText="1"/>
    </xf>
    <xf numFmtId="165" fontId="8" fillId="2" borderId="0" xfId="3" applyNumberFormat="1" applyFont="1" applyFill="1" applyBorder="1" applyAlignment="1">
      <alignment vertical="center" wrapText="1"/>
    </xf>
    <xf numFmtId="165" fontId="6" fillId="2" borderId="2" xfId="3" applyNumberFormat="1" applyFont="1" applyFill="1" applyBorder="1" applyAlignment="1">
      <alignment vertical="center" wrapText="1"/>
    </xf>
    <xf numFmtId="165" fontId="5" fillId="2" borderId="0" xfId="3" applyNumberFormat="1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5" fontId="9" fillId="2" borderId="0" xfId="3" applyNumberFormat="1" applyFont="1" applyFill="1" applyAlignment="1">
      <alignment vertical="center" wrapText="1"/>
    </xf>
    <xf numFmtId="165" fontId="9" fillId="2" borderId="0" xfId="3" applyNumberFormat="1" applyFont="1" applyFill="1" applyBorder="1" applyAlignment="1">
      <alignment vertical="center" wrapText="1"/>
    </xf>
    <xf numFmtId="43" fontId="0" fillId="2" borderId="0" xfId="1" applyFont="1" applyFill="1"/>
    <xf numFmtId="165" fontId="9" fillId="2" borderId="2" xfId="3" applyNumberFormat="1" applyFont="1" applyFill="1" applyBorder="1" applyAlignment="1">
      <alignment vertical="center" wrapText="1"/>
    </xf>
    <xf numFmtId="165" fontId="3" fillId="2" borderId="0" xfId="0" applyNumberFormat="1" applyFont="1" applyFill="1"/>
    <xf numFmtId="165" fontId="10" fillId="2" borderId="0" xfId="3" applyNumberFormat="1" applyFont="1" applyFill="1" applyAlignment="1">
      <alignment vertical="center" wrapText="1"/>
    </xf>
    <xf numFmtId="165" fontId="10" fillId="2" borderId="0" xfId="3" applyNumberFormat="1" applyFont="1" applyFill="1" applyBorder="1" applyAlignment="1">
      <alignment vertical="center" wrapText="1"/>
    </xf>
    <xf numFmtId="10" fontId="3" fillId="2" borderId="0" xfId="2" applyNumberFormat="1" applyFont="1" applyFill="1" applyAlignment="1">
      <alignment horizontal="center"/>
    </xf>
    <xf numFmtId="165" fontId="11" fillId="2" borderId="0" xfId="3" applyNumberFormat="1" applyFont="1" applyFill="1" applyAlignment="1">
      <alignment vertical="center" wrapText="1"/>
    </xf>
    <xf numFmtId="43" fontId="3" fillId="2" borderId="0" xfId="1" applyFont="1" applyFill="1" applyBorder="1" applyAlignment="1">
      <alignment horizontal="center" vertical="center"/>
    </xf>
    <xf numFmtId="165" fontId="12" fillId="2" borderId="0" xfId="3" applyNumberFormat="1" applyFont="1" applyFill="1" applyBorder="1" applyAlignment="1">
      <alignment vertical="center" wrapText="1"/>
    </xf>
    <xf numFmtId="165" fontId="12" fillId="2" borderId="3" xfId="3" applyNumberFormat="1" applyFont="1" applyFill="1" applyBorder="1" applyAlignment="1">
      <alignment vertical="center" wrapTex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5" fontId="12" fillId="2" borderId="4" xfId="3" applyNumberFormat="1" applyFont="1" applyFill="1" applyBorder="1"/>
    <xf numFmtId="165" fontId="12" fillId="2" borderId="0" xfId="3" applyNumberFormat="1" applyFont="1" applyFill="1" applyBorder="1"/>
    <xf numFmtId="164" fontId="12" fillId="2" borderId="0" xfId="3" applyFont="1" applyFill="1" applyBorder="1"/>
    <xf numFmtId="164" fontId="3" fillId="2" borderId="0" xfId="3" applyFont="1" applyFill="1" applyAlignment="1">
      <alignment horizontal="left"/>
    </xf>
    <xf numFmtId="9" fontId="3" fillId="2" borderId="0" xfId="2" applyFont="1" applyFill="1"/>
    <xf numFmtId="165" fontId="9" fillId="2" borderId="0" xfId="3" applyNumberFormat="1" applyFont="1" applyFill="1"/>
    <xf numFmtId="165" fontId="9" fillId="2" borderId="0" xfId="3" applyNumberFormat="1" applyFont="1" applyFill="1" applyBorder="1"/>
    <xf numFmtId="165" fontId="3" fillId="2" borderId="0" xfId="3" applyNumberFormat="1" applyFont="1" applyFill="1"/>
    <xf numFmtId="164" fontId="3" fillId="2" borderId="0" xfId="3" applyFont="1" applyFill="1" applyAlignment="1">
      <alignment vertical="center"/>
    </xf>
    <xf numFmtId="164" fontId="9" fillId="2" borderId="0" xfId="3" applyFont="1" applyFill="1"/>
    <xf numFmtId="43" fontId="3" fillId="2" borderId="0" xfId="3" applyNumberFormat="1" applyFont="1" applyFill="1"/>
    <xf numFmtId="165" fontId="3" fillId="2" borderId="0" xfId="3" applyNumberFormat="1" applyFont="1" applyFill="1" applyBorder="1"/>
  </cellXfs>
  <cellStyles count="4">
    <cellStyle name="Millares" xfId="1" builtinId="3"/>
    <cellStyle name="Millares 18" xfId="3" xr:uid="{228FFB86-803E-430D-9CC9-712961C0F8B2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230424</xdr:colOff>
      <xdr:row>1</xdr:row>
      <xdr:rowOff>2963</xdr:rowOff>
    </xdr:from>
    <xdr:ext cx="2719340" cy="783574"/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F540D709-31F7-41AB-AB40-BCD7EB97E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424" y="193463"/>
          <a:ext cx="2719340" cy="783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84044</xdr:colOff>
      <xdr:row>0</xdr:row>
      <xdr:rowOff>52900</xdr:rowOff>
    </xdr:from>
    <xdr:ext cx="1455830" cy="872020"/>
    <xdr:pic>
      <xdr:nvPicPr>
        <xdr:cNvPr id="3" name="Imagen 2">
          <a:extLst>
            <a:ext uri="{FF2B5EF4-FFF2-40B4-BE49-F238E27FC236}">
              <a16:creationId xmlns:a16="http://schemas.microsoft.com/office/drawing/2014/main" id="{A60A1A77-0E26-4BA4-8CB2-4BD230A7FD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72" t="18218" r="18803" b="22065"/>
        <a:stretch>
          <a:fillRect/>
        </a:stretch>
      </xdr:blipFill>
      <xdr:spPr bwMode="auto">
        <a:xfrm>
          <a:off x="7742144" y="52900"/>
          <a:ext cx="1455830" cy="872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280147</xdr:colOff>
      <xdr:row>56</xdr:row>
      <xdr:rowOff>84044</xdr:rowOff>
    </xdr:from>
    <xdr:to>
      <xdr:col>5</xdr:col>
      <xdr:colOff>1589553</xdr:colOff>
      <xdr:row>71</xdr:row>
      <xdr:rowOff>47262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635E985-5AD5-4281-BFC5-153E3153F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0147" y="10933019"/>
          <a:ext cx="8967506" cy="28207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D_FINANCIERO\Contabilidad\INFORMES%20FINANCIEROS\ABRIL%202026\ESTADOS%20FINANCIEROS%20ABRIL%202026.xlsx" TargetMode="External"/><Relationship Id="rId1" Type="http://schemas.openxmlformats.org/officeDocument/2006/relationships/externalLinkPath" Target="file:///N:\D_FINANCIERO\Contabilidad\INFORMES%20FINANCIEROS\ABRIL%202026\ESTADOS%20FINANCIEROS%20ABRI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 CAMBIO DE PATRIMONIO f."/>
      <sheetName val="5.Estado Comp. importes pr."/>
      <sheetName val="2.Est. de Rendimiento Comparat"/>
      <sheetName val="1.Estado de Situación Comparat"/>
      <sheetName val="Hoja 3"/>
      <sheetName val="4.Flujo de Efectivo Anual"/>
      <sheetName val="EST.RENDIM.ACUMULADO"/>
      <sheetName val="COMISION"/>
      <sheetName val="activo fijo"/>
      <sheetName val="Hoja13"/>
      <sheetName val="DIARIO GENERAL JUNIO 2025 (2)"/>
      <sheetName val=" TABLA P FINAL (2)"/>
      <sheetName val="6. NOTAS ACUMULADAS"/>
      <sheetName val="asientos de ajustes"/>
      <sheetName val="nota de Activo fijo"/>
      <sheetName val="ajuste de asignacion REGALIA"/>
      <sheetName val="ajuste"/>
      <sheetName val="DIARIO ACUMULADO"/>
      <sheetName val="EJEC. PRESUPUESTARIA MENSUAL"/>
      <sheetName val="PRESUPUESTO APROBADO"/>
      <sheetName val="ESTADO PATRIMONIO DIC. 2025"/>
      <sheetName val="ESTADO FLUJO ABR. 2026"/>
      <sheetName val="TABLADINAMICA FLUJO"/>
      <sheetName val="INDICADORES FINANCIEROS"/>
      <sheetName val="FLUJO CAJA FEB."/>
      <sheetName val="cuentas por cobrar"/>
      <sheetName val="CUENTS POR PAGAR "/>
      <sheetName val="FLUJODE CAJA MARZO 2025"/>
      <sheetName val="Est. Flujo de Efectivo Mayo "/>
      <sheetName val="DIF CAMBIARIA"/>
      <sheetName val="GLOSAS"/>
      <sheetName val="ingresos pro venta de servicios"/>
      <sheetName val="adquisicion activos fijos"/>
      <sheetName val="activos fijos de mayo"/>
      <sheetName val="COMISION f"/>
      <sheetName val="activo fijo ."/>
      <sheetName val="Hoja59"/>
      <sheetName val="Hoja1"/>
      <sheetName val="ESTADO SITUACION ABRIL 2026"/>
      <sheetName val="ESTADO RENDIMIENTO ABRIL 2026"/>
      <sheetName val="NOTAS DEL MES"/>
      <sheetName val="CXP"/>
      <sheetName val="CXC BANCO"/>
      <sheetName val="Detalle1"/>
      <sheetName val=" TABLA P FINAL"/>
      <sheetName val="BALANZA"/>
      <sheetName val="COMPARACION"/>
      <sheetName val="DIARIO GENERAL ABRIL 2026"/>
      <sheetName val="Hoja3"/>
      <sheetName val="Hoja4"/>
      <sheetName val="GASTOS"/>
      <sheetName val="EST SITUACION TD"/>
      <sheetName val="INGRESOS"/>
      <sheetName val="CUENTA T ING"/>
      <sheetName val="ACTIVOS"/>
      <sheetName val="PASIVOS"/>
      <sheetName val="CUENTA T ACTIVOS"/>
      <sheetName val="CUENTA T 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1">
          <cell r="D41">
            <v>53149559.077754095</v>
          </cell>
        </row>
      </sheetData>
      <sheetData sheetId="40">
        <row r="107">
          <cell r="C107">
            <v>326825180.53803211</v>
          </cell>
        </row>
        <row r="139">
          <cell r="C139">
            <v>407234766.77133203</v>
          </cell>
        </row>
        <row r="291">
          <cell r="C291">
            <v>140871164.4014684</v>
          </cell>
        </row>
        <row r="325">
          <cell r="C325">
            <v>1330372.0399999998</v>
          </cell>
        </row>
        <row r="333">
          <cell r="C333">
            <v>48220675.900000006</v>
          </cell>
        </row>
        <row r="363">
          <cell r="C363">
            <v>64737954.258561075</v>
          </cell>
        </row>
        <row r="381">
          <cell r="C381">
            <v>-1775081.0099999984</v>
          </cell>
        </row>
        <row r="396">
          <cell r="C396">
            <v>44881489.759778835</v>
          </cell>
        </row>
        <row r="425">
          <cell r="C425">
            <v>4657659.8364999974</v>
          </cell>
        </row>
        <row r="440">
          <cell r="C440">
            <v>105004557.81533328</v>
          </cell>
        </row>
        <row r="468">
          <cell r="C468">
            <v>4418190.9000000004</v>
          </cell>
        </row>
        <row r="487">
          <cell r="C487">
            <v>18543271.485421721</v>
          </cell>
        </row>
        <row r="499">
          <cell r="C499">
            <v>756790303.75180149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A3B97-5ED8-488E-93A3-C11302777341}">
  <sheetPr>
    <tabColor rgb="FFCC3399"/>
  </sheetPr>
  <dimension ref="B5:W83"/>
  <sheetViews>
    <sheetView showGridLines="0" tabSelected="1" view="pageBreakPreview" zoomScale="68" zoomScaleNormal="68" zoomScaleSheetLayoutView="68" workbookViewId="0">
      <selection activeCell="D11" sqref="D11"/>
    </sheetView>
  </sheetViews>
  <sheetFormatPr baseColWidth="10" defaultColWidth="11.42578125" defaultRowHeight="15" x14ac:dyDescent="0.2"/>
  <cols>
    <col min="1" max="1" width="5" style="5" customWidth="1"/>
    <col min="2" max="2" width="57.5703125" style="13" customWidth="1"/>
    <col min="3" max="3" width="16" style="13" customWidth="1"/>
    <col min="4" max="4" width="31" style="66" customWidth="1"/>
    <col min="5" max="5" width="5.28515625" style="70" customWidth="1"/>
    <col min="6" max="6" width="25.5703125" style="66" customWidth="1"/>
    <col min="7" max="7" width="23.28515625" style="2" customWidth="1"/>
    <col min="8" max="8" width="23.85546875" style="3" customWidth="1"/>
    <col min="9" max="9" width="25.7109375" style="4" customWidth="1"/>
    <col min="10" max="10" width="28.140625" style="4" customWidth="1"/>
    <col min="11" max="11" width="26.140625" style="4" customWidth="1"/>
    <col min="12" max="12" width="25.85546875" style="4" customWidth="1"/>
    <col min="13" max="13" width="11.7109375" style="4" customWidth="1"/>
    <col min="14" max="14" width="29.85546875" style="4" customWidth="1"/>
    <col min="15" max="15" width="19.7109375" style="4" customWidth="1"/>
    <col min="16" max="16" width="21.85546875" style="4" customWidth="1"/>
    <col min="17" max="17" width="23.42578125" style="4" customWidth="1"/>
    <col min="18" max="18" width="22.5703125" style="4" customWidth="1"/>
    <col min="19" max="19" width="26.28515625" style="4" customWidth="1"/>
    <col min="20" max="20" width="19.28515625" style="4" customWidth="1"/>
    <col min="21" max="21" width="31.28515625" style="4" customWidth="1"/>
    <col min="22" max="22" width="22.28515625" style="5" customWidth="1"/>
    <col min="23" max="23" width="18.7109375" style="5" bestFit="1" customWidth="1"/>
    <col min="24" max="16384" width="11.42578125" style="5"/>
  </cols>
  <sheetData>
    <row r="5" spans="2:21" x14ac:dyDescent="0.2">
      <c r="B5" s="1" t="s">
        <v>0</v>
      </c>
      <c r="C5" s="1"/>
      <c r="D5" s="1"/>
      <c r="E5" s="1"/>
      <c r="F5" s="1"/>
    </row>
    <row r="6" spans="2:21" x14ac:dyDescent="0.2">
      <c r="B6" s="1" t="s">
        <v>1</v>
      </c>
      <c r="C6" s="1"/>
      <c r="D6" s="1"/>
      <c r="E6" s="1"/>
      <c r="F6" s="1"/>
    </row>
    <row r="7" spans="2:21" x14ac:dyDescent="0.2">
      <c r="B7" s="1" t="s">
        <v>2</v>
      </c>
      <c r="C7" s="1"/>
      <c r="D7" s="1"/>
      <c r="E7" s="1"/>
      <c r="F7" s="1"/>
      <c r="G7" s="6"/>
      <c r="H7" s="7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2:21" x14ac:dyDescent="0.2">
      <c r="B8" s="1" t="s">
        <v>3</v>
      </c>
      <c r="C8" s="1"/>
      <c r="D8" s="1"/>
      <c r="E8" s="1"/>
      <c r="F8" s="1"/>
      <c r="G8" s="6"/>
      <c r="H8" s="7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2:21" x14ac:dyDescent="0.2">
      <c r="B9" s="9" t="s">
        <v>4</v>
      </c>
      <c r="C9" s="9"/>
      <c r="D9" s="9"/>
      <c r="E9" s="9"/>
      <c r="F9" s="9"/>
      <c r="G9" s="6"/>
      <c r="H9" s="7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2:21" x14ac:dyDescent="0.2">
      <c r="B10" s="1" t="s">
        <v>5</v>
      </c>
      <c r="C10" s="1"/>
      <c r="D10" s="1"/>
      <c r="E10" s="1"/>
      <c r="F10" s="1"/>
      <c r="G10" s="6"/>
      <c r="H10" s="7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2:21" x14ac:dyDescent="0.2">
      <c r="B11" s="10"/>
      <c r="C11" s="10"/>
      <c r="D11" s="11"/>
      <c r="E11" s="12"/>
      <c r="F11" s="11"/>
      <c r="G11" s="6"/>
      <c r="H11" s="7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2:21" ht="15" hidden="1" customHeight="1" x14ac:dyDescent="0.2">
      <c r="B12" s="10"/>
      <c r="C12" s="10"/>
      <c r="D12" s="11"/>
      <c r="E12" s="12"/>
      <c r="F12" s="11"/>
      <c r="G12" s="6"/>
      <c r="H12" s="7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2:21" x14ac:dyDescent="0.2">
      <c r="D13" s="14"/>
      <c r="E13" s="15"/>
      <c r="F13" s="14"/>
      <c r="G13" s="6"/>
      <c r="H13" s="7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2:21" ht="30.75" customHeight="1" x14ac:dyDescent="0.2">
      <c r="B14" s="16"/>
      <c r="C14" s="16"/>
      <c r="D14" s="17" t="s">
        <v>6</v>
      </c>
      <c r="E14" s="18"/>
      <c r="F14" s="17" t="s">
        <v>7</v>
      </c>
      <c r="G14" s="6"/>
      <c r="H14" s="7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2:21" x14ac:dyDescent="0.2">
      <c r="B15" s="19"/>
      <c r="C15" s="16"/>
      <c r="D15" s="20"/>
      <c r="E15" s="21"/>
      <c r="F15" s="22"/>
      <c r="G15" s="6"/>
      <c r="H15" s="7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2:21" x14ac:dyDescent="0.2">
      <c r="B16" s="23" t="s">
        <v>8</v>
      </c>
      <c r="C16" s="24"/>
      <c r="D16" s="25"/>
      <c r="E16" s="26"/>
      <c r="F16" s="25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2:23" x14ac:dyDescent="0.2">
      <c r="B17" s="23" t="s">
        <v>9</v>
      </c>
      <c r="C17" s="24"/>
      <c r="D17" s="25"/>
      <c r="E17" s="26"/>
      <c r="F17" s="25"/>
    </row>
    <row r="18" spans="2:23" x14ac:dyDescent="0.2">
      <c r="B18" s="27" t="s">
        <v>10</v>
      </c>
      <c r="C18" s="27" t="s">
        <v>11</v>
      </c>
      <c r="D18" s="28">
        <f>'[1]NOTAS DEL MES'!C107</f>
        <v>326825180.53803211</v>
      </c>
      <c r="E18" s="29"/>
      <c r="F18" s="28">
        <v>179564260.33403227</v>
      </c>
      <c r="G18" s="30"/>
      <c r="H18" s="31"/>
      <c r="T18" s="32"/>
      <c r="V18" s="33"/>
      <c r="W18" s="33"/>
    </row>
    <row r="19" spans="2:23" x14ac:dyDescent="0.2">
      <c r="B19" s="27" t="s">
        <v>12</v>
      </c>
      <c r="C19" s="27" t="s">
        <v>13</v>
      </c>
      <c r="D19" s="28">
        <f>'[1]NOTAS DEL MES'!C139</f>
        <v>407234766.77133203</v>
      </c>
      <c r="E19" s="29"/>
      <c r="F19" s="28">
        <v>463702153.78850341</v>
      </c>
      <c r="G19" s="30"/>
      <c r="H19" s="34"/>
      <c r="V19" s="33"/>
      <c r="W19" s="33"/>
    </row>
    <row r="20" spans="2:23" x14ac:dyDescent="0.2">
      <c r="B20" s="27" t="s">
        <v>14</v>
      </c>
      <c r="C20" s="27" t="s">
        <v>15</v>
      </c>
      <c r="D20" s="35">
        <f>+'[1]NOTAS DEL MES'!C291</f>
        <v>140871164.4014684</v>
      </c>
      <c r="E20" s="36"/>
      <c r="F20" s="35">
        <v>171321207.70146844</v>
      </c>
      <c r="G20" s="30"/>
      <c r="H20" s="34"/>
      <c r="V20" s="33"/>
      <c r="W20" s="33"/>
    </row>
    <row r="21" spans="2:23" x14ac:dyDescent="0.2">
      <c r="B21" s="27" t="s">
        <v>16</v>
      </c>
      <c r="C21" s="27" t="s">
        <v>17</v>
      </c>
      <c r="D21" s="37">
        <f>+'[1]NOTAS DEL MES'!C325</f>
        <v>1330372.0399999998</v>
      </c>
      <c r="E21" s="36"/>
      <c r="F21" s="35">
        <v>1330372.0399999998</v>
      </c>
      <c r="G21" s="30"/>
      <c r="H21" s="34"/>
      <c r="V21" s="33"/>
      <c r="W21" s="33"/>
    </row>
    <row r="22" spans="2:23" x14ac:dyDescent="0.2">
      <c r="B22" s="27" t="s">
        <v>18</v>
      </c>
      <c r="C22" s="27" t="s">
        <v>19</v>
      </c>
      <c r="D22" s="37">
        <f>+'[1]NOTAS DEL MES'!C333</f>
        <v>48220675.900000006</v>
      </c>
      <c r="E22" s="36"/>
      <c r="F22" s="35">
        <v>48220675.900000006</v>
      </c>
      <c r="G22" s="30"/>
      <c r="H22" s="34"/>
      <c r="V22" s="33"/>
      <c r="W22" s="33"/>
    </row>
    <row r="23" spans="2:23" ht="15.75" thickBot="1" x14ac:dyDescent="0.25">
      <c r="B23" s="23" t="s">
        <v>20</v>
      </c>
      <c r="C23" s="24"/>
      <c r="D23" s="38">
        <f>SUM(D18:D22)</f>
        <v>924482159.65083241</v>
      </c>
      <c r="E23" s="39"/>
      <c r="F23" s="38">
        <f>SUM(F18:F22)</f>
        <v>864138669.76400411</v>
      </c>
      <c r="G23" s="30"/>
      <c r="H23" s="31"/>
      <c r="V23" s="33"/>
    </row>
    <row r="24" spans="2:23" x14ac:dyDescent="0.2">
      <c r="B24" s="23"/>
      <c r="C24" s="24"/>
      <c r="D24" s="40"/>
      <c r="E24" s="41"/>
      <c r="F24" s="40"/>
      <c r="G24" s="30"/>
      <c r="H24" s="31"/>
      <c r="V24" s="33"/>
    </row>
    <row r="25" spans="2:23" x14ac:dyDescent="0.2">
      <c r="B25" s="23" t="s">
        <v>21</v>
      </c>
      <c r="C25" s="24"/>
      <c r="D25" s="40"/>
      <c r="E25" s="41"/>
      <c r="F25" s="40"/>
      <c r="G25" s="30"/>
      <c r="H25" s="31"/>
      <c r="V25" s="33"/>
    </row>
    <row r="26" spans="2:23" x14ac:dyDescent="0.2">
      <c r="B26" s="27" t="s">
        <v>22</v>
      </c>
      <c r="C26" s="27" t="s">
        <v>23</v>
      </c>
      <c r="D26" s="37">
        <f>+'[1]NOTAS DEL MES'!C363</f>
        <v>64737954.258561075</v>
      </c>
      <c r="E26" s="29"/>
      <c r="F26" s="28">
        <v>66360491.508561075</v>
      </c>
      <c r="G26" s="30"/>
      <c r="H26" s="31"/>
      <c r="V26" s="33"/>
      <c r="W26" s="33"/>
    </row>
    <row r="27" spans="2:23" x14ac:dyDescent="0.2">
      <c r="B27" s="27" t="s">
        <v>24</v>
      </c>
      <c r="C27" s="27" t="s">
        <v>25</v>
      </c>
      <c r="D27" s="42">
        <f>+'[1]NOTAS DEL MES'!C381</f>
        <v>-1775081.0099999984</v>
      </c>
      <c r="E27" s="29"/>
      <c r="F27" s="42">
        <v>-1775081.0099999984</v>
      </c>
      <c r="G27" s="30"/>
      <c r="H27" s="31"/>
      <c r="V27" s="33"/>
    </row>
    <row r="28" spans="2:23" x14ac:dyDescent="0.2">
      <c r="B28" s="23" t="s">
        <v>26</v>
      </c>
      <c r="C28" s="24"/>
      <c r="D28" s="40">
        <f>SUM(D26:D27)</f>
        <v>62962873.248561077</v>
      </c>
      <c r="E28" s="41"/>
      <c r="F28" s="40">
        <f>SUM(F26:F27)</f>
        <v>64585410.498561077</v>
      </c>
      <c r="G28" s="30"/>
      <c r="H28" s="31"/>
      <c r="V28" s="33"/>
    </row>
    <row r="29" spans="2:23" x14ac:dyDescent="0.2">
      <c r="B29" s="23"/>
      <c r="C29" s="24"/>
      <c r="D29" s="43"/>
      <c r="E29" s="41"/>
      <c r="F29" s="43"/>
      <c r="G29" s="30"/>
      <c r="H29" s="31"/>
      <c r="V29" s="33"/>
    </row>
    <row r="30" spans="2:23" ht="15.75" thickBot="1" x14ac:dyDescent="0.25">
      <c r="B30" s="23" t="s">
        <v>27</v>
      </c>
      <c r="C30" s="24"/>
      <c r="D30" s="38">
        <f>+D28+D23</f>
        <v>987445032.89939344</v>
      </c>
      <c r="E30" s="39"/>
      <c r="F30" s="38">
        <f>+F23+F28</f>
        <v>928724080.26256514</v>
      </c>
      <c r="G30" s="30"/>
      <c r="H30" s="34"/>
      <c r="V30" s="33"/>
      <c r="W30" s="33"/>
    </row>
    <row r="31" spans="2:23" x14ac:dyDescent="0.2">
      <c r="B31" s="44" t="s">
        <v>28</v>
      </c>
      <c r="C31" s="23"/>
      <c r="D31" s="25"/>
      <c r="E31" s="26"/>
      <c r="F31" s="25"/>
      <c r="G31" s="30"/>
      <c r="H31" s="31"/>
      <c r="V31" s="33"/>
    </row>
    <row r="32" spans="2:23" x14ac:dyDescent="0.2">
      <c r="B32" s="44"/>
      <c r="C32" s="23"/>
      <c r="D32" s="28"/>
      <c r="E32" s="29"/>
      <c r="F32" s="28"/>
      <c r="G32" s="30"/>
      <c r="H32" s="31"/>
      <c r="V32" s="33"/>
    </row>
    <row r="33" spans="2:23" x14ac:dyDescent="0.2">
      <c r="B33" s="27" t="s">
        <v>29</v>
      </c>
      <c r="C33" s="27" t="s">
        <v>30</v>
      </c>
      <c r="D33" s="45">
        <f>'[1]NOTAS DEL MES'!C396</f>
        <v>44881489.759778835</v>
      </c>
      <c r="E33" s="46"/>
      <c r="F33" s="45">
        <v>60795938.849778838</v>
      </c>
      <c r="G33" s="30"/>
      <c r="H33" s="31"/>
      <c r="V33" s="33"/>
      <c r="W33" s="33"/>
    </row>
    <row r="34" spans="2:23" ht="21.75" customHeight="1" x14ac:dyDescent="0.25">
      <c r="B34" s="27" t="s">
        <v>31</v>
      </c>
      <c r="C34" s="27" t="s">
        <v>32</v>
      </c>
      <c r="D34" s="45">
        <f>+'[1]NOTAS DEL MES'!C425</f>
        <v>4657659.8364999974</v>
      </c>
      <c r="E34" s="46"/>
      <c r="F34" s="45">
        <v>4657659.8364999974</v>
      </c>
      <c r="G34" s="47"/>
      <c r="H34" s="31"/>
      <c r="V34" s="33"/>
      <c r="W34" s="33"/>
    </row>
    <row r="35" spans="2:23" ht="17.100000000000001" customHeight="1" x14ac:dyDescent="0.2">
      <c r="B35" s="27" t="s">
        <v>33</v>
      </c>
      <c r="C35" s="27" t="s">
        <v>34</v>
      </c>
      <c r="D35" s="45">
        <f>+'[1]NOTAS DEL MES'!C440</f>
        <v>105004557.81533328</v>
      </c>
      <c r="E35" s="46"/>
      <c r="F35" s="45">
        <v>83232965.808999956</v>
      </c>
      <c r="G35" s="30"/>
      <c r="H35" s="31"/>
      <c r="V35" s="33"/>
      <c r="W35" s="33"/>
    </row>
    <row r="36" spans="2:23" x14ac:dyDescent="0.2">
      <c r="B36" s="27" t="s">
        <v>35</v>
      </c>
      <c r="C36" s="27" t="s">
        <v>36</v>
      </c>
      <c r="D36" s="48">
        <f>'[1]NOTAS DEL MES'!C468</f>
        <v>4418190.9000000004</v>
      </c>
      <c r="E36" s="46"/>
      <c r="F36" s="48">
        <v>4418190.9000000004</v>
      </c>
      <c r="G36" s="30"/>
      <c r="H36" s="31"/>
      <c r="J36" s="49"/>
      <c r="V36" s="33"/>
    </row>
    <row r="37" spans="2:23" x14ac:dyDescent="0.2">
      <c r="B37" s="23" t="s">
        <v>37</v>
      </c>
      <c r="C37" s="24"/>
      <c r="D37" s="50">
        <f>SUM(D33:D36)</f>
        <v>158961898.3116121</v>
      </c>
      <c r="E37" s="51"/>
      <c r="F37" s="50">
        <f>SUM(F33:F36)</f>
        <v>153104755.39527878</v>
      </c>
      <c r="H37" s="52"/>
      <c r="V37" s="33"/>
    </row>
    <row r="38" spans="2:23" x14ac:dyDescent="0.2">
      <c r="B38" s="23"/>
      <c r="C38" s="24"/>
      <c r="D38" s="50"/>
      <c r="E38" s="51"/>
      <c r="F38" s="50"/>
      <c r="G38" s="30"/>
      <c r="H38" s="31"/>
      <c r="L38" s="5"/>
      <c r="V38" s="33"/>
    </row>
    <row r="39" spans="2:23" ht="16.350000000000001" customHeight="1" x14ac:dyDescent="0.2">
      <c r="B39" s="23" t="s">
        <v>38</v>
      </c>
      <c r="C39" s="24"/>
      <c r="D39" s="45"/>
      <c r="E39" s="46"/>
      <c r="F39" s="45"/>
      <c r="G39" s="30"/>
      <c r="H39" s="31"/>
      <c r="V39" s="33"/>
    </row>
    <row r="40" spans="2:23" ht="16.350000000000001" customHeight="1" x14ac:dyDescent="0.2">
      <c r="B40" s="27" t="s">
        <v>39</v>
      </c>
      <c r="C40" s="27" t="s">
        <v>40</v>
      </c>
      <c r="D40" s="45">
        <f>+'[1]NOTAS DEL MES'!C487</f>
        <v>18543271.485421721</v>
      </c>
      <c r="E40" s="46"/>
      <c r="F40" s="45">
        <v>18829020.840602558</v>
      </c>
      <c r="G40" s="30"/>
      <c r="H40" s="31"/>
      <c r="V40" s="33"/>
      <c r="W40" s="33"/>
    </row>
    <row r="41" spans="2:23" ht="16.350000000000001" customHeight="1" x14ac:dyDescent="0.2">
      <c r="B41" s="23" t="s">
        <v>41</v>
      </c>
      <c r="C41" s="24"/>
      <c r="D41" s="53">
        <f>SUM(D40)</f>
        <v>18543271.485421721</v>
      </c>
      <c r="E41" s="51"/>
      <c r="F41" s="50">
        <f>SUM(F40)</f>
        <v>18829020.840602558</v>
      </c>
      <c r="G41" s="30"/>
      <c r="H41" s="31"/>
      <c r="V41" s="33"/>
    </row>
    <row r="42" spans="2:23" x14ac:dyDescent="0.2">
      <c r="B42" s="23"/>
      <c r="C42" s="24"/>
      <c r="D42" s="50"/>
      <c r="E42" s="51"/>
      <c r="F42" s="50"/>
      <c r="G42" s="54"/>
      <c r="H42" s="31"/>
      <c r="J42" s="5"/>
      <c r="V42" s="33"/>
    </row>
    <row r="43" spans="2:23" x14ac:dyDescent="0.2">
      <c r="B43" s="23" t="s">
        <v>42</v>
      </c>
      <c r="C43" s="24"/>
      <c r="D43" s="50">
        <f>+D37+D41</f>
        <v>177505169.79703382</v>
      </c>
      <c r="E43" s="51"/>
      <c r="F43" s="50">
        <f>+F37+F41</f>
        <v>171933776.23588133</v>
      </c>
      <c r="G43" s="54"/>
      <c r="H43" s="31"/>
      <c r="V43" s="33"/>
      <c r="W43" s="33"/>
    </row>
    <row r="44" spans="2:23" x14ac:dyDescent="0.2">
      <c r="B44" s="23"/>
      <c r="C44" s="24"/>
      <c r="D44" s="50"/>
      <c r="E44" s="51"/>
      <c r="F44" s="50"/>
      <c r="G44" s="54"/>
      <c r="H44" s="31"/>
      <c r="V44" s="33"/>
    </row>
    <row r="45" spans="2:23" x14ac:dyDescent="0.2">
      <c r="B45" s="23" t="s">
        <v>43</v>
      </c>
      <c r="C45" s="24" t="s">
        <v>44</v>
      </c>
      <c r="D45" s="45"/>
      <c r="E45" s="46"/>
      <c r="F45" s="45"/>
      <c r="G45" s="54"/>
      <c r="H45" s="31"/>
      <c r="V45" s="33"/>
    </row>
    <row r="46" spans="2:23" x14ac:dyDescent="0.2">
      <c r="B46" s="27" t="s">
        <v>45</v>
      </c>
      <c r="C46" s="27"/>
      <c r="D46" s="55">
        <f>+'[1]NOTAS DEL MES'!C499</f>
        <v>756790303.75180149</v>
      </c>
      <c r="E46" s="55"/>
      <c r="F46" s="55">
        <v>697610750.66335523</v>
      </c>
      <c r="G46" s="54"/>
      <c r="H46" s="31"/>
      <c r="V46" s="33"/>
    </row>
    <row r="47" spans="2:23" x14ac:dyDescent="0.2">
      <c r="B47" s="27" t="s">
        <v>46</v>
      </c>
      <c r="C47" s="27"/>
      <c r="D47" s="45">
        <f>'[1]ESTADO RENDIMIENTO ABRIL 2026'!D41</f>
        <v>53149559.077754095</v>
      </c>
      <c r="E47" s="46"/>
      <c r="F47" s="45">
        <v>59179553.088446282</v>
      </c>
      <c r="G47" s="30"/>
      <c r="H47" s="31"/>
      <c r="V47" s="33"/>
    </row>
    <row r="48" spans="2:23" x14ac:dyDescent="0.2">
      <c r="B48" s="23" t="s">
        <v>47</v>
      </c>
      <c r="C48" s="24"/>
      <c r="D48" s="56">
        <f>SUM(D46:D47)</f>
        <v>809939862.82955563</v>
      </c>
      <c r="E48" s="55"/>
      <c r="F48" s="56">
        <f>SUM(F46:F47)</f>
        <v>756790303.75180149</v>
      </c>
      <c r="G48" s="30"/>
      <c r="H48" s="31"/>
      <c r="V48" s="33"/>
    </row>
    <row r="49" spans="2:22" ht="15.75" thickBot="1" x14ac:dyDescent="0.25">
      <c r="B49" s="57" t="s">
        <v>48</v>
      </c>
      <c r="C49" s="58"/>
      <c r="D49" s="59">
        <f>+D48+D43</f>
        <v>987445032.62658942</v>
      </c>
      <c r="E49" s="60"/>
      <c r="F49" s="59">
        <f>+F43+F48</f>
        <v>928724079.98768282</v>
      </c>
      <c r="G49" s="30"/>
      <c r="V49" s="33"/>
    </row>
    <row r="50" spans="2:22" ht="15.75" thickTop="1" x14ac:dyDescent="0.2">
      <c r="B50" s="57"/>
      <c r="C50" s="58"/>
      <c r="D50" s="60"/>
      <c r="E50" s="60"/>
      <c r="F50" s="60"/>
      <c r="G50" s="30"/>
      <c r="V50" s="33"/>
    </row>
    <row r="51" spans="2:22" x14ac:dyDescent="0.2">
      <c r="B51" s="58"/>
      <c r="C51" s="58"/>
      <c r="D51" s="61"/>
      <c r="E51" s="60"/>
      <c r="F51" s="60"/>
      <c r="V51" s="33"/>
    </row>
    <row r="52" spans="2:22" x14ac:dyDescent="0.2">
      <c r="B52" s="58"/>
      <c r="C52" s="58"/>
      <c r="D52" s="60"/>
      <c r="E52" s="60"/>
      <c r="F52" s="60"/>
      <c r="V52" s="33"/>
    </row>
    <row r="53" spans="2:22" x14ac:dyDescent="0.2">
      <c r="B53" s="58"/>
      <c r="C53" s="58"/>
      <c r="D53" s="60"/>
      <c r="E53" s="60"/>
      <c r="F53" s="60"/>
      <c r="V53" s="33"/>
    </row>
    <row r="54" spans="2:22" x14ac:dyDescent="0.2">
      <c r="B54" s="58"/>
      <c r="C54" s="58"/>
      <c r="D54" s="60"/>
      <c r="E54" s="60"/>
      <c r="F54" s="60"/>
      <c r="H54" s="62"/>
      <c r="J54" s="63"/>
      <c r="V54" s="33"/>
    </row>
    <row r="55" spans="2:22" x14ac:dyDescent="0.2">
      <c r="D55" s="64"/>
      <c r="E55" s="65"/>
      <c r="F55" s="64"/>
      <c r="V55" s="33"/>
    </row>
    <row r="56" spans="2:22" x14ac:dyDescent="0.2">
      <c r="D56" s="64"/>
      <c r="E56" s="65"/>
      <c r="V56" s="33"/>
    </row>
    <row r="57" spans="2:22" x14ac:dyDescent="0.2">
      <c r="D57" s="67"/>
      <c r="E57" s="65"/>
      <c r="F57" s="64"/>
    </row>
    <row r="58" spans="2:22" x14ac:dyDescent="0.2">
      <c r="D58" s="67"/>
      <c r="E58" s="65"/>
      <c r="F58" s="68"/>
    </row>
    <row r="59" spans="2:22" x14ac:dyDescent="0.2">
      <c r="D59" s="67"/>
      <c r="E59" s="65"/>
      <c r="F59" s="69"/>
    </row>
    <row r="60" spans="2:22" x14ac:dyDescent="0.2">
      <c r="D60" s="67"/>
      <c r="E60" s="65"/>
    </row>
    <row r="61" spans="2:22" x14ac:dyDescent="0.2">
      <c r="D61" s="67"/>
      <c r="E61" s="65"/>
    </row>
    <row r="62" spans="2:22" x14ac:dyDescent="0.2">
      <c r="D62" s="67"/>
      <c r="E62" s="65"/>
    </row>
    <row r="63" spans="2:22" x14ac:dyDescent="0.2">
      <c r="D63" s="67"/>
      <c r="E63" s="65"/>
    </row>
    <row r="64" spans="2:22" x14ac:dyDescent="0.2">
      <c r="D64" s="67"/>
      <c r="E64" s="65"/>
    </row>
    <row r="65" spans="4:5" x14ac:dyDescent="0.2">
      <c r="D65" s="67"/>
      <c r="E65" s="65"/>
    </row>
    <row r="66" spans="4:5" x14ac:dyDescent="0.2">
      <c r="D66" s="67"/>
    </row>
    <row r="67" spans="4:5" x14ac:dyDescent="0.2">
      <c r="D67" s="67"/>
    </row>
    <row r="68" spans="4:5" x14ac:dyDescent="0.2">
      <c r="D68" s="67"/>
    </row>
    <row r="69" spans="4:5" x14ac:dyDescent="0.2">
      <c r="D69" s="67"/>
    </row>
    <row r="70" spans="4:5" x14ac:dyDescent="0.2">
      <c r="D70" s="67"/>
    </row>
    <row r="71" spans="4:5" x14ac:dyDescent="0.2">
      <c r="D71" s="67"/>
    </row>
    <row r="72" spans="4:5" x14ac:dyDescent="0.2">
      <c r="D72" s="67"/>
    </row>
    <row r="83" spans="2:3" x14ac:dyDescent="0.2">
      <c r="B83" s="5"/>
      <c r="C83" s="5"/>
    </row>
  </sheetData>
  <mergeCells count="7">
    <mergeCell ref="B31:B32"/>
    <mergeCell ref="B5:F5"/>
    <mergeCell ref="B6:F6"/>
    <mergeCell ref="B7:F7"/>
    <mergeCell ref="B8:F8"/>
    <mergeCell ref="B9:F9"/>
    <mergeCell ref="B10:F10"/>
  </mergeCells>
  <pageMargins left="0.2" right="0.22" top="0.22" bottom="0.19685039370078741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SITUACION ABRIL 2026</vt:lpstr>
      <vt:lpstr>'ESTADO SITUACION ABRIL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Marie Perez Cruz</dc:creator>
  <cp:lastModifiedBy>Lisa Marie Perez Cruz</cp:lastModifiedBy>
  <dcterms:created xsi:type="dcterms:W3CDTF">2026-05-18T16:27:47Z</dcterms:created>
  <dcterms:modified xsi:type="dcterms:W3CDTF">2026-05-18T16:28:09Z</dcterms:modified>
</cp:coreProperties>
</file>