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6\FEBRERO\"/>
    </mc:Choice>
  </mc:AlternateContent>
  <xr:revisionPtr revIDLastSave="0" documentId="13_ncr:1_{CEC2B2C5-E4CA-40BD-A6B8-E59755FAA595}" xr6:coauthVersionLast="47" xr6:coauthVersionMax="47" xr10:uidLastSave="{00000000-0000-0000-0000-000000000000}"/>
  <bookViews>
    <workbookView xWindow="-120" yWindow="-120" windowWidth="29040" windowHeight="15720" tabRatio="601" firstSheet="3" activeTab="6" xr2:uid="{00000000-000D-0000-FFFF-FFFF00000000}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EGRESOS CTA. 3103 F REPONIBLE" sheetId="10" r:id="rId7"/>
    <sheet name="Hoja2" sheetId="9" r:id="rId8"/>
  </sheets>
  <externalReferences>
    <externalReference r:id="rId9"/>
    <externalReference r:id="rId10"/>
  </externalReferences>
  <definedNames>
    <definedName name="_xlnm._FilterDatabase" localSheetId="0" hidden="1">'INGRESOS CUENTA COLECT'!$B$1:$H$389</definedName>
    <definedName name="_xlnm.Print_Area" localSheetId="2">'EGRESOS CTA.  OPERT. 160'!$B$1:$I$69</definedName>
    <definedName name="_xlnm.Print_Area" localSheetId="5">'EGRESOS CTA. 2000 ONCO'!$A$1:$J$41</definedName>
    <definedName name="_xlnm.Print_Area" localSheetId="6">'EGRESOS CTA. 3103 F REPONIBLE'!$A$1:$J$69</definedName>
    <definedName name="_xlnm.Print_Area" localSheetId="1">'EGRESOS CTA. AUXILIAR 3001'!$B$1:$I$356</definedName>
    <definedName name="_xlnm.Print_Area" localSheetId="4">'EGRESOS CTA. FONDOCYT'!$A$1:$J$48</definedName>
    <definedName name="_xlnm.Print_Area" localSheetId="3">'EGRESOS CTA. NOMINA'!$A$1:$J$104</definedName>
    <definedName name="_xlnm.Print_Area" localSheetId="0">'INGRESOS CUENTA COLECT'!$A$1:$G$359</definedName>
    <definedName name="_xlnm.Print_Titles" localSheetId="2">'EGRESOS CTA.  OPERT. 160'!$1:$13</definedName>
    <definedName name="_xlnm.Print_Titles" localSheetId="5">'EGRESOS CTA. 2000 ONCO'!$1:$11</definedName>
    <definedName name="_xlnm.Print_Titles" localSheetId="6">'EGRESOS CTA. 3103 F REPONIBLE'!$1:$11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0" i="10" l="1"/>
  <c r="J14" i="10"/>
  <c r="J14" i="8"/>
  <c r="K30" i="7"/>
  <c r="J15" i="7"/>
  <c r="K95" i="6"/>
  <c r="J14" i="6"/>
  <c r="J62" i="5"/>
  <c r="I12" i="5"/>
  <c r="J345" i="4"/>
  <c r="I12" i="4"/>
  <c r="H350" i="1"/>
  <c r="G14" i="1"/>
  <c r="I30" i="7" l="1"/>
  <c r="I95" i="6"/>
  <c r="I50" i="10" l="1"/>
  <c r="J16" i="10" l="1"/>
  <c r="H50" i="10"/>
  <c r="G16" i="10"/>
  <c r="J50" i="10" l="1"/>
  <c r="J17" i="10"/>
  <c r="J18" i="10" l="1"/>
  <c r="J19" i="10" s="1"/>
  <c r="J20" i="10" s="1"/>
  <c r="J21" i="10" s="1"/>
  <c r="J22" i="10" s="1"/>
  <c r="J23" i="10" s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s="1"/>
  <c r="J36" i="10" s="1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F350" i="1"/>
  <c r="G62" i="5" l="1"/>
  <c r="G16" i="8"/>
  <c r="G17" i="7"/>
  <c r="G16" i="6"/>
  <c r="F14" i="5"/>
  <c r="F14" i="4"/>
  <c r="G345" i="4"/>
  <c r="H345" i="4"/>
  <c r="E350" i="1"/>
  <c r="I14" i="4" l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I268" i="4" s="1"/>
  <c r="I269" i="4" s="1"/>
  <c r="I270" i="4" s="1"/>
  <c r="I271" i="4" s="1"/>
  <c r="I272" i="4" s="1"/>
  <c r="I273" i="4" s="1"/>
  <c r="I274" i="4" s="1"/>
  <c r="I275" i="4" s="1"/>
  <c r="I276" i="4" s="1"/>
  <c r="I277" i="4" s="1"/>
  <c r="I278" i="4" s="1"/>
  <c r="I279" i="4" s="1"/>
  <c r="I280" i="4" s="1"/>
  <c r="I281" i="4" s="1"/>
  <c r="I282" i="4" s="1"/>
  <c r="I283" i="4" s="1"/>
  <c r="I284" i="4" s="1"/>
  <c r="I285" i="4" s="1"/>
  <c r="I286" i="4" s="1"/>
  <c r="I287" i="4" s="1"/>
  <c r="I288" i="4" s="1"/>
  <c r="I289" i="4" s="1"/>
  <c r="I290" i="4" s="1"/>
  <c r="I291" i="4" s="1"/>
  <c r="I292" i="4" s="1"/>
  <c r="I293" i="4" s="1"/>
  <c r="I294" i="4" s="1"/>
  <c r="I295" i="4" s="1"/>
  <c r="I296" i="4" s="1"/>
  <c r="I297" i="4" s="1"/>
  <c r="I298" i="4" s="1"/>
  <c r="I299" i="4" s="1"/>
  <c r="I300" i="4" s="1"/>
  <c r="I301" i="4" s="1"/>
  <c r="I302" i="4" s="1"/>
  <c r="I303" i="4" s="1"/>
  <c r="I304" i="4" s="1"/>
  <c r="I305" i="4" s="1"/>
  <c r="I306" i="4" s="1"/>
  <c r="I307" i="4" s="1"/>
  <c r="I308" i="4" s="1"/>
  <c r="I309" i="4" s="1"/>
  <c r="I310" i="4" s="1"/>
  <c r="I311" i="4" s="1"/>
  <c r="I312" i="4" s="1"/>
  <c r="I313" i="4" s="1"/>
  <c r="I314" i="4" s="1"/>
  <c r="I315" i="4" s="1"/>
  <c r="I316" i="4" s="1"/>
  <c r="I317" i="4" s="1"/>
  <c r="I318" i="4" s="1"/>
  <c r="I319" i="4" s="1"/>
  <c r="I320" i="4" s="1"/>
  <c r="I321" i="4" s="1"/>
  <c r="I322" i="4" s="1"/>
  <c r="I323" i="4" s="1"/>
  <c r="I324" i="4" s="1"/>
  <c r="I325" i="4" s="1"/>
  <c r="I326" i="4" s="1"/>
  <c r="I327" i="4" s="1"/>
  <c r="I328" i="4" s="1"/>
  <c r="I329" i="4" s="1"/>
  <c r="I330" i="4" s="1"/>
  <c r="I331" i="4" s="1"/>
  <c r="I332" i="4" s="1"/>
  <c r="I333" i="4" s="1"/>
  <c r="I334" i="4" s="1"/>
  <c r="I335" i="4" s="1"/>
  <c r="I336" i="4" s="1"/>
  <c r="I337" i="4" s="1"/>
  <c r="I338" i="4" s="1"/>
  <c r="I339" i="4" s="1"/>
  <c r="I340" i="4" s="1"/>
  <c r="I341" i="4" s="1"/>
  <c r="I342" i="4" s="1"/>
  <c r="I343" i="4" s="1"/>
  <c r="I344" i="4" s="1"/>
  <c r="G17" i="1"/>
  <c r="J16" i="6"/>
  <c r="G350" i="1" l="1"/>
  <c r="G18" i="1"/>
  <c r="G19" i="1" s="1"/>
  <c r="G20" i="1" s="1"/>
  <c r="G21" i="1" s="1"/>
  <c r="G22" i="1" s="1"/>
  <c r="G23" i="1" s="1"/>
  <c r="G24" i="1" s="1"/>
  <c r="G25" i="1" s="1"/>
  <c r="G26" i="1" s="1"/>
  <c r="J16" i="8"/>
  <c r="J17" i="8" s="1"/>
  <c r="I29" i="8" l="1"/>
  <c r="H29" i="8"/>
  <c r="J29" i="8" l="1"/>
  <c r="K29" i="8" s="1"/>
  <c r="J18" i="8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17" i="7" l="1"/>
  <c r="J18" i="7" s="1"/>
  <c r="J19" i="7" s="1"/>
  <c r="J20" i="7" s="1"/>
  <c r="J21" i="7" s="1"/>
  <c r="J22" i="7" s="1"/>
  <c r="J23" i="7" s="1"/>
  <c r="J24" i="7" s="1"/>
  <c r="J25" i="7" s="1"/>
  <c r="J26" i="7" s="1"/>
  <c r="J27" i="7" s="1"/>
  <c r="J28" i="7" s="1"/>
  <c r="J29" i="7" s="1"/>
  <c r="J30" i="7" l="1"/>
  <c r="H62" i="5" l="1"/>
  <c r="H95" i="6" l="1"/>
  <c r="I345" i="4" l="1"/>
  <c r="J95" i="6" l="1"/>
  <c r="E17" i="1" l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J70" i="6" s="1"/>
  <c r="J71" i="6" s="1"/>
  <c r="J72" i="6" s="1"/>
  <c r="J73" i="6" s="1"/>
  <c r="J74" i="6" s="1"/>
  <c r="J75" i="6" s="1"/>
  <c r="J76" i="6" s="1"/>
  <c r="J77" i="6" s="1"/>
  <c r="J78" i="6" s="1"/>
  <c r="J79" i="6" s="1"/>
  <c r="J80" i="6" s="1"/>
  <c r="J81" i="6" s="1"/>
  <c r="J82" i="6" s="1"/>
  <c r="J83" i="6" s="1"/>
  <c r="J84" i="6" s="1"/>
  <c r="J85" i="6" s="1"/>
  <c r="J86" i="6" s="1"/>
  <c r="J87" i="6" s="1"/>
  <c r="J88" i="6" s="1"/>
  <c r="J89" i="6" s="1"/>
  <c r="J90" i="6" s="1"/>
  <c r="J91" i="6" s="1"/>
  <c r="J92" i="6" s="1"/>
  <c r="J93" i="6" s="1"/>
  <c r="J94" i="6" s="1"/>
  <c r="G27" i="1" l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I14" i="5" l="1"/>
  <c r="I62" i="5" l="1"/>
  <c r="I15" i="5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</calcChain>
</file>

<file path=xl/sharedStrings.xml><?xml version="1.0" encoding="utf-8"?>
<sst xmlns="http://schemas.openxmlformats.org/spreadsheetml/2006/main" count="1135" uniqueCount="442">
  <si>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</si>
  <si>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</si>
  <si>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</si>
  <si>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</si>
  <si>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</si>
  <si>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</si>
  <si>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</si>
  <si>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</si>
  <si>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</si>
  <si>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</si>
  <si>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</si>
  <si>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</si>
  <si>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</si>
  <si>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</si>
  <si>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</si>
  <si>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</si>
  <si>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</si>
  <si>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</si>
  <si>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</si>
  <si>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</si>
  <si>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</si>
  <si>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</si>
  <si>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</si>
  <si>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</si>
  <si>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</si>
  <si>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</si>
  <si>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</si>
  <si>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</si>
  <si>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</si>
  <si>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</si>
  <si>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</si>
  <si>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</si>
  <si>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</si>
  <si>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</si>
  <si>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</si>
  <si>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</si>
  <si>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</si>
  <si>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</si>
  <si>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>DEPOSITO VIA TRANSF. ARS RENACER</t>
  </si>
  <si>
    <t>RETENCION ISR SALARIAL POR TRASF. VIA LIBRAMIENTOS NOMINA</t>
  </si>
  <si>
    <t>______________________________</t>
  </si>
  <si>
    <t>HUMANO SEGUROS, S.A.</t>
  </si>
  <si>
    <t>SEGURO NACIONAL DE SALUD (SENASA)</t>
  </si>
  <si>
    <t>MAPFRE SALUD ARS, S.A.</t>
  </si>
  <si>
    <t>____________________________________</t>
  </si>
  <si>
    <t>Encargada Dpto. Financiera</t>
  </si>
  <si>
    <t>Encargado Dpto. Contabilidad</t>
  </si>
  <si>
    <t>CENTRO ONCOPEDIATRIA NO. 04002002000</t>
  </si>
  <si>
    <t>Cuenta Bancaria No: 04002002000</t>
  </si>
  <si>
    <t xml:space="preserve">CENTRO ONCOPEDIATRIA </t>
  </si>
  <si>
    <t>DEPOSITO VIA CHEQUE ARS PRIMERA HUMANOS</t>
  </si>
  <si>
    <t>DEPOSITO VIA CHEQUE ARS HUMANOS SEGUROS</t>
  </si>
  <si>
    <t>DEPOSITO VIA TRANSF. ARS MAPFRE SALUD</t>
  </si>
  <si>
    <t>DEPOSITO VIA TRANSF. ARS UNIVERSAL</t>
  </si>
  <si>
    <t>ASIGNACION PRESUPUESTARIA PARA GASTOS</t>
  </si>
  <si>
    <t xml:space="preserve">FONDO REPONIBLE DE ASISTENCIA SOCIAL </t>
  </si>
  <si>
    <t>Cuenta Bancaria NO. 960-810310-3</t>
  </si>
  <si>
    <t>Lic. Lisa Marie Perez Cruz</t>
  </si>
  <si>
    <t>Licda.  Ana Teresa Vendrell Batista</t>
  </si>
  <si>
    <t>DEPOSITO VIA TRANSF. ARS SEMMA</t>
  </si>
  <si>
    <t xml:space="preserve">DEPOSITO VIA TRANSF. ARS SENASA </t>
  </si>
  <si>
    <t>FARACH, S. A.</t>
  </si>
  <si>
    <t>PHARMACEUTICAL TECHNOLOGY, S. A.</t>
  </si>
  <si>
    <t>AMIPHARMA DOMINICANA, S. R. L.</t>
  </si>
  <si>
    <t>LUIS E. BETANCES R. &amp; CO, SAS.</t>
  </si>
  <si>
    <t>PAGO IMPUESTO 0.15%</t>
  </si>
  <si>
    <t>DEPOSITO VIA TRANSF. ARS FUTURO</t>
  </si>
  <si>
    <t>ULTRALAB, S. R. L.</t>
  </si>
  <si>
    <t>JEAN CARLOS BASULTO LOPEZ</t>
  </si>
  <si>
    <t>Del 01 Al 31 De Enero  2026</t>
  </si>
  <si>
    <t>DEPOSITO VIA TRANSF. ARS RESERVAS</t>
  </si>
  <si>
    <t>RETENCION 0.30% POR TRASF. VIA LIBRAMIENTOS A PROVEERDORES</t>
  </si>
  <si>
    <t>SILUETTE PERFET IMPORTANTES CORP, S.R.L.</t>
  </si>
  <si>
    <t>MEGA LABS, SRL.</t>
  </si>
  <si>
    <t>CARICORP.S.R.L.</t>
  </si>
  <si>
    <t>AIR LIQUIDE DOMINICANA, SAS.</t>
  </si>
  <si>
    <t>SEAN DOMINICANA,  S.R.L.</t>
  </si>
  <si>
    <t>AGRO-GLOBAL EXPORT E IMPORT SRL</t>
  </si>
  <si>
    <t>RENKEI GROUP, S.R.L.</t>
  </si>
  <si>
    <t>LINAMED, SRL</t>
  </si>
  <si>
    <t>Del 01 Al 30 De Enero  2026</t>
  </si>
  <si>
    <t>Del 01 Al 28 De Febrero  2026</t>
  </si>
  <si>
    <t>NOTA DEBITO POR COBRO TARJETA CREDITO ENERO 2026</t>
  </si>
  <si>
    <t xml:space="preserve"> pago de alquiler de espacio máquinas expendedoras snacks y café  por RD$$20,000.00 de parte de VS Solution, SRL  mes Enero   2026</t>
  </si>
  <si>
    <t xml:space="preserve">Dp via transferencia por la Sra. Santa Geannis Medrano de León ,  ayuda   Santa Familia Guzmán Récord #2023/12416 para  Saldo Ecocardiograma Strain (Factura #177968-26   por el monto de RD$ 500.00
</t>
  </si>
  <si>
    <t xml:space="preserve">Dp via transferencia por la Sra. Santa Geannis Medrano de León ,  ayuda   Luis Rosario Ramírez Pineda #2024/10551 para  Saldo Ecocardiograma Strain (Factura #178029-26  por el monto de RD$ 500.00
</t>
  </si>
  <si>
    <t xml:space="preserve">Deposito Via Cheque  #002849  Asoc. Mujeres Solidarias (AMSI) Donacion a la Sra. Alltagracia Marisol Martinez, para  pago Ecocardiograma Strain Factura #178064-26 por el monto de RD$3,500.00 </t>
  </si>
  <si>
    <t xml:space="preserve">Dp via transferenciaElvira Reyes  Récord #2026/1343  para Saldo  Inmunohistoquímica de Tejidos Sólidos (Factura #489425-26, por RD$1,506.00
</t>
  </si>
  <si>
    <t>DEPOSITO VIA CHEQUE ARS MONUMENTAL</t>
  </si>
  <si>
    <t>DEPOSITO VIA  ARS CMD</t>
  </si>
  <si>
    <t>DEPOSITO VIA TRANSF., RED ONCOLOGICA DOMINICANA INTEGRAL ,(RODI)  fact  B01000071431  RD$201,267.00</t>
  </si>
  <si>
    <t xml:space="preserve">Dp via transferencia Dominga García Hernández Récord #2024/6188  Saldo para Ecocardiograma Strain (Factura #484174-26, por RD$3,500.00
</t>
  </si>
  <si>
    <t xml:space="preserve">Dp via transferencia por la Sra. Santa Geannis Medrano de León ,  ayuda   Dania Altagracia Báez Sánchez #2022/5060 para  Saldo Ecocardiograma Strain (Factura #178442-26  por el monto de RD$ 1,000.00
</t>
  </si>
  <si>
    <t>DEPOSITO VIA  ARS SEMMA</t>
  </si>
  <si>
    <t xml:space="preserve">Dp via transferencia por la Sra. Santa Geannis Medrano de León ,  ayuda   Epifanio Frías #2018/4848 para  Medicamentos: Morfina 30/ 100 mg (Factura #485432-26  por el monto de RD$ 3,582.00
</t>
  </si>
  <si>
    <t xml:space="preserve">Dp via transferencia Valerie Hernández Polanco Récord #2025/11542  Saldo paraAbono Biopsia Abierta de Mama (Factura #485526-26, por RD$557.17
</t>
  </si>
  <si>
    <t xml:space="preserve">Dp via transferencia Víctor Nicolás Casado Rosado Récord #2026/364  para Saldo Ecocardiograma Strain (Factura #179129-26, por RD$3,500.00
</t>
  </si>
  <si>
    <t xml:space="preserve">Dp via transferencia José Ysabel De Paula Rincón Récord # 2026/451  para SaldoSonografía Escrotal (Factura #132112-26, por RD$1,260.00
</t>
  </si>
  <si>
    <t xml:space="preserve">Dp via transferencia Jacqueline Joseph Récord #2026/1097   para Abono Ingreso Hospitalización (Presupuesto #09022026-001 Pendiente Factura, por RD$40,000.00
</t>
  </si>
  <si>
    <t xml:space="preserve">Dp via transferencia Yensi Ismael Tejeda Collado Récord #2026/834 para Saldo  PET-CT/ FDG-18 (Factura #132195-26, por RD$12,000.00
</t>
  </si>
  <si>
    <t xml:space="preserve">Deposito Via Cheque  #002860  Asoc. Mujeres Solidarias (AMSI) Donacion a la Sra. Grey Margarita Diaz, para proceso medico por el monto de RD$3,024.00 </t>
  </si>
  <si>
    <t xml:space="preserve">Dp via transferencia Valerie Hernández Polanco Récord #2025/11542  para Abono Biopsia Abierta de Mama (Factura #485526-26, por RD$1,000.00
</t>
  </si>
  <si>
    <t xml:space="preserve">Dp via transferencia por la Sra. Santa Geannis Medrano de León ,  ayuda  Angela María Matos #2024/7634 para Abono  Ecocardiograma Strain (Factura #486150-26  por el monto de RD$1,000.00
</t>
  </si>
  <si>
    <t xml:space="preserve">Dp via transferencia (Iglesia Bautista Nuevo Pacto ayuda  Angela María Matos #2024/7634 para Saldo  Ecocardiograma Strain (Factura #486150-26, por RD$500.00
</t>
  </si>
  <si>
    <t xml:space="preserve">Dp via transferencia Natividad Pichardo de Pérez Récord #2025/7907  Saldo para Saldo Aplicación Quimioterapias en Internamiento (Factura #487241-26, por RD$6,000.00
</t>
  </si>
  <si>
    <t xml:space="preserve">Dp via transferencia por la Sra. Santa Geannis Medrano de León ,  ayuda  Felicita Jiménez Jacinto Récord # 2025/4421 paraSaldo Ecocardiograma Strain (Factura #179787-26   por el monto de RD$1,000.00
</t>
  </si>
  <si>
    <t xml:space="preserve">Dp via transferencia por la Sra. Santa Geannis Medrano de León ,  ayuda  Juana Tomasa Encarnación Gómezs Récord # 2024/12110 para Abono Ecocardiograma Strain (Factura #178901-26  por el monto de RD$1,000.00
</t>
  </si>
  <si>
    <t xml:space="preserve">Dp via transferencia (Iglesia Bautista Nuevo Pacto ayuda  Juana Tomasa Encarnación Gómezs Récord # 2024/12110 para Saldo  Ecocardiograma Strain (Factura #178901-26, por RD$500.00
</t>
  </si>
  <si>
    <t xml:space="preserve">Dp via transferencia Saint-Surin Guerda  Récord #2026/806   para Saldo Saldo Biopsia Sonodirigida de Mamas (Factura #132755-26, por RD$5,600.00
</t>
  </si>
  <si>
    <t>DEPOSITO VIA CHEQUE ARS SIMAG (ABEL GONZALEZ)</t>
  </si>
  <si>
    <t>DEPOSITO VIA CHEQUE ARS APS</t>
  </si>
  <si>
    <t>DEPOSITO VIA TRANSF FUNDACION AMIGOS CONTRA EL CANCER (FACCI)Paciente: Albeyron Gabriel Presinal  Récord # 2025/10162 para  Inmunohistoquímica de Tejidos Sólidos por el monto de RD$2,400.00</t>
  </si>
  <si>
    <t xml:space="preserve">Dp via transferencia por la Sra. Santa Geannis Medrano de León ,  ayuda Aida Lucía de la Cruz Rosario Récord # 2022/3533 para Saldo Ecocardiograma Strain (Factura  #180119-26  por el monto de RD$500.00
</t>
  </si>
  <si>
    <t xml:space="preserve">Dp via transferencia Elvira Reyes  Récord #2026/1343  para Saldo  Inmunohistoquímica de Tejidos Sólidos (Factura #489425-26, por RD$725.00
</t>
  </si>
  <si>
    <t xml:space="preserve">Dp via transferencia por la Sra. Santa Geannis Medrano de León ,  ayuda Rafael Radhamés Sánchez Récord # 2026/908 para Saldo Toracostomía para Drenaje Cerrado (Factura #489370-26  por el monto de RD$5,000.00
</t>
  </si>
  <si>
    <t xml:space="preserve">Dp via transferencia Julianny Nazary Encarnación  Récord #2025/9112  para Abono a cuenta de la paciente. por RD$6,116.28
</t>
  </si>
  <si>
    <t xml:space="preserve">Dp via transferencia (Iglesia de los Santos de los Últimos Días ayuda  Manuel Barreras Zapata Récord # 2025/1679 para  gastos médicos (Aún no aparece la factura en el sistema, por RD$14,000.00
</t>
  </si>
  <si>
    <t xml:space="preserve">DEPOSITO VIA TRANSF. ARS META SALUD </t>
  </si>
  <si>
    <t xml:space="preserve">Deposito Via Cheque  #002859  Asoc. Mujeres Solidarias (AMSI) Donacion a la Sra. Kettiin Miosoti Calderon Suero, para Saldo Ecocardiograma Strain (Factura  #181545-26 por el monto de RD$3,500.00 </t>
  </si>
  <si>
    <t xml:space="preserve">Dp via transferencia por la Sra. Santa Geannis Medrano de León, ayuda John Stante Martínez Récord # 2025/10785 para Saldo Ecocardiograma Strain (Factura #180516-26  por el monto de RD$1,000.00
</t>
  </si>
  <si>
    <t xml:space="preserve">Dp via transferencia por la Sra. Santa Geannis Medrano de León, ayuda Josefa Morillo Récord # 2026/989 para Saldo Ecocardiograma Strain (Factura #181213-26  por el monto de RD$1,000.00
</t>
  </si>
  <si>
    <t xml:space="preserve">Dp via transferencia por la Sra. Santa Geannis Medrano de León, ayuda Teresa Castillo Flores Récord #2023/15236    para paciente en próximos procedimientos.  por el monto de RD$1,000.00
</t>
  </si>
  <si>
    <t xml:space="preserve">Dp via transferencia Ynes Marte Hernandez  Récord #2016/13365  para SaldoCatéter Drenaje (Factura #495051-26 por RD$6,280.00
</t>
  </si>
  <si>
    <t xml:space="preserve">Dp via transferencia Ynes Marte Hernandez  Récord #2016/13365  para Saldo Paracentesis por sonografía  (Factura #134388-26 por RD$5,000.00
</t>
  </si>
  <si>
    <t xml:space="preserve">Deposito Via Cheque  #002872  Asoc. Mujeres Solidarias (AMSI) Donacion a la Sra. Dominga Antonia Presinal Castillo, para compra de medicamentos por el monto de RD$1,758.00 </t>
  </si>
  <si>
    <t xml:space="preserve">Dp via transferencia Magaly Morfa Diaz   para Saldo factura para procesos medicos por RD$2,511.00
</t>
  </si>
  <si>
    <t xml:space="preserve">Dp via transferencia Yanneris Castillos  Récord #2025/5039  para Saldo factura compra de medicamento por RD$2,800.00
</t>
  </si>
  <si>
    <t xml:space="preserve">Dp via transferencia Cándida Gutiérrez Paulino  Récord #2025/11863  para Saldo Cirugía, Hospitalización y UCI (Factura #491008-26 por RD$147,000.00
</t>
  </si>
  <si>
    <t>DEPOSITO VIA TRANSF. ARS UASD</t>
  </si>
  <si>
    <t>832-1</t>
  </si>
  <si>
    <t>830-1</t>
  </si>
  <si>
    <t>843-1</t>
  </si>
  <si>
    <t>846-1</t>
  </si>
  <si>
    <t>853-1</t>
  </si>
  <si>
    <t>865-1</t>
  </si>
  <si>
    <t>898-1</t>
  </si>
  <si>
    <t>900-1</t>
  </si>
  <si>
    <t>902-1</t>
  </si>
  <si>
    <t>906-1</t>
  </si>
  <si>
    <t>910-1</t>
  </si>
  <si>
    <t>916-1</t>
  </si>
  <si>
    <t>918-1</t>
  </si>
  <si>
    <t>926-1</t>
  </si>
  <si>
    <t>928-1</t>
  </si>
  <si>
    <t>930-1</t>
  </si>
  <si>
    <t>933-1</t>
  </si>
  <si>
    <t>935-1</t>
  </si>
  <si>
    <t>937-1</t>
  </si>
  <si>
    <t>939-1</t>
  </si>
  <si>
    <t>941-1</t>
  </si>
  <si>
    <t>943-1</t>
  </si>
  <si>
    <t>945-1</t>
  </si>
  <si>
    <t>947-1</t>
  </si>
  <si>
    <t>949-1</t>
  </si>
  <si>
    <t>953-1</t>
  </si>
  <si>
    <t>959-1</t>
  </si>
  <si>
    <t>972-1</t>
  </si>
  <si>
    <t>1008-1</t>
  </si>
  <si>
    <t>1031-1</t>
  </si>
  <si>
    <t>1042-1</t>
  </si>
  <si>
    <t>1059-1</t>
  </si>
  <si>
    <t>1063-1</t>
  </si>
  <si>
    <t>1069-1</t>
  </si>
  <si>
    <t>1072-1</t>
  </si>
  <si>
    <t>1075-1</t>
  </si>
  <si>
    <t>1077-1</t>
  </si>
  <si>
    <t>1081-1</t>
  </si>
  <si>
    <t>1083-1</t>
  </si>
  <si>
    <t>1085-1</t>
  </si>
  <si>
    <t>1087-1</t>
  </si>
  <si>
    <t>1089-1</t>
  </si>
  <si>
    <t>1096-1</t>
  </si>
  <si>
    <t>1098-1</t>
  </si>
  <si>
    <t>1101-1</t>
  </si>
  <si>
    <t>1104-1</t>
  </si>
  <si>
    <t>1106-1</t>
  </si>
  <si>
    <t>1113-1</t>
  </si>
  <si>
    <t>1151-1</t>
  </si>
  <si>
    <t>1163-1</t>
  </si>
  <si>
    <t>1174-1</t>
  </si>
  <si>
    <t>1190-1</t>
  </si>
  <si>
    <t>1196-1</t>
  </si>
  <si>
    <t>1200-1</t>
  </si>
  <si>
    <t>1202-1</t>
  </si>
  <si>
    <t>1206-1</t>
  </si>
  <si>
    <t>1208-1</t>
  </si>
  <si>
    <t>1239-1</t>
  </si>
  <si>
    <t>1243-1</t>
  </si>
  <si>
    <t>1249-1</t>
  </si>
  <si>
    <t>1251-1</t>
  </si>
  <si>
    <t>1253-1</t>
  </si>
  <si>
    <t>1255-1</t>
  </si>
  <si>
    <t>1257-1</t>
  </si>
  <si>
    <t>1259-1</t>
  </si>
  <si>
    <t>1266-1</t>
  </si>
  <si>
    <t>1286-1</t>
  </si>
  <si>
    <t>1296-1</t>
  </si>
  <si>
    <t>1298-1</t>
  </si>
  <si>
    <t>1300-1</t>
  </si>
  <si>
    <t>1302-1</t>
  </si>
  <si>
    <t>1304-1</t>
  </si>
  <si>
    <t>1306-1</t>
  </si>
  <si>
    <t>1308-1</t>
  </si>
  <si>
    <t>1406-1</t>
  </si>
  <si>
    <t>1455-1</t>
  </si>
  <si>
    <t>1444-1</t>
  </si>
  <si>
    <t>1446-1</t>
  </si>
  <si>
    <t>1448-1</t>
  </si>
  <si>
    <t>1450-1</t>
  </si>
  <si>
    <t>1402-1</t>
  </si>
  <si>
    <t>1383-1</t>
  </si>
  <si>
    <t>1467-1</t>
  </si>
  <si>
    <t>1487-1</t>
  </si>
  <si>
    <t>1491-1</t>
  </si>
  <si>
    <t>1508-1</t>
  </si>
  <si>
    <t>1513-1</t>
  </si>
  <si>
    <t>1518-1</t>
  </si>
  <si>
    <t>1530-1</t>
  </si>
  <si>
    <t>1583-1</t>
  </si>
  <si>
    <t>1585-1</t>
  </si>
  <si>
    <t>1587-1</t>
  </si>
  <si>
    <t>1589-1</t>
  </si>
  <si>
    <t>1591-1</t>
  </si>
  <si>
    <t>1593-1</t>
  </si>
  <si>
    <t>1595-1</t>
  </si>
  <si>
    <t>1618-1</t>
  </si>
  <si>
    <t>1624-1</t>
  </si>
  <si>
    <t>1632-1</t>
  </si>
  <si>
    <t>1634-1</t>
  </si>
  <si>
    <t>1659-1</t>
  </si>
  <si>
    <t>1671-1</t>
  </si>
  <si>
    <t>1665-1</t>
  </si>
  <si>
    <t>1669-1</t>
  </si>
  <si>
    <t>1673-1</t>
  </si>
  <si>
    <t>1675-1</t>
  </si>
  <si>
    <t>1720-1</t>
  </si>
  <si>
    <t>1679-1</t>
  </si>
  <si>
    <t>1737-1</t>
  </si>
  <si>
    <t>1739-1</t>
  </si>
  <si>
    <t>1748-1</t>
  </si>
  <si>
    <t>1752-1</t>
  </si>
  <si>
    <t>1754-1</t>
  </si>
  <si>
    <t>1761-1</t>
  </si>
  <si>
    <t>1765-1</t>
  </si>
  <si>
    <t>1770-1</t>
  </si>
  <si>
    <t>1774-1</t>
  </si>
  <si>
    <t>1776-1</t>
  </si>
  <si>
    <t>1780-1</t>
  </si>
  <si>
    <t>1785-1</t>
  </si>
  <si>
    <t>1788-1</t>
  </si>
  <si>
    <t>1791-1</t>
  </si>
  <si>
    <t>1801-1</t>
  </si>
  <si>
    <t>1805-1</t>
  </si>
  <si>
    <t>1807-1</t>
  </si>
  <si>
    <t>1811-1</t>
  </si>
  <si>
    <t>1816-1</t>
  </si>
  <si>
    <t>1850-1</t>
  </si>
  <si>
    <t>1861-1</t>
  </si>
  <si>
    <t>1867-1</t>
  </si>
  <si>
    <t>1865-1</t>
  </si>
  <si>
    <t>1869-1</t>
  </si>
  <si>
    <t>1871-1</t>
  </si>
  <si>
    <t>1877-1</t>
  </si>
  <si>
    <t>1880-1</t>
  </si>
  <si>
    <t>1558-1</t>
  </si>
  <si>
    <t>1576-1</t>
  </si>
  <si>
    <t>1888-1</t>
  </si>
  <si>
    <t>1890-1</t>
  </si>
  <si>
    <t>1892-1</t>
  </si>
  <si>
    <t>1837-1</t>
  </si>
  <si>
    <t>1704-1</t>
  </si>
  <si>
    <t>2026-1699-1</t>
  </si>
  <si>
    <t>2026-1696-1</t>
  </si>
  <si>
    <t>1894-1</t>
  </si>
  <si>
    <t>1896-1</t>
  </si>
  <si>
    <t>1898-1</t>
  </si>
  <si>
    <t>1900-1</t>
  </si>
  <si>
    <t>1556-1</t>
  </si>
  <si>
    <t>1691-1</t>
  </si>
  <si>
    <t>1747-1</t>
  </si>
  <si>
    <t>1744-1</t>
  </si>
  <si>
    <t>1741-1</t>
  </si>
  <si>
    <t>1735-1</t>
  </si>
  <si>
    <t>1731-1</t>
  </si>
  <si>
    <t>1727-1</t>
  </si>
  <si>
    <t>1718-1</t>
  </si>
  <si>
    <t>1716-1</t>
  </si>
  <si>
    <t>1714-1</t>
  </si>
  <si>
    <t>1712-1</t>
  </si>
  <si>
    <t>1710-1</t>
  </si>
  <si>
    <t>1708-1</t>
  </si>
  <si>
    <t>1767-1</t>
  </si>
  <si>
    <t>1763-1</t>
  </si>
  <si>
    <t>1798-1</t>
  </si>
  <si>
    <t>1824-1</t>
  </si>
  <si>
    <t>1831-1</t>
  </si>
  <si>
    <t>1772-1</t>
  </si>
  <si>
    <t>1706-1</t>
  </si>
  <si>
    <t>1820-1</t>
  </si>
  <si>
    <t>1833-1</t>
  </si>
  <si>
    <t>1835-1</t>
  </si>
  <si>
    <t>1809-1</t>
  </si>
  <si>
    <t>1813-1</t>
  </si>
  <si>
    <t>1822-1</t>
  </si>
  <si>
    <t>1803-1</t>
  </si>
  <si>
    <t>1829-1</t>
  </si>
  <si>
    <t>1839-1</t>
  </si>
  <si>
    <t>1841-1</t>
  </si>
  <si>
    <t>1756-1</t>
  </si>
  <si>
    <t>1759-1</t>
  </si>
  <si>
    <t>2026-1794-1</t>
  </si>
  <si>
    <t>2026-1396-1</t>
  </si>
  <si>
    <t>DHL DOMINICANA</t>
  </si>
  <si>
    <t>AGUA PLANETA AZUL, S.A.</t>
  </si>
  <si>
    <t>2T IMPORTACIONES, SRL</t>
  </si>
  <si>
    <t>ABASTECIMIENTOS COMERCIALES FJJ, S.R.L.</t>
  </si>
  <si>
    <t>ACTUALIDADES VD, S.R.L.</t>
  </si>
  <si>
    <t xml:space="preserve">HOSPIFAR, S. R. L.      </t>
  </si>
  <si>
    <t>CRUZCO, SRL.</t>
  </si>
  <si>
    <t>KORTEGRABADA, S.R.L.</t>
  </si>
  <si>
    <t>HIDROMED, S.R.L.</t>
  </si>
  <si>
    <t>IMPORTADORA COAV, S.R.L.</t>
  </si>
  <si>
    <t>RADLAFE GROUP, S.R.L.</t>
  </si>
  <si>
    <t>BRENMARFA IMPORT, S.R.L.</t>
  </si>
  <si>
    <t>CAJUFA, S.R.L.</t>
  </si>
  <si>
    <t>COMERCIAL FRAIMER , S.R.L.</t>
  </si>
  <si>
    <t>HINDU PHARMACEUTICALS, S.R.L.</t>
  </si>
  <si>
    <t>DECO SERVICIOS OYB, S.R.L.</t>
  </si>
  <si>
    <t>PROVIMEDICA D &amp; M, S.R.L.</t>
  </si>
  <si>
    <t>CRISTALIA DOMINICANA SRL</t>
  </si>
  <si>
    <t>SANTOS &amp; ORTIZ GROUP, S.R.L.</t>
  </si>
  <si>
    <t>LUCEMAS SUPPLY, S.R.L.</t>
  </si>
  <si>
    <t>QUALIPLIERS, E.I.R.L.</t>
  </si>
  <si>
    <t>SUPRASOL DOMINICANA, SRL.</t>
  </si>
  <si>
    <t>MEDEK PHARMA, S.A</t>
  </si>
  <si>
    <t>INVERSIONES ND &amp; ASOCIADOS, S.R.L.</t>
  </si>
  <si>
    <t>PORTAFOLIO .DO, S.R.L.</t>
  </si>
  <si>
    <t>FELIX YENN DEPOSITO DENTAL, S.R.L.</t>
  </si>
  <si>
    <t>MEDICONA, S.R.L.</t>
  </si>
  <si>
    <t xml:space="preserve">LAMBDA DIAGNOSTICOS </t>
  </si>
  <si>
    <t>RQD HIGIENICOS, S.R.L.</t>
  </si>
  <si>
    <t>SOWEY COMERCIAL, E.I.R.L.</t>
  </si>
  <si>
    <t>SERVICIOS MICAPE, SRL.</t>
  </si>
  <si>
    <t>PROPANO Y DERIVADOS, S.A.</t>
  </si>
  <si>
    <t>DISS DOMINICANA</t>
  </si>
  <si>
    <t>RONAJUS FARMACEUTICA, S.R.L.</t>
  </si>
  <si>
    <t>FARMACO QUIMICA NACIONAL, S.A.</t>
  </si>
  <si>
    <t>B&amp;F MERCANTI, S.R.L.</t>
  </si>
  <si>
    <t>DISTRIBUIDORA BASULTO, EIRL.</t>
  </si>
  <si>
    <t>REFERENCIA LABORATORIO CLINICO, S.A.</t>
  </si>
  <si>
    <t>GRUPO FARMACEUTICO CAR-M,  S. R. L.</t>
  </si>
  <si>
    <t>GTG INDUSTRIAL,  S. R. L.</t>
  </si>
  <si>
    <t>CORPORACION DEL ACUEDUCTO</t>
  </si>
  <si>
    <t>R&amp;R MANTENIMIENTO</t>
  </si>
  <si>
    <t>ENDO SERV</t>
  </si>
  <si>
    <t xml:space="preserve">GLOBAL MEDICA </t>
  </si>
  <si>
    <t>SUED &amp; FARGESA, S.R.L.</t>
  </si>
  <si>
    <t>DR COLLADO</t>
  </si>
  <si>
    <t>MALLEN</t>
  </si>
  <si>
    <t>MEGALABS</t>
  </si>
  <si>
    <t>WEST</t>
  </si>
  <si>
    <t>HUMAN PCG</t>
  </si>
  <si>
    <t>RETENCION 0.10% POR TRASF. VIA LIBRAMIENTOS A PROVEERDORES</t>
  </si>
  <si>
    <t>RETENCION 0.100% POR TRASF. VIA LIBRAMIENTOS A PROVEERDORES</t>
  </si>
  <si>
    <t>LUISA MARILYN RAMIREZ</t>
  </si>
  <si>
    <t>AGRO DE MI TIERRA ISIDRO QUEZADA</t>
  </si>
  <si>
    <t>TONER DEPOT</t>
  </si>
  <si>
    <t>SERVICIOS MULTIPLES COMERCIALES, SEMCO</t>
  </si>
  <si>
    <t>GENERICOS DEL CARIBE</t>
  </si>
  <si>
    <t>ECO FUMIGADORA</t>
  </si>
  <si>
    <t>PONDVIEW GROUP</t>
  </si>
  <si>
    <t>FLORENTINO ABREU</t>
  </si>
  <si>
    <t>ALMED COMERCIAL</t>
  </si>
  <si>
    <t>1955 GENERAL BUSINESS</t>
  </si>
  <si>
    <t>MAREL MEDICA</t>
  </si>
  <si>
    <t>DUMAS MEDICAL</t>
  </si>
  <si>
    <t>M&amp;R INSULAR GROUP IGROUP</t>
  </si>
  <si>
    <t>IRUMED</t>
  </si>
  <si>
    <t>PROMEDICA</t>
  </si>
  <si>
    <t>CRISTALIA DOMINICANA, S.R.L.</t>
  </si>
  <si>
    <t>SEAN DOMINICAN, S.R.L.</t>
  </si>
  <si>
    <t>SEVEN PHARMA</t>
  </si>
  <si>
    <t>DIMEDOM EE DIAGNOSTICOS MEDICOS DOMINICANOS, S.R.L.</t>
  </si>
  <si>
    <t>EPX DOMINICANA, S.R.L.</t>
  </si>
  <si>
    <t>ENDO SERV, S.R.L.</t>
  </si>
  <si>
    <t>ARCHEX GROUP, SRL</t>
  </si>
  <si>
    <t>WORLD TECHNOLOGY TATIS, S. A.</t>
  </si>
  <si>
    <t>ROCE DENTAL, S.R.L.</t>
  </si>
  <si>
    <t>G3 INDUSTRIAL, SRL.</t>
  </si>
  <si>
    <t>FLORENTINO ABREU S.R.L.</t>
  </si>
  <si>
    <t>SALDENT INTERNACIONAL, SRL</t>
  </si>
  <si>
    <t>SAGA PHARMA, S.R.L.</t>
  </si>
  <si>
    <t>GAPIEZO, S.R.L.</t>
  </si>
  <si>
    <t>OSCAR A. RENTA NEGRON, S. A.</t>
  </si>
  <si>
    <t>M&amp;R INSULAR GROUP, S.R.L.</t>
  </si>
  <si>
    <t>PRODUCTOS MEDICINALES SRL (PROMEDCA)</t>
  </si>
  <si>
    <t>CONSTRUCTORA REYES LG, S.R.L.</t>
  </si>
  <si>
    <t>FUNERARIA TIEMPO DE PAZ</t>
  </si>
  <si>
    <t>FARMACO QUIMICA NACIONAL</t>
  </si>
  <si>
    <t>0052-2025</t>
  </si>
  <si>
    <t>0001-2026</t>
  </si>
  <si>
    <t>REINTEGRO TRANSF. 0052-2025,  BENEFICIARIO YOHANNA ELIZABETH THOMPSON POR ERROR EN LA CUENTA BANCARIA</t>
  </si>
  <si>
    <t>NOMINA PROYECTO PRIMERA DAMA</t>
  </si>
  <si>
    <t xml:space="preserve">ASIGNACION PRESUPUESTARIA PARA PAGO NOMINAS  POR EL MONTO DE RD$71,769,237.00
ASIGNACION PRESUPUESTARIA PARA GASTOS 1,010,358.75
</t>
  </si>
  <si>
    <t>TRANSFERENCIA CORRIENTE PARA CUBRIR EL PAGO DE INDEMNIZACIÓN A EX COLABORADORES.</t>
  </si>
  <si>
    <t>DEPOSITO VIA TRANSF. PRESIDENCIA DE LA REPUBLICA DOMINICANA</t>
  </si>
  <si>
    <t xml:space="preserve">REINTEGRO TRANSACCION POR ANULACION DE LIBRAMIENTO 6486-1 ALTICE DOMINICANA, S.A. 6488-1, CORPORACION DEL ACUEDUCTO Y ALCANTARILLADO DE SANTO DOMINGO, CAASD 6490-1 COMPAÑÍA DOMINICANA DE TELEFONOS, 6496-1 DISTRIBUIDORES INTERNACIONALES DE PETROLEO, S.A. DEL 11 DE NOVIEMBRE  DEVUELTO POR CONTRALORIA 
</t>
  </si>
  <si>
    <t>DEVOLUCION FONDOS POR SUBSIDIOS DE MATERNIDAD Y ENFERMEDAD COMUN CORRESPONDIENTE AL MES DE FEBRERO 2026</t>
  </si>
  <si>
    <t>DEPOSITO VIA TRANSF. MINISTERIO DE SALUD PUBLICA</t>
  </si>
  <si>
    <t>819-1</t>
  </si>
  <si>
    <t>NOMINA HORAS EXTRAS OCTUBRE  2025, FONDO GENERAL</t>
  </si>
  <si>
    <t>821-1</t>
  </si>
  <si>
    <t>NOMINA HORAS EXTRAS AGOSTO  2025, FONDO GENERAL</t>
  </si>
  <si>
    <t>876-1</t>
  </si>
  <si>
    <t>NOMINA VACACIONES NO DISFRUTADAS EX COLABORADORES ENERO  2026, FONDO GENERAL</t>
  </si>
  <si>
    <t>878-1</t>
  </si>
  <si>
    <t>880-1</t>
  </si>
  <si>
    <t>NOMINA INDEMNIZACION EX COLABORADORES  ENERO  2026, FONDO GENERAL</t>
  </si>
  <si>
    <t>912-1</t>
  </si>
  <si>
    <t>NOMINA VACACIONES NO DISFRUTADAS EX COLABORADOR ENERO  2026, FONDO GENERAL</t>
  </si>
  <si>
    <t>NOMINA HORAS EXTRASNOVIEMBRE  2025, FONDO GENERAL</t>
  </si>
  <si>
    <t>1210-1</t>
  </si>
  <si>
    <t>NOMINA  PRIMA POR ANTIGÜEDAD FEBRERO  2026 FONDO GENERAL</t>
  </si>
  <si>
    <t>1212-1</t>
  </si>
  <si>
    <t>NOMINA COMPENSACION MIILITAR FEBRERO  2026, FONDO GENERAL</t>
  </si>
  <si>
    <t>1214-1</t>
  </si>
  <si>
    <t>NOMINA  PERSONAL CARÁCTER TEMPORAL (CICLOTRON) FEBRERO  2026 FONDO GENERAL</t>
  </si>
  <si>
    <t>1216-1</t>
  </si>
  <si>
    <t>NOMINA COMPENSACION ESPECIAL  I FEBRERO  2026 FONDO GENERAL</t>
  </si>
  <si>
    <t>1218-1</t>
  </si>
  <si>
    <t>NOMINA PERSONAL CARÁCTER SUPLENCIA FEBRERO  2026 FG</t>
  </si>
  <si>
    <t>1220-1</t>
  </si>
  <si>
    <t>NOMINA PERSONAL CARÁCTER EVENTUAL  EXTRANJEROS  FEBRERO  2026 FG</t>
  </si>
  <si>
    <t>1224-1</t>
  </si>
  <si>
    <t>NOMINA PERSONAL CARÁCTER EVENTUAL   FEBRERO  2026 FG</t>
  </si>
  <si>
    <t>1226-1</t>
  </si>
  <si>
    <t>NOMINA  PERSONAL CARÁCTER FIJO ONCOPEDIATRICO FEBRERO   2026 FONDO GENERAL</t>
  </si>
  <si>
    <t>1228-1</t>
  </si>
  <si>
    <t>NOMINA  PERSONAL CARÁCTER FIJO   FEBRERO  2025 FONDO GENERAL</t>
  </si>
  <si>
    <t>1469-1</t>
  </si>
  <si>
    <t>NOMINA  PERSONAL CARÁCTER TEMPORAL FEBRERO  2026 FONDO GENERAL</t>
  </si>
  <si>
    <t>Deposito Via cheque de Adm. # 11425064   (Sr George Mansfield) Donacion para la unidad Oncopediatrica del Incart por el monto de  RD$100,000.00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</si>
</sst>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3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5" fontId="12" fillId="0" borderId="7" xfId="0" applyNumberFormat="1" applyFont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2" fillId="0" borderId="4" xfId="0" applyFont="1" applyBorder="1" applyAlignment="1">
      <alignment vertical="center" wrapText="1"/>
    </xf>
    <xf numFmtId="4" fontId="13" fillId="3" borderId="0" xfId="0" applyNumberFormat="1" applyFont="1" applyFill="1" applyAlignment="1">
      <alignment horizontal="center" vertical="center"/>
    </xf>
    <xf numFmtId="4" fontId="13" fillId="3" borderId="0" xfId="0" applyNumberFormat="1" applyFont="1" applyFill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Border="1" applyAlignment="1">
      <alignment horizontal="left" vertical="center" wrapText="1"/>
    </xf>
    <xf numFmtId="0" fontId="23" fillId="0" borderId="15" xfId="0" applyFont="1" applyBorder="1" applyAlignment="1">
      <alignment horizontal="center"/>
    </xf>
    <xf numFmtId="0" fontId="23" fillId="0" borderId="2" xfId="0" applyFont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/>
    </xf>
    <xf numFmtId="0" fontId="23" fillId="0" borderId="2" xfId="0" applyFont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/>
    </xf>
    <xf numFmtId="165" fontId="23" fillId="0" borderId="11" xfId="0" applyNumberFormat="1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4" fontId="5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right" vertical="center"/>
    </xf>
    <xf numFmtId="0" fontId="23" fillId="0" borderId="2" xfId="0" applyFont="1" applyBorder="1" applyAlignment="1">
      <alignment horizontal="left" vertical="center" wrapText="1"/>
    </xf>
    <xf numFmtId="14" fontId="12" fillId="0" borderId="4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165" fontId="13" fillId="0" borderId="10" xfId="0" applyNumberFormat="1" applyFont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43" fontId="12" fillId="0" borderId="11" xfId="1" applyFont="1" applyFill="1" applyBorder="1"/>
    <xf numFmtId="14" fontId="12" fillId="0" borderId="11" xfId="0" applyNumberFormat="1" applyFont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/>
    </xf>
    <xf numFmtId="43" fontId="23" fillId="0" borderId="33" xfId="1" applyFont="1" applyFill="1" applyBorder="1"/>
    <xf numFmtId="0" fontId="13" fillId="0" borderId="9" xfId="0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Border="1" applyAlignment="1">
      <alignment horizontal="center" vertical="center" wrapText="1"/>
    </xf>
    <xf numFmtId="165" fontId="12" fillId="0" borderId="18" xfId="0" applyNumberFormat="1" applyFont="1" applyBorder="1" applyAlignment="1">
      <alignment horizontal="left" vertical="center" wrapText="1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4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3" fontId="24" fillId="4" borderId="36" xfId="1" applyFont="1" applyFill="1" applyBorder="1" applyAlignment="1">
      <alignment vertical="center"/>
    </xf>
    <xf numFmtId="0" fontId="23" fillId="0" borderId="11" xfId="0" applyFont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14" fontId="12" fillId="0" borderId="11" xfId="0" applyNumberFormat="1" applyFont="1" applyBorder="1" applyAlignment="1">
      <alignment horizontal="left" wrapText="1"/>
    </xf>
    <xf numFmtId="0" fontId="27" fillId="3" borderId="0" xfId="0" applyFont="1" applyFill="1" applyAlignment="1">
      <alignment vertical="top"/>
    </xf>
    <xf numFmtId="0" fontId="27" fillId="3" borderId="0" xfId="0" applyFont="1" applyFill="1" applyAlignment="1">
      <alignment horizontal="center" vertical="top" wrapText="1"/>
    </xf>
    <xf numFmtId="0" fontId="6" fillId="3" borderId="32" xfId="0" applyFont="1" applyFill="1" applyBorder="1" applyAlignment="1">
      <alignment horizontal="center" vertical="center"/>
    </xf>
    <xf numFmtId="43" fontId="23" fillId="0" borderId="33" xfId="1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165" fontId="12" fillId="3" borderId="9" xfId="0" applyNumberFormat="1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43" fontId="19" fillId="0" borderId="9" xfId="1" applyFont="1" applyFill="1" applyBorder="1" applyAlignment="1">
      <alignment vertical="center" wrapText="1"/>
    </xf>
    <xf numFmtId="0" fontId="13" fillId="0" borderId="37" xfId="0" applyFont="1" applyBorder="1" applyAlignment="1">
      <alignment horizontal="center" vertical="center"/>
    </xf>
    <xf numFmtId="165" fontId="12" fillId="0" borderId="37" xfId="0" applyNumberFormat="1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165" fontId="12" fillId="0" borderId="37" xfId="0" applyNumberFormat="1" applyFont="1" applyBorder="1" applyAlignment="1">
      <alignment horizontal="center" vertical="center" wrapText="1"/>
    </xf>
    <xf numFmtId="43" fontId="19" fillId="0" borderId="37" xfId="1" applyFont="1" applyFill="1" applyBorder="1" applyAlignment="1">
      <alignment vertical="center"/>
    </xf>
    <xf numFmtId="43" fontId="12" fillId="0" borderId="37" xfId="1" applyFont="1" applyFill="1" applyBorder="1" applyAlignment="1">
      <alignment horizontal="right" vertical="center"/>
    </xf>
    <xf numFmtId="165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165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3" fontId="19" fillId="0" borderId="11" xfId="1" applyFont="1" applyFill="1" applyBorder="1" applyAlignment="1">
      <alignment vertical="center"/>
    </xf>
    <xf numFmtId="43" fontId="12" fillId="0" borderId="27" xfId="1" applyFont="1" applyFill="1" applyBorder="1" applyAlignment="1">
      <alignment horizontal="center" vertical="center"/>
    </xf>
    <xf numFmtId="43" fontId="12" fillId="0" borderId="11" xfId="1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7" fillId="3" borderId="0" xfId="0" applyFont="1" applyFill="1" applyAlignment="1">
      <alignment horizontal="center" vertical="center"/>
    </xf>
  </cellXfs>
  <cellStyles count="10">
    <cellStyle name="Millares" xfId="1" builtinId="3"/>
    <cellStyle name="Millares 2" xfId="2" xr:uid="{00000000-0005-0000-0000-000001000000}"/>
    <cellStyle name="Millares 2 2" xfId="3" xr:uid="{00000000-0005-0000-0000-000002000000}"/>
    <cellStyle name="Millares 3" xfId="4" xr:uid="{00000000-0005-0000-0000-000003000000}"/>
    <cellStyle name="Moneda 2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Porcentaje 2" xfId="8" xr:uid="{00000000-0005-0000-0000-000008000000}"/>
    <cellStyle name="Porcentual 2" xfId="9" xr:uid="{00000000-0005-0000-0000-000009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100-00001B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408</xdr:row>
      <xdr:rowOff>28575</xdr:rowOff>
    </xdr:from>
    <xdr:to>
      <xdr:col>7</xdr:col>
      <xdr:colOff>625475</xdr:colOff>
      <xdr:row>418</xdr:row>
      <xdr:rowOff>123825</xdr:rowOff>
    </xdr:to>
    <xdr:pic>
      <xdr:nvPicPr>
        <xdr:cNvPr id="14620" name="Imagen 4">
          <a:extLst>
            <a:ext uri="{FF2B5EF4-FFF2-40B4-BE49-F238E27FC236}">
              <a16:creationId xmlns:a16="http://schemas.microsoft.com/office/drawing/2014/main" id="{00000000-0008-0000-0100-00001C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100-00001D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200-0000F6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200-0000F7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63594</xdr:colOff>
      <xdr:row>7</xdr:row>
      <xdr:rowOff>190500</xdr:rowOff>
    </xdr:to>
    <xdr:pic>
      <xdr:nvPicPr>
        <xdr:cNvPr id="16830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300-0000BE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154</xdr:row>
      <xdr:rowOff>47625</xdr:rowOff>
    </xdr:from>
    <xdr:to>
      <xdr:col>8</xdr:col>
      <xdr:colOff>619486</xdr:colOff>
      <xdr:row>165</xdr:row>
      <xdr:rowOff>47625</xdr:rowOff>
    </xdr:to>
    <xdr:pic>
      <xdr:nvPicPr>
        <xdr:cNvPr id="16831" name="Imagen 5">
          <a:extLst>
            <a:ext uri="{FF2B5EF4-FFF2-40B4-BE49-F238E27FC236}">
              <a16:creationId xmlns:a16="http://schemas.microsoft.com/office/drawing/2014/main" id="{00000000-0008-0000-0300-0000BF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155</xdr:row>
      <xdr:rowOff>38100</xdr:rowOff>
    </xdr:from>
    <xdr:to>
      <xdr:col>8</xdr:col>
      <xdr:colOff>771886</xdr:colOff>
      <xdr:row>166</xdr:row>
      <xdr:rowOff>47624</xdr:rowOff>
    </xdr:to>
    <xdr:pic>
      <xdr:nvPicPr>
        <xdr:cNvPr id="16832" name="Imagen 6">
          <a:extLst>
            <a:ext uri="{FF2B5EF4-FFF2-40B4-BE49-F238E27FC236}">
              <a16:creationId xmlns:a16="http://schemas.microsoft.com/office/drawing/2014/main" id="{00000000-0008-0000-0300-0000C0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156</xdr:row>
      <xdr:rowOff>38100</xdr:rowOff>
    </xdr:from>
    <xdr:to>
      <xdr:col>8</xdr:col>
      <xdr:colOff>924286</xdr:colOff>
      <xdr:row>167</xdr:row>
      <xdr:rowOff>38101</xdr:rowOff>
    </xdr:to>
    <xdr:pic>
      <xdr:nvPicPr>
        <xdr:cNvPr id="16833" name="Imagen 7">
          <a:extLst>
            <a:ext uri="{FF2B5EF4-FFF2-40B4-BE49-F238E27FC236}">
              <a16:creationId xmlns:a16="http://schemas.microsoft.com/office/drawing/2014/main" id="{00000000-0008-0000-0300-0000C1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157</xdr:row>
      <xdr:rowOff>28575</xdr:rowOff>
    </xdr:from>
    <xdr:to>
      <xdr:col>8</xdr:col>
      <xdr:colOff>952861</xdr:colOff>
      <xdr:row>168</xdr:row>
      <xdr:rowOff>38100</xdr:rowOff>
    </xdr:to>
    <xdr:pic>
      <xdr:nvPicPr>
        <xdr:cNvPr id="16834" name="Imagen 9">
          <a:extLst>
            <a:ext uri="{FF2B5EF4-FFF2-40B4-BE49-F238E27FC236}">
              <a16:creationId xmlns:a16="http://schemas.microsoft.com/office/drawing/2014/main" id="{00000000-0008-0000-0300-0000C2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300-0000C3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4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4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91</xdr:row>
      <xdr:rowOff>47625</xdr:rowOff>
    </xdr:from>
    <xdr:to>
      <xdr:col>8</xdr:col>
      <xdr:colOff>833799</xdr:colOff>
      <xdr:row>102</xdr:row>
      <xdr:rowOff>47625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92</xdr:row>
      <xdr:rowOff>38100</xdr:rowOff>
    </xdr:from>
    <xdr:to>
      <xdr:col>8</xdr:col>
      <xdr:colOff>948099</xdr:colOff>
      <xdr:row>103</xdr:row>
      <xdr:rowOff>47624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93</xdr:row>
      <xdr:rowOff>38100</xdr:rowOff>
    </xdr:from>
    <xdr:to>
      <xdr:col>8</xdr:col>
      <xdr:colOff>948099</xdr:colOff>
      <xdr:row>104</xdr:row>
      <xdr:rowOff>38102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94</xdr:row>
      <xdr:rowOff>28575</xdr:rowOff>
    </xdr:from>
    <xdr:to>
      <xdr:col>8</xdr:col>
      <xdr:colOff>948099</xdr:colOff>
      <xdr:row>105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112</xdr:row>
      <xdr:rowOff>47625</xdr:rowOff>
    </xdr:from>
    <xdr:to>
      <xdr:col>8</xdr:col>
      <xdr:colOff>833799</xdr:colOff>
      <xdr:row>123</xdr:row>
      <xdr:rowOff>47626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4830425"/>
          <a:ext cx="6929799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113</xdr:row>
      <xdr:rowOff>38100</xdr:rowOff>
    </xdr:from>
    <xdr:to>
      <xdr:col>8</xdr:col>
      <xdr:colOff>948099</xdr:colOff>
      <xdr:row>124</xdr:row>
      <xdr:rowOff>47623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49828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114</xdr:row>
      <xdr:rowOff>38100</xdr:rowOff>
    </xdr:from>
    <xdr:to>
      <xdr:col>8</xdr:col>
      <xdr:colOff>948099</xdr:colOff>
      <xdr:row>125</xdr:row>
      <xdr:rowOff>38103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144750"/>
          <a:ext cx="6929799" cy="1781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115</xdr:row>
      <xdr:rowOff>28575</xdr:rowOff>
    </xdr:from>
    <xdr:to>
      <xdr:col>8</xdr:col>
      <xdr:colOff>948099</xdr:colOff>
      <xdr:row>126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297150"/>
          <a:ext cx="6929799" cy="1790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Sorange.Perez/Downloads/DISPONIBILIDAD%20LIBRO%20BANCO%20ACTUALIZADO%202018.....xlsx" TargetMode="External"/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NCART%202026/LIBRO%20BANCO%2031%20DIC%2025%20-26.xlsx" TargetMode="External"/><Relationship Id="rId2" Type="http://schemas.openxmlformats.org/officeDocument/2006/relationships/externalLinkPath" Target="file:///C:\Users\julia.villar\Desktop\DOCUMENTOS%20PARA%20DISPONIBLIDAD\INCART%202026\LIBRO%20BANCO%2031%20DIC%2025%20-26.xlsx" TargetMode="External"/><Relationship Id="rId1" Type="http://schemas.openxmlformats.org/officeDocument/2006/relationships/externalLinkPath" Target="/Users/julia.villar/Desktop/DOCUMENTOS%20PARA%20DISPONIBLIDAD/INCART%202026/LIBRO%20BANCO%2031%20DIC%2025%20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TA. RECOLECTORA (010) y 3000"/>
      <sheetName val="Hoja1"/>
      <sheetName val="formato para DDPI"/>
      <sheetName val="CTA. RECOLECTORA AUXILIAR 3001"/>
      <sheetName val="CTA. OPERATIVA.(160)"/>
      <sheetName val="CTA. NOMINA 2000"/>
      <sheetName val="CTA. FONDOCYT 960"/>
      <sheetName val="CTA.  2000 ONCO"/>
      <sheetName val="CTA.  2000 ONCO."/>
      <sheetName val="CTA.  3103 F. REPONIBLE"/>
      <sheetName val="CTA.  3103 F. REPONIBLE."/>
      <sheetName val="CTA. DOLARES 1500"/>
      <sheetName val="CTA. EUROS 8000 "/>
      <sheetName val="CTA. EUROS 8001"/>
    </sheetNames>
    <sheetDataSet>
      <sheetData sheetId="0">
        <row r="623">
          <cell r="G623">
            <v>126637999.12379998</v>
          </cell>
        </row>
        <row r="908">
          <cell r="G908">
            <v>101751950.94379999</v>
          </cell>
        </row>
      </sheetData>
      <sheetData sheetId="1"/>
      <sheetData sheetId="2"/>
      <sheetData sheetId="3">
        <row r="394">
          <cell r="J394">
            <v>-50117115.818900056</v>
          </cell>
        </row>
        <row r="698">
          <cell r="J698">
            <v>-59082331.435700044</v>
          </cell>
        </row>
      </sheetData>
      <sheetData sheetId="4">
        <row r="9">
          <cell r="J9">
            <v>234216.17340000934</v>
          </cell>
        </row>
        <row r="13">
          <cell r="J13">
            <v>23157.403400009345</v>
          </cell>
        </row>
      </sheetData>
      <sheetData sheetId="5">
        <row r="103">
          <cell r="G103">
            <v>76012935.73643221</v>
          </cell>
        </row>
        <row r="156">
          <cell r="G156">
            <v>162081912.18643224</v>
          </cell>
        </row>
      </sheetData>
      <sheetData sheetId="6">
        <row r="12">
          <cell r="J12">
            <v>1178642.0799999998</v>
          </cell>
        </row>
        <row r="13">
          <cell r="J13">
            <v>1178467.0799999998</v>
          </cell>
        </row>
      </sheetData>
      <sheetData sheetId="7"/>
      <sheetData sheetId="8">
        <row r="21">
          <cell r="G21">
            <v>780596.39999999991</v>
          </cell>
        </row>
        <row r="25">
          <cell r="G25">
            <v>880230.07999999984</v>
          </cell>
        </row>
      </sheetData>
      <sheetData sheetId="9"/>
      <sheetData sheetId="10">
        <row r="44">
          <cell r="J44">
            <v>11205.860499999926</v>
          </cell>
        </row>
        <row r="45">
          <cell r="J45">
            <v>11030.860499999926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C000"/>
  </sheetPr>
  <dimension ref="A1:N389"/>
  <sheetViews>
    <sheetView topLeftCell="B1" zoomScale="70" zoomScaleNormal="70" zoomScaleSheetLayoutView="50" workbookViewId="0">
      <selection activeCell="A9" sqref="A9:G9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86" customWidth="1"/>
    <col min="7" max="7" width="46.42578125" style="1" customWidth="1"/>
    <col min="8" max="8" width="19.28515625" style="11" bestFit="1" customWidth="1"/>
    <col min="9" max="9" width="21.5703125" style="1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74"/>
    </row>
    <row r="2" spans="1:14" s="11" customFormat="1" x14ac:dyDescent="0.2">
      <c r="F2" s="174"/>
    </row>
    <row r="3" spans="1:14" s="14" customFormat="1" ht="12" customHeight="1" x14ac:dyDescent="0.2">
      <c r="F3" s="175"/>
    </row>
    <row r="4" spans="1:14" s="15" customFormat="1" ht="18" customHeight="1" x14ac:dyDescent="0.3">
      <c r="A4" s="16"/>
      <c r="B4" s="12"/>
      <c r="C4" s="16"/>
      <c r="D4" s="16"/>
      <c r="E4" s="16"/>
      <c r="F4" s="176"/>
      <c r="G4" s="16"/>
      <c r="H4" s="16"/>
      <c r="I4" s="16"/>
    </row>
    <row r="5" spans="1:14" s="13" customFormat="1" ht="18.75" x14ac:dyDescent="0.2">
      <c r="A5" s="222"/>
      <c r="B5" s="222"/>
      <c r="C5" s="222"/>
      <c r="D5" s="222"/>
      <c r="E5" s="222"/>
      <c r="F5" s="222"/>
      <c r="G5" s="222"/>
    </row>
    <row r="6" spans="1:14" s="15" customFormat="1" ht="18.75" x14ac:dyDescent="0.3">
      <c r="A6" s="222" t="s">
        <v>10</v>
      </c>
      <c r="B6" s="222"/>
      <c r="C6" s="222"/>
      <c r="D6" s="222"/>
      <c r="E6" s="222"/>
      <c r="F6" s="222"/>
      <c r="G6" s="222"/>
      <c r="H6" s="16"/>
      <c r="I6" s="16"/>
    </row>
    <row r="7" spans="1:14" s="14" customFormat="1" ht="18.75" x14ac:dyDescent="0.2">
      <c r="A7" s="222" t="s">
        <v>14</v>
      </c>
      <c r="B7" s="222"/>
      <c r="C7" s="222"/>
      <c r="D7" s="222"/>
      <c r="E7" s="222"/>
      <c r="F7" s="222"/>
      <c r="G7" s="222"/>
    </row>
    <row r="8" spans="1:14" s="14" customFormat="1" ht="21" customHeight="1" x14ac:dyDescent="0.2">
      <c r="A8" s="228" t="s">
        <v>3</v>
      </c>
      <c r="B8" s="228"/>
      <c r="C8" s="228"/>
      <c r="D8" s="228"/>
      <c r="E8" s="228"/>
      <c r="F8" s="228"/>
      <c r="G8" s="228"/>
    </row>
    <row r="9" spans="1:14" s="14" customFormat="1" ht="18.75" x14ac:dyDescent="0.2">
      <c r="A9" s="228" t="s">
        <v>81</v>
      </c>
      <c r="B9" s="228"/>
      <c r="C9" s="228"/>
      <c r="D9" s="228"/>
      <c r="E9" s="228"/>
      <c r="F9" s="228"/>
      <c r="G9" s="228"/>
    </row>
    <row r="10" spans="1:14" s="14" customFormat="1" ht="18.75" x14ac:dyDescent="0.2">
      <c r="A10" s="15"/>
      <c r="B10" s="27"/>
      <c r="C10" s="27"/>
      <c r="D10" s="27"/>
      <c r="E10" s="27"/>
      <c r="F10" s="177"/>
      <c r="G10" s="15"/>
    </row>
    <row r="11" spans="1:14" s="14" customFormat="1" ht="18.75" x14ac:dyDescent="0.2">
      <c r="A11" s="15"/>
      <c r="B11" s="27"/>
      <c r="C11" s="27"/>
      <c r="D11" s="27"/>
      <c r="E11" s="27"/>
      <c r="F11" s="177"/>
      <c r="G11" s="15"/>
    </row>
    <row r="12" spans="1:14" s="11" customFormat="1" ht="19.5" customHeight="1" thickBot="1" x14ac:dyDescent="0.25">
      <c r="F12" s="174"/>
      <c r="N12" s="26"/>
    </row>
    <row r="13" spans="1:14" s="3" customFormat="1" ht="27.75" customHeight="1" thickTop="1" thickBot="1" x14ac:dyDescent="0.25">
      <c r="A13" s="225"/>
      <c r="B13" s="224" t="s">
        <v>13</v>
      </c>
      <c r="C13" s="224"/>
      <c r="D13" s="224"/>
      <c r="E13" s="224"/>
      <c r="F13" s="224"/>
      <c r="G13" s="224"/>
      <c r="H13" s="7"/>
      <c r="I13" s="7"/>
      <c r="J13" s="7"/>
      <c r="K13" s="7"/>
    </row>
    <row r="14" spans="1:14" s="3" customFormat="1" ht="27.75" customHeight="1" thickTop="1" thickBot="1" x14ac:dyDescent="0.25">
      <c r="A14" s="225"/>
      <c r="B14" s="223" t="s">
        <v>14</v>
      </c>
      <c r="C14" s="223"/>
      <c r="D14" s="223"/>
      <c r="E14" s="223"/>
      <c r="F14" s="223"/>
      <c r="G14" s="71">
        <f>+'[2]CTA. RECOLECTORA (010) y 3000'!$G$623</f>
        <v>126637999.12379998</v>
      </c>
      <c r="H14" s="7"/>
      <c r="I14" s="7"/>
      <c r="J14" s="7"/>
      <c r="K14" s="7"/>
    </row>
    <row r="15" spans="1:14" s="3" customFormat="1" ht="26.25" customHeight="1" thickTop="1" thickBot="1" x14ac:dyDescent="0.25">
      <c r="A15" s="225"/>
      <c r="B15" s="227"/>
      <c r="C15" s="227"/>
      <c r="D15" s="227"/>
      <c r="E15" s="227"/>
      <c r="F15" s="227"/>
      <c r="G15" s="71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26"/>
      <c r="B16" s="57" t="s">
        <v>4</v>
      </c>
      <c r="C16" s="57" t="s">
        <v>5</v>
      </c>
      <c r="D16" s="57" t="s">
        <v>6</v>
      </c>
      <c r="E16" s="57" t="s">
        <v>0</v>
      </c>
      <c r="F16" s="71" t="s">
        <v>1</v>
      </c>
      <c r="G16" s="57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37"/>
      <c r="B17" s="146"/>
      <c r="C17" s="147"/>
      <c r="D17" s="146">
        <v>46053</v>
      </c>
      <c r="E17" s="148">
        <f>'[1]CTA. RECOLECTORA (010)'!E6</f>
        <v>0</v>
      </c>
      <c r="F17" s="149">
        <v>0</v>
      </c>
      <c r="G17" s="150">
        <f>+G14</f>
        <v>126637999.12379998</v>
      </c>
      <c r="H17" s="75"/>
    </row>
    <row r="18" spans="1:8" s="10" customFormat="1" ht="27" customHeight="1" thickTop="1" thickBot="1" x14ac:dyDescent="0.25">
      <c r="A18" s="38"/>
      <c r="B18" s="111">
        <v>46054</v>
      </c>
      <c r="C18" s="112"/>
      <c r="D18" s="113" t="s">
        <v>82</v>
      </c>
      <c r="E18" s="114"/>
      <c r="F18" s="178">
        <v>2236.7200000000003</v>
      </c>
      <c r="G18" s="115">
        <f>G17+E18-F18</f>
        <v>126635762.40379998</v>
      </c>
    </row>
    <row r="19" spans="1:8" s="10" customFormat="1" ht="27" customHeight="1" thickTop="1" thickBot="1" x14ac:dyDescent="0.25">
      <c r="A19" s="202"/>
      <c r="B19" s="111">
        <v>46054</v>
      </c>
      <c r="C19" s="112"/>
      <c r="D19" s="113" t="s">
        <v>36</v>
      </c>
      <c r="E19" s="114">
        <v>8500</v>
      </c>
      <c r="F19" s="203"/>
      <c r="G19" s="115">
        <f t="shared" ref="G19:G82" si="0">G18+E19-F19</f>
        <v>126644262.40379998</v>
      </c>
    </row>
    <row r="20" spans="1:8" s="10" customFormat="1" ht="18" thickTop="1" thickBot="1" x14ac:dyDescent="0.25">
      <c r="A20" s="21"/>
      <c r="B20" s="116">
        <v>46055</v>
      </c>
      <c r="C20" s="117"/>
      <c r="D20" s="113" t="s">
        <v>36</v>
      </c>
      <c r="E20" s="114">
        <v>30440</v>
      </c>
      <c r="F20" s="179"/>
      <c r="G20" s="115">
        <f t="shared" si="0"/>
        <v>126674702.40379998</v>
      </c>
    </row>
    <row r="21" spans="1:8" s="7" customFormat="1" ht="18" thickTop="1" thickBot="1" x14ac:dyDescent="0.25">
      <c r="A21" s="21"/>
      <c r="B21" s="116">
        <v>46055</v>
      </c>
      <c r="C21" s="117"/>
      <c r="D21" s="113" t="s">
        <v>36</v>
      </c>
      <c r="E21" s="114">
        <v>44630</v>
      </c>
      <c r="F21" s="179"/>
      <c r="G21" s="115">
        <f t="shared" si="0"/>
        <v>126719332.40379998</v>
      </c>
    </row>
    <row r="22" spans="1:8" s="7" customFormat="1" ht="18" thickTop="1" thickBot="1" x14ac:dyDescent="0.25">
      <c r="A22" s="21"/>
      <c r="B22" s="116">
        <v>46055</v>
      </c>
      <c r="C22" s="117"/>
      <c r="D22" s="113" t="s">
        <v>36</v>
      </c>
      <c r="E22" s="114">
        <v>27650</v>
      </c>
      <c r="F22" s="179"/>
      <c r="G22" s="115">
        <f t="shared" si="0"/>
        <v>126746982.40379998</v>
      </c>
    </row>
    <row r="23" spans="1:8" s="7" customFormat="1" ht="18" thickTop="1" thickBot="1" x14ac:dyDescent="0.25">
      <c r="A23" s="21"/>
      <c r="B23" s="116">
        <v>46055</v>
      </c>
      <c r="C23" s="117"/>
      <c r="D23" s="113" t="s">
        <v>36</v>
      </c>
      <c r="E23" s="114">
        <v>1100</v>
      </c>
      <c r="F23" s="179"/>
      <c r="G23" s="115">
        <f t="shared" si="0"/>
        <v>126748082.40379998</v>
      </c>
    </row>
    <row r="24" spans="1:8" s="7" customFormat="1" ht="18" thickTop="1" thickBot="1" x14ac:dyDescent="0.25">
      <c r="A24" s="21"/>
      <c r="B24" s="116">
        <v>46055</v>
      </c>
      <c r="C24" s="117"/>
      <c r="D24" s="113" t="s">
        <v>36</v>
      </c>
      <c r="E24" s="114">
        <v>48270</v>
      </c>
      <c r="F24" s="179"/>
      <c r="G24" s="115">
        <f t="shared" si="0"/>
        <v>126796352.40379998</v>
      </c>
    </row>
    <row r="25" spans="1:8" s="7" customFormat="1" ht="18" thickTop="1" thickBot="1" x14ac:dyDescent="0.25">
      <c r="A25" s="21"/>
      <c r="B25" s="116">
        <v>46055</v>
      </c>
      <c r="C25" s="117"/>
      <c r="D25" s="113" t="s">
        <v>36</v>
      </c>
      <c r="E25" s="114">
        <v>7525</v>
      </c>
      <c r="F25" s="179"/>
      <c r="G25" s="115">
        <f t="shared" si="0"/>
        <v>126803877.40379998</v>
      </c>
    </row>
    <row r="26" spans="1:8" s="7" customFormat="1" ht="18" thickTop="1" thickBot="1" x14ac:dyDescent="0.25">
      <c r="A26" s="21"/>
      <c r="B26" s="116">
        <v>46055</v>
      </c>
      <c r="C26" s="117"/>
      <c r="D26" s="113" t="s">
        <v>36</v>
      </c>
      <c r="E26" s="114">
        <v>2290</v>
      </c>
      <c r="F26" s="179"/>
      <c r="G26" s="115">
        <f t="shared" si="0"/>
        <v>126806167.40379998</v>
      </c>
    </row>
    <row r="27" spans="1:8" s="7" customFormat="1" ht="24.75" customHeight="1" thickTop="1" thickBot="1" x14ac:dyDescent="0.25">
      <c r="A27" s="21"/>
      <c r="B27" s="116">
        <v>46055</v>
      </c>
      <c r="C27" s="117"/>
      <c r="D27" s="113" t="s">
        <v>26</v>
      </c>
      <c r="E27" s="114">
        <v>101953.78</v>
      </c>
      <c r="F27" s="179">
        <v>2684.06</v>
      </c>
      <c r="G27" s="115">
        <f t="shared" si="0"/>
        <v>126905437.12379998</v>
      </c>
    </row>
    <row r="28" spans="1:8" s="7" customFormat="1" ht="46.5" thickTop="1" thickBot="1" x14ac:dyDescent="0.25">
      <c r="A28" s="21"/>
      <c r="B28" s="116">
        <v>46055</v>
      </c>
      <c r="C28" s="117"/>
      <c r="D28" s="113" t="s">
        <v>83</v>
      </c>
      <c r="E28" s="114">
        <v>20000</v>
      </c>
      <c r="F28" s="179"/>
      <c r="G28" s="115">
        <f t="shared" si="0"/>
        <v>126925437.12379998</v>
      </c>
    </row>
    <row r="29" spans="1:8" s="7" customFormat="1" ht="47.25" customHeight="1" thickTop="1" thickBot="1" x14ac:dyDescent="0.25">
      <c r="A29" s="21"/>
      <c r="B29" s="116">
        <v>46055</v>
      </c>
      <c r="C29" s="117"/>
      <c r="D29" s="113" t="s">
        <v>84</v>
      </c>
      <c r="E29" s="114">
        <v>500</v>
      </c>
      <c r="F29" s="179"/>
      <c r="G29" s="115">
        <f t="shared" si="0"/>
        <v>126925937.12379998</v>
      </c>
    </row>
    <row r="30" spans="1:8" s="7" customFormat="1" ht="50.25" customHeight="1" thickTop="1" thickBot="1" x14ac:dyDescent="0.25">
      <c r="A30" s="21"/>
      <c r="B30" s="116">
        <v>46055</v>
      </c>
      <c r="C30" s="117"/>
      <c r="D30" s="113" t="s">
        <v>85</v>
      </c>
      <c r="E30" s="114">
        <v>500</v>
      </c>
      <c r="F30" s="179"/>
      <c r="G30" s="115">
        <f t="shared" si="0"/>
        <v>126926437.12379998</v>
      </c>
    </row>
    <row r="31" spans="1:8" s="7" customFormat="1" ht="61.5" thickTop="1" thickBot="1" x14ac:dyDescent="0.25">
      <c r="A31" s="21"/>
      <c r="B31" s="116">
        <v>46055</v>
      </c>
      <c r="C31" s="117"/>
      <c r="D31" s="113" t="s">
        <v>86</v>
      </c>
      <c r="E31" s="114">
        <v>3500</v>
      </c>
      <c r="F31" s="179"/>
      <c r="G31" s="115">
        <f t="shared" si="0"/>
        <v>126929937.12379998</v>
      </c>
    </row>
    <row r="32" spans="1:8" s="7" customFormat="1" ht="57.75" customHeight="1" thickTop="1" thickBot="1" x14ac:dyDescent="0.25">
      <c r="A32" s="21"/>
      <c r="B32" s="116">
        <v>46055</v>
      </c>
      <c r="C32" s="117"/>
      <c r="D32" s="113" t="s">
        <v>87</v>
      </c>
      <c r="E32" s="114">
        <v>1506</v>
      </c>
      <c r="F32" s="179"/>
      <c r="G32" s="115">
        <f t="shared" si="0"/>
        <v>126931443.12379998</v>
      </c>
    </row>
    <row r="33" spans="1:7" s="7" customFormat="1" ht="18" thickTop="1" thickBot="1" x14ac:dyDescent="0.25">
      <c r="A33" s="21"/>
      <c r="B33" s="116">
        <v>46055</v>
      </c>
      <c r="C33" s="117"/>
      <c r="D33" s="113" t="s">
        <v>21</v>
      </c>
      <c r="E33" s="114"/>
      <c r="F33" s="179">
        <v>2703311.67</v>
      </c>
      <c r="G33" s="115">
        <f t="shared" si="0"/>
        <v>124228131.45379998</v>
      </c>
    </row>
    <row r="34" spans="1:7" s="7" customFormat="1" ht="23.25" customHeight="1" thickTop="1" thickBot="1" x14ac:dyDescent="0.25">
      <c r="A34" s="21"/>
      <c r="B34" s="116">
        <v>46056</v>
      </c>
      <c r="C34" s="117"/>
      <c r="D34" s="113" t="s">
        <v>36</v>
      </c>
      <c r="E34" s="114">
        <v>65478</v>
      </c>
      <c r="F34" s="179"/>
      <c r="G34" s="115">
        <f t="shared" si="0"/>
        <v>124293609.45379998</v>
      </c>
    </row>
    <row r="35" spans="1:7" s="7" customFormat="1" ht="18" thickTop="1" thickBot="1" x14ac:dyDescent="0.25">
      <c r="A35" s="21"/>
      <c r="B35" s="116">
        <v>46056</v>
      </c>
      <c r="C35" s="117"/>
      <c r="D35" s="113" t="s">
        <v>36</v>
      </c>
      <c r="E35" s="114">
        <v>52053</v>
      </c>
      <c r="F35" s="179"/>
      <c r="G35" s="115">
        <f t="shared" si="0"/>
        <v>124345662.45379998</v>
      </c>
    </row>
    <row r="36" spans="1:7" s="7" customFormat="1" ht="18" thickTop="1" thickBot="1" x14ac:dyDescent="0.25">
      <c r="A36" s="21"/>
      <c r="B36" s="116">
        <v>46056</v>
      </c>
      <c r="C36" s="117"/>
      <c r="D36" s="113" t="s">
        <v>36</v>
      </c>
      <c r="E36" s="114">
        <v>34175</v>
      </c>
      <c r="F36" s="179"/>
      <c r="G36" s="115">
        <f t="shared" si="0"/>
        <v>124379837.45379998</v>
      </c>
    </row>
    <row r="37" spans="1:7" s="7" customFormat="1" ht="18" thickTop="1" thickBot="1" x14ac:dyDescent="0.25">
      <c r="A37" s="21"/>
      <c r="B37" s="116">
        <v>46056</v>
      </c>
      <c r="C37" s="117"/>
      <c r="D37" s="113" t="s">
        <v>36</v>
      </c>
      <c r="E37" s="114">
        <v>18750</v>
      </c>
      <c r="F37" s="179"/>
      <c r="G37" s="115">
        <f t="shared" si="0"/>
        <v>124398587.45379998</v>
      </c>
    </row>
    <row r="38" spans="1:7" s="7" customFormat="1" ht="18" thickTop="1" thickBot="1" x14ac:dyDescent="0.25">
      <c r="A38" s="21"/>
      <c r="B38" s="116">
        <v>46056</v>
      </c>
      <c r="C38" s="117"/>
      <c r="D38" s="113" t="s">
        <v>36</v>
      </c>
      <c r="E38" s="114">
        <v>1800</v>
      </c>
      <c r="F38" s="179"/>
      <c r="G38" s="115">
        <f t="shared" si="0"/>
        <v>124400387.45379998</v>
      </c>
    </row>
    <row r="39" spans="1:7" s="7" customFormat="1" ht="15" customHeight="1" thickTop="1" thickBot="1" x14ac:dyDescent="0.25">
      <c r="A39" s="21"/>
      <c r="B39" s="116">
        <v>46056</v>
      </c>
      <c r="C39" s="117"/>
      <c r="D39" s="113" t="s">
        <v>36</v>
      </c>
      <c r="E39" s="114">
        <v>3830</v>
      </c>
      <c r="F39" s="179"/>
      <c r="G39" s="115">
        <f t="shared" si="0"/>
        <v>124404217.45379998</v>
      </c>
    </row>
    <row r="40" spans="1:7" s="7" customFormat="1" ht="18" thickTop="1" thickBot="1" x14ac:dyDescent="0.25">
      <c r="A40" s="21"/>
      <c r="B40" s="116">
        <v>46056</v>
      </c>
      <c r="C40" s="117"/>
      <c r="D40" s="113" t="s">
        <v>26</v>
      </c>
      <c r="E40" s="114">
        <v>43107.83</v>
      </c>
      <c r="F40" s="179">
        <v>1126.8499999999999</v>
      </c>
      <c r="G40" s="115">
        <f t="shared" si="0"/>
        <v>124446198.43379998</v>
      </c>
    </row>
    <row r="41" spans="1:7" s="7" customFormat="1" ht="26.25" customHeight="1" thickTop="1" thickBot="1" x14ac:dyDescent="0.25">
      <c r="A41" s="21"/>
      <c r="B41" s="116">
        <v>46056</v>
      </c>
      <c r="C41" s="117"/>
      <c r="D41" s="113" t="s">
        <v>88</v>
      </c>
      <c r="E41" s="114">
        <v>22849.5</v>
      </c>
      <c r="F41" s="179"/>
      <c r="G41" s="115">
        <f t="shared" si="0"/>
        <v>124469047.93379998</v>
      </c>
    </row>
    <row r="42" spans="1:7" s="7" customFormat="1" ht="19.5" customHeight="1" thickTop="1" thickBot="1" x14ac:dyDescent="0.25">
      <c r="A42" s="21"/>
      <c r="B42" s="116">
        <v>46056</v>
      </c>
      <c r="C42" s="117"/>
      <c r="D42" s="113" t="s">
        <v>88</v>
      </c>
      <c r="E42" s="114">
        <v>20477.849999999999</v>
      </c>
      <c r="F42" s="179"/>
      <c r="G42" s="115">
        <f t="shared" si="0"/>
        <v>124489525.78379998</v>
      </c>
    </row>
    <row r="43" spans="1:7" s="7" customFormat="1" ht="24.75" customHeight="1" thickTop="1" thickBot="1" x14ac:dyDescent="0.25">
      <c r="A43" s="21"/>
      <c r="B43" s="116">
        <v>46056</v>
      </c>
      <c r="C43" s="117"/>
      <c r="D43" s="113" t="s">
        <v>88</v>
      </c>
      <c r="E43" s="114">
        <v>116049.73</v>
      </c>
      <c r="F43" s="180"/>
      <c r="G43" s="115">
        <f t="shared" si="0"/>
        <v>124605575.51379998</v>
      </c>
    </row>
    <row r="44" spans="1:7" s="7" customFormat="1" ht="18" thickTop="1" thickBot="1" x14ac:dyDescent="0.25">
      <c r="A44" s="21"/>
      <c r="B44" s="116">
        <v>46057</v>
      </c>
      <c r="C44" s="117"/>
      <c r="D44" s="113" t="s">
        <v>36</v>
      </c>
      <c r="E44" s="114">
        <v>380</v>
      </c>
      <c r="F44" s="179"/>
      <c r="G44" s="115">
        <f t="shared" si="0"/>
        <v>124605955.51379998</v>
      </c>
    </row>
    <row r="45" spans="1:7" s="7" customFormat="1" ht="18" thickTop="1" thickBot="1" x14ac:dyDescent="0.25">
      <c r="A45" s="21"/>
      <c r="B45" s="116">
        <v>46057</v>
      </c>
      <c r="C45" s="117"/>
      <c r="D45" s="113" t="s">
        <v>36</v>
      </c>
      <c r="E45" s="114">
        <v>37540</v>
      </c>
      <c r="F45" s="179"/>
      <c r="G45" s="115">
        <f t="shared" si="0"/>
        <v>124643495.51379998</v>
      </c>
    </row>
    <row r="46" spans="1:7" s="7" customFormat="1" ht="26.25" customHeight="1" thickTop="1" thickBot="1" x14ac:dyDescent="0.25">
      <c r="A46" s="21"/>
      <c r="B46" s="116">
        <v>46057</v>
      </c>
      <c r="C46" s="117"/>
      <c r="D46" s="113" t="s">
        <v>36</v>
      </c>
      <c r="E46" s="114">
        <v>83608</v>
      </c>
      <c r="F46" s="179"/>
      <c r="G46" s="115">
        <f t="shared" si="0"/>
        <v>124727103.51379998</v>
      </c>
    </row>
    <row r="47" spans="1:7" s="7" customFormat="1" ht="21" customHeight="1" thickTop="1" thickBot="1" x14ac:dyDescent="0.25">
      <c r="A47" s="21"/>
      <c r="B47" s="116">
        <v>46057</v>
      </c>
      <c r="C47" s="117"/>
      <c r="D47" s="130" t="s">
        <v>36</v>
      </c>
      <c r="E47" s="114">
        <v>25350</v>
      </c>
      <c r="F47" s="180"/>
      <c r="G47" s="115">
        <f t="shared" si="0"/>
        <v>124752453.51379998</v>
      </c>
    </row>
    <row r="48" spans="1:7" s="7" customFormat="1" ht="25.5" customHeight="1" thickTop="1" thickBot="1" x14ac:dyDescent="0.25">
      <c r="A48" s="21"/>
      <c r="B48" s="116">
        <v>46057</v>
      </c>
      <c r="C48" s="117"/>
      <c r="D48" s="113" t="s">
        <v>36</v>
      </c>
      <c r="E48" s="114">
        <v>3050</v>
      </c>
      <c r="F48" s="180"/>
      <c r="G48" s="115">
        <f t="shared" si="0"/>
        <v>124755503.51379998</v>
      </c>
    </row>
    <row r="49" spans="1:7" s="7" customFormat="1" ht="24.75" customHeight="1" thickTop="1" thickBot="1" x14ac:dyDescent="0.25">
      <c r="A49" s="21"/>
      <c r="B49" s="116">
        <v>46057</v>
      </c>
      <c r="C49" s="117"/>
      <c r="D49" s="113" t="s">
        <v>36</v>
      </c>
      <c r="E49" s="114">
        <v>94200</v>
      </c>
      <c r="F49" s="179"/>
      <c r="G49" s="115">
        <f t="shared" si="0"/>
        <v>124849703.51379998</v>
      </c>
    </row>
    <row r="50" spans="1:7" s="7" customFormat="1" ht="18" thickTop="1" thickBot="1" x14ac:dyDescent="0.25">
      <c r="A50" s="21"/>
      <c r="B50" s="116">
        <v>46057</v>
      </c>
      <c r="C50" s="117"/>
      <c r="D50" s="113" t="s">
        <v>36</v>
      </c>
      <c r="E50" s="114">
        <v>11410</v>
      </c>
      <c r="F50" s="179"/>
      <c r="G50" s="115">
        <f t="shared" si="0"/>
        <v>124861113.51379998</v>
      </c>
    </row>
    <row r="51" spans="1:7" s="7" customFormat="1" ht="18" thickTop="1" thickBot="1" x14ac:dyDescent="0.25">
      <c r="A51" s="21"/>
      <c r="B51" s="116">
        <v>46057</v>
      </c>
      <c r="C51" s="117"/>
      <c r="D51" s="113" t="s">
        <v>26</v>
      </c>
      <c r="E51" s="114">
        <v>110033.74</v>
      </c>
      <c r="F51" s="179">
        <v>2806.29</v>
      </c>
      <c r="G51" s="115">
        <f t="shared" si="0"/>
        <v>124968340.96379997</v>
      </c>
    </row>
    <row r="52" spans="1:7" s="7" customFormat="1" ht="18" thickTop="1" thickBot="1" x14ac:dyDescent="0.25">
      <c r="A52" s="21"/>
      <c r="B52" s="116">
        <v>46057</v>
      </c>
      <c r="C52" s="117"/>
      <c r="D52" s="113" t="s">
        <v>89</v>
      </c>
      <c r="E52" s="114">
        <v>251982.43</v>
      </c>
      <c r="F52" s="179"/>
      <c r="G52" s="115">
        <f t="shared" si="0"/>
        <v>125220323.39379998</v>
      </c>
    </row>
    <row r="53" spans="1:7" s="7" customFormat="1" ht="21.75" customHeight="1" thickTop="1" thickBot="1" x14ac:dyDescent="0.25">
      <c r="A53" s="21"/>
      <c r="B53" s="116">
        <v>46057</v>
      </c>
      <c r="C53" s="117"/>
      <c r="D53" s="113" t="s">
        <v>90</v>
      </c>
      <c r="E53" s="114">
        <v>201267</v>
      </c>
      <c r="F53" s="179"/>
      <c r="G53" s="115">
        <f t="shared" si="0"/>
        <v>125421590.39379998</v>
      </c>
    </row>
    <row r="54" spans="1:7" s="7" customFormat="1" ht="18" thickTop="1" thickBot="1" x14ac:dyDescent="0.25">
      <c r="A54" s="21"/>
      <c r="B54" s="116">
        <v>46057</v>
      </c>
      <c r="C54" s="117"/>
      <c r="D54" s="113" t="s">
        <v>21</v>
      </c>
      <c r="E54" s="114"/>
      <c r="F54" s="179">
        <v>388954.24</v>
      </c>
      <c r="G54" s="115">
        <f t="shared" si="0"/>
        <v>125032636.15379998</v>
      </c>
    </row>
    <row r="55" spans="1:7" s="7" customFormat="1" ht="22.5" customHeight="1" thickTop="1" thickBot="1" x14ac:dyDescent="0.25">
      <c r="A55" s="21"/>
      <c r="B55" s="116">
        <v>46058</v>
      </c>
      <c r="C55" s="117"/>
      <c r="D55" s="118" t="s">
        <v>36</v>
      </c>
      <c r="E55" s="114">
        <v>1338</v>
      </c>
      <c r="F55" s="181"/>
      <c r="G55" s="115">
        <f t="shared" si="0"/>
        <v>125033974.15379998</v>
      </c>
    </row>
    <row r="56" spans="1:7" s="7" customFormat="1" ht="19.5" customHeight="1" thickTop="1" thickBot="1" x14ac:dyDescent="0.25">
      <c r="A56" s="21"/>
      <c r="B56" s="116">
        <v>46058</v>
      </c>
      <c r="C56" s="117"/>
      <c r="D56" s="113" t="s">
        <v>36</v>
      </c>
      <c r="E56" s="114">
        <v>105</v>
      </c>
      <c r="F56" s="179"/>
      <c r="G56" s="115">
        <f t="shared" si="0"/>
        <v>125034079.15379998</v>
      </c>
    </row>
    <row r="57" spans="1:7" s="7" customFormat="1" ht="18" thickTop="1" thickBot="1" x14ac:dyDescent="0.25">
      <c r="A57" s="21"/>
      <c r="B57" s="116">
        <v>46058</v>
      </c>
      <c r="C57" s="117"/>
      <c r="D57" s="113" t="s">
        <v>36</v>
      </c>
      <c r="E57" s="114">
        <v>28840</v>
      </c>
      <c r="F57" s="179"/>
      <c r="G57" s="115">
        <f t="shared" si="0"/>
        <v>125062919.15379998</v>
      </c>
    </row>
    <row r="58" spans="1:7" s="7" customFormat="1" ht="18" thickTop="1" thickBot="1" x14ac:dyDescent="0.25">
      <c r="A58" s="21"/>
      <c r="B58" s="116">
        <v>46058</v>
      </c>
      <c r="C58" s="117"/>
      <c r="D58" s="113" t="s">
        <v>36</v>
      </c>
      <c r="E58" s="114">
        <v>23045</v>
      </c>
      <c r="F58" s="180"/>
      <c r="G58" s="115">
        <f t="shared" si="0"/>
        <v>125085964.15379998</v>
      </c>
    </row>
    <row r="59" spans="1:7" s="7" customFormat="1" ht="18" thickTop="1" thickBot="1" x14ac:dyDescent="0.25">
      <c r="A59" s="21"/>
      <c r="B59" s="116">
        <v>46058</v>
      </c>
      <c r="C59" s="117"/>
      <c r="D59" s="113" t="s">
        <v>36</v>
      </c>
      <c r="E59" s="114">
        <v>14595</v>
      </c>
      <c r="F59" s="179"/>
      <c r="G59" s="115">
        <f t="shared" si="0"/>
        <v>125100559.15379998</v>
      </c>
    </row>
    <row r="60" spans="1:7" s="7" customFormat="1" ht="25.5" customHeight="1" thickTop="1" thickBot="1" x14ac:dyDescent="0.25">
      <c r="A60" s="21"/>
      <c r="B60" s="116">
        <v>46058</v>
      </c>
      <c r="C60" s="117"/>
      <c r="D60" s="113" t="s">
        <v>36</v>
      </c>
      <c r="E60" s="114">
        <v>9505</v>
      </c>
      <c r="F60" s="179"/>
      <c r="G60" s="115">
        <f t="shared" si="0"/>
        <v>125110064.15379998</v>
      </c>
    </row>
    <row r="61" spans="1:7" s="7" customFormat="1" ht="18" thickTop="1" thickBot="1" x14ac:dyDescent="0.25">
      <c r="A61" s="21"/>
      <c r="B61" s="116">
        <v>46058</v>
      </c>
      <c r="C61" s="117"/>
      <c r="D61" s="113" t="s">
        <v>36</v>
      </c>
      <c r="E61" s="114">
        <v>47205</v>
      </c>
      <c r="F61" s="179"/>
      <c r="G61" s="115">
        <f t="shared" si="0"/>
        <v>125157269.15379998</v>
      </c>
    </row>
    <row r="62" spans="1:7" s="7" customFormat="1" ht="18" thickTop="1" thickBot="1" x14ac:dyDescent="0.25">
      <c r="A62" s="21"/>
      <c r="B62" s="116">
        <v>46058</v>
      </c>
      <c r="C62" s="117"/>
      <c r="D62" s="113" t="s">
        <v>36</v>
      </c>
      <c r="E62" s="114">
        <v>11270</v>
      </c>
      <c r="F62" s="179"/>
      <c r="G62" s="115">
        <f t="shared" si="0"/>
        <v>125168539.15379998</v>
      </c>
    </row>
    <row r="63" spans="1:7" s="7" customFormat="1" ht="18" thickTop="1" thickBot="1" x14ac:dyDescent="0.25">
      <c r="A63" s="21"/>
      <c r="B63" s="116">
        <v>46058</v>
      </c>
      <c r="C63" s="117"/>
      <c r="D63" s="113" t="s">
        <v>26</v>
      </c>
      <c r="E63" s="114">
        <v>68261.36</v>
      </c>
      <c r="F63" s="179">
        <v>1728.57</v>
      </c>
      <c r="G63" s="115">
        <f t="shared" si="0"/>
        <v>125235071.94379999</v>
      </c>
    </row>
    <row r="64" spans="1:7" s="7" customFormat="1" ht="18.75" customHeight="1" thickTop="1" thickBot="1" x14ac:dyDescent="0.25">
      <c r="A64" s="21"/>
      <c r="B64" s="116">
        <v>46058</v>
      </c>
      <c r="C64" s="117"/>
      <c r="D64" s="113" t="s">
        <v>91</v>
      </c>
      <c r="E64" s="114">
        <v>3500</v>
      </c>
      <c r="F64" s="179"/>
      <c r="G64" s="115">
        <f t="shared" si="0"/>
        <v>125238571.94379999</v>
      </c>
    </row>
    <row r="65" spans="1:7" s="7" customFormat="1" ht="76.5" thickTop="1" thickBot="1" x14ac:dyDescent="0.25">
      <c r="A65" s="21"/>
      <c r="B65" s="116">
        <v>46058</v>
      </c>
      <c r="C65" s="117"/>
      <c r="D65" s="118" t="s">
        <v>92</v>
      </c>
      <c r="E65" s="114">
        <v>1000</v>
      </c>
      <c r="F65" s="181"/>
      <c r="G65" s="115">
        <f t="shared" si="0"/>
        <v>125239571.94379999</v>
      </c>
    </row>
    <row r="66" spans="1:7" s="7" customFormat="1" ht="18" thickTop="1" thickBot="1" x14ac:dyDescent="0.25">
      <c r="A66" s="21"/>
      <c r="B66" s="116">
        <v>46058</v>
      </c>
      <c r="C66" s="117"/>
      <c r="D66" s="113" t="s">
        <v>21</v>
      </c>
      <c r="E66" s="114"/>
      <c r="F66" s="179">
        <v>3860323.75</v>
      </c>
      <c r="G66" s="115">
        <f t="shared" si="0"/>
        <v>121379248.19379999</v>
      </c>
    </row>
    <row r="67" spans="1:7" s="7" customFormat="1" ht="18" thickTop="1" thickBot="1" x14ac:dyDescent="0.25">
      <c r="A67" s="21"/>
      <c r="B67" s="116">
        <v>46059</v>
      </c>
      <c r="C67" s="117"/>
      <c r="D67" s="113" t="s">
        <v>36</v>
      </c>
      <c r="E67" s="114">
        <v>1200</v>
      </c>
      <c r="F67" s="179"/>
      <c r="G67" s="115">
        <f t="shared" si="0"/>
        <v>121380448.19379999</v>
      </c>
    </row>
    <row r="68" spans="1:7" s="7" customFormat="1" ht="18" thickTop="1" thickBot="1" x14ac:dyDescent="0.25">
      <c r="A68" s="21"/>
      <c r="B68" s="116">
        <v>46059</v>
      </c>
      <c r="C68" s="117"/>
      <c r="D68" s="113" t="s">
        <v>36</v>
      </c>
      <c r="E68" s="114">
        <v>46790</v>
      </c>
      <c r="F68" s="179"/>
      <c r="G68" s="115">
        <f t="shared" si="0"/>
        <v>121427238.19379999</v>
      </c>
    </row>
    <row r="69" spans="1:7" s="7" customFormat="1" ht="18" thickTop="1" thickBot="1" x14ac:dyDescent="0.25">
      <c r="A69" s="21"/>
      <c r="B69" s="116">
        <v>46059</v>
      </c>
      <c r="C69" s="117"/>
      <c r="D69" s="113" t="s">
        <v>36</v>
      </c>
      <c r="E69" s="114">
        <v>103755</v>
      </c>
      <c r="F69" s="179"/>
      <c r="G69" s="115">
        <f t="shared" si="0"/>
        <v>121530993.19379999</v>
      </c>
    </row>
    <row r="70" spans="1:7" s="7" customFormat="1" ht="18" thickTop="1" thickBot="1" x14ac:dyDescent="0.25">
      <c r="A70" s="21"/>
      <c r="B70" s="116">
        <v>46059</v>
      </c>
      <c r="C70" s="117"/>
      <c r="D70" s="113" t="s">
        <v>36</v>
      </c>
      <c r="E70" s="114">
        <v>20755</v>
      </c>
      <c r="F70" s="179"/>
      <c r="G70" s="115">
        <f t="shared" si="0"/>
        <v>121551748.19379999</v>
      </c>
    </row>
    <row r="71" spans="1:7" s="7" customFormat="1" ht="18" thickTop="1" thickBot="1" x14ac:dyDescent="0.25">
      <c r="A71" s="21"/>
      <c r="B71" s="116">
        <v>46059</v>
      </c>
      <c r="C71" s="117"/>
      <c r="D71" s="113" t="s">
        <v>36</v>
      </c>
      <c r="E71" s="114">
        <v>1645</v>
      </c>
      <c r="F71" s="179"/>
      <c r="G71" s="115">
        <f t="shared" si="0"/>
        <v>121553393.19379999</v>
      </c>
    </row>
    <row r="72" spans="1:7" s="7" customFormat="1" ht="18" thickTop="1" thickBot="1" x14ac:dyDescent="0.25">
      <c r="A72" s="21"/>
      <c r="B72" s="116">
        <v>46059</v>
      </c>
      <c r="C72" s="117"/>
      <c r="D72" s="113" t="s">
        <v>36</v>
      </c>
      <c r="E72" s="114">
        <v>7200</v>
      </c>
      <c r="F72" s="179"/>
      <c r="G72" s="115">
        <f t="shared" si="0"/>
        <v>121560593.19379999</v>
      </c>
    </row>
    <row r="73" spans="1:7" s="7" customFormat="1" ht="18" thickTop="1" thickBot="1" x14ac:dyDescent="0.25">
      <c r="A73" s="21"/>
      <c r="B73" s="116">
        <v>46059</v>
      </c>
      <c r="C73" s="117"/>
      <c r="D73" s="113" t="s">
        <v>36</v>
      </c>
      <c r="E73" s="119">
        <v>5780</v>
      </c>
      <c r="F73" s="179"/>
      <c r="G73" s="115">
        <f t="shared" si="0"/>
        <v>121566373.19379999</v>
      </c>
    </row>
    <row r="74" spans="1:7" s="7" customFormat="1" ht="18" thickTop="1" thickBot="1" x14ac:dyDescent="0.25">
      <c r="A74" s="21"/>
      <c r="B74" s="116">
        <v>46059</v>
      </c>
      <c r="C74" s="117"/>
      <c r="D74" s="113" t="s">
        <v>26</v>
      </c>
      <c r="E74" s="119">
        <v>92994.15</v>
      </c>
      <c r="F74" s="179">
        <v>2359.77</v>
      </c>
      <c r="G74" s="115">
        <f t="shared" si="0"/>
        <v>121657007.5738</v>
      </c>
    </row>
    <row r="75" spans="1:7" s="7" customFormat="1" ht="18" thickTop="1" thickBot="1" x14ac:dyDescent="0.25">
      <c r="A75" s="21"/>
      <c r="B75" s="116">
        <v>46059</v>
      </c>
      <c r="C75" s="117"/>
      <c r="D75" s="113" t="s">
        <v>93</v>
      </c>
      <c r="E75" s="119">
        <v>204019.01</v>
      </c>
      <c r="F75" s="182"/>
      <c r="G75" s="115">
        <f t="shared" si="0"/>
        <v>121861026.5838</v>
      </c>
    </row>
    <row r="76" spans="1:7" s="7" customFormat="1" ht="18" thickTop="1" thickBot="1" x14ac:dyDescent="0.25">
      <c r="A76" s="21"/>
      <c r="B76" s="116">
        <v>46059</v>
      </c>
      <c r="C76" s="117"/>
      <c r="D76" s="113" t="s">
        <v>93</v>
      </c>
      <c r="E76" s="119">
        <v>310407.90999999997</v>
      </c>
      <c r="F76" s="182"/>
      <c r="G76" s="115">
        <f t="shared" si="0"/>
        <v>122171434.4938</v>
      </c>
    </row>
    <row r="77" spans="1:7" s="7" customFormat="1" ht="76.5" thickTop="1" thickBot="1" x14ac:dyDescent="0.25">
      <c r="A77" s="21"/>
      <c r="B77" s="116">
        <v>46059</v>
      </c>
      <c r="C77" s="117"/>
      <c r="D77" s="118" t="s">
        <v>94</v>
      </c>
      <c r="E77" s="114">
        <v>3582</v>
      </c>
      <c r="F77" s="179"/>
      <c r="G77" s="115">
        <f t="shared" si="0"/>
        <v>122175016.4938</v>
      </c>
    </row>
    <row r="78" spans="1:7" s="7" customFormat="1" ht="21" customHeight="1" thickTop="1" thickBot="1" x14ac:dyDescent="0.25">
      <c r="A78" s="21"/>
      <c r="B78" s="116">
        <v>46059</v>
      </c>
      <c r="C78" s="117"/>
      <c r="D78" s="113" t="s">
        <v>95</v>
      </c>
      <c r="E78" s="114">
        <v>557.16999999999996</v>
      </c>
      <c r="F78" s="179"/>
      <c r="G78" s="115">
        <f t="shared" si="0"/>
        <v>122175573.6638</v>
      </c>
    </row>
    <row r="79" spans="1:7" s="7" customFormat="1" ht="20.25" customHeight="1" thickTop="1" thickBot="1" x14ac:dyDescent="0.25">
      <c r="A79" s="21"/>
      <c r="B79" s="116">
        <v>46059</v>
      </c>
      <c r="C79" s="117"/>
      <c r="D79" s="113" t="s">
        <v>21</v>
      </c>
      <c r="E79" s="114"/>
      <c r="F79" s="179">
        <v>10700681.6</v>
      </c>
      <c r="G79" s="115">
        <f t="shared" si="0"/>
        <v>111474892.06380001</v>
      </c>
    </row>
    <row r="80" spans="1:7" s="3" customFormat="1" ht="18" thickTop="1" thickBot="1" x14ac:dyDescent="0.25">
      <c r="A80" s="106"/>
      <c r="B80" s="116">
        <v>46060</v>
      </c>
      <c r="C80" s="117"/>
      <c r="D80" s="113" t="s">
        <v>36</v>
      </c>
      <c r="E80" s="114">
        <v>9180</v>
      </c>
      <c r="F80" s="179"/>
      <c r="G80" s="115">
        <f t="shared" si="0"/>
        <v>111484072.06380001</v>
      </c>
    </row>
    <row r="81" spans="1:8" s="7" customFormat="1" ht="18" thickTop="1" thickBot="1" x14ac:dyDescent="0.25">
      <c r="A81" s="21"/>
      <c r="B81" s="116">
        <v>46060</v>
      </c>
      <c r="C81" s="117"/>
      <c r="D81" s="113" t="s">
        <v>26</v>
      </c>
      <c r="E81" s="114">
        <v>54500</v>
      </c>
      <c r="F81" s="179">
        <v>1441.7</v>
      </c>
      <c r="G81" s="115">
        <f t="shared" si="0"/>
        <v>111537130.3638</v>
      </c>
    </row>
    <row r="82" spans="1:8" s="7" customFormat="1" ht="18" thickTop="1" thickBot="1" x14ac:dyDescent="0.25">
      <c r="A82" s="21"/>
      <c r="B82" s="116">
        <v>46061</v>
      </c>
      <c r="C82" s="117"/>
      <c r="D82" s="113" t="s">
        <v>26</v>
      </c>
      <c r="E82" s="114">
        <v>31000</v>
      </c>
      <c r="F82" s="179">
        <v>798.1</v>
      </c>
      <c r="G82" s="115">
        <f t="shared" si="0"/>
        <v>111567332.26380001</v>
      </c>
    </row>
    <row r="83" spans="1:8" s="7" customFormat="1" ht="18" thickTop="1" thickBot="1" x14ac:dyDescent="0.25">
      <c r="A83" s="21"/>
      <c r="B83" s="116">
        <v>46062</v>
      </c>
      <c r="C83" s="117"/>
      <c r="D83" s="113" t="s">
        <v>36</v>
      </c>
      <c r="E83" s="114">
        <v>62600</v>
      </c>
      <c r="F83" s="179"/>
      <c r="G83" s="115">
        <f t="shared" ref="G83:G146" si="1">G82+E83-F83</f>
        <v>111629932.26380001</v>
      </c>
    </row>
    <row r="84" spans="1:8" s="7" customFormat="1" ht="21" customHeight="1" thickTop="1" thickBot="1" x14ac:dyDescent="0.25">
      <c r="A84" s="21"/>
      <c r="B84" s="116">
        <v>46062</v>
      </c>
      <c r="C84" s="117"/>
      <c r="D84" s="113" t="s">
        <v>36</v>
      </c>
      <c r="E84" s="114">
        <v>470</v>
      </c>
      <c r="F84" s="179"/>
      <c r="G84" s="115">
        <f t="shared" si="1"/>
        <v>111630402.26380001</v>
      </c>
    </row>
    <row r="85" spans="1:8" s="7" customFormat="1" ht="24.75" customHeight="1" thickTop="1" thickBot="1" x14ac:dyDescent="0.25">
      <c r="A85" s="21"/>
      <c r="B85" s="116">
        <v>46062</v>
      </c>
      <c r="C85" s="117"/>
      <c r="D85" s="131" t="s">
        <v>36</v>
      </c>
      <c r="E85" s="114">
        <v>51865</v>
      </c>
      <c r="F85" s="179"/>
      <c r="G85" s="115">
        <f t="shared" si="1"/>
        <v>111682267.26380001</v>
      </c>
    </row>
    <row r="86" spans="1:8" s="7" customFormat="1" ht="21.75" customHeight="1" thickTop="1" thickBot="1" x14ac:dyDescent="0.25">
      <c r="A86" s="21"/>
      <c r="B86" s="116">
        <v>46062</v>
      </c>
      <c r="C86" s="117"/>
      <c r="D86" s="113" t="s">
        <v>36</v>
      </c>
      <c r="E86" s="114">
        <v>21950</v>
      </c>
      <c r="F86" s="179"/>
      <c r="G86" s="115">
        <f t="shared" si="1"/>
        <v>111704217.26380001</v>
      </c>
    </row>
    <row r="87" spans="1:8" s="7" customFormat="1" ht="18" thickTop="1" thickBot="1" x14ac:dyDescent="0.25">
      <c r="A87" s="21"/>
      <c r="B87" s="116">
        <v>46062</v>
      </c>
      <c r="C87" s="117"/>
      <c r="D87" s="113" t="s">
        <v>36</v>
      </c>
      <c r="E87" s="114">
        <v>3070</v>
      </c>
      <c r="F87" s="179"/>
      <c r="G87" s="115">
        <f t="shared" si="1"/>
        <v>111707287.26380001</v>
      </c>
    </row>
    <row r="88" spans="1:8" s="7" customFormat="1" ht="18" thickTop="1" thickBot="1" x14ac:dyDescent="0.25">
      <c r="A88" s="21"/>
      <c r="B88" s="116">
        <v>46062</v>
      </c>
      <c r="C88" s="117"/>
      <c r="D88" s="113" t="s">
        <v>36</v>
      </c>
      <c r="E88" s="114">
        <v>42521</v>
      </c>
      <c r="F88" s="179"/>
      <c r="G88" s="115">
        <f t="shared" si="1"/>
        <v>111749808.26380001</v>
      </c>
    </row>
    <row r="89" spans="1:8" s="7" customFormat="1" ht="18" thickTop="1" thickBot="1" x14ac:dyDescent="0.25">
      <c r="A89" s="21"/>
      <c r="B89" s="116">
        <v>46062</v>
      </c>
      <c r="C89" s="117"/>
      <c r="D89" s="113" t="s">
        <v>36</v>
      </c>
      <c r="E89" s="114">
        <v>10941</v>
      </c>
      <c r="F89" s="179"/>
      <c r="G89" s="115">
        <f t="shared" si="1"/>
        <v>111760749.26380001</v>
      </c>
    </row>
    <row r="90" spans="1:8" s="7" customFormat="1" ht="18" thickTop="1" thickBot="1" x14ac:dyDescent="0.25">
      <c r="A90" s="21"/>
      <c r="B90" s="116">
        <v>46062</v>
      </c>
      <c r="C90" s="117"/>
      <c r="D90" s="118" t="s">
        <v>26</v>
      </c>
      <c r="E90" s="114">
        <v>113857.29</v>
      </c>
      <c r="F90" s="179">
        <v>2953.12</v>
      </c>
      <c r="G90" s="115">
        <f t="shared" si="1"/>
        <v>111871653.43380001</v>
      </c>
    </row>
    <row r="91" spans="1:8" s="7" customFormat="1" ht="61.5" thickTop="1" thickBot="1" x14ac:dyDescent="0.25">
      <c r="A91" s="21"/>
      <c r="B91" s="116">
        <v>46062</v>
      </c>
      <c r="C91" s="117"/>
      <c r="D91" s="113" t="s">
        <v>96</v>
      </c>
      <c r="E91" s="114">
        <v>3500</v>
      </c>
      <c r="F91" s="179"/>
      <c r="G91" s="115">
        <f t="shared" si="1"/>
        <v>111875153.43380001</v>
      </c>
    </row>
    <row r="92" spans="1:8" s="7" customFormat="1" ht="61.5" thickTop="1" thickBot="1" x14ac:dyDescent="0.25">
      <c r="A92" s="21"/>
      <c r="B92" s="116">
        <v>46062</v>
      </c>
      <c r="C92" s="117"/>
      <c r="D92" s="113" t="s">
        <v>97</v>
      </c>
      <c r="E92" s="114">
        <v>1260</v>
      </c>
      <c r="F92" s="179"/>
      <c r="G92" s="115">
        <f t="shared" si="1"/>
        <v>111876413.43380001</v>
      </c>
    </row>
    <row r="93" spans="1:8" s="7" customFormat="1" ht="61.5" thickTop="1" thickBot="1" x14ac:dyDescent="0.25">
      <c r="A93" s="21"/>
      <c r="B93" s="116">
        <v>46062</v>
      </c>
      <c r="C93" s="117"/>
      <c r="D93" s="113" t="s">
        <v>98</v>
      </c>
      <c r="E93" s="114">
        <v>40000</v>
      </c>
      <c r="F93" s="179"/>
      <c r="G93" s="115">
        <f t="shared" si="1"/>
        <v>111916413.43380001</v>
      </c>
    </row>
    <row r="94" spans="1:8" s="7" customFormat="1" ht="25.5" customHeight="1" thickTop="1" thickBot="1" x14ac:dyDescent="0.25">
      <c r="A94" s="21"/>
      <c r="B94" s="116">
        <v>46062</v>
      </c>
      <c r="C94" s="117"/>
      <c r="D94" s="113" t="s">
        <v>99</v>
      </c>
      <c r="E94" s="114">
        <v>12000</v>
      </c>
      <c r="F94" s="179"/>
      <c r="G94" s="115">
        <f t="shared" si="1"/>
        <v>111928413.43380001</v>
      </c>
    </row>
    <row r="95" spans="1:8" s="7" customFormat="1" ht="46.5" thickTop="1" thickBot="1" x14ac:dyDescent="0.25">
      <c r="A95" s="21"/>
      <c r="B95" s="116">
        <v>46062</v>
      </c>
      <c r="C95" s="117"/>
      <c r="D95" s="113" t="s">
        <v>100</v>
      </c>
      <c r="E95" s="114">
        <v>3024</v>
      </c>
      <c r="F95" s="179"/>
      <c r="G95" s="115">
        <f t="shared" si="1"/>
        <v>111931437.43380001</v>
      </c>
      <c r="H95" s="105"/>
    </row>
    <row r="96" spans="1:8" s="7" customFormat="1" ht="18" thickTop="1" thickBot="1" x14ac:dyDescent="0.25">
      <c r="A96" s="21"/>
      <c r="B96" s="116">
        <v>46063</v>
      </c>
      <c r="C96" s="117"/>
      <c r="D96" s="113" t="s">
        <v>36</v>
      </c>
      <c r="E96" s="114">
        <v>35735</v>
      </c>
      <c r="F96" s="179"/>
      <c r="G96" s="115">
        <f t="shared" si="1"/>
        <v>111967172.43380001</v>
      </c>
    </row>
    <row r="97" spans="1:7" s="7" customFormat="1" ht="18" thickTop="1" thickBot="1" x14ac:dyDescent="0.25">
      <c r="A97" s="21"/>
      <c r="B97" s="116">
        <v>46063</v>
      </c>
      <c r="C97" s="117"/>
      <c r="D97" s="113" t="s">
        <v>36</v>
      </c>
      <c r="E97" s="114">
        <v>36935</v>
      </c>
      <c r="F97" s="179"/>
      <c r="G97" s="115">
        <f t="shared" si="1"/>
        <v>112004107.43380001</v>
      </c>
    </row>
    <row r="98" spans="1:7" s="7" customFormat="1" ht="18" thickTop="1" thickBot="1" x14ac:dyDescent="0.25">
      <c r="A98" s="21"/>
      <c r="B98" s="116">
        <v>46063</v>
      </c>
      <c r="C98" s="117"/>
      <c r="D98" s="113" t="s">
        <v>36</v>
      </c>
      <c r="E98" s="114">
        <v>17925</v>
      </c>
      <c r="F98" s="179"/>
      <c r="G98" s="115">
        <f t="shared" si="1"/>
        <v>112022032.43380001</v>
      </c>
    </row>
    <row r="99" spans="1:7" s="7" customFormat="1" ht="18" thickTop="1" thickBot="1" x14ac:dyDescent="0.25">
      <c r="A99" s="21"/>
      <c r="B99" s="116">
        <v>46063</v>
      </c>
      <c r="C99" s="117"/>
      <c r="D99" s="113" t="s">
        <v>36</v>
      </c>
      <c r="E99" s="114">
        <v>7225</v>
      </c>
      <c r="F99" s="179"/>
      <c r="G99" s="115">
        <f t="shared" si="1"/>
        <v>112029257.43380001</v>
      </c>
    </row>
    <row r="100" spans="1:7" s="7" customFormat="1" ht="18" thickTop="1" thickBot="1" x14ac:dyDescent="0.25">
      <c r="A100" s="21"/>
      <c r="B100" s="116">
        <v>46063</v>
      </c>
      <c r="C100" s="117"/>
      <c r="D100" s="113" t="s">
        <v>36</v>
      </c>
      <c r="E100" s="114">
        <v>44750</v>
      </c>
      <c r="F100" s="179"/>
      <c r="G100" s="115">
        <f t="shared" si="1"/>
        <v>112074007.43380001</v>
      </c>
    </row>
    <row r="101" spans="1:7" s="7" customFormat="1" ht="18" thickTop="1" thickBot="1" x14ac:dyDescent="0.25">
      <c r="A101" s="21"/>
      <c r="B101" s="116">
        <v>46063</v>
      </c>
      <c r="C101" s="117"/>
      <c r="D101" s="113" t="s">
        <v>36</v>
      </c>
      <c r="E101" s="114">
        <v>4950</v>
      </c>
      <c r="F101" s="179"/>
      <c r="G101" s="115">
        <f t="shared" si="1"/>
        <v>112078957.43380001</v>
      </c>
    </row>
    <row r="102" spans="1:7" s="7" customFormat="1" ht="18" thickTop="1" thickBot="1" x14ac:dyDescent="0.25">
      <c r="A102" s="21"/>
      <c r="B102" s="116">
        <v>46063</v>
      </c>
      <c r="C102" s="117"/>
      <c r="D102" s="113" t="s">
        <v>26</v>
      </c>
      <c r="E102" s="114">
        <v>111033.22</v>
      </c>
      <c r="F102" s="180">
        <v>2912.75</v>
      </c>
      <c r="G102" s="115">
        <f t="shared" si="1"/>
        <v>112187077.90380001</v>
      </c>
    </row>
    <row r="103" spans="1:7" s="7" customFormat="1" ht="61.5" thickTop="1" thickBot="1" x14ac:dyDescent="0.25">
      <c r="A103" s="21"/>
      <c r="B103" s="116">
        <v>46063</v>
      </c>
      <c r="C103" s="117"/>
      <c r="D103" s="118" t="s">
        <v>101</v>
      </c>
      <c r="E103" s="114">
        <v>1000</v>
      </c>
      <c r="F103" s="179"/>
      <c r="G103" s="115">
        <f t="shared" si="1"/>
        <v>112188077.90380001</v>
      </c>
    </row>
    <row r="104" spans="1:7" s="7" customFormat="1" ht="76.5" thickTop="1" thickBot="1" x14ac:dyDescent="0.25">
      <c r="A104" s="21"/>
      <c r="B104" s="116">
        <v>46063</v>
      </c>
      <c r="C104" s="117"/>
      <c r="D104" s="113" t="s">
        <v>102</v>
      </c>
      <c r="E104" s="114">
        <v>1000</v>
      </c>
      <c r="F104" s="179"/>
      <c r="G104" s="115">
        <f t="shared" si="1"/>
        <v>112189077.90380001</v>
      </c>
    </row>
    <row r="105" spans="1:7" s="7" customFormat="1" ht="61.5" thickTop="1" thickBot="1" x14ac:dyDescent="0.25">
      <c r="A105" s="21"/>
      <c r="B105" s="116">
        <v>46063</v>
      </c>
      <c r="C105" s="117"/>
      <c r="D105" s="113" t="s">
        <v>103</v>
      </c>
      <c r="E105" s="114">
        <v>500</v>
      </c>
      <c r="F105" s="179"/>
      <c r="G105" s="115">
        <f t="shared" si="1"/>
        <v>112189577.90380001</v>
      </c>
    </row>
    <row r="106" spans="1:7" s="7" customFormat="1" ht="22.5" customHeight="1" thickTop="1" thickBot="1" x14ac:dyDescent="0.25">
      <c r="A106" s="21"/>
      <c r="B106" s="116">
        <v>46063</v>
      </c>
      <c r="C106" s="117"/>
      <c r="D106" s="113" t="s">
        <v>21</v>
      </c>
      <c r="E106" s="114"/>
      <c r="F106" s="179">
        <v>5239214.1900000004</v>
      </c>
      <c r="G106" s="115">
        <f t="shared" si="1"/>
        <v>106950363.71380001</v>
      </c>
    </row>
    <row r="107" spans="1:7" s="7" customFormat="1" ht="18" thickTop="1" thickBot="1" x14ac:dyDescent="0.25">
      <c r="A107" s="21"/>
      <c r="B107" s="116">
        <v>46064</v>
      </c>
      <c r="C107" s="117"/>
      <c r="D107" s="113" t="s">
        <v>36</v>
      </c>
      <c r="E107" s="114">
        <v>30960</v>
      </c>
      <c r="F107" s="179"/>
      <c r="G107" s="115">
        <f t="shared" si="1"/>
        <v>106981323.71380001</v>
      </c>
    </row>
    <row r="108" spans="1:7" s="7" customFormat="1" ht="18" thickTop="1" thickBot="1" x14ac:dyDescent="0.25">
      <c r="A108" s="21"/>
      <c r="B108" s="116">
        <v>46064</v>
      </c>
      <c r="C108" s="117"/>
      <c r="D108" s="113" t="s">
        <v>36</v>
      </c>
      <c r="E108" s="114">
        <v>148230</v>
      </c>
      <c r="F108" s="179"/>
      <c r="G108" s="115">
        <f t="shared" si="1"/>
        <v>107129553.71380001</v>
      </c>
    </row>
    <row r="109" spans="1:7" s="7" customFormat="1" ht="18" thickTop="1" thickBot="1" x14ac:dyDescent="0.25">
      <c r="A109" s="21"/>
      <c r="B109" s="116">
        <v>46064</v>
      </c>
      <c r="C109" s="117"/>
      <c r="D109" s="113" t="s">
        <v>36</v>
      </c>
      <c r="E109" s="114">
        <v>36823</v>
      </c>
      <c r="F109" s="179"/>
      <c r="G109" s="115">
        <f t="shared" si="1"/>
        <v>107166376.71380001</v>
      </c>
    </row>
    <row r="110" spans="1:7" s="7" customFormat="1" ht="20.25" customHeight="1" thickTop="1" thickBot="1" x14ac:dyDescent="0.25">
      <c r="A110" s="21"/>
      <c r="B110" s="120">
        <v>46064</v>
      </c>
      <c r="C110" s="121"/>
      <c r="D110" s="113" t="s">
        <v>36</v>
      </c>
      <c r="E110" s="114">
        <v>25850</v>
      </c>
      <c r="F110" s="179"/>
      <c r="G110" s="115">
        <f t="shared" si="1"/>
        <v>107192226.71380001</v>
      </c>
    </row>
    <row r="111" spans="1:7" s="7" customFormat="1" ht="18" thickTop="1" thickBot="1" x14ac:dyDescent="0.25">
      <c r="A111" s="21"/>
      <c r="B111" s="116">
        <v>46064</v>
      </c>
      <c r="C111" s="117"/>
      <c r="D111" s="113" t="s">
        <v>36</v>
      </c>
      <c r="E111" s="114">
        <v>6700</v>
      </c>
      <c r="F111" s="179"/>
      <c r="G111" s="115">
        <f t="shared" si="1"/>
        <v>107198926.71380001</v>
      </c>
    </row>
    <row r="112" spans="1:7" s="7" customFormat="1" ht="18" thickTop="1" thickBot="1" x14ac:dyDescent="0.25">
      <c r="A112" s="21"/>
      <c r="B112" s="116">
        <v>46064</v>
      </c>
      <c r="C112" s="117"/>
      <c r="D112" s="113" t="s">
        <v>36</v>
      </c>
      <c r="E112" s="114">
        <v>2100</v>
      </c>
      <c r="F112" s="179"/>
      <c r="G112" s="115">
        <f t="shared" si="1"/>
        <v>107201026.71380001</v>
      </c>
    </row>
    <row r="113" spans="1:7" s="7" customFormat="1" ht="18" thickTop="1" thickBot="1" x14ac:dyDescent="0.25">
      <c r="A113" s="21"/>
      <c r="B113" s="116">
        <v>46064</v>
      </c>
      <c r="C113" s="117"/>
      <c r="D113" s="113" t="s">
        <v>26</v>
      </c>
      <c r="E113" s="114">
        <v>236054.22</v>
      </c>
      <c r="F113" s="179">
        <v>6174.83</v>
      </c>
      <c r="G113" s="115">
        <f t="shared" si="1"/>
        <v>107430906.10380001</v>
      </c>
    </row>
    <row r="114" spans="1:7" s="7" customFormat="1" ht="61.5" thickTop="1" thickBot="1" x14ac:dyDescent="0.25">
      <c r="A114" s="21"/>
      <c r="B114" s="116">
        <v>46064</v>
      </c>
      <c r="C114" s="117"/>
      <c r="D114" s="113" t="s">
        <v>104</v>
      </c>
      <c r="E114" s="114">
        <v>6000</v>
      </c>
      <c r="F114" s="179"/>
      <c r="G114" s="115">
        <f t="shared" si="1"/>
        <v>107436906.10380001</v>
      </c>
    </row>
    <row r="115" spans="1:7" s="7" customFormat="1" ht="45" customHeight="1" thickTop="1" thickBot="1" x14ac:dyDescent="0.25">
      <c r="A115" s="21"/>
      <c r="B115" s="116">
        <v>46064</v>
      </c>
      <c r="C115" s="117"/>
      <c r="D115" s="113" t="s">
        <v>105</v>
      </c>
      <c r="E115" s="114">
        <v>1000</v>
      </c>
      <c r="F115" s="179"/>
      <c r="G115" s="115">
        <f t="shared" si="1"/>
        <v>107437906.10380001</v>
      </c>
    </row>
    <row r="116" spans="1:7" s="7" customFormat="1" ht="45" customHeight="1" thickTop="1" thickBot="1" x14ac:dyDescent="0.25">
      <c r="A116" s="21"/>
      <c r="B116" s="120">
        <v>46064</v>
      </c>
      <c r="C116" s="121"/>
      <c r="D116" s="113" t="s">
        <v>106</v>
      </c>
      <c r="E116" s="114">
        <v>1000</v>
      </c>
      <c r="F116" s="179"/>
      <c r="G116" s="115">
        <f t="shared" si="1"/>
        <v>107438906.10380001</v>
      </c>
    </row>
    <row r="117" spans="1:7" s="7" customFormat="1" ht="76.5" thickTop="1" thickBot="1" x14ac:dyDescent="0.25">
      <c r="A117" s="21"/>
      <c r="B117" s="116">
        <v>46064</v>
      </c>
      <c r="C117" s="117"/>
      <c r="D117" s="113" t="s">
        <v>107</v>
      </c>
      <c r="E117" s="114">
        <v>500</v>
      </c>
      <c r="F117" s="179"/>
      <c r="G117" s="115">
        <f t="shared" si="1"/>
        <v>107439406.10380001</v>
      </c>
    </row>
    <row r="118" spans="1:7" s="7" customFormat="1" ht="18" thickTop="1" thickBot="1" x14ac:dyDescent="0.25">
      <c r="A118" s="21"/>
      <c r="B118" s="116">
        <v>46064</v>
      </c>
      <c r="C118" s="117"/>
      <c r="D118" s="113" t="s">
        <v>21</v>
      </c>
      <c r="E118" s="114"/>
      <c r="F118" s="152">
        <v>894938.75</v>
      </c>
      <c r="G118" s="115">
        <f t="shared" si="1"/>
        <v>106544467.35380001</v>
      </c>
    </row>
    <row r="119" spans="1:7" s="7" customFormat="1" ht="18" thickTop="1" thickBot="1" x14ac:dyDescent="0.25">
      <c r="A119" s="21"/>
      <c r="B119" s="116">
        <v>46064</v>
      </c>
      <c r="C119" s="117"/>
      <c r="D119" s="113" t="s">
        <v>21</v>
      </c>
      <c r="E119" s="114"/>
      <c r="F119" s="179">
        <v>2735903.68</v>
      </c>
      <c r="G119" s="115">
        <f t="shared" si="1"/>
        <v>103808563.67380001</v>
      </c>
    </row>
    <row r="120" spans="1:7" s="7" customFormat="1" ht="18" thickTop="1" thickBot="1" x14ac:dyDescent="0.25">
      <c r="A120" s="21"/>
      <c r="B120" s="116">
        <v>46065</v>
      </c>
      <c r="C120" s="117"/>
      <c r="D120" s="113" t="s">
        <v>36</v>
      </c>
      <c r="E120" s="114">
        <v>70</v>
      </c>
      <c r="F120" s="179"/>
      <c r="G120" s="115">
        <f t="shared" si="1"/>
        <v>103808633.67380001</v>
      </c>
    </row>
    <row r="121" spans="1:7" s="7" customFormat="1" ht="18" thickTop="1" thickBot="1" x14ac:dyDescent="0.25">
      <c r="A121" s="21"/>
      <c r="B121" s="116">
        <v>46065</v>
      </c>
      <c r="C121" s="117"/>
      <c r="D121" s="118" t="s">
        <v>36</v>
      </c>
      <c r="E121" s="114">
        <v>45215</v>
      </c>
      <c r="F121" s="179"/>
      <c r="G121" s="115">
        <f t="shared" si="1"/>
        <v>103853848.67380001</v>
      </c>
    </row>
    <row r="122" spans="1:7" s="7" customFormat="1" ht="18" thickTop="1" thickBot="1" x14ac:dyDescent="0.25">
      <c r="A122" s="21"/>
      <c r="B122" s="116">
        <v>46065</v>
      </c>
      <c r="C122" s="117"/>
      <c r="D122" s="113" t="s">
        <v>36</v>
      </c>
      <c r="E122" s="114">
        <v>75400</v>
      </c>
      <c r="F122" s="179"/>
      <c r="G122" s="115">
        <f t="shared" si="1"/>
        <v>103929248.67380001</v>
      </c>
    </row>
    <row r="123" spans="1:7" s="7" customFormat="1" ht="18" thickTop="1" thickBot="1" x14ac:dyDescent="0.25">
      <c r="A123" s="21"/>
      <c r="B123" s="116">
        <v>46065</v>
      </c>
      <c r="C123" s="117"/>
      <c r="D123" s="113" t="s">
        <v>36</v>
      </c>
      <c r="E123" s="114">
        <v>13035</v>
      </c>
      <c r="F123" s="179"/>
      <c r="G123" s="115">
        <f t="shared" si="1"/>
        <v>103942283.67380001</v>
      </c>
    </row>
    <row r="124" spans="1:7" s="7" customFormat="1" ht="18" thickTop="1" thickBot="1" x14ac:dyDescent="0.25">
      <c r="A124" s="21"/>
      <c r="B124" s="116">
        <v>46065</v>
      </c>
      <c r="C124" s="117"/>
      <c r="D124" s="113" t="s">
        <v>36</v>
      </c>
      <c r="E124" s="114">
        <v>31865</v>
      </c>
      <c r="F124" s="179"/>
      <c r="G124" s="115">
        <f t="shared" si="1"/>
        <v>103974148.67380001</v>
      </c>
    </row>
    <row r="125" spans="1:7" s="7" customFormat="1" ht="18" thickTop="1" thickBot="1" x14ac:dyDescent="0.25">
      <c r="A125" s="21"/>
      <c r="B125" s="116">
        <v>46065</v>
      </c>
      <c r="C125" s="117"/>
      <c r="D125" s="113" t="s">
        <v>36</v>
      </c>
      <c r="E125" s="114">
        <v>8336</v>
      </c>
      <c r="F125" s="179"/>
      <c r="G125" s="115">
        <f t="shared" si="1"/>
        <v>103982484.67380001</v>
      </c>
    </row>
    <row r="126" spans="1:7" s="7" customFormat="1" ht="18" thickTop="1" thickBot="1" x14ac:dyDescent="0.25">
      <c r="A126" s="21"/>
      <c r="B126" s="116">
        <v>46065</v>
      </c>
      <c r="C126" s="117"/>
      <c r="D126" s="113" t="s">
        <v>26</v>
      </c>
      <c r="E126" s="114">
        <v>79970.210000000006</v>
      </c>
      <c r="F126" s="179">
        <v>2043.75</v>
      </c>
      <c r="G126" s="115">
        <f t="shared" si="1"/>
        <v>104060411.1338</v>
      </c>
    </row>
    <row r="127" spans="1:7" s="7" customFormat="1" ht="61.5" thickTop="1" thickBot="1" x14ac:dyDescent="0.25">
      <c r="A127" s="21"/>
      <c r="B127" s="116">
        <v>46065</v>
      </c>
      <c r="C127" s="117"/>
      <c r="D127" s="113" t="s">
        <v>108</v>
      </c>
      <c r="E127" s="114">
        <v>5600</v>
      </c>
      <c r="F127" s="180"/>
      <c r="G127" s="115">
        <f t="shared" si="1"/>
        <v>104066011.1338</v>
      </c>
    </row>
    <row r="128" spans="1:7" s="7" customFormat="1" ht="18" thickTop="1" thickBot="1" x14ac:dyDescent="0.25">
      <c r="A128" s="21"/>
      <c r="B128" s="116">
        <v>46065</v>
      </c>
      <c r="C128" s="117"/>
      <c r="D128" s="113" t="s">
        <v>109</v>
      </c>
      <c r="E128" s="114">
        <v>14924</v>
      </c>
      <c r="F128" s="179"/>
      <c r="G128" s="115">
        <f t="shared" si="1"/>
        <v>104080935.1338</v>
      </c>
    </row>
    <row r="129" spans="1:7" s="7" customFormat="1" ht="18" thickTop="1" thickBot="1" x14ac:dyDescent="0.25">
      <c r="A129" s="21"/>
      <c r="B129" s="116">
        <v>46065</v>
      </c>
      <c r="C129" s="117"/>
      <c r="D129" s="113" t="s">
        <v>110</v>
      </c>
      <c r="E129" s="114">
        <v>608259.07999999996</v>
      </c>
      <c r="F129" s="179"/>
      <c r="G129" s="115">
        <f t="shared" si="1"/>
        <v>104689194.2138</v>
      </c>
    </row>
    <row r="130" spans="1:7" s="7" customFormat="1" ht="18" thickTop="1" thickBot="1" x14ac:dyDescent="0.25">
      <c r="A130" s="10"/>
      <c r="B130" s="116">
        <v>46065</v>
      </c>
      <c r="C130" s="117"/>
      <c r="D130" s="118" t="s">
        <v>60</v>
      </c>
      <c r="E130" s="114">
        <v>2003653.5</v>
      </c>
      <c r="F130" s="181"/>
      <c r="G130" s="115">
        <f t="shared" si="1"/>
        <v>106692847.7138</v>
      </c>
    </row>
    <row r="131" spans="1:7" s="7" customFormat="1" ht="18" thickTop="1" thickBot="1" x14ac:dyDescent="0.25">
      <c r="A131" s="10"/>
      <c r="B131" s="116">
        <v>46065</v>
      </c>
      <c r="C131" s="117"/>
      <c r="D131" s="118" t="s">
        <v>60</v>
      </c>
      <c r="E131" s="114">
        <v>7451477.6399999997</v>
      </c>
      <c r="F131" s="183"/>
      <c r="G131" s="115">
        <f t="shared" si="1"/>
        <v>114144325.3538</v>
      </c>
    </row>
    <row r="132" spans="1:7" s="7" customFormat="1" ht="18" thickTop="1" thickBot="1" x14ac:dyDescent="0.25">
      <c r="A132" s="10"/>
      <c r="B132" s="116">
        <v>46065</v>
      </c>
      <c r="C132" s="117"/>
      <c r="D132" s="113" t="s">
        <v>60</v>
      </c>
      <c r="E132" s="114">
        <v>2207826.38</v>
      </c>
      <c r="F132" s="179"/>
      <c r="G132" s="115">
        <f t="shared" si="1"/>
        <v>116352151.73379999</v>
      </c>
    </row>
    <row r="133" spans="1:7" s="7" customFormat="1" ht="18" thickTop="1" thickBot="1" x14ac:dyDescent="0.25">
      <c r="A133" s="10"/>
      <c r="B133" s="116">
        <v>46065</v>
      </c>
      <c r="C133" s="117"/>
      <c r="D133" s="113" t="s">
        <v>60</v>
      </c>
      <c r="E133" s="114">
        <v>3066086.93</v>
      </c>
      <c r="F133" s="179"/>
      <c r="G133" s="115">
        <f t="shared" si="1"/>
        <v>119418238.6638</v>
      </c>
    </row>
    <row r="134" spans="1:7" s="7" customFormat="1" ht="61.5" thickTop="1" thickBot="1" x14ac:dyDescent="0.25">
      <c r="A134" s="10"/>
      <c r="B134" s="116">
        <v>46065</v>
      </c>
      <c r="C134" s="117"/>
      <c r="D134" s="113" t="s">
        <v>111</v>
      </c>
      <c r="E134" s="114">
        <v>2400</v>
      </c>
      <c r="F134" s="179"/>
      <c r="G134" s="115">
        <f t="shared" si="1"/>
        <v>119420638.6638</v>
      </c>
    </row>
    <row r="135" spans="1:7" s="7" customFormat="1" ht="32.25" customHeight="1" thickTop="1" thickBot="1" x14ac:dyDescent="0.25">
      <c r="A135" s="10"/>
      <c r="B135" s="116">
        <v>46065</v>
      </c>
      <c r="C135" s="117"/>
      <c r="D135" s="113" t="s">
        <v>21</v>
      </c>
      <c r="E135" s="114"/>
      <c r="F135" s="179">
        <v>16983096.460000001</v>
      </c>
      <c r="G135" s="115">
        <f t="shared" si="1"/>
        <v>102437542.20379999</v>
      </c>
    </row>
    <row r="136" spans="1:7" s="7" customFormat="1" ht="18" thickTop="1" thickBot="1" x14ac:dyDescent="0.25">
      <c r="A136" s="10"/>
      <c r="B136" s="116">
        <v>46066</v>
      </c>
      <c r="C136" s="117"/>
      <c r="D136" s="113" t="s">
        <v>36</v>
      </c>
      <c r="E136" s="114">
        <v>44305</v>
      </c>
      <c r="F136" s="179"/>
      <c r="G136" s="115">
        <f t="shared" si="1"/>
        <v>102481847.20379999</v>
      </c>
    </row>
    <row r="137" spans="1:7" s="7" customFormat="1" ht="18" thickTop="1" thickBot="1" x14ac:dyDescent="0.25">
      <c r="A137" s="10"/>
      <c r="B137" s="116">
        <v>46066</v>
      </c>
      <c r="C137" s="117"/>
      <c r="D137" s="113" t="s">
        <v>36</v>
      </c>
      <c r="E137" s="114">
        <v>35645</v>
      </c>
      <c r="F137" s="179"/>
      <c r="G137" s="115">
        <f t="shared" si="1"/>
        <v>102517492.20379999</v>
      </c>
    </row>
    <row r="138" spans="1:7" s="7" customFormat="1" ht="18" thickTop="1" thickBot="1" x14ac:dyDescent="0.25">
      <c r="A138" s="10"/>
      <c r="B138" s="116">
        <v>46066</v>
      </c>
      <c r="C138" s="117"/>
      <c r="D138" s="113" t="s">
        <v>36</v>
      </c>
      <c r="E138" s="114">
        <v>14370</v>
      </c>
      <c r="F138" s="179"/>
      <c r="G138" s="115">
        <f t="shared" si="1"/>
        <v>102531862.20379999</v>
      </c>
    </row>
    <row r="139" spans="1:7" s="7" customFormat="1" ht="18" thickTop="1" thickBot="1" x14ac:dyDescent="0.25">
      <c r="A139" s="10"/>
      <c r="B139" s="116">
        <v>46066</v>
      </c>
      <c r="C139" s="117"/>
      <c r="D139" s="113" t="s">
        <v>36</v>
      </c>
      <c r="E139" s="114">
        <v>7065</v>
      </c>
      <c r="F139" s="179"/>
      <c r="G139" s="115">
        <f t="shared" si="1"/>
        <v>102538927.20379999</v>
      </c>
    </row>
    <row r="140" spans="1:7" s="7" customFormat="1" ht="18" thickTop="1" thickBot="1" x14ac:dyDescent="0.25">
      <c r="A140" s="10"/>
      <c r="B140" s="116">
        <v>46066</v>
      </c>
      <c r="C140" s="117"/>
      <c r="D140" s="113" t="s">
        <v>36</v>
      </c>
      <c r="E140" s="114">
        <v>29713</v>
      </c>
      <c r="F140" s="179"/>
      <c r="G140" s="115">
        <f t="shared" si="1"/>
        <v>102568640.20379999</v>
      </c>
    </row>
    <row r="141" spans="1:7" s="7" customFormat="1" ht="18" thickTop="1" thickBot="1" x14ac:dyDescent="0.25">
      <c r="A141" s="10"/>
      <c r="B141" s="116">
        <v>46066</v>
      </c>
      <c r="C141" s="117"/>
      <c r="D141" s="113" t="s">
        <v>36</v>
      </c>
      <c r="E141" s="114">
        <v>10485</v>
      </c>
      <c r="F141" s="179"/>
      <c r="G141" s="115">
        <f t="shared" si="1"/>
        <v>102579125.20379999</v>
      </c>
    </row>
    <row r="142" spans="1:7" s="7" customFormat="1" ht="18" thickTop="1" thickBot="1" x14ac:dyDescent="0.25">
      <c r="A142" s="10"/>
      <c r="B142" s="116">
        <v>46066</v>
      </c>
      <c r="C142" s="117"/>
      <c r="D142" s="113" t="s">
        <v>26</v>
      </c>
      <c r="E142" s="114">
        <v>170803.05</v>
      </c>
      <c r="F142" s="179">
        <v>4474.1400000000003</v>
      </c>
      <c r="G142" s="115">
        <f t="shared" si="1"/>
        <v>102745454.11379999</v>
      </c>
    </row>
    <row r="143" spans="1:7" s="7" customFormat="1" ht="76.5" thickTop="1" thickBot="1" x14ac:dyDescent="0.25">
      <c r="A143" s="10"/>
      <c r="B143" s="116">
        <v>46066</v>
      </c>
      <c r="C143" s="117"/>
      <c r="D143" s="113" t="s">
        <v>112</v>
      </c>
      <c r="E143" s="119">
        <v>500</v>
      </c>
      <c r="F143" s="182"/>
      <c r="G143" s="115">
        <f t="shared" si="1"/>
        <v>102745954.11379999</v>
      </c>
    </row>
    <row r="144" spans="1:7" s="7" customFormat="1" ht="61.5" thickTop="1" thickBot="1" x14ac:dyDescent="0.25">
      <c r="A144" s="10"/>
      <c r="B144" s="116">
        <v>46066</v>
      </c>
      <c r="C144" s="117"/>
      <c r="D144" s="113" t="s">
        <v>113</v>
      </c>
      <c r="E144" s="119">
        <v>725</v>
      </c>
      <c r="F144" s="182"/>
      <c r="G144" s="115">
        <f t="shared" si="1"/>
        <v>102746679.11379999</v>
      </c>
    </row>
    <row r="145" spans="1:7" s="7" customFormat="1" ht="18" thickTop="1" thickBot="1" x14ac:dyDescent="0.25">
      <c r="A145" s="10"/>
      <c r="B145" s="116">
        <v>46066</v>
      </c>
      <c r="C145" s="117"/>
      <c r="D145" s="113" t="s">
        <v>21</v>
      </c>
      <c r="E145" s="119"/>
      <c r="F145" s="179">
        <v>4061733.22</v>
      </c>
      <c r="G145" s="115">
        <f t="shared" si="1"/>
        <v>98684945.89379999</v>
      </c>
    </row>
    <row r="146" spans="1:7" s="7" customFormat="1" ht="18" thickTop="1" thickBot="1" x14ac:dyDescent="0.25">
      <c r="A146" s="10"/>
      <c r="B146" s="116">
        <v>46067</v>
      </c>
      <c r="C146" s="117"/>
      <c r="D146" s="113" t="s">
        <v>36</v>
      </c>
      <c r="E146" s="119">
        <v>13040</v>
      </c>
      <c r="F146" s="179"/>
      <c r="G146" s="115">
        <f t="shared" si="1"/>
        <v>98697985.89379999</v>
      </c>
    </row>
    <row r="147" spans="1:7" s="7" customFormat="1" ht="18" thickTop="1" thickBot="1" x14ac:dyDescent="0.25">
      <c r="A147" s="10"/>
      <c r="B147" s="116">
        <v>46068</v>
      </c>
      <c r="C147" s="117"/>
      <c r="D147" s="113" t="s">
        <v>36</v>
      </c>
      <c r="E147" s="119">
        <v>82200</v>
      </c>
      <c r="F147" s="179"/>
      <c r="G147" s="115">
        <f t="shared" ref="G147:G210" si="2">G146+E147-F147</f>
        <v>98780185.89379999</v>
      </c>
    </row>
    <row r="148" spans="1:7" s="7" customFormat="1" ht="18" thickTop="1" thickBot="1" x14ac:dyDescent="0.25">
      <c r="A148" s="10"/>
      <c r="B148" s="116">
        <v>46068</v>
      </c>
      <c r="C148" s="117"/>
      <c r="D148" s="113" t="s">
        <v>26</v>
      </c>
      <c r="E148" s="114">
        <v>13000</v>
      </c>
      <c r="F148" s="179">
        <v>353.6</v>
      </c>
      <c r="G148" s="115">
        <f t="shared" si="2"/>
        <v>98792832.293799996</v>
      </c>
    </row>
    <row r="149" spans="1:7" s="7" customFormat="1" ht="18" thickTop="1" thickBot="1" x14ac:dyDescent="0.25">
      <c r="A149" s="10"/>
      <c r="B149" s="116">
        <v>46069</v>
      </c>
      <c r="C149" s="117"/>
      <c r="D149" s="113" t="s">
        <v>36</v>
      </c>
      <c r="E149" s="114">
        <v>36150</v>
      </c>
      <c r="F149" s="179"/>
      <c r="G149" s="115">
        <f t="shared" si="2"/>
        <v>98828982.293799996</v>
      </c>
    </row>
    <row r="150" spans="1:7" s="7" customFormat="1" ht="23.25" customHeight="1" thickTop="1" thickBot="1" x14ac:dyDescent="0.25">
      <c r="A150" s="10"/>
      <c r="B150" s="116">
        <v>46069</v>
      </c>
      <c r="C150" s="117"/>
      <c r="D150" s="113" t="s">
        <v>36</v>
      </c>
      <c r="E150" s="114">
        <v>55940</v>
      </c>
      <c r="F150" s="179"/>
      <c r="G150" s="115">
        <f t="shared" si="2"/>
        <v>98884922.293799996</v>
      </c>
    </row>
    <row r="151" spans="1:7" s="7" customFormat="1" ht="18" thickTop="1" thickBot="1" x14ac:dyDescent="0.25">
      <c r="A151" s="10"/>
      <c r="B151" s="116">
        <v>46069</v>
      </c>
      <c r="C151" s="117"/>
      <c r="D151" s="113" t="s">
        <v>36</v>
      </c>
      <c r="E151" s="114">
        <v>84100</v>
      </c>
      <c r="F151" s="179"/>
      <c r="G151" s="115">
        <f t="shared" si="2"/>
        <v>98969022.293799996</v>
      </c>
    </row>
    <row r="152" spans="1:7" s="7" customFormat="1" ht="18" thickTop="1" thickBot="1" x14ac:dyDescent="0.25">
      <c r="A152" s="10"/>
      <c r="B152" s="116">
        <v>46069</v>
      </c>
      <c r="C152" s="117"/>
      <c r="D152" s="113" t="s">
        <v>36</v>
      </c>
      <c r="E152" s="114">
        <v>1320</v>
      </c>
      <c r="F152" s="179"/>
      <c r="G152" s="115">
        <f t="shared" si="2"/>
        <v>98970342.293799996</v>
      </c>
    </row>
    <row r="153" spans="1:7" s="7" customFormat="1" ht="18" thickTop="1" thickBot="1" x14ac:dyDescent="0.25">
      <c r="A153" s="10"/>
      <c r="B153" s="116">
        <v>46069</v>
      </c>
      <c r="C153" s="117"/>
      <c r="D153" s="113" t="s">
        <v>36</v>
      </c>
      <c r="E153" s="114">
        <v>15575</v>
      </c>
      <c r="F153" s="179"/>
      <c r="G153" s="115">
        <f t="shared" si="2"/>
        <v>98985917.293799996</v>
      </c>
    </row>
    <row r="154" spans="1:7" s="7" customFormat="1" ht="19.5" customHeight="1" thickTop="1" thickBot="1" x14ac:dyDescent="0.25">
      <c r="A154" s="10"/>
      <c r="B154" s="116">
        <v>46069</v>
      </c>
      <c r="C154" s="117"/>
      <c r="D154" s="113" t="s">
        <v>36</v>
      </c>
      <c r="E154" s="114">
        <v>255</v>
      </c>
      <c r="F154" s="179"/>
      <c r="G154" s="115">
        <f t="shared" si="2"/>
        <v>98986172.293799996</v>
      </c>
    </row>
    <row r="155" spans="1:7" s="7" customFormat="1" ht="18" thickTop="1" thickBot="1" x14ac:dyDescent="0.25">
      <c r="A155" s="10"/>
      <c r="B155" s="116">
        <v>46069</v>
      </c>
      <c r="C155" s="117"/>
      <c r="D155" s="113" t="s">
        <v>36</v>
      </c>
      <c r="E155" s="114">
        <v>11385</v>
      </c>
      <c r="F155" s="179"/>
      <c r="G155" s="115">
        <f t="shared" si="2"/>
        <v>98997557.293799996</v>
      </c>
    </row>
    <row r="156" spans="1:7" s="7" customFormat="1" ht="18" thickTop="1" thickBot="1" x14ac:dyDescent="0.25">
      <c r="A156" s="10"/>
      <c r="B156" s="116">
        <v>46069</v>
      </c>
      <c r="C156" s="117"/>
      <c r="D156" s="113" t="s">
        <v>26</v>
      </c>
      <c r="E156" s="114">
        <v>61613.4</v>
      </c>
      <c r="F156" s="179">
        <v>1619.48</v>
      </c>
      <c r="G156" s="115">
        <f t="shared" si="2"/>
        <v>99057551.213799998</v>
      </c>
    </row>
    <row r="157" spans="1:7" s="7" customFormat="1" ht="18" thickTop="1" thickBot="1" x14ac:dyDescent="0.25">
      <c r="A157" s="10"/>
      <c r="B157" s="116">
        <v>46069</v>
      </c>
      <c r="C157" s="117"/>
      <c r="D157" s="113" t="s">
        <v>38</v>
      </c>
      <c r="E157" s="114">
        <v>429047.96</v>
      </c>
      <c r="F157" s="179"/>
      <c r="G157" s="115">
        <f t="shared" si="2"/>
        <v>99486599.173799992</v>
      </c>
    </row>
    <row r="158" spans="1:7" s="7" customFormat="1" ht="18.75" customHeight="1" thickTop="1" thickBot="1" x14ac:dyDescent="0.25">
      <c r="A158" s="10"/>
      <c r="B158" s="116">
        <v>46069</v>
      </c>
      <c r="C158" s="117"/>
      <c r="D158" s="113" t="s">
        <v>114</v>
      </c>
      <c r="E158" s="114">
        <v>5000</v>
      </c>
      <c r="F158" s="179"/>
      <c r="G158" s="115">
        <f t="shared" si="2"/>
        <v>99491599.173799992</v>
      </c>
    </row>
    <row r="159" spans="1:7" s="7" customFormat="1" ht="23.25" customHeight="1" thickTop="1" thickBot="1" x14ac:dyDescent="0.25">
      <c r="A159" s="10"/>
      <c r="B159" s="116">
        <v>46069</v>
      </c>
      <c r="C159" s="117"/>
      <c r="D159" s="113" t="s">
        <v>115</v>
      </c>
      <c r="E159" s="114">
        <v>6116.28</v>
      </c>
      <c r="F159" s="179"/>
      <c r="G159" s="115">
        <f t="shared" si="2"/>
        <v>99497715.453799993</v>
      </c>
    </row>
    <row r="160" spans="1:7" s="7" customFormat="1" ht="19.5" customHeight="1" thickTop="1" thickBot="1" x14ac:dyDescent="0.25">
      <c r="A160" s="10"/>
      <c r="B160" s="116">
        <v>46069</v>
      </c>
      <c r="C160" s="117"/>
      <c r="D160" s="113" t="s">
        <v>116</v>
      </c>
      <c r="E160" s="114">
        <v>14000</v>
      </c>
      <c r="F160" s="179"/>
      <c r="G160" s="115">
        <f t="shared" si="2"/>
        <v>99511715.453799993</v>
      </c>
    </row>
    <row r="161" spans="1:7" s="7" customFormat="1" ht="21.75" customHeight="1" thickTop="1" thickBot="1" x14ac:dyDescent="0.25">
      <c r="A161" s="10"/>
      <c r="B161" s="116">
        <v>46070</v>
      </c>
      <c r="C161" s="117"/>
      <c r="D161" s="113" t="s">
        <v>36</v>
      </c>
      <c r="E161" s="114">
        <v>1925</v>
      </c>
      <c r="F161" s="179"/>
      <c r="G161" s="115">
        <f t="shared" si="2"/>
        <v>99513640.453799993</v>
      </c>
    </row>
    <row r="162" spans="1:7" s="7" customFormat="1" ht="18" thickTop="1" thickBot="1" x14ac:dyDescent="0.25">
      <c r="A162" s="10"/>
      <c r="B162" s="131">
        <v>46070</v>
      </c>
      <c r="C162" s="131"/>
      <c r="D162" s="131" t="s">
        <v>36</v>
      </c>
      <c r="E162" s="155">
        <v>62951</v>
      </c>
      <c r="F162" s="155"/>
      <c r="G162" s="115">
        <f t="shared" si="2"/>
        <v>99576591.453799993</v>
      </c>
    </row>
    <row r="163" spans="1:7" s="7" customFormat="1" ht="18" thickTop="1" thickBot="1" x14ac:dyDescent="0.25">
      <c r="A163" s="10"/>
      <c r="B163" s="131">
        <v>46070</v>
      </c>
      <c r="C163" s="131"/>
      <c r="D163" s="131" t="s">
        <v>36</v>
      </c>
      <c r="E163" s="155">
        <v>49100</v>
      </c>
      <c r="F163" s="155"/>
      <c r="G163" s="115">
        <f t="shared" si="2"/>
        <v>99625691.453799993</v>
      </c>
    </row>
    <row r="164" spans="1:7" s="7" customFormat="1" ht="21" customHeight="1" thickTop="1" thickBot="1" x14ac:dyDescent="0.25">
      <c r="A164" s="10"/>
      <c r="B164" s="131">
        <v>46070</v>
      </c>
      <c r="C164" s="131"/>
      <c r="D164" s="131" t="s">
        <v>36</v>
      </c>
      <c r="E164" s="155">
        <v>26360</v>
      </c>
      <c r="F164" s="155"/>
      <c r="G164" s="115">
        <f t="shared" si="2"/>
        <v>99652051.453799993</v>
      </c>
    </row>
    <row r="165" spans="1:7" s="7" customFormat="1" ht="18" thickTop="1" thickBot="1" x14ac:dyDescent="0.25">
      <c r="A165" s="10"/>
      <c r="B165" s="131">
        <v>46070</v>
      </c>
      <c r="C165" s="131"/>
      <c r="D165" s="131" t="s">
        <v>36</v>
      </c>
      <c r="E165" s="155">
        <v>7710</v>
      </c>
      <c r="F165" s="155"/>
      <c r="G165" s="115">
        <f t="shared" si="2"/>
        <v>99659761.453799993</v>
      </c>
    </row>
    <row r="166" spans="1:7" s="7" customFormat="1" ht="18" thickTop="1" thickBot="1" x14ac:dyDescent="0.25">
      <c r="A166" s="10"/>
      <c r="B166" s="131">
        <v>46070</v>
      </c>
      <c r="C166" s="131"/>
      <c r="D166" s="131" t="s">
        <v>36</v>
      </c>
      <c r="E166" s="155">
        <v>22105</v>
      </c>
      <c r="F166" s="155"/>
      <c r="G166" s="115">
        <f t="shared" si="2"/>
        <v>99681866.453799993</v>
      </c>
    </row>
    <row r="167" spans="1:7" s="7" customFormat="1" ht="18" thickTop="1" thickBot="1" x14ac:dyDescent="0.25">
      <c r="A167" s="10"/>
      <c r="B167" s="131">
        <v>46070</v>
      </c>
      <c r="C167" s="131"/>
      <c r="D167" s="131" t="s">
        <v>36</v>
      </c>
      <c r="E167" s="155">
        <v>9100</v>
      </c>
      <c r="F167" s="155"/>
      <c r="G167" s="115">
        <f t="shared" si="2"/>
        <v>99690966.453799993</v>
      </c>
    </row>
    <row r="168" spans="1:7" s="7" customFormat="1" ht="18" thickTop="1" thickBot="1" x14ac:dyDescent="0.25">
      <c r="A168" s="10"/>
      <c r="B168" s="131">
        <v>46070</v>
      </c>
      <c r="C168" s="131"/>
      <c r="D168" s="131" t="s">
        <v>26</v>
      </c>
      <c r="E168" s="155">
        <v>40622.21</v>
      </c>
      <c r="F168" s="155">
        <v>1062.1300000000001</v>
      </c>
      <c r="G168" s="115">
        <f t="shared" si="2"/>
        <v>99730526.533799991</v>
      </c>
    </row>
    <row r="169" spans="1:7" s="7" customFormat="1" ht="18" thickTop="1" thickBot="1" x14ac:dyDescent="0.25">
      <c r="A169" s="10"/>
      <c r="B169" s="131">
        <v>46070</v>
      </c>
      <c r="C169" s="131"/>
      <c r="D169" s="131" t="s">
        <v>110</v>
      </c>
      <c r="E169" s="155">
        <v>10375.719999999999</v>
      </c>
      <c r="F169" s="155"/>
      <c r="G169" s="115">
        <f t="shared" si="2"/>
        <v>99740902.25379999</v>
      </c>
    </row>
    <row r="170" spans="1:7" s="7" customFormat="1" ht="18" thickTop="1" thickBot="1" x14ac:dyDescent="0.25">
      <c r="A170" s="10"/>
      <c r="B170" s="159">
        <v>46070</v>
      </c>
      <c r="C170" s="160"/>
      <c r="D170" s="157" t="s">
        <v>50</v>
      </c>
      <c r="E170" s="158">
        <v>32057.26</v>
      </c>
      <c r="F170" s="158"/>
      <c r="G170" s="115">
        <f t="shared" si="2"/>
        <v>99772959.513799995</v>
      </c>
    </row>
    <row r="171" spans="1:7" s="7" customFormat="1" ht="18" thickTop="1" thickBot="1" x14ac:dyDescent="0.25">
      <c r="A171" s="10"/>
      <c r="B171" s="131">
        <v>46070</v>
      </c>
      <c r="C171" s="131"/>
      <c r="D171" s="153" t="s">
        <v>50</v>
      </c>
      <c r="E171" s="155">
        <v>2057618.22</v>
      </c>
      <c r="F171" s="155"/>
      <c r="G171" s="115">
        <f t="shared" si="2"/>
        <v>101830577.73379999</v>
      </c>
    </row>
    <row r="172" spans="1:7" s="7" customFormat="1" ht="18" thickTop="1" thickBot="1" x14ac:dyDescent="0.25">
      <c r="A172" s="10"/>
      <c r="B172" s="154">
        <v>46070</v>
      </c>
      <c r="C172" s="131"/>
      <c r="D172" s="153" t="s">
        <v>51</v>
      </c>
      <c r="E172" s="155">
        <v>567860.5</v>
      </c>
      <c r="F172" s="155"/>
      <c r="G172" s="115">
        <f t="shared" si="2"/>
        <v>102398438.23379999</v>
      </c>
    </row>
    <row r="173" spans="1:7" s="7" customFormat="1" ht="25.5" customHeight="1" thickTop="1" thickBot="1" x14ac:dyDescent="0.25">
      <c r="A173" s="10"/>
      <c r="B173" s="154">
        <v>46070</v>
      </c>
      <c r="C173" s="131"/>
      <c r="D173" s="199" t="s">
        <v>21</v>
      </c>
      <c r="E173" s="155"/>
      <c r="F173" s="155">
        <v>44347.73</v>
      </c>
      <c r="G173" s="115">
        <f t="shared" si="2"/>
        <v>102354090.50379999</v>
      </c>
    </row>
    <row r="174" spans="1:7" s="7" customFormat="1" ht="18" thickTop="1" thickBot="1" x14ac:dyDescent="0.25">
      <c r="A174" s="10"/>
      <c r="B174" s="154">
        <v>46071</v>
      </c>
      <c r="C174" s="131"/>
      <c r="D174" s="153" t="s">
        <v>36</v>
      </c>
      <c r="E174" s="155">
        <v>145</v>
      </c>
      <c r="F174" s="155"/>
      <c r="G174" s="115">
        <f t="shared" si="2"/>
        <v>102354235.50379999</v>
      </c>
    </row>
    <row r="175" spans="1:7" s="7" customFormat="1" ht="18" thickTop="1" thickBot="1" x14ac:dyDescent="0.25">
      <c r="A175" s="10"/>
      <c r="B175" s="156">
        <v>46071</v>
      </c>
      <c r="C175" s="152"/>
      <c r="D175" s="157" t="s">
        <v>36</v>
      </c>
      <c r="E175" s="152">
        <v>68540</v>
      </c>
      <c r="F175" s="152"/>
      <c r="G175" s="115">
        <f t="shared" si="2"/>
        <v>102422775.50379999</v>
      </c>
    </row>
    <row r="176" spans="1:7" s="7" customFormat="1" ht="17.25" customHeight="1" thickTop="1" thickBot="1" x14ac:dyDescent="0.25">
      <c r="A176" s="10"/>
      <c r="B176" s="116">
        <v>46071</v>
      </c>
      <c r="C176" s="117"/>
      <c r="D176" s="113" t="s">
        <v>36</v>
      </c>
      <c r="E176" s="114">
        <v>26700</v>
      </c>
      <c r="F176" s="161"/>
      <c r="G176" s="115">
        <f t="shared" si="2"/>
        <v>102449475.50379999</v>
      </c>
    </row>
    <row r="177" spans="1:8" s="7" customFormat="1" ht="18" thickTop="1" thickBot="1" x14ac:dyDescent="0.25">
      <c r="A177" s="10"/>
      <c r="B177" s="122">
        <v>46071</v>
      </c>
      <c r="C177" s="123"/>
      <c r="D177" s="113" t="s">
        <v>36</v>
      </c>
      <c r="E177" s="114">
        <v>33845</v>
      </c>
      <c r="F177" s="161"/>
      <c r="G177" s="115">
        <f t="shared" si="2"/>
        <v>102483320.50379999</v>
      </c>
    </row>
    <row r="178" spans="1:8" s="7" customFormat="1" ht="18" thickTop="1" thickBot="1" x14ac:dyDescent="0.25">
      <c r="A178" s="10"/>
      <c r="B178" s="122">
        <v>46071</v>
      </c>
      <c r="C178" s="123"/>
      <c r="D178" s="113" t="s">
        <v>36</v>
      </c>
      <c r="E178" s="114">
        <v>2850</v>
      </c>
      <c r="F178" s="161"/>
      <c r="G178" s="115">
        <f t="shared" si="2"/>
        <v>102486170.50379999</v>
      </c>
    </row>
    <row r="179" spans="1:8" s="7" customFormat="1" ht="18" thickTop="1" thickBot="1" x14ac:dyDescent="0.25">
      <c r="A179" s="10"/>
      <c r="B179" s="122">
        <v>46071</v>
      </c>
      <c r="C179" s="123"/>
      <c r="D179" s="113" t="s">
        <v>36</v>
      </c>
      <c r="E179" s="114">
        <v>55100</v>
      </c>
      <c r="F179" s="161"/>
      <c r="G179" s="115">
        <f t="shared" si="2"/>
        <v>102541270.50379999</v>
      </c>
    </row>
    <row r="180" spans="1:8" s="7" customFormat="1" ht="18" thickTop="1" thickBot="1" x14ac:dyDescent="0.25">
      <c r="A180" s="10"/>
      <c r="B180" s="122">
        <v>46071</v>
      </c>
      <c r="C180" s="123"/>
      <c r="D180" s="113" t="s">
        <v>36</v>
      </c>
      <c r="E180" s="114">
        <v>8170</v>
      </c>
      <c r="F180" s="161"/>
      <c r="G180" s="115">
        <f t="shared" si="2"/>
        <v>102549440.50379999</v>
      </c>
    </row>
    <row r="181" spans="1:8" s="7" customFormat="1" ht="18" thickTop="1" thickBot="1" x14ac:dyDescent="0.25">
      <c r="A181" s="10"/>
      <c r="B181" s="122">
        <v>46071</v>
      </c>
      <c r="C181" s="123"/>
      <c r="D181" s="113" t="s">
        <v>26</v>
      </c>
      <c r="E181" s="114">
        <v>139129.66</v>
      </c>
      <c r="F181" s="161">
        <v>3626.36</v>
      </c>
      <c r="G181" s="115">
        <f t="shared" si="2"/>
        <v>102684943.80379999</v>
      </c>
    </row>
    <row r="182" spans="1:8" s="7" customFormat="1" ht="18" thickTop="1" thickBot="1" x14ac:dyDescent="0.25">
      <c r="A182" s="10"/>
      <c r="B182" s="122">
        <v>46071</v>
      </c>
      <c r="C182" s="123"/>
      <c r="D182" s="113" t="s">
        <v>117</v>
      </c>
      <c r="E182" s="114">
        <v>96568.91</v>
      </c>
      <c r="F182" s="161"/>
      <c r="G182" s="115">
        <f t="shared" si="2"/>
        <v>102781512.71379998</v>
      </c>
    </row>
    <row r="183" spans="1:8" s="7" customFormat="1" ht="18" thickTop="1" thickBot="1" x14ac:dyDescent="0.25">
      <c r="A183" s="10"/>
      <c r="B183" s="122">
        <v>46072</v>
      </c>
      <c r="C183" s="123"/>
      <c r="D183" s="113" t="s">
        <v>36</v>
      </c>
      <c r="E183" s="114">
        <v>57675</v>
      </c>
      <c r="F183" s="161"/>
      <c r="G183" s="115">
        <f t="shared" si="2"/>
        <v>102839187.71379998</v>
      </c>
    </row>
    <row r="184" spans="1:8" s="7" customFormat="1" ht="18" thickTop="1" thickBot="1" x14ac:dyDescent="0.25">
      <c r="A184" s="10"/>
      <c r="B184" s="122">
        <v>46072</v>
      </c>
      <c r="C184" s="123"/>
      <c r="D184" s="113" t="s">
        <v>36</v>
      </c>
      <c r="E184" s="114">
        <v>580</v>
      </c>
      <c r="F184" s="161"/>
      <c r="G184" s="115">
        <f t="shared" si="2"/>
        <v>102839767.71379998</v>
      </c>
    </row>
    <row r="185" spans="1:8" s="7" customFormat="1" ht="18" thickTop="1" thickBot="1" x14ac:dyDescent="0.25">
      <c r="A185" s="10"/>
      <c r="B185" s="122">
        <v>46072</v>
      </c>
      <c r="C185" s="123"/>
      <c r="D185" s="113" t="s">
        <v>36</v>
      </c>
      <c r="E185" s="114">
        <v>62000</v>
      </c>
      <c r="F185" s="161"/>
      <c r="G185" s="115">
        <f t="shared" si="2"/>
        <v>102901767.71379998</v>
      </c>
    </row>
    <row r="186" spans="1:8" s="7" customFormat="1" ht="18" thickTop="1" thickBot="1" x14ac:dyDescent="0.25">
      <c r="A186" s="10"/>
      <c r="B186" s="122">
        <v>46072</v>
      </c>
      <c r="C186" s="123"/>
      <c r="D186" s="113" t="s">
        <v>36</v>
      </c>
      <c r="E186" s="114">
        <v>8225</v>
      </c>
      <c r="F186" s="161"/>
      <c r="G186" s="115">
        <f t="shared" si="2"/>
        <v>102909992.71379998</v>
      </c>
    </row>
    <row r="187" spans="1:8" s="7" customFormat="1" ht="18" thickTop="1" thickBot="1" x14ac:dyDescent="0.25">
      <c r="A187" s="10"/>
      <c r="B187" s="122">
        <v>46072</v>
      </c>
      <c r="C187" s="123"/>
      <c r="D187" s="113" t="s">
        <v>36</v>
      </c>
      <c r="E187" s="114">
        <v>7175</v>
      </c>
      <c r="F187" s="161"/>
      <c r="G187" s="115">
        <f t="shared" si="2"/>
        <v>102917167.71379998</v>
      </c>
    </row>
    <row r="188" spans="1:8" s="7" customFormat="1" ht="18" thickTop="1" thickBot="1" x14ac:dyDescent="0.25">
      <c r="A188" s="10"/>
      <c r="B188" s="122">
        <v>46072</v>
      </c>
      <c r="C188" s="123"/>
      <c r="D188" s="113" t="s">
        <v>36</v>
      </c>
      <c r="E188" s="114">
        <v>43600</v>
      </c>
      <c r="F188" s="161"/>
      <c r="G188" s="115">
        <f t="shared" si="2"/>
        <v>102960767.71379998</v>
      </c>
    </row>
    <row r="189" spans="1:8" s="7" customFormat="1" ht="18" thickTop="1" thickBot="1" x14ac:dyDescent="0.25">
      <c r="A189" s="10"/>
      <c r="B189" s="122">
        <v>46072</v>
      </c>
      <c r="C189" s="123"/>
      <c r="D189" s="113" t="s">
        <v>36</v>
      </c>
      <c r="E189" s="114">
        <v>9175</v>
      </c>
      <c r="F189" s="161"/>
      <c r="G189" s="115">
        <f t="shared" si="2"/>
        <v>102969942.71379998</v>
      </c>
    </row>
    <row r="190" spans="1:8" s="7" customFormat="1" ht="18" thickTop="1" thickBot="1" x14ac:dyDescent="0.25">
      <c r="A190" s="10"/>
      <c r="B190" s="122">
        <v>46072</v>
      </c>
      <c r="C190" s="123"/>
      <c r="D190" s="113" t="s">
        <v>26</v>
      </c>
      <c r="E190" s="114">
        <v>74467.88</v>
      </c>
      <c r="F190" s="161">
        <v>1958.8</v>
      </c>
      <c r="G190" s="115">
        <f t="shared" si="2"/>
        <v>103042451.79379998</v>
      </c>
    </row>
    <row r="191" spans="1:8" s="7" customFormat="1" ht="61.5" thickTop="1" thickBot="1" x14ac:dyDescent="0.25">
      <c r="A191" s="10"/>
      <c r="B191" s="122">
        <v>46072</v>
      </c>
      <c r="C191" s="123"/>
      <c r="D191" s="113" t="s">
        <v>118</v>
      </c>
      <c r="E191" s="114">
        <v>3500</v>
      </c>
      <c r="F191" s="161"/>
      <c r="G191" s="115">
        <f t="shared" si="2"/>
        <v>103045951.79379998</v>
      </c>
      <c r="H191" s="191"/>
    </row>
    <row r="192" spans="1:8" s="7" customFormat="1" ht="76.5" thickTop="1" thickBot="1" x14ac:dyDescent="0.25">
      <c r="A192" s="10"/>
      <c r="B192" s="122">
        <v>46072</v>
      </c>
      <c r="C192" s="123"/>
      <c r="D192" s="113" t="s">
        <v>119</v>
      </c>
      <c r="E192" s="114">
        <v>1000</v>
      </c>
      <c r="F192" s="161"/>
      <c r="G192" s="115">
        <f t="shared" si="2"/>
        <v>103046951.79379998</v>
      </c>
    </row>
    <row r="193" spans="1:7" s="7" customFormat="1" ht="76.5" thickTop="1" thickBot="1" x14ac:dyDescent="0.25">
      <c r="A193" s="10"/>
      <c r="B193" s="122">
        <v>46072</v>
      </c>
      <c r="C193" s="123"/>
      <c r="D193" s="113" t="s">
        <v>120</v>
      </c>
      <c r="E193" s="114">
        <v>1000</v>
      </c>
      <c r="F193" s="161"/>
      <c r="G193" s="115">
        <f t="shared" si="2"/>
        <v>103047951.79379998</v>
      </c>
    </row>
    <row r="194" spans="1:7" s="7" customFormat="1" ht="76.5" thickTop="1" thickBot="1" x14ac:dyDescent="0.25">
      <c r="A194" s="10"/>
      <c r="B194" s="122">
        <v>46072</v>
      </c>
      <c r="C194" s="123"/>
      <c r="D194" s="113" t="s">
        <v>121</v>
      </c>
      <c r="E194" s="114">
        <v>1000</v>
      </c>
      <c r="F194" s="161"/>
      <c r="G194" s="115">
        <f t="shared" si="2"/>
        <v>103048951.79379998</v>
      </c>
    </row>
    <row r="195" spans="1:7" s="7" customFormat="1" ht="18" thickTop="1" thickBot="1" x14ac:dyDescent="0.25">
      <c r="A195" s="10"/>
      <c r="B195" s="122">
        <v>46072</v>
      </c>
      <c r="C195" s="123"/>
      <c r="D195" s="113" t="s">
        <v>21</v>
      </c>
      <c r="E195" s="114"/>
      <c r="F195" s="161">
        <v>503052.18</v>
      </c>
      <c r="G195" s="115">
        <f t="shared" si="2"/>
        <v>102545899.61379997</v>
      </c>
    </row>
    <row r="196" spans="1:7" s="7" customFormat="1" ht="18" thickTop="1" thickBot="1" x14ac:dyDescent="0.25">
      <c r="A196" s="10"/>
      <c r="B196" s="122">
        <v>46073</v>
      </c>
      <c r="C196" s="123"/>
      <c r="D196" s="113" t="s">
        <v>36</v>
      </c>
      <c r="E196" s="114">
        <v>40806</v>
      </c>
      <c r="F196" s="161"/>
      <c r="G196" s="115">
        <f t="shared" si="2"/>
        <v>102586705.61379997</v>
      </c>
    </row>
    <row r="197" spans="1:7" s="7" customFormat="1" ht="18" thickTop="1" thickBot="1" x14ac:dyDescent="0.25">
      <c r="A197" s="10"/>
      <c r="B197" s="122">
        <v>46073</v>
      </c>
      <c r="C197" s="123"/>
      <c r="D197" s="113" t="s">
        <v>36</v>
      </c>
      <c r="E197" s="114">
        <v>44500</v>
      </c>
      <c r="F197" s="161"/>
      <c r="G197" s="115">
        <f t="shared" si="2"/>
        <v>102631205.61379997</v>
      </c>
    </row>
    <row r="198" spans="1:7" s="7" customFormat="1" ht="18" thickTop="1" thickBot="1" x14ac:dyDescent="0.25">
      <c r="A198" s="10"/>
      <c r="B198" s="122">
        <v>46073</v>
      </c>
      <c r="C198" s="123"/>
      <c r="D198" s="113" t="s">
        <v>36</v>
      </c>
      <c r="E198" s="114">
        <v>10085</v>
      </c>
      <c r="F198" s="161"/>
      <c r="G198" s="115">
        <f t="shared" si="2"/>
        <v>102641290.61379997</v>
      </c>
    </row>
    <row r="199" spans="1:7" s="7" customFormat="1" ht="18" thickTop="1" thickBot="1" x14ac:dyDescent="0.25">
      <c r="A199" s="10"/>
      <c r="B199" s="122">
        <v>46073</v>
      </c>
      <c r="C199" s="123"/>
      <c r="D199" s="113" t="s">
        <v>36</v>
      </c>
      <c r="E199" s="114">
        <v>11895</v>
      </c>
      <c r="F199" s="161"/>
      <c r="G199" s="115">
        <f t="shared" si="2"/>
        <v>102653185.61379997</v>
      </c>
    </row>
    <row r="200" spans="1:7" s="7" customFormat="1" ht="18" thickTop="1" thickBot="1" x14ac:dyDescent="0.25">
      <c r="A200" s="10"/>
      <c r="B200" s="122">
        <v>46073</v>
      </c>
      <c r="C200" s="123"/>
      <c r="D200" s="113" t="s">
        <v>36</v>
      </c>
      <c r="E200" s="114">
        <v>49530</v>
      </c>
      <c r="F200" s="161"/>
      <c r="G200" s="115">
        <f t="shared" si="2"/>
        <v>102702715.61379997</v>
      </c>
    </row>
    <row r="201" spans="1:7" s="7" customFormat="1" ht="18" thickTop="1" thickBot="1" x14ac:dyDescent="0.25">
      <c r="A201" s="10"/>
      <c r="B201" s="122">
        <v>46073</v>
      </c>
      <c r="C201" s="123"/>
      <c r="D201" s="113" t="s">
        <v>36</v>
      </c>
      <c r="E201" s="114">
        <v>13700</v>
      </c>
      <c r="F201" s="161"/>
      <c r="G201" s="115">
        <f t="shared" si="2"/>
        <v>102716415.61379997</v>
      </c>
    </row>
    <row r="202" spans="1:7" s="7" customFormat="1" ht="18" thickTop="1" thickBot="1" x14ac:dyDescent="0.25">
      <c r="A202" s="10"/>
      <c r="B202" s="122">
        <v>46073</v>
      </c>
      <c r="C202" s="123"/>
      <c r="D202" s="113" t="s">
        <v>26</v>
      </c>
      <c r="E202" s="114">
        <v>68340.03</v>
      </c>
      <c r="F202" s="161">
        <v>1821.61</v>
      </c>
      <c r="G202" s="115">
        <f t="shared" si="2"/>
        <v>102782934.03379998</v>
      </c>
    </row>
    <row r="203" spans="1:7" s="7" customFormat="1" ht="18" thickTop="1" thickBot="1" x14ac:dyDescent="0.25">
      <c r="A203" s="10"/>
      <c r="B203" s="122">
        <v>46073</v>
      </c>
      <c r="C203" s="123"/>
      <c r="D203" s="113" t="s">
        <v>60</v>
      </c>
      <c r="E203" s="114">
        <v>168534.2</v>
      </c>
      <c r="F203" s="161"/>
      <c r="G203" s="115">
        <f t="shared" si="2"/>
        <v>102951468.23379998</v>
      </c>
    </row>
    <row r="204" spans="1:7" s="7" customFormat="1" ht="18" thickTop="1" thickBot="1" x14ac:dyDescent="0.25">
      <c r="A204" s="10"/>
      <c r="B204" s="122">
        <v>46073</v>
      </c>
      <c r="C204" s="123"/>
      <c r="D204" s="113" t="s">
        <v>60</v>
      </c>
      <c r="E204" s="114">
        <v>3499147.59</v>
      </c>
      <c r="F204" s="161"/>
      <c r="G204" s="115">
        <f t="shared" si="2"/>
        <v>106450615.82379998</v>
      </c>
    </row>
    <row r="205" spans="1:7" s="7" customFormat="1" ht="18" thickTop="1" thickBot="1" x14ac:dyDescent="0.25">
      <c r="A205" s="10"/>
      <c r="B205" s="122">
        <v>46073</v>
      </c>
      <c r="C205" s="123"/>
      <c r="D205" s="113" t="s">
        <v>52</v>
      </c>
      <c r="E205" s="114">
        <v>123252.38</v>
      </c>
      <c r="F205" s="161"/>
      <c r="G205" s="115">
        <f t="shared" si="2"/>
        <v>106573868.20379998</v>
      </c>
    </row>
    <row r="206" spans="1:7" s="7" customFormat="1" ht="18" thickTop="1" thickBot="1" x14ac:dyDescent="0.25">
      <c r="A206" s="10"/>
      <c r="B206" s="122">
        <v>46073</v>
      </c>
      <c r="C206" s="123"/>
      <c r="D206" s="113" t="s">
        <v>52</v>
      </c>
      <c r="E206" s="114">
        <v>1077012.3700000001</v>
      </c>
      <c r="F206" s="161"/>
      <c r="G206" s="115">
        <f t="shared" si="2"/>
        <v>107650880.57379998</v>
      </c>
    </row>
    <row r="207" spans="1:7" s="7" customFormat="1" ht="18" thickTop="1" thickBot="1" x14ac:dyDescent="0.25">
      <c r="A207" s="10"/>
      <c r="B207" s="122">
        <v>46073</v>
      </c>
      <c r="C207" s="123"/>
      <c r="D207" s="113" t="s">
        <v>52</v>
      </c>
      <c r="E207" s="114">
        <v>25371.5</v>
      </c>
      <c r="F207" s="161"/>
      <c r="G207" s="115">
        <f t="shared" si="2"/>
        <v>107676252.07379998</v>
      </c>
    </row>
    <row r="208" spans="1:7" s="7" customFormat="1" ht="18" thickTop="1" thickBot="1" x14ac:dyDescent="0.25">
      <c r="A208" s="10"/>
      <c r="B208" s="122">
        <v>46073</v>
      </c>
      <c r="C208" s="123"/>
      <c r="D208" s="113" t="s">
        <v>52</v>
      </c>
      <c r="E208" s="114">
        <v>17677.5</v>
      </c>
      <c r="F208" s="161"/>
      <c r="G208" s="115">
        <f t="shared" si="2"/>
        <v>107693929.57379998</v>
      </c>
    </row>
    <row r="209" spans="1:7" s="7" customFormat="1" ht="18" thickTop="1" thickBot="1" x14ac:dyDescent="0.25">
      <c r="A209" s="10"/>
      <c r="B209" s="122">
        <v>46073</v>
      </c>
      <c r="C209" s="123"/>
      <c r="D209" s="113" t="s">
        <v>52</v>
      </c>
      <c r="E209" s="114">
        <v>20280.330000000002</v>
      </c>
      <c r="F209" s="161"/>
      <c r="G209" s="115">
        <f t="shared" si="2"/>
        <v>107714209.90379998</v>
      </c>
    </row>
    <row r="210" spans="1:7" s="7" customFormat="1" ht="18" thickTop="1" thickBot="1" x14ac:dyDescent="0.25">
      <c r="A210" s="10"/>
      <c r="B210" s="122">
        <v>46073</v>
      </c>
      <c r="C210" s="123"/>
      <c r="D210" s="113" t="s">
        <v>52</v>
      </c>
      <c r="E210" s="114">
        <v>14572.11</v>
      </c>
      <c r="F210" s="161"/>
      <c r="G210" s="115">
        <f t="shared" si="2"/>
        <v>107728782.01379998</v>
      </c>
    </row>
    <row r="211" spans="1:7" s="7" customFormat="1" ht="18" thickTop="1" thickBot="1" x14ac:dyDescent="0.25">
      <c r="A211" s="10"/>
      <c r="B211" s="122">
        <v>46073</v>
      </c>
      <c r="C211" s="123"/>
      <c r="D211" s="113" t="s">
        <v>52</v>
      </c>
      <c r="E211" s="114">
        <v>19342.400000000001</v>
      </c>
      <c r="F211" s="161"/>
      <c r="G211" s="115">
        <f t="shared" ref="G211:G274" si="3">G210+E211-F211</f>
        <v>107748124.41379999</v>
      </c>
    </row>
    <row r="212" spans="1:7" s="7" customFormat="1" ht="18" thickTop="1" thickBot="1" x14ac:dyDescent="0.25">
      <c r="A212" s="10"/>
      <c r="B212" s="122">
        <v>46073</v>
      </c>
      <c r="C212" s="123"/>
      <c r="D212" s="113" t="s">
        <v>52</v>
      </c>
      <c r="E212" s="114">
        <v>103862.01</v>
      </c>
      <c r="F212" s="161"/>
      <c r="G212" s="115">
        <f t="shared" si="3"/>
        <v>107851986.42379999</v>
      </c>
    </row>
    <row r="213" spans="1:7" s="7" customFormat="1" ht="18" thickTop="1" thickBot="1" x14ac:dyDescent="0.25">
      <c r="A213" s="10"/>
      <c r="B213" s="122">
        <v>46073</v>
      </c>
      <c r="C213" s="123"/>
      <c r="D213" s="113" t="s">
        <v>52</v>
      </c>
      <c r="E213" s="114">
        <v>225000</v>
      </c>
      <c r="F213" s="161"/>
      <c r="G213" s="115">
        <f t="shared" si="3"/>
        <v>108076986.42379999</v>
      </c>
    </row>
    <row r="214" spans="1:7" s="7" customFormat="1" ht="18" thickTop="1" thickBot="1" x14ac:dyDescent="0.25">
      <c r="A214" s="10"/>
      <c r="B214" s="122">
        <v>46073</v>
      </c>
      <c r="C214" s="123"/>
      <c r="D214" s="113" t="s">
        <v>52</v>
      </c>
      <c r="E214" s="114">
        <v>45936</v>
      </c>
      <c r="F214" s="161"/>
      <c r="G214" s="115">
        <f t="shared" si="3"/>
        <v>108122922.42379999</v>
      </c>
    </row>
    <row r="215" spans="1:7" s="7" customFormat="1" ht="18" thickTop="1" thickBot="1" x14ac:dyDescent="0.25">
      <c r="A215" s="10"/>
      <c r="B215" s="122">
        <v>46073</v>
      </c>
      <c r="C215" s="123"/>
      <c r="D215" s="113" t="s">
        <v>52</v>
      </c>
      <c r="E215" s="114">
        <v>429973</v>
      </c>
      <c r="F215" s="161"/>
      <c r="G215" s="115">
        <f t="shared" si="3"/>
        <v>108552895.42379999</v>
      </c>
    </row>
    <row r="216" spans="1:7" s="7" customFormat="1" ht="18" thickTop="1" thickBot="1" x14ac:dyDescent="0.25">
      <c r="A216" s="10"/>
      <c r="B216" s="122">
        <v>46073</v>
      </c>
      <c r="C216" s="123"/>
      <c r="D216" s="113" t="s">
        <v>21</v>
      </c>
      <c r="E216" s="114"/>
      <c r="F216" s="161">
        <v>4165825.07</v>
      </c>
      <c r="G216" s="115">
        <f t="shared" si="3"/>
        <v>104387070.3538</v>
      </c>
    </row>
    <row r="217" spans="1:7" s="7" customFormat="1" ht="18" thickTop="1" thickBot="1" x14ac:dyDescent="0.25">
      <c r="A217" s="10"/>
      <c r="B217" s="122">
        <v>46074</v>
      </c>
      <c r="C217" s="123"/>
      <c r="D217" s="113" t="s">
        <v>36</v>
      </c>
      <c r="E217" s="114">
        <v>3360</v>
      </c>
      <c r="F217" s="161"/>
      <c r="G217" s="115">
        <f t="shared" si="3"/>
        <v>104390430.3538</v>
      </c>
    </row>
    <row r="218" spans="1:7" s="7" customFormat="1" ht="18" thickTop="1" thickBot="1" x14ac:dyDescent="0.25">
      <c r="A218" s="10"/>
      <c r="B218" s="122">
        <v>46074</v>
      </c>
      <c r="C218" s="123"/>
      <c r="D218" s="113" t="s">
        <v>26</v>
      </c>
      <c r="E218" s="114">
        <v>73200</v>
      </c>
      <c r="F218" s="161">
        <v>1903.04</v>
      </c>
      <c r="G218" s="115">
        <f t="shared" si="3"/>
        <v>104461727.31379999</v>
      </c>
    </row>
    <row r="219" spans="1:7" s="7" customFormat="1" ht="18" thickTop="1" thickBot="1" x14ac:dyDescent="0.25">
      <c r="A219" s="10"/>
      <c r="B219" s="122">
        <v>46075</v>
      </c>
      <c r="C219" s="123"/>
      <c r="D219" s="113" t="s">
        <v>36</v>
      </c>
      <c r="E219" s="114">
        <v>1235</v>
      </c>
      <c r="F219" s="161"/>
      <c r="G219" s="115">
        <f t="shared" si="3"/>
        <v>104462962.31379999</v>
      </c>
    </row>
    <row r="220" spans="1:7" s="7" customFormat="1" ht="18" thickTop="1" thickBot="1" x14ac:dyDescent="0.25">
      <c r="A220" s="10"/>
      <c r="B220" s="122">
        <v>46076</v>
      </c>
      <c r="C220" s="123"/>
      <c r="D220" s="113" t="s">
        <v>36</v>
      </c>
      <c r="E220" s="114">
        <v>36900</v>
      </c>
      <c r="F220" s="161"/>
      <c r="G220" s="115">
        <f t="shared" si="3"/>
        <v>104499862.31379999</v>
      </c>
    </row>
    <row r="221" spans="1:7" s="7" customFormat="1" ht="18" thickTop="1" thickBot="1" x14ac:dyDescent="0.25">
      <c r="A221" s="10"/>
      <c r="B221" s="122">
        <v>46076</v>
      </c>
      <c r="C221" s="123"/>
      <c r="D221" s="113" t="s">
        <v>36</v>
      </c>
      <c r="E221" s="114">
        <v>35</v>
      </c>
      <c r="F221" s="161"/>
      <c r="G221" s="115">
        <f t="shared" si="3"/>
        <v>104499897.31379999</v>
      </c>
    </row>
    <row r="222" spans="1:7" s="7" customFormat="1" ht="18" thickTop="1" thickBot="1" x14ac:dyDescent="0.25">
      <c r="A222" s="10"/>
      <c r="B222" s="122">
        <v>46076</v>
      </c>
      <c r="C222" s="123"/>
      <c r="D222" s="113" t="s">
        <v>36</v>
      </c>
      <c r="E222" s="114">
        <v>105400</v>
      </c>
      <c r="F222" s="161"/>
      <c r="G222" s="115">
        <f t="shared" si="3"/>
        <v>104605297.31379999</v>
      </c>
    </row>
    <row r="223" spans="1:7" s="7" customFormat="1" ht="18" thickTop="1" thickBot="1" x14ac:dyDescent="0.25">
      <c r="A223" s="10"/>
      <c r="B223" s="122">
        <v>46076</v>
      </c>
      <c r="C223" s="123"/>
      <c r="D223" s="113" t="s">
        <v>36</v>
      </c>
      <c r="E223" s="114">
        <v>50300</v>
      </c>
      <c r="F223" s="161"/>
      <c r="G223" s="115">
        <f t="shared" si="3"/>
        <v>104655597.31379999</v>
      </c>
    </row>
    <row r="224" spans="1:7" s="7" customFormat="1" ht="18" thickTop="1" thickBot="1" x14ac:dyDescent="0.25">
      <c r="A224" s="10"/>
      <c r="B224" s="122">
        <v>46076</v>
      </c>
      <c r="C224" s="123"/>
      <c r="D224" s="113" t="s">
        <v>36</v>
      </c>
      <c r="E224" s="114">
        <v>37200</v>
      </c>
      <c r="F224" s="161"/>
      <c r="G224" s="115">
        <f t="shared" si="3"/>
        <v>104692797.31379999</v>
      </c>
    </row>
    <row r="225" spans="1:7" s="7" customFormat="1" ht="18" thickTop="1" thickBot="1" x14ac:dyDescent="0.25">
      <c r="A225" s="10"/>
      <c r="B225" s="122">
        <v>46076</v>
      </c>
      <c r="C225" s="123"/>
      <c r="D225" s="113" t="s">
        <v>36</v>
      </c>
      <c r="E225" s="114">
        <v>5205</v>
      </c>
      <c r="F225" s="161"/>
      <c r="G225" s="115">
        <f t="shared" si="3"/>
        <v>104698002.31379999</v>
      </c>
    </row>
    <row r="226" spans="1:7" s="7" customFormat="1" ht="18" thickTop="1" thickBot="1" x14ac:dyDescent="0.25">
      <c r="A226" s="10"/>
      <c r="B226" s="122">
        <v>46076</v>
      </c>
      <c r="C226" s="123"/>
      <c r="D226" s="113" t="s">
        <v>36</v>
      </c>
      <c r="E226" s="114">
        <v>9108</v>
      </c>
      <c r="F226" s="161"/>
      <c r="G226" s="115">
        <f t="shared" si="3"/>
        <v>104707110.31379999</v>
      </c>
    </row>
    <row r="227" spans="1:7" s="7" customFormat="1" ht="18" thickTop="1" thickBot="1" x14ac:dyDescent="0.25">
      <c r="A227" s="10"/>
      <c r="B227" s="122">
        <v>46074</v>
      </c>
      <c r="C227" s="123"/>
      <c r="D227" s="113" t="s">
        <v>26</v>
      </c>
      <c r="E227" s="114">
        <v>57622.03</v>
      </c>
      <c r="F227" s="161">
        <v>1526.33</v>
      </c>
      <c r="G227" s="115">
        <f t="shared" si="3"/>
        <v>104763206.0138</v>
      </c>
    </row>
    <row r="228" spans="1:7" s="7" customFormat="1" ht="18" thickTop="1" thickBot="1" x14ac:dyDescent="0.25">
      <c r="A228" s="10"/>
      <c r="B228" s="122">
        <v>46076</v>
      </c>
      <c r="C228" s="123"/>
      <c r="D228" s="113" t="s">
        <v>53</v>
      </c>
      <c r="E228" s="114">
        <v>478564.92</v>
      </c>
      <c r="F228" s="161"/>
      <c r="G228" s="115">
        <f t="shared" si="3"/>
        <v>105241770.9338</v>
      </c>
    </row>
    <row r="229" spans="1:7" s="7" customFormat="1" ht="18" thickTop="1" thickBot="1" x14ac:dyDescent="0.25">
      <c r="A229" s="10"/>
      <c r="B229" s="122">
        <v>46076</v>
      </c>
      <c r="C229" s="123"/>
      <c r="D229" s="113" t="s">
        <v>21</v>
      </c>
      <c r="E229" s="114"/>
      <c r="F229" s="161">
        <v>1994663.66</v>
      </c>
      <c r="G229" s="115">
        <f t="shared" si="3"/>
        <v>103247107.2738</v>
      </c>
    </row>
    <row r="230" spans="1:7" s="7" customFormat="1" ht="18" thickTop="1" thickBot="1" x14ac:dyDescent="0.25">
      <c r="A230" s="10"/>
      <c r="B230" s="122">
        <v>46077</v>
      </c>
      <c r="C230" s="123"/>
      <c r="D230" s="113" t="s">
        <v>36</v>
      </c>
      <c r="E230" s="114">
        <v>55</v>
      </c>
      <c r="F230" s="161"/>
      <c r="G230" s="115">
        <f t="shared" si="3"/>
        <v>103247162.2738</v>
      </c>
    </row>
    <row r="231" spans="1:7" s="7" customFormat="1" ht="18" thickTop="1" thickBot="1" x14ac:dyDescent="0.25">
      <c r="A231" s="10"/>
      <c r="B231" s="122">
        <v>46077</v>
      </c>
      <c r="C231" s="123"/>
      <c r="D231" s="113" t="s">
        <v>36</v>
      </c>
      <c r="E231" s="114">
        <v>1940</v>
      </c>
      <c r="F231" s="161"/>
      <c r="G231" s="115">
        <f t="shared" si="3"/>
        <v>103249102.2738</v>
      </c>
    </row>
    <row r="232" spans="1:7" s="7" customFormat="1" ht="18" thickTop="1" thickBot="1" x14ac:dyDescent="0.25">
      <c r="A232" s="10"/>
      <c r="B232" s="122">
        <v>46077</v>
      </c>
      <c r="C232" s="123"/>
      <c r="D232" s="113" t="s">
        <v>36</v>
      </c>
      <c r="E232" s="114">
        <v>60945</v>
      </c>
      <c r="F232" s="161"/>
      <c r="G232" s="115">
        <f t="shared" si="3"/>
        <v>103310047.2738</v>
      </c>
    </row>
    <row r="233" spans="1:7" s="7" customFormat="1" ht="18" thickTop="1" thickBot="1" x14ac:dyDescent="0.25">
      <c r="A233" s="10"/>
      <c r="B233" s="122">
        <v>46077</v>
      </c>
      <c r="C233" s="123"/>
      <c r="D233" s="113" t="s">
        <v>36</v>
      </c>
      <c r="E233" s="114">
        <v>113015</v>
      </c>
      <c r="F233" s="161"/>
      <c r="G233" s="115">
        <f t="shared" si="3"/>
        <v>103423062.2738</v>
      </c>
    </row>
    <row r="234" spans="1:7" s="7" customFormat="1" ht="18" thickTop="1" thickBot="1" x14ac:dyDescent="0.25">
      <c r="A234" s="10"/>
      <c r="B234" s="122">
        <v>46077</v>
      </c>
      <c r="C234" s="123"/>
      <c r="D234" s="113" t="s">
        <v>36</v>
      </c>
      <c r="E234" s="114">
        <v>257</v>
      </c>
      <c r="F234" s="161"/>
      <c r="G234" s="115">
        <f t="shared" si="3"/>
        <v>103423319.2738</v>
      </c>
    </row>
    <row r="235" spans="1:7" s="7" customFormat="1" ht="18" thickTop="1" thickBot="1" x14ac:dyDescent="0.25">
      <c r="A235" s="10"/>
      <c r="B235" s="122">
        <v>46077</v>
      </c>
      <c r="C235" s="123"/>
      <c r="D235" s="113" t="s">
        <v>36</v>
      </c>
      <c r="E235" s="114">
        <v>23550</v>
      </c>
      <c r="F235" s="161"/>
      <c r="G235" s="115">
        <f t="shared" si="3"/>
        <v>103446869.2738</v>
      </c>
    </row>
    <row r="236" spans="1:7" s="7" customFormat="1" ht="18" thickTop="1" thickBot="1" x14ac:dyDescent="0.25">
      <c r="A236" s="10"/>
      <c r="B236" s="122">
        <v>46077</v>
      </c>
      <c r="C236" s="123"/>
      <c r="D236" s="113" t="s">
        <v>36</v>
      </c>
      <c r="E236" s="114">
        <v>6015</v>
      </c>
      <c r="F236" s="161"/>
      <c r="G236" s="115">
        <f t="shared" si="3"/>
        <v>103452884.2738</v>
      </c>
    </row>
    <row r="237" spans="1:7" s="7" customFormat="1" ht="18" thickTop="1" thickBot="1" x14ac:dyDescent="0.25">
      <c r="A237" s="10"/>
      <c r="B237" s="122">
        <v>46077</v>
      </c>
      <c r="C237" s="123"/>
      <c r="D237" s="113" t="s">
        <v>36</v>
      </c>
      <c r="E237" s="114">
        <v>26080</v>
      </c>
      <c r="F237" s="161"/>
      <c r="G237" s="115">
        <f t="shared" si="3"/>
        <v>103478964.2738</v>
      </c>
    </row>
    <row r="238" spans="1:7" s="7" customFormat="1" ht="18" thickTop="1" thickBot="1" x14ac:dyDescent="0.25">
      <c r="A238" s="10"/>
      <c r="B238" s="122">
        <v>46077</v>
      </c>
      <c r="C238" s="123"/>
      <c r="D238" s="113" t="s">
        <v>36</v>
      </c>
      <c r="E238" s="114">
        <v>10615</v>
      </c>
      <c r="F238" s="161"/>
      <c r="G238" s="115">
        <f t="shared" si="3"/>
        <v>103489579.2738</v>
      </c>
    </row>
    <row r="239" spans="1:7" s="7" customFormat="1" ht="18" thickTop="1" thickBot="1" x14ac:dyDescent="0.25">
      <c r="A239" s="10"/>
      <c r="B239" s="122">
        <v>46077</v>
      </c>
      <c r="C239" s="123"/>
      <c r="D239" s="113" t="s">
        <v>26</v>
      </c>
      <c r="E239" s="114">
        <v>51692.28</v>
      </c>
      <c r="F239" s="161">
        <v>1324.83</v>
      </c>
      <c r="G239" s="115">
        <f t="shared" si="3"/>
        <v>103539946.7238</v>
      </c>
    </row>
    <row r="240" spans="1:7" s="7" customFormat="1" ht="18" thickTop="1" thickBot="1" x14ac:dyDescent="0.25">
      <c r="A240" s="10"/>
      <c r="B240" s="122">
        <v>46077</v>
      </c>
      <c r="C240" s="123"/>
      <c r="D240" s="113" t="s">
        <v>109</v>
      </c>
      <c r="E240" s="114">
        <v>16799</v>
      </c>
      <c r="F240" s="161"/>
      <c r="G240" s="115">
        <f t="shared" si="3"/>
        <v>103556745.7238</v>
      </c>
    </row>
    <row r="241" spans="1:7" s="7" customFormat="1" ht="61.5" thickTop="1" thickBot="1" x14ac:dyDescent="0.25">
      <c r="A241" s="10"/>
      <c r="B241" s="122">
        <v>46077</v>
      </c>
      <c r="C241" s="123"/>
      <c r="D241" s="113" t="s">
        <v>122</v>
      </c>
      <c r="E241" s="114">
        <v>6280</v>
      </c>
      <c r="F241" s="161"/>
      <c r="G241" s="115">
        <f t="shared" si="3"/>
        <v>103563025.7238</v>
      </c>
    </row>
    <row r="242" spans="1:7" s="7" customFormat="1" ht="61.5" thickTop="1" thickBot="1" x14ac:dyDescent="0.25">
      <c r="A242" s="10"/>
      <c r="B242" s="122">
        <v>46077</v>
      </c>
      <c r="C242" s="123"/>
      <c r="D242" s="113" t="s">
        <v>123</v>
      </c>
      <c r="E242" s="114">
        <v>5000</v>
      </c>
      <c r="F242" s="161"/>
      <c r="G242" s="115">
        <f t="shared" si="3"/>
        <v>103568025.7238</v>
      </c>
    </row>
    <row r="243" spans="1:7" s="7" customFormat="1" ht="18" thickTop="1" thickBot="1" x14ac:dyDescent="0.25">
      <c r="A243" s="10"/>
      <c r="B243" s="122">
        <v>46078</v>
      </c>
      <c r="C243" s="123"/>
      <c r="D243" s="113" t="s">
        <v>36</v>
      </c>
      <c r="E243" s="114">
        <v>43885</v>
      </c>
      <c r="F243" s="161"/>
      <c r="G243" s="115">
        <f t="shared" si="3"/>
        <v>103611910.7238</v>
      </c>
    </row>
    <row r="244" spans="1:7" s="7" customFormat="1" ht="18" thickTop="1" thickBot="1" x14ac:dyDescent="0.25">
      <c r="A244" s="10"/>
      <c r="B244" s="122">
        <v>46078</v>
      </c>
      <c r="C244" s="123"/>
      <c r="D244" s="113" t="s">
        <v>36</v>
      </c>
      <c r="E244" s="114">
        <v>72</v>
      </c>
      <c r="F244" s="161"/>
      <c r="G244" s="115">
        <f t="shared" si="3"/>
        <v>103611982.7238</v>
      </c>
    </row>
    <row r="245" spans="1:7" s="7" customFormat="1" ht="18" thickTop="1" thickBot="1" x14ac:dyDescent="0.25">
      <c r="A245" s="10"/>
      <c r="B245" s="122">
        <v>46078</v>
      </c>
      <c r="C245" s="123"/>
      <c r="D245" s="113" t="s">
        <v>36</v>
      </c>
      <c r="E245" s="114">
        <v>82950</v>
      </c>
      <c r="F245" s="161"/>
      <c r="G245" s="115">
        <f t="shared" si="3"/>
        <v>103694932.7238</v>
      </c>
    </row>
    <row r="246" spans="1:7" s="7" customFormat="1" ht="18" thickTop="1" thickBot="1" x14ac:dyDescent="0.25">
      <c r="A246" s="10"/>
      <c r="B246" s="122">
        <v>46078</v>
      </c>
      <c r="C246" s="123"/>
      <c r="D246" s="113" t="s">
        <v>36</v>
      </c>
      <c r="E246" s="114">
        <v>19700</v>
      </c>
      <c r="F246" s="161"/>
      <c r="G246" s="115">
        <f t="shared" si="3"/>
        <v>103714632.7238</v>
      </c>
    </row>
    <row r="247" spans="1:7" s="7" customFormat="1" ht="18" thickTop="1" thickBot="1" x14ac:dyDescent="0.25">
      <c r="A247" s="10"/>
      <c r="B247" s="122">
        <v>46078</v>
      </c>
      <c r="C247" s="123"/>
      <c r="D247" s="113" t="s">
        <v>36</v>
      </c>
      <c r="E247" s="114">
        <v>8635</v>
      </c>
      <c r="F247" s="161"/>
      <c r="G247" s="115">
        <f t="shared" si="3"/>
        <v>103723267.7238</v>
      </c>
    </row>
    <row r="248" spans="1:7" s="7" customFormat="1" ht="18" thickTop="1" thickBot="1" x14ac:dyDescent="0.25">
      <c r="A248" s="10"/>
      <c r="B248" s="122">
        <v>46078</v>
      </c>
      <c r="C248" s="123"/>
      <c r="D248" s="113" t="s">
        <v>36</v>
      </c>
      <c r="E248" s="114">
        <v>75535</v>
      </c>
      <c r="F248" s="161"/>
      <c r="G248" s="115">
        <f t="shared" si="3"/>
        <v>103798802.7238</v>
      </c>
    </row>
    <row r="249" spans="1:7" s="7" customFormat="1" ht="18" thickTop="1" thickBot="1" x14ac:dyDescent="0.25">
      <c r="A249" s="10"/>
      <c r="B249" s="122">
        <v>46078</v>
      </c>
      <c r="C249" s="123"/>
      <c r="D249" s="113" t="s">
        <v>36</v>
      </c>
      <c r="E249" s="114">
        <v>5320</v>
      </c>
      <c r="F249" s="161"/>
      <c r="G249" s="115">
        <f t="shared" si="3"/>
        <v>103804122.7238</v>
      </c>
    </row>
    <row r="250" spans="1:7" s="7" customFormat="1" ht="18" thickTop="1" thickBot="1" x14ac:dyDescent="0.25">
      <c r="A250" s="10"/>
      <c r="B250" s="122">
        <v>46078</v>
      </c>
      <c r="C250" s="123"/>
      <c r="D250" s="113" t="s">
        <v>26</v>
      </c>
      <c r="E250" s="114">
        <v>100242.12</v>
      </c>
      <c r="F250" s="161">
        <v>2611.52</v>
      </c>
      <c r="G250" s="115">
        <f t="shared" si="3"/>
        <v>103901753.32380001</v>
      </c>
    </row>
    <row r="251" spans="1:7" s="7" customFormat="1" ht="46.5" thickTop="1" thickBot="1" x14ac:dyDescent="0.25">
      <c r="A251" s="10"/>
      <c r="B251" s="122">
        <v>46078</v>
      </c>
      <c r="C251" s="123"/>
      <c r="D251" s="113" t="s">
        <v>124</v>
      </c>
      <c r="E251" s="114">
        <v>1758</v>
      </c>
      <c r="F251" s="161"/>
      <c r="G251" s="115">
        <f t="shared" si="3"/>
        <v>103903511.32380001</v>
      </c>
    </row>
    <row r="252" spans="1:7" s="7" customFormat="1" ht="21" customHeight="1" thickTop="1" thickBot="1" x14ac:dyDescent="0.25">
      <c r="A252" s="10"/>
      <c r="B252" s="122">
        <v>46078</v>
      </c>
      <c r="C252" s="123"/>
      <c r="D252" s="113" t="s">
        <v>60</v>
      </c>
      <c r="E252" s="114">
        <v>14122</v>
      </c>
      <c r="F252" s="161"/>
      <c r="G252" s="115">
        <f t="shared" si="3"/>
        <v>103917633.32380001</v>
      </c>
    </row>
    <row r="253" spans="1:7" s="7" customFormat="1" ht="46.5" thickTop="1" thickBot="1" x14ac:dyDescent="0.25">
      <c r="A253" s="10"/>
      <c r="B253" s="122">
        <v>46078</v>
      </c>
      <c r="C253" s="123"/>
      <c r="D253" s="113" t="s">
        <v>125</v>
      </c>
      <c r="E253" s="114">
        <v>2511</v>
      </c>
      <c r="F253" s="161"/>
      <c r="G253" s="115">
        <f t="shared" si="3"/>
        <v>103920144.32380001</v>
      </c>
    </row>
    <row r="254" spans="1:7" s="7" customFormat="1" ht="46.5" thickTop="1" thickBot="1" x14ac:dyDescent="0.25">
      <c r="A254" s="10"/>
      <c r="B254" s="122">
        <v>46078</v>
      </c>
      <c r="C254" s="123"/>
      <c r="D254" s="113" t="s">
        <v>126</v>
      </c>
      <c r="E254" s="114">
        <v>2800</v>
      </c>
      <c r="F254" s="161"/>
      <c r="G254" s="115">
        <f t="shared" si="3"/>
        <v>103922944.32380001</v>
      </c>
    </row>
    <row r="255" spans="1:7" s="7" customFormat="1" ht="18" thickTop="1" thickBot="1" x14ac:dyDescent="0.25">
      <c r="A255" s="10"/>
      <c r="B255" s="122">
        <v>46078</v>
      </c>
      <c r="C255" s="123"/>
      <c r="D255" s="113" t="s">
        <v>21</v>
      </c>
      <c r="E255" s="114"/>
      <c r="F255" s="161">
        <v>4799549.04</v>
      </c>
      <c r="G255" s="115">
        <f t="shared" si="3"/>
        <v>99123395.283800006</v>
      </c>
    </row>
    <row r="256" spans="1:7" s="7" customFormat="1" ht="18" thickTop="1" thickBot="1" x14ac:dyDescent="0.25">
      <c r="A256" s="10"/>
      <c r="B256" s="122">
        <v>46079</v>
      </c>
      <c r="C256" s="123"/>
      <c r="D256" s="113" t="s">
        <v>36</v>
      </c>
      <c r="E256" s="114">
        <v>40</v>
      </c>
      <c r="F256" s="161"/>
      <c r="G256" s="115">
        <f t="shared" si="3"/>
        <v>99123435.283800006</v>
      </c>
    </row>
    <row r="257" spans="1:9" s="7" customFormat="1" ht="18" thickTop="1" thickBot="1" x14ac:dyDescent="0.25">
      <c r="A257" s="10"/>
      <c r="B257" s="122">
        <v>46079</v>
      </c>
      <c r="C257" s="123"/>
      <c r="D257" s="113" t="s">
        <v>36</v>
      </c>
      <c r="E257" s="114">
        <v>14625</v>
      </c>
      <c r="F257" s="161"/>
      <c r="G257" s="115">
        <f t="shared" si="3"/>
        <v>99138060.283800006</v>
      </c>
    </row>
    <row r="258" spans="1:9" s="7" customFormat="1" ht="18" thickTop="1" thickBot="1" x14ac:dyDescent="0.25">
      <c r="A258" s="10"/>
      <c r="B258" s="122">
        <v>46079</v>
      </c>
      <c r="C258" s="123"/>
      <c r="D258" s="113" t="s">
        <v>36</v>
      </c>
      <c r="E258" s="114">
        <v>77860</v>
      </c>
      <c r="F258" s="161"/>
      <c r="G258" s="115">
        <f t="shared" si="3"/>
        <v>99215920.283800006</v>
      </c>
    </row>
    <row r="259" spans="1:9" s="7" customFormat="1" ht="18" thickTop="1" thickBot="1" x14ac:dyDescent="0.25">
      <c r="A259" s="10"/>
      <c r="B259" s="122">
        <v>46079</v>
      </c>
      <c r="C259" s="123"/>
      <c r="D259" s="113" t="s">
        <v>36</v>
      </c>
      <c r="E259" s="114">
        <v>72255</v>
      </c>
      <c r="F259" s="161"/>
      <c r="G259" s="115">
        <f t="shared" si="3"/>
        <v>99288175.283800006</v>
      </c>
    </row>
    <row r="260" spans="1:9" s="7" customFormat="1" ht="18" thickTop="1" thickBot="1" x14ac:dyDescent="0.25">
      <c r="A260" s="10"/>
      <c r="B260" s="122">
        <v>46079</v>
      </c>
      <c r="C260" s="123"/>
      <c r="D260" s="113" t="s">
        <v>36</v>
      </c>
      <c r="E260" s="114">
        <v>3060</v>
      </c>
      <c r="F260" s="161"/>
      <c r="G260" s="115">
        <f t="shared" si="3"/>
        <v>99291235.283800006</v>
      </c>
    </row>
    <row r="261" spans="1:9" s="7" customFormat="1" ht="18" thickTop="1" thickBot="1" x14ac:dyDescent="0.25">
      <c r="A261" s="10"/>
      <c r="B261" s="122">
        <v>46079</v>
      </c>
      <c r="C261" s="123"/>
      <c r="D261" s="113" t="s">
        <v>36</v>
      </c>
      <c r="E261" s="114">
        <v>20600</v>
      </c>
      <c r="F261" s="161"/>
      <c r="G261" s="115">
        <f t="shared" si="3"/>
        <v>99311835.283800006</v>
      </c>
      <c r="I261" s="105"/>
    </row>
    <row r="262" spans="1:9" s="7" customFormat="1" ht="18" thickTop="1" thickBot="1" x14ac:dyDescent="0.25">
      <c r="A262" s="10"/>
      <c r="B262" s="122">
        <v>46079</v>
      </c>
      <c r="C262" s="123"/>
      <c r="D262" s="113" t="s">
        <v>26</v>
      </c>
      <c r="E262" s="114">
        <v>94484.33</v>
      </c>
      <c r="F262" s="161"/>
      <c r="G262" s="115">
        <f t="shared" si="3"/>
        <v>99406319.613800004</v>
      </c>
    </row>
    <row r="263" spans="1:9" s="7" customFormat="1" ht="61.5" thickTop="1" thickBot="1" x14ac:dyDescent="0.25">
      <c r="A263" s="10"/>
      <c r="B263" s="122">
        <v>46079</v>
      </c>
      <c r="C263" s="123"/>
      <c r="D263" s="113" t="s">
        <v>127</v>
      </c>
      <c r="E263" s="114">
        <v>147000</v>
      </c>
      <c r="F263" s="161"/>
      <c r="G263" s="115">
        <f t="shared" si="3"/>
        <v>99553319.613800004</v>
      </c>
    </row>
    <row r="264" spans="1:9" s="7" customFormat="1" ht="18" thickTop="1" thickBot="1" x14ac:dyDescent="0.25">
      <c r="A264" s="10"/>
      <c r="B264" s="122">
        <v>46079</v>
      </c>
      <c r="C264" s="123"/>
      <c r="D264" s="113" t="s">
        <v>59</v>
      </c>
      <c r="E264" s="114">
        <v>128233.9</v>
      </c>
      <c r="F264" s="161"/>
      <c r="G264" s="115">
        <f t="shared" si="3"/>
        <v>99681553.51380001</v>
      </c>
    </row>
    <row r="265" spans="1:9" s="7" customFormat="1" ht="18" thickTop="1" thickBot="1" x14ac:dyDescent="0.25">
      <c r="A265" s="10"/>
      <c r="B265" s="122">
        <v>46079</v>
      </c>
      <c r="C265" s="123"/>
      <c r="D265" s="113" t="s">
        <v>59</v>
      </c>
      <c r="E265" s="114">
        <v>1131</v>
      </c>
      <c r="F265" s="161"/>
      <c r="G265" s="115">
        <f t="shared" si="3"/>
        <v>99682684.51380001</v>
      </c>
    </row>
    <row r="266" spans="1:9" s="7" customFormat="1" ht="18" thickTop="1" thickBot="1" x14ac:dyDescent="0.25">
      <c r="A266" s="10"/>
      <c r="B266" s="122">
        <v>46079</v>
      </c>
      <c r="C266" s="123"/>
      <c r="D266" s="113" t="s">
        <v>59</v>
      </c>
      <c r="E266" s="114">
        <v>131761.85</v>
      </c>
      <c r="F266" s="161"/>
      <c r="G266" s="115">
        <f t="shared" si="3"/>
        <v>99814446.363800004</v>
      </c>
    </row>
    <row r="267" spans="1:9" s="7" customFormat="1" ht="18" thickTop="1" thickBot="1" x14ac:dyDescent="0.25">
      <c r="A267" s="10"/>
      <c r="B267" s="122">
        <v>46079</v>
      </c>
      <c r="C267" s="123"/>
      <c r="D267" s="113" t="s">
        <v>59</v>
      </c>
      <c r="E267" s="114">
        <v>166120.69</v>
      </c>
      <c r="F267" s="161"/>
      <c r="G267" s="115">
        <f t="shared" si="3"/>
        <v>99980567.053800002</v>
      </c>
    </row>
    <row r="268" spans="1:9" s="7" customFormat="1" ht="18" thickTop="1" thickBot="1" x14ac:dyDescent="0.25">
      <c r="A268" s="10"/>
      <c r="B268" s="122">
        <v>46079</v>
      </c>
      <c r="C268" s="123"/>
      <c r="D268" s="113" t="s">
        <v>59</v>
      </c>
      <c r="E268" s="114">
        <v>11391</v>
      </c>
      <c r="F268" s="161"/>
      <c r="G268" s="115">
        <f t="shared" si="3"/>
        <v>99991958.053800002</v>
      </c>
    </row>
    <row r="269" spans="1:9" s="7" customFormat="1" ht="18" thickTop="1" thickBot="1" x14ac:dyDescent="0.25">
      <c r="A269" s="10"/>
      <c r="B269" s="122">
        <v>46079</v>
      </c>
      <c r="C269" s="123"/>
      <c r="D269" s="113" t="s">
        <v>66</v>
      </c>
      <c r="E269" s="114">
        <v>1213271.27</v>
      </c>
      <c r="F269" s="161"/>
      <c r="G269" s="115">
        <f t="shared" si="3"/>
        <v>101205229.3238</v>
      </c>
    </row>
    <row r="270" spans="1:9" s="7" customFormat="1" ht="18" thickTop="1" thickBot="1" x14ac:dyDescent="0.25">
      <c r="A270" s="10"/>
      <c r="B270" s="122">
        <v>46079</v>
      </c>
      <c r="C270" s="123"/>
      <c r="D270" s="113" t="s">
        <v>110</v>
      </c>
      <c r="E270" s="114">
        <v>1304034.02</v>
      </c>
      <c r="F270" s="161"/>
      <c r="G270" s="115">
        <f t="shared" si="3"/>
        <v>102509263.34379999</v>
      </c>
    </row>
    <row r="271" spans="1:9" s="7" customFormat="1" ht="18" thickTop="1" thickBot="1" x14ac:dyDescent="0.25">
      <c r="A271" s="10"/>
      <c r="B271" s="122">
        <v>46079</v>
      </c>
      <c r="C271" s="123"/>
      <c r="D271" s="113" t="s">
        <v>128</v>
      </c>
      <c r="E271" s="114">
        <v>20638</v>
      </c>
      <c r="F271" s="161"/>
      <c r="G271" s="115">
        <f t="shared" si="3"/>
        <v>102529901.34379999</v>
      </c>
    </row>
    <row r="272" spans="1:9" s="7" customFormat="1" ht="18" thickTop="1" thickBot="1" x14ac:dyDescent="0.25">
      <c r="A272" s="10"/>
      <c r="B272" s="122">
        <v>46079</v>
      </c>
      <c r="C272" s="123"/>
      <c r="D272" s="113" t="s">
        <v>59</v>
      </c>
      <c r="E272" s="114">
        <v>228417</v>
      </c>
      <c r="F272" s="161"/>
      <c r="G272" s="115">
        <f t="shared" si="3"/>
        <v>102758318.34379999</v>
      </c>
    </row>
    <row r="273" spans="1:7" s="7" customFormat="1" ht="18" thickTop="1" thickBot="1" x14ac:dyDescent="0.25">
      <c r="A273" s="10"/>
      <c r="B273" s="122">
        <v>46079</v>
      </c>
      <c r="C273" s="123"/>
      <c r="D273" s="113" t="s">
        <v>70</v>
      </c>
      <c r="E273" s="114">
        <v>33332.160000000003</v>
      </c>
      <c r="F273" s="161"/>
      <c r="G273" s="115">
        <f t="shared" si="3"/>
        <v>102791650.50379999</v>
      </c>
    </row>
    <row r="274" spans="1:7" s="7" customFormat="1" ht="18" thickTop="1" thickBot="1" x14ac:dyDescent="0.25">
      <c r="A274" s="10"/>
      <c r="B274" s="122">
        <v>46079</v>
      </c>
      <c r="C274" s="123"/>
      <c r="D274" s="113" t="s">
        <v>21</v>
      </c>
      <c r="E274" s="114"/>
      <c r="F274" s="161">
        <v>1085469.56</v>
      </c>
      <c r="G274" s="115">
        <f t="shared" si="3"/>
        <v>101706180.94379999</v>
      </c>
    </row>
    <row r="275" spans="1:7" s="7" customFormat="1" ht="18" thickTop="1" thickBot="1" x14ac:dyDescent="0.25">
      <c r="A275" s="10"/>
      <c r="B275" s="122">
        <v>46080</v>
      </c>
      <c r="C275" s="123"/>
      <c r="D275" s="113" t="s">
        <v>36</v>
      </c>
      <c r="E275" s="114">
        <v>20360</v>
      </c>
      <c r="F275" s="161"/>
      <c r="G275" s="115">
        <f t="shared" ref="G275:G338" si="4">G274+E275-F275</f>
        <v>101726540.94379999</v>
      </c>
    </row>
    <row r="276" spans="1:7" s="7" customFormat="1" ht="18" thickTop="1" thickBot="1" x14ac:dyDescent="0.25">
      <c r="A276" s="10"/>
      <c r="B276" s="122">
        <v>46080</v>
      </c>
      <c r="C276" s="123"/>
      <c r="D276" s="113" t="s">
        <v>26</v>
      </c>
      <c r="E276" s="114">
        <v>570</v>
      </c>
      <c r="F276" s="161"/>
      <c r="G276" s="115">
        <f t="shared" si="4"/>
        <v>101727110.94379999</v>
      </c>
    </row>
    <row r="277" spans="1:7" s="7" customFormat="1" ht="18" thickTop="1" thickBot="1" x14ac:dyDescent="0.25">
      <c r="A277" s="10"/>
      <c r="B277" s="122">
        <v>46081</v>
      </c>
      <c r="C277" s="123"/>
      <c r="D277" s="113" t="s">
        <v>26</v>
      </c>
      <c r="E277" s="114">
        <v>24840</v>
      </c>
      <c r="F277" s="161"/>
      <c r="G277" s="115">
        <f t="shared" si="4"/>
        <v>101751950.94379999</v>
      </c>
    </row>
    <row r="278" spans="1:7" s="7" customFormat="1" ht="18" hidden="1" thickTop="1" thickBot="1" x14ac:dyDescent="0.25">
      <c r="A278" s="10"/>
      <c r="B278" s="122"/>
      <c r="C278" s="123"/>
      <c r="D278" s="113"/>
      <c r="E278" s="114"/>
      <c r="F278" s="161"/>
      <c r="G278" s="115">
        <f t="shared" si="4"/>
        <v>101751950.94379999</v>
      </c>
    </row>
    <row r="279" spans="1:7" s="7" customFormat="1" ht="18" hidden="1" thickTop="1" thickBot="1" x14ac:dyDescent="0.25">
      <c r="A279" s="10"/>
      <c r="B279" s="122"/>
      <c r="C279" s="123"/>
      <c r="D279" s="113"/>
      <c r="E279" s="114"/>
      <c r="F279" s="161"/>
      <c r="G279" s="115">
        <f t="shared" si="4"/>
        <v>101751950.94379999</v>
      </c>
    </row>
    <row r="280" spans="1:7" s="7" customFormat="1" ht="18" hidden="1" thickTop="1" thickBot="1" x14ac:dyDescent="0.25">
      <c r="A280" s="10"/>
      <c r="B280" s="122"/>
      <c r="C280" s="123"/>
      <c r="D280" s="113"/>
      <c r="E280" s="114"/>
      <c r="F280" s="161"/>
      <c r="G280" s="115">
        <f t="shared" si="4"/>
        <v>101751950.94379999</v>
      </c>
    </row>
    <row r="281" spans="1:7" s="7" customFormat="1" ht="18" hidden="1" thickTop="1" thickBot="1" x14ac:dyDescent="0.25">
      <c r="A281" s="10"/>
      <c r="B281" s="122"/>
      <c r="C281" s="123"/>
      <c r="D281" s="113"/>
      <c r="E281" s="114"/>
      <c r="F281" s="161"/>
      <c r="G281" s="115">
        <f t="shared" si="4"/>
        <v>101751950.94379999</v>
      </c>
    </row>
    <row r="282" spans="1:7" s="7" customFormat="1" ht="18" hidden="1" thickTop="1" thickBot="1" x14ac:dyDescent="0.25">
      <c r="A282" s="10"/>
      <c r="B282" s="122"/>
      <c r="C282" s="123"/>
      <c r="D282" s="113"/>
      <c r="E282" s="114"/>
      <c r="F282" s="161"/>
      <c r="G282" s="115">
        <f t="shared" si="4"/>
        <v>101751950.94379999</v>
      </c>
    </row>
    <row r="283" spans="1:7" s="7" customFormat="1" ht="18" hidden="1" thickTop="1" thickBot="1" x14ac:dyDescent="0.25">
      <c r="A283" s="10"/>
      <c r="B283" s="122"/>
      <c r="C283" s="123"/>
      <c r="D283" s="113"/>
      <c r="E283" s="114"/>
      <c r="F283" s="161"/>
      <c r="G283" s="115">
        <f t="shared" si="4"/>
        <v>101751950.94379999</v>
      </c>
    </row>
    <row r="284" spans="1:7" s="7" customFormat="1" ht="18" hidden="1" thickTop="1" thickBot="1" x14ac:dyDescent="0.25">
      <c r="A284" s="10"/>
      <c r="B284" s="122"/>
      <c r="C284" s="123"/>
      <c r="D284" s="113"/>
      <c r="E284" s="114"/>
      <c r="F284" s="161"/>
      <c r="G284" s="115">
        <f t="shared" si="4"/>
        <v>101751950.94379999</v>
      </c>
    </row>
    <row r="285" spans="1:7" s="7" customFormat="1" ht="18" hidden="1" thickTop="1" thickBot="1" x14ac:dyDescent="0.25">
      <c r="A285" s="10"/>
      <c r="B285" s="122"/>
      <c r="C285" s="123"/>
      <c r="D285" s="113"/>
      <c r="E285" s="114"/>
      <c r="F285" s="161"/>
      <c r="G285" s="115">
        <f t="shared" si="4"/>
        <v>101751950.94379999</v>
      </c>
    </row>
    <row r="286" spans="1:7" s="7" customFormat="1" ht="18" hidden="1" thickTop="1" thickBot="1" x14ac:dyDescent="0.25">
      <c r="A286" s="10"/>
      <c r="B286" s="122"/>
      <c r="C286" s="123"/>
      <c r="D286" s="113"/>
      <c r="E286" s="114"/>
      <c r="F286" s="161"/>
      <c r="G286" s="115">
        <f t="shared" si="4"/>
        <v>101751950.94379999</v>
      </c>
    </row>
    <row r="287" spans="1:7" s="7" customFormat="1" ht="18" hidden="1" thickTop="1" thickBot="1" x14ac:dyDescent="0.25">
      <c r="A287" s="10"/>
      <c r="B287" s="122"/>
      <c r="C287" s="123"/>
      <c r="D287" s="113"/>
      <c r="E287" s="114"/>
      <c r="F287" s="161"/>
      <c r="G287" s="115">
        <f t="shared" si="4"/>
        <v>101751950.94379999</v>
      </c>
    </row>
    <row r="288" spans="1:7" s="7" customFormat="1" ht="14.25" hidden="1" customHeight="1" thickTop="1" thickBot="1" x14ac:dyDescent="0.25">
      <c r="A288" s="10"/>
      <c r="B288" s="122"/>
      <c r="C288" s="123"/>
      <c r="D288" s="113"/>
      <c r="E288" s="114"/>
      <c r="F288" s="161"/>
      <c r="G288" s="115">
        <f t="shared" si="4"/>
        <v>101751950.94379999</v>
      </c>
    </row>
    <row r="289" spans="1:7" s="7" customFormat="1" ht="18" hidden="1" thickTop="1" thickBot="1" x14ac:dyDescent="0.25">
      <c r="A289" s="10"/>
      <c r="B289" s="122"/>
      <c r="C289" s="123"/>
      <c r="D289" s="113"/>
      <c r="E289" s="114"/>
      <c r="F289" s="161"/>
      <c r="G289" s="115">
        <f t="shared" si="4"/>
        <v>101751950.94379999</v>
      </c>
    </row>
    <row r="290" spans="1:7" s="7" customFormat="1" ht="18" hidden="1" thickTop="1" thickBot="1" x14ac:dyDescent="0.25">
      <c r="A290" s="10"/>
      <c r="B290" s="122"/>
      <c r="C290" s="123"/>
      <c r="D290" s="113"/>
      <c r="E290" s="114"/>
      <c r="F290" s="161"/>
      <c r="G290" s="115">
        <f t="shared" si="4"/>
        <v>101751950.94379999</v>
      </c>
    </row>
    <row r="291" spans="1:7" s="7" customFormat="1" ht="18" hidden="1" thickTop="1" thickBot="1" x14ac:dyDescent="0.25">
      <c r="A291" s="10"/>
      <c r="B291" s="122"/>
      <c r="C291" s="123"/>
      <c r="D291" s="113"/>
      <c r="E291" s="114"/>
      <c r="F291" s="161"/>
      <c r="G291" s="115">
        <f t="shared" si="4"/>
        <v>101751950.94379999</v>
      </c>
    </row>
    <row r="292" spans="1:7" s="7" customFormat="1" ht="18" hidden="1" thickTop="1" thickBot="1" x14ac:dyDescent="0.25">
      <c r="A292" s="10"/>
      <c r="B292" s="122"/>
      <c r="C292" s="123"/>
      <c r="D292" s="113"/>
      <c r="E292" s="114"/>
      <c r="F292" s="161"/>
      <c r="G292" s="115">
        <f t="shared" si="4"/>
        <v>101751950.94379999</v>
      </c>
    </row>
    <row r="293" spans="1:7" s="7" customFormat="1" ht="18" hidden="1" thickTop="1" thickBot="1" x14ac:dyDescent="0.25">
      <c r="A293" s="10"/>
      <c r="B293" s="122"/>
      <c r="C293" s="123"/>
      <c r="D293" s="113"/>
      <c r="E293" s="114"/>
      <c r="F293" s="161"/>
      <c r="G293" s="115">
        <f t="shared" si="4"/>
        <v>101751950.94379999</v>
      </c>
    </row>
    <row r="294" spans="1:7" s="7" customFormat="1" ht="18" hidden="1" thickTop="1" thickBot="1" x14ac:dyDescent="0.25">
      <c r="A294" s="10"/>
      <c r="B294" s="122"/>
      <c r="C294" s="123"/>
      <c r="D294" s="113"/>
      <c r="E294" s="114"/>
      <c r="F294" s="161"/>
      <c r="G294" s="115">
        <f t="shared" si="4"/>
        <v>101751950.94379999</v>
      </c>
    </row>
    <row r="295" spans="1:7" s="7" customFormat="1" ht="18" hidden="1" thickTop="1" thickBot="1" x14ac:dyDescent="0.25">
      <c r="A295" s="10"/>
      <c r="B295" s="122"/>
      <c r="C295" s="123"/>
      <c r="D295" s="113"/>
      <c r="E295" s="114"/>
      <c r="F295" s="161"/>
      <c r="G295" s="115">
        <f t="shared" si="4"/>
        <v>101751950.94379999</v>
      </c>
    </row>
    <row r="296" spans="1:7" s="7" customFormat="1" ht="18" hidden="1" thickTop="1" thickBot="1" x14ac:dyDescent="0.25">
      <c r="A296" s="10"/>
      <c r="B296" s="122"/>
      <c r="C296" s="123"/>
      <c r="D296" s="113"/>
      <c r="E296" s="114"/>
      <c r="F296" s="161"/>
      <c r="G296" s="115">
        <f t="shared" si="4"/>
        <v>101751950.94379999</v>
      </c>
    </row>
    <row r="297" spans="1:7" s="7" customFormat="1" ht="18" hidden="1" thickTop="1" thickBot="1" x14ac:dyDescent="0.25">
      <c r="A297" s="10"/>
      <c r="B297" s="122"/>
      <c r="C297" s="123"/>
      <c r="D297" s="113"/>
      <c r="E297" s="114"/>
      <c r="F297" s="161"/>
      <c r="G297" s="115">
        <f t="shared" si="4"/>
        <v>101751950.94379999</v>
      </c>
    </row>
    <row r="298" spans="1:7" s="7" customFormat="1" ht="18" hidden="1" thickTop="1" thickBot="1" x14ac:dyDescent="0.25">
      <c r="A298" s="10"/>
      <c r="B298" s="122"/>
      <c r="C298" s="123"/>
      <c r="D298" s="113"/>
      <c r="E298" s="114"/>
      <c r="F298" s="161"/>
      <c r="G298" s="115">
        <f t="shared" si="4"/>
        <v>101751950.94379999</v>
      </c>
    </row>
    <row r="299" spans="1:7" s="7" customFormat="1" ht="18" hidden="1" thickTop="1" thickBot="1" x14ac:dyDescent="0.25">
      <c r="A299" s="10"/>
      <c r="B299" s="122"/>
      <c r="C299" s="123"/>
      <c r="D299" s="113"/>
      <c r="E299" s="114"/>
      <c r="F299" s="161"/>
      <c r="G299" s="115">
        <f t="shared" si="4"/>
        <v>101751950.94379999</v>
      </c>
    </row>
    <row r="300" spans="1:7" s="7" customFormat="1" ht="18" hidden="1" thickTop="1" thickBot="1" x14ac:dyDescent="0.25">
      <c r="A300" s="10"/>
      <c r="B300" s="122"/>
      <c r="C300" s="123"/>
      <c r="D300" s="113"/>
      <c r="E300" s="114"/>
      <c r="F300" s="161"/>
      <c r="G300" s="115">
        <f t="shared" si="4"/>
        <v>101751950.94379999</v>
      </c>
    </row>
    <row r="301" spans="1:7" s="7" customFormat="1" ht="18" hidden="1" thickTop="1" thickBot="1" x14ac:dyDescent="0.25">
      <c r="A301" s="10"/>
      <c r="B301" s="122"/>
      <c r="C301" s="123"/>
      <c r="D301" s="113"/>
      <c r="E301" s="114"/>
      <c r="F301" s="161"/>
      <c r="G301" s="115">
        <f t="shared" si="4"/>
        <v>101751950.94379999</v>
      </c>
    </row>
    <row r="302" spans="1:7" s="7" customFormat="1" ht="18" hidden="1" thickTop="1" thickBot="1" x14ac:dyDescent="0.25">
      <c r="A302" s="10"/>
      <c r="B302" s="122"/>
      <c r="C302" s="123"/>
      <c r="D302" s="196"/>
      <c r="E302" s="197"/>
      <c r="F302" s="198"/>
      <c r="G302" s="115">
        <f t="shared" si="4"/>
        <v>101751950.94379999</v>
      </c>
    </row>
    <row r="303" spans="1:7" s="7" customFormat="1" ht="18" hidden="1" thickTop="1" thickBot="1" x14ac:dyDescent="0.25">
      <c r="A303" s="10"/>
      <c r="B303" s="122"/>
      <c r="C303" s="123"/>
      <c r="D303" s="196"/>
      <c r="E303" s="197"/>
      <c r="F303" s="198"/>
      <c r="G303" s="115">
        <f t="shared" si="4"/>
        <v>101751950.94379999</v>
      </c>
    </row>
    <row r="304" spans="1:7" s="7" customFormat="1" ht="18" hidden="1" thickTop="1" thickBot="1" x14ac:dyDescent="0.25">
      <c r="A304" s="10"/>
      <c r="B304" s="122"/>
      <c r="C304" s="123"/>
      <c r="D304" s="196"/>
      <c r="E304" s="197"/>
      <c r="F304" s="198"/>
      <c r="G304" s="115">
        <f t="shared" si="4"/>
        <v>101751950.94379999</v>
      </c>
    </row>
    <row r="305" spans="1:7" s="7" customFormat="1" ht="18" hidden="1" thickTop="1" thickBot="1" x14ac:dyDescent="0.25">
      <c r="A305" s="10"/>
      <c r="B305" s="122"/>
      <c r="C305" s="123"/>
      <c r="D305" s="196"/>
      <c r="E305" s="197"/>
      <c r="F305" s="198"/>
      <c r="G305" s="115">
        <f t="shared" si="4"/>
        <v>101751950.94379999</v>
      </c>
    </row>
    <row r="306" spans="1:7" s="7" customFormat="1" ht="18" hidden="1" thickTop="1" thickBot="1" x14ac:dyDescent="0.25">
      <c r="A306" s="10"/>
      <c r="B306" s="122"/>
      <c r="C306" s="123"/>
      <c r="D306" s="196"/>
      <c r="E306" s="197"/>
      <c r="F306" s="198"/>
      <c r="G306" s="115">
        <f t="shared" si="4"/>
        <v>101751950.94379999</v>
      </c>
    </row>
    <row r="307" spans="1:7" s="7" customFormat="1" ht="18" hidden="1" thickTop="1" thickBot="1" x14ac:dyDescent="0.25">
      <c r="A307" s="10"/>
      <c r="B307" s="122"/>
      <c r="C307" s="123"/>
      <c r="D307" s="196"/>
      <c r="E307" s="197"/>
      <c r="F307" s="198"/>
      <c r="G307" s="115">
        <f t="shared" si="4"/>
        <v>101751950.94379999</v>
      </c>
    </row>
    <row r="308" spans="1:7" s="7" customFormat="1" ht="18" hidden="1" thickTop="1" thickBot="1" x14ac:dyDescent="0.25">
      <c r="A308" s="10"/>
      <c r="B308" s="122"/>
      <c r="C308" s="123"/>
      <c r="D308" s="196"/>
      <c r="E308" s="197"/>
      <c r="F308" s="198"/>
      <c r="G308" s="115">
        <f t="shared" si="4"/>
        <v>101751950.94379999</v>
      </c>
    </row>
    <row r="309" spans="1:7" s="7" customFormat="1" ht="18" hidden="1" thickTop="1" thickBot="1" x14ac:dyDescent="0.25">
      <c r="A309" s="10"/>
      <c r="B309" s="122"/>
      <c r="C309" s="123"/>
      <c r="D309" s="196"/>
      <c r="E309" s="197"/>
      <c r="F309" s="198"/>
      <c r="G309" s="115">
        <f t="shared" si="4"/>
        <v>101751950.94379999</v>
      </c>
    </row>
    <row r="310" spans="1:7" s="7" customFormat="1" ht="18" hidden="1" thickTop="1" thickBot="1" x14ac:dyDescent="0.25">
      <c r="A310" s="10"/>
      <c r="B310" s="122"/>
      <c r="C310" s="123"/>
      <c r="D310" s="196"/>
      <c r="E310" s="197"/>
      <c r="F310" s="198"/>
      <c r="G310" s="115">
        <f t="shared" si="4"/>
        <v>101751950.94379999</v>
      </c>
    </row>
    <row r="311" spans="1:7" s="7" customFormat="1" ht="18" hidden="1" thickTop="1" thickBot="1" x14ac:dyDescent="0.25">
      <c r="A311" s="10"/>
      <c r="B311" s="122"/>
      <c r="C311" s="123"/>
      <c r="D311" s="196"/>
      <c r="E311" s="197"/>
      <c r="F311" s="198"/>
      <c r="G311" s="115">
        <f t="shared" si="4"/>
        <v>101751950.94379999</v>
      </c>
    </row>
    <row r="312" spans="1:7" s="7" customFormat="1" ht="18" hidden="1" thickTop="1" thickBot="1" x14ac:dyDescent="0.25">
      <c r="A312" s="10"/>
      <c r="B312" s="122"/>
      <c r="C312" s="123"/>
      <c r="D312" s="196"/>
      <c r="E312" s="197"/>
      <c r="F312" s="198"/>
      <c r="G312" s="115">
        <f t="shared" si="4"/>
        <v>101751950.94379999</v>
      </c>
    </row>
    <row r="313" spans="1:7" s="7" customFormat="1" ht="18" hidden="1" thickTop="1" thickBot="1" x14ac:dyDescent="0.25">
      <c r="A313" s="10"/>
      <c r="B313" s="122"/>
      <c r="C313" s="123"/>
      <c r="D313" s="196"/>
      <c r="E313" s="197"/>
      <c r="F313" s="198"/>
      <c r="G313" s="115">
        <f t="shared" si="4"/>
        <v>101751950.94379999</v>
      </c>
    </row>
    <row r="314" spans="1:7" s="7" customFormat="1" ht="18" hidden="1" thickTop="1" thickBot="1" x14ac:dyDescent="0.25">
      <c r="A314" s="10"/>
      <c r="B314" s="122"/>
      <c r="C314" s="123"/>
      <c r="D314" s="196"/>
      <c r="E314" s="197"/>
      <c r="F314" s="198"/>
      <c r="G314" s="115">
        <f t="shared" si="4"/>
        <v>101751950.94379999</v>
      </c>
    </row>
    <row r="315" spans="1:7" s="7" customFormat="1" ht="18" hidden="1" thickTop="1" thickBot="1" x14ac:dyDescent="0.25">
      <c r="A315" s="10"/>
      <c r="B315" s="122"/>
      <c r="C315" s="123"/>
      <c r="D315" s="196"/>
      <c r="E315" s="197"/>
      <c r="F315" s="198"/>
      <c r="G315" s="115">
        <f t="shared" si="4"/>
        <v>101751950.94379999</v>
      </c>
    </row>
    <row r="316" spans="1:7" s="7" customFormat="1" ht="18" hidden="1" thickTop="1" thickBot="1" x14ac:dyDescent="0.25">
      <c r="A316" s="10"/>
      <c r="B316" s="122"/>
      <c r="C316" s="123"/>
      <c r="D316" s="196"/>
      <c r="E316" s="197"/>
      <c r="F316" s="198"/>
      <c r="G316" s="115">
        <f t="shared" si="4"/>
        <v>101751950.94379999</v>
      </c>
    </row>
    <row r="317" spans="1:7" s="7" customFormat="1" ht="53.25" hidden="1" customHeight="1" thickTop="1" thickBot="1" x14ac:dyDescent="0.25">
      <c r="A317" s="10"/>
      <c r="B317" s="122"/>
      <c r="C317" s="123"/>
      <c r="D317" s="196"/>
      <c r="E317" s="197"/>
      <c r="F317" s="198"/>
      <c r="G317" s="115">
        <f t="shared" si="4"/>
        <v>101751950.94379999</v>
      </c>
    </row>
    <row r="318" spans="1:7" s="7" customFormat="1" ht="18" hidden="1" thickTop="1" thickBot="1" x14ac:dyDescent="0.25">
      <c r="A318" s="10"/>
      <c r="B318" s="122"/>
      <c r="C318" s="123"/>
      <c r="D318" s="196"/>
      <c r="E318" s="197"/>
      <c r="F318" s="198"/>
      <c r="G318" s="115">
        <f t="shared" si="4"/>
        <v>101751950.94379999</v>
      </c>
    </row>
    <row r="319" spans="1:7" s="7" customFormat="1" ht="18" hidden="1" thickTop="1" thickBot="1" x14ac:dyDescent="0.25">
      <c r="A319" s="10"/>
      <c r="B319" s="122"/>
      <c r="C319" s="123"/>
      <c r="D319" s="196"/>
      <c r="E319" s="197"/>
      <c r="F319" s="198"/>
      <c r="G319" s="115">
        <f t="shared" si="4"/>
        <v>101751950.94379999</v>
      </c>
    </row>
    <row r="320" spans="1:7" s="7" customFormat="1" ht="18" hidden="1" thickTop="1" thickBot="1" x14ac:dyDescent="0.25">
      <c r="A320" s="10"/>
      <c r="B320" s="122"/>
      <c r="C320" s="123"/>
      <c r="D320" s="196"/>
      <c r="E320" s="197"/>
      <c r="F320" s="198"/>
      <c r="G320" s="115">
        <f t="shared" si="4"/>
        <v>101751950.94379999</v>
      </c>
    </row>
    <row r="321" spans="1:7" s="7" customFormat="1" ht="18" hidden="1" thickTop="1" thickBot="1" x14ac:dyDescent="0.25">
      <c r="A321" s="10"/>
      <c r="B321" s="122"/>
      <c r="C321" s="123"/>
      <c r="D321" s="196"/>
      <c r="E321" s="197"/>
      <c r="F321" s="198"/>
      <c r="G321" s="115">
        <f t="shared" si="4"/>
        <v>101751950.94379999</v>
      </c>
    </row>
    <row r="322" spans="1:7" s="7" customFormat="1" ht="18" hidden="1" thickTop="1" thickBot="1" x14ac:dyDescent="0.25">
      <c r="A322" s="10"/>
      <c r="B322" s="122"/>
      <c r="C322" s="123"/>
      <c r="D322" s="196"/>
      <c r="E322" s="197"/>
      <c r="F322" s="198"/>
      <c r="G322" s="115">
        <f t="shared" si="4"/>
        <v>101751950.94379999</v>
      </c>
    </row>
    <row r="323" spans="1:7" s="7" customFormat="1" ht="18" hidden="1" thickTop="1" thickBot="1" x14ac:dyDescent="0.25">
      <c r="A323" s="10"/>
      <c r="B323" s="122"/>
      <c r="C323" s="123"/>
      <c r="D323" s="196"/>
      <c r="E323" s="197"/>
      <c r="F323" s="198"/>
      <c r="G323" s="115">
        <f t="shared" si="4"/>
        <v>101751950.94379999</v>
      </c>
    </row>
    <row r="324" spans="1:7" s="7" customFormat="1" ht="18" hidden="1" thickTop="1" thickBot="1" x14ac:dyDescent="0.25">
      <c r="A324" s="10"/>
      <c r="B324" s="122"/>
      <c r="C324" s="123"/>
      <c r="D324" s="196"/>
      <c r="E324" s="197"/>
      <c r="F324" s="198"/>
      <c r="G324" s="115">
        <f t="shared" si="4"/>
        <v>101751950.94379999</v>
      </c>
    </row>
    <row r="325" spans="1:7" s="7" customFormat="1" ht="18" hidden="1" thickTop="1" thickBot="1" x14ac:dyDescent="0.25">
      <c r="A325" s="10"/>
      <c r="B325" s="122"/>
      <c r="C325" s="123"/>
      <c r="D325" s="196"/>
      <c r="E325" s="197"/>
      <c r="F325" s="198"/>
      <c r="G325" s="115">
        <f t="shared" si="4"/>
        <v>101751950.94379999</v>
      </c>
    </row>
    <row r="326" spans="1:7" s="7" customFormat="1" ht="18" hidden="1" thickTop="1" thickBot="1" x14ac:dyDescent="0.25">
      <c r="A326" s="10"/>
      <c r="B326" s="122"/>
      <c r="C326" s="123"/>
      <c r="D326" s="196"/>
      <c r="E326" s="197"/>
      <c r="F326" s="198"/>
      <c r="G326" s="115">
        <f t="shared" si="4"/>
        <v>101751950.94379999</v>
      </c>
    </row>
    <row r="327" spans="1:7" s="7" customFormat="1" ht="18" hidden="1" thickTop="1" thickBot="1" x14ac:dyDescent="0.25">
      <c r="A327" s="10"/>
      <c r="B327" s="122"/>
      <c r="C327" s="123"/>
      <c r="D327" s="196"/>
      <c r="E327" s="197"/>
      <c r="F327" s="198"/>
      <c r="G327" s="115">
        <f t="shared" si="4"/>
        <v>101751950.94379999</v>
      </c>
    </row>
    <row r="328" spans="1:7" s="7" customFormat="1" ht="18" hidden="1" thickTop="1" thickBot="1" x14ac:dyDescent="0.25">
      <c r="A328" s="10"/>
      <c r="B328" s="122"/>
      <c r="C328" s="123"/>
      <c r="D328" s="196"/>
      <c r="E328" s="197"/>
      <c r="F328" s="198"/>
      <c r="G328" s="115">
        <f t="shared" si="4"/>
        <v>101751950.94379999</v>
      </c>
    </row>
    <row r="329" spans="1:7" s="7" customFormat="1" ht="18" hidden="1" thickTop="1" thickBot="1" x14ac:dyDescent="0.25">
      <c r="A329" s="10"/>
      <c r="B329" s="122"/>
      <c r="C329" s="123"/>
      <c r="D329" s="196"/>
      <c r="E329" s="197"/>
      <c r="F329" s="198"/>
      <c r="G329" s="115">
        <f t="shared" si="4"/>
        <v>101751950.94379999</v>
      </c>
    </row>
    <row r="330" spans="1:7" s="7" customFormat="1" ht="18" hidden="1" thickTop="1" thickBot="1" x14ac:dyDescent="0.25">
      <c r="A330" s="10"/>
      <c r="B330" s="122"/>
      <c r="C330" s="123"/>
      <c r="D330" s="196"/>
      <c r="E330" s="197"/>
      <c r="F330" s="198"/>
      <c r="G330" s="115">
        <f t="shared" si="4"/>
        <v>101751950.94379999</v>
      </c>
    </row>
    <row r="331" spans="1:7" s="7" customFormat="1" ht="18" hidden="1" thickTop="1" thickBot="1" x14ac:dyDescent="0.25">
      <c r="A331" s="10"/>
      <c r="B331" s="122"/>
      <c r="C331" s="123"/>
      <c r="D331" s="196"/>
      <c r="E331" s="197"/>
      <c r="F331" s="198"/>
      <c r="G331" s="115">
        <f t="shared" si="4"/>
        <v>101751950.94379999</v>
      </c>
    </row>
    <row r="332" spans="1:7" s="7" customFormat="1" ht="18" hidden="1" thickTop="1" thickBot="1" x14ac:dyDescent="0.25">
      <c r="A332" s="10"/>
      <c r="B332" s="122"/>
      <c r="C332" s="123"/>
      <c r="D332" s="196"/>
      <c r="E332" s="197"/>
      <c r="F332" s="198"/>
      <c r="G332" s="115">
        <f t="shared" si="4"/>
        <v>101751950.94379999</v>
      </c>
    </row>
    <row r="333" spans="1:7" s="7" customFormat="1" ht="18" hidden="1" thickTop="1" thickBot="1" x14ac:dyDescent="0.25">
      <c r="A333" s="10"/>
      <c r="B333" s="122"/>
      <c r="C333" s="123"/>
      <c r="D333" s="196"/>
      <c r="E333" s="197"/>
      <c r="F333" s="198"/>
      <c r="G333" s="115">
        <f t="shared" si="4"/>
        <v>101751950.94379999</v>
      </c>
    </row>
    <row r="334" spans="1:7" s="7" customFormat="1" ht="18" hidden="1" thickTop="1" thickBot="1" x14ac:dyDescent="0.25">
      <c r="A334" s="10"/>
      <c r="B334" s="122"/>
      <c r="C334" s="123"/>
      <c r="D334" s="196"/>
      <c r="E334" s="197"/>
      <c r="F334" s="198"/>
      <c r="G334" s="115">
        <f t="shared" si="4"/>
        <v>101751950.94379999</v>
      </c>
    </row>
    <row r="335" spans="1:7" s="7" customFormat="1" ht="18" hidden="1" thickTop="1" thickBot="1" x14ac:dyDescent="0.25">
      <c r="A335" s="10"/>
      <c r="B335" s="122"/>
      <c r="C335" s="123"/>
      <c r="D335" s="196"/>
      <c r="E335" s="197"/>
      <c r="F335" s="198"/>
      <c r="G335" s="115">
        <f t="shared" si="4"/>
        <v>101751950.94379999</v>
      </c>
    </row>
    <row r="336" spans="1:7" s="7" customFormat="1" ht="18" hidden="1" thickTop="1" thickBot="1" x14ac:dyDescent="0.25">
      <c r="A336" s="10"/>
      <c r="B336" s="122"/>
      <c r="C336" s="123"/>
      <c r="D336" s="196"/>
      <c r="E336" s="197"/>
      <c r="F336" s="198"/>
      <c r="G336" s="115">
        <f t="shared" si="4"/>
        <v>101751950.94379999</v>
      </c>
    </row>
    <row r="337" spans="1:8" s="7" customFormat="1" ht="18" hidden="1" thickTop="1" thickBot="1" x14ac:dyDescent="0.25">
      <c r="A337" s="10"/>
      <c r="B337" s="122"/>
      <c r="C337" s="123"/>
      <c r="D337" s="196"/>
      <c r="E337" s="197"/>
      <c r="F337" s="198"/>
      <c r="G337" s="115">
        <f t="shared" si="4"/>
        <v>101751950.94379999</v>
      </c>
    </row>
    <row r="338" spans="1:8" s="7" customFormat="1" ht="18" hidden="1" thickTop="1" thickBot="1" x14ac:dyDescent="0.25">
      <c r="A338" s="10"/>
      <c r="B338" s="122"/>
      <c r="C338" s="123"/>
      <c r="D338" s="196"/>
      <c r="E338" s="197"/>
      <c r="F338" s="198"/>
      <c r="G338" s="115">
        <f t="shared" si="4"/>
        <v>101751950.94379999</v>
      </c>
    </row>
    <row r="339" spans="1:8" s="7" customFormat="1" ht="18" hidden="1" thickTop="1" thickBot="1" x14ac:dyDescent="0.25">
      <c r="A339" s="10"/>
      <c r="B339" s="122"/>
      <c r="C339" s="123"/>
      <c r="D339" s="196"/>
      <c r="E339" s="197"/>
      <c r="F339" s="198"/>
      <c r="G339" s="115">
        <f t="shared" ref="G339:G349" si="5">G338+E339-F339</f>
        <v>101751950.94379999</v>
      </c>
    </row>
    <row r="340" spans="1:8" s="7" customFormat="1" ht="18" hidden="1" thickTop="1" thickBot="1" x14ac:dyDescent="0.25">
      <c r="A340" s="10"/>
      <c r="B340" s="122"/>
      <c r="C340" s="123"/>
      <c r="D340" s="196"/>
      <c r="E340" s="197"/>
      <c r="F340" s="198"/>
      <c r="G340" s="115">
        <f t="shared" si="5"/>
        <v>101751950.94379999</v>
      </c>
    </row>
    <row r="341" spans="1:8" s="7" customFormat="1" ht="18" hidden="1" thickTop="1" thickBot="1" x14ac:dyDescent="0.25">
      <c r="A341" s="10"/>
      <c r="B341" s="122"/>
      <c r="C341" s="123"/>
      <c r="D341" s="196"/>
      <c r="E341" s="197"/>
      <c r="F341" s="198"/>
      <c r="G341" s="115">
        <f t="shared" si="5"/>
        <v>101751950.94379999</v>
      </c>
    </row>
    <row r="342" spans="1:8" s="7" customFormat="1" ht="18" hidden="1" thickTop="1" thickBot="1" x14ac:dyDescent="0.25">
      <c r="A342" s="10"/>
      <c r="B342" s="122"/>
      <c r="C342" s="123"/>
      <c r="D342" s="196"/>
      <c r="E342" s="197"/>
      <c r="F342" s="198"/>
      <c r="G342" s="115">
        <f t="shared" si="5"/>
        <v>101751950.94379999</v>
      </c>
    </row>
    <row r="343" spans="1:8" s="7" customFormat="1" ht="18" hidden="1" thickTop="1" thickBot="1" x14ac:dyDescent="0.25">
      <c r="A343" s="10"/>
      <c r="B343" s="122"/>
      <c r="C343" s="123"/>
      <c r="D343" s="196"/>
      <c r="E343" s="197"/>
      <c r="F343" s="198"/>
      <c r="G343" s="115">
        <f t="shared" si="5"/>
        <v>101751950.94379999</v>
      </c>
    </row>
    <row r="344" spans="1:8" s="7" customFormat="1" ht="18" hidden="1" thickTop="1" thickBot="1" x14ac:dyDescent="0.25">
      <c r="A344" s="10"/>
      <c r="B344" s="122"/>
      <c r="C344" s="123"/>
      <c r="D344" s="196"/>
      <c r="E344" s="197"/>
      <c r="F344" s="198"/>
      <c r="G344" s="115">
        <f t="shared" si="5"/>
        <v>101751950.94379999</v>
      </c>
    </row>
    <row r="345" spans="1:8" s="7" customFormat="1" ht="18" hidden="1" thickTop="1" thickBot="1" x14ac:dyDescent="0.25">
      <c r="A345" s="10"/>
      <c r="B345" s="122"/>
      <c r="C345" s="123"/>
      <c r="D345" s="196"/>
      <c r="E345" s="197"/>
      <c r="F345" s="198"/>
      <c r="G345" s="115">
        <f t="shared" si="5"/>
        <v>101751950.94379999</v>
      </c>
    </row>
    <row r="346" spans="1:8" s="7" customFormat="1" ht="18" hidden="1" thickTop="1" thickBot="1" x14ac:dyDescent="0.25">
      <c r="A346" s="10"/>
      <c r="B346" s="122"/>
      <c r="C346" s="123"/>
      <c r="D346" s="196"/>
      <c r="E346" s="197"/>
      <c r="F346" s="198"/>
      <c r="G346" s="115">
        <f t="shared" si="5"/>
        <v>101751950.94379999</v>
      </c>
    </row>
    <row r="347" spans="1:8" s="7" customFormat="1" ht="18" hidden="1" thickTop="1" thickBot="1" x14ac:dyDescent="0.25">
      <c r="A347" s="10"/>
      <c r="B347" s="122"/>
      <c r="C347" s="123"/>
      <c r="D347" s="196"/>
      <c r="E347" s="197"/>
      <c r="F347" s="198"/>
      <c r="G347" s="115">
        <f t="shared" si="5"/>
        <v>101751950.94379999</v>
      </c>
    </row>
    <row r="348" spans="1:8" s="7" customFormat="1" ht="18" hidden="1" thickTop="1" thickBot="1" x14ac:dyDescent="0.25">
      <c r="A348" s="10"/>
      <c r="B348" s="122"/>
      <c r="C348" s="123"/>
      <c r="D348" s="196"/>
      <c r="E348" s="197"/>
      <c r="F348" s="198"/>
      <c r="G348" s="115">
        <f t="shared" si="5"/>
        <v>101751950.94379999</v>
      </c>
    </row>
    <row r="349" spans="1:8" s="7" customFormat="1" ht="18" hidden="1" thickTop="1" thickBot="1" x14ac:dyDescent="0.25">
      <c r="A349" s="10"/>
      <c r="B349" s="122"/>
      <c r="C349" s="123"/>
      <c r="D349" s="196"/>
      <c r="E349" s="197"/>
      <c r="F349" s="198"/>
      <c r="G349" s="115">
        <f t="shared" si="5"/>
        <v>101751950.94379999</v>
      </c>
    </row>
    <row r="350" spans="1:8" ht="18" thickTop="1" thickBot="1" x14ac:dyDescent="0.25">
      <c r="A350" s="23"/>
      <c r="B350" s="192"/>
      <c r="C350" s="193"/>
      <c r="D350" s="193" t="s">
        <v>8</v>
      </c>
      <c r="E350" s="194">
        <f>SUM(E18:E349)</f>
        <v>35326564.970000006</v>
      </c>
      <c r="F350" s="195">
        <f>SUM(F18:F349)</f>
        <v>60212613.149999991</v>
      </c>
      <c r="G350" s="115">
        <f>G17+E350-F350</f>
        <v>101751950.94379999</v>
      </c>
      <c r="H350" s="24">
        <f>+G350-'[2]CTA. RECOLECTORA (010) y 3000'!$G$908</f>
        <v>0</v>
      </c>
    </row>
    <row r="351" spans="1:8" ht="16.5" x14ac:dyDescent="0.2">
      <c r="A351" s="5"/>
      <c r="B351" s="124"/>
      <c r="C351" s="124"/>
      <c r="D351" s="124"/>
      <c r="E351" s="125"/>
      <c r="F351" s="184"/>
      <c r="G351" s="125"/>
    </row>
    <row r="352" spans="1:8" ht="16.5" x14ac:dyDescent="0.2">
      <c r="A352" s="5"/>
      <c r="B352" s="124"/>
      <c r="C352" s="126" t="s">
        <v>28</v>
      </c>
      <c r="D352" s="127"/>
      <c r="E352" s="80"/>
      <c r="F352" s="185"/>
      <c r="G352" s="125"/>
    </row>
    <row r="353" spans="1:8" ht="16.5" x14ac:dyDescent="0.2">
      <c r="A353" s="5"/>
      <c r="B353" s="124"/>
      <c r="C353" s="126" t="s">
        <v>30</v>
      </c>
      <c r="D353" s="127"/>
      <c r="E353" s="80"/>
      <c r="F353" s="185"/>
      <c r="G353" s="125"/>
    </row>
    <row r="354" spans="1:8" ht="16.5" x14ac:dyDescent="0.2">
      <c r="A354" s="5"/>
      <c r="B354" s="124"/>
      <c r="C354" s="126"/>
      <c r="D354" s="77" t="s">
        <v>33</v>
      </c>
      <c r="E354" s="126"/>
      <c r="G354" s="167"/>
    </row>
    <row r="355" spans="1:8" ht="16.5" x14ac:dyDescent="0.2">
      <c r="A355" s="5"/>
      <c r="B355" s="124"/>
      <c r="C355" s="127"/>
      <c r="D355" s="77" t="s">
        <v>28</v>
      </c>
      <c r="E355" s="78" t="s">
        <v>35</v>
      </c>
      <c r="G355" s="77" t="s">
        <v>34</v>
      </c>
    </row>
    <row r="356" spans="1:8" ht="16.5" x14ac:dyDescent="0.2">
      <c r="A356" s="5"/>
      <c r="B356" s="124"/>
      <c r="C356" s="127"/>
      <c r="D356" s="77" t="s">
        <v>30</v>
      </c>
      <c r="E356" s="77" t="s">
        <v>29</v>
      </c>
      <c r="G356" s="77" t="s">
        <v>32</v>
      </c>
    </row>
    <row r="357" spans="1:8" ht="16.5" x14ac:dyDescent="0.2">
      <c r="A357" s="5"/>
      <c r="B357" s="124"/>
      <c r="C357" s="127"/>
      <c r="D357" s="77" t="s">
        <v>31</v>
      </c>
      <c r="E357" s="77" t="s">
        <v>57</v>
      </c>
      <c r="G357" s="77" t="s">
        <v>58</v>
      </c>
    </row>
    <row r="358" spans="1:8" ht="16.5" x14ac:dyDescent="0.2">
      <c r="A358" s="5"/>
      <c r="B358" s="124"/>
      <c r="C358" s="127"/>
      <c r="D358" s="80"/>
      <c r="E358" s="77" t="s">
        <v>46</v>
      </c>
      <c r="F358" s="184"/>
      <c r="G358" s="77" t="s">
        <v>45</v>
      </c>
      <c r="H358" s="22"/>
    </row>
    <row r="359" spans="1:8" ht="16.5" x14ac:dyDescent="0.2">
      <c r="A359" s="5"/>
      <c r="B359" s="124"/>
      <c r="C359" s="127"/>
      <c r="D359" s="80"/>
      <c r="F359" s="184"/>
      <c r="G359" s="125"/>
    </row>
    <row r="360" spans="1:8" ht="16.5" x14ac:dyDescent="0.2">
      <c r="A360" s="5"/>
      <c r="B360" s="124"/>
      <c r="C360" s="127"/>
      <c r="D360" s="80"/>
      <c r="F360" s="184"/>
      <c r="G360" s="125"/>
    </row>
    <row r="361" spans="1:8" ht="16.5" x14ac:dyDescent="0.2">
      <c r="A361" s="5"/>
      <c r="B361" s="124"/>
      <c r="C361" s="127"/>
      <c r="D361" s="80"/>
      <c r="F361" s="184"/>
      <c r="G361" s="125"/>
    </row>
    <row r="362" spans="1:8" ht="16.5" x14ac:dyDescent="0.2">
      <c r="A362" s="5"/>
      <c r="B362" s="124"/>
      <c r="C362" s="124"/>
      <c r="F362" s="184"/>
      <c r="G362" s="125"/>
    </row>
    <row r="363" spans="1:8" ht="16.5" x14ac:dyDescent="0.2">
      <c r="A363" s="5"/>
      <c r="B363" s="124"/>
      <c r="C363" s="124"/>
      <c r="E363" s="80"/>
      <c r="F363" s="184"/>
      <c r="G363" s="125"/>
    </row>
    <row r="364" spans="1:8" ht="16.5" x14ac:dyDescent="0.2">
      <c r="A364" s="5"/>
      <c r="B364" s="5"/>
      <c r="C364" s="5"/>
      <c r="F364" s="187"/>
      <c r="G364" s="8"/>
    </row>
    <row r="365" spans="1:8" ht="16.5" x14ac:dyDescent="0.2">
      <c r="A365" s="5"/>
      <c r="B365" s="5"/>
      <c r="C365" s="5"/>
      <c r="F365" s="187"/>
      <c r="G365" s="8"/>
    </row>
    <row r="366" spans="1:8" ht="16.5" x14ac:dyDescent="0.2">
      <c r="A366" s="5"/>
      <c r="B366" s="5"/>
      <c r="C366" s="5"/>
      <c r="E366" s="8"/>
      <c r="F366" s="187"/>
      <c r="G366" s="8"/>
    </row>
    <row r="367" spans="1:8" x14ac:dyDescent="0.2">
      <c r="A367" s="9"/>
      <c r="B367" s="9"/>
      <c r="C367" s="9"/>
      <c r="D367" s="9"/>
      <c r="E367" s="9"/>
      <c r="F367" s="188"/>
      <c r="G367" s="9"/>
    </row>
    <row r="368" spans="1:8" x14ac:dyDescent="0.2">
      <c r="A368" s="9"/>
      <c r="B368" s="9"/>
      <c r="C368" s="9"/>
      <c r="D368" s="9"/>
      <c r="E368" s="9"/>
      <c r="F368" s="188"/>
      <c r="G368" s="9"/>
    </row>
    <row r="369" spans="1:7" x14ac:dyDescent="0.2">
      <c r="A369" s="9"/>
      <c r="B369" s="9"/>
      <c r="C369" s="9"/>
      <c r="D369" s="9"/>
      <c r="E369" s="9"/>
      <c r="F369" s="188"/>
      <c r="G369" s="9"/>
    </row>
    <row r="388" spans="1:1" ht="13.5" thickBot="1" x14ac:dyDescent="0.25"/>
    <row r="389" spans="1:1" ht="15" x14ac:dyDescent="0.2">
      <c r="A389" s="2"/>
    </row>
  </sheetData>
  <autoFilter ref="B1:H389" xr:uid="{00000000-0009-0000-0000-000000000000}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5" manualBreakCount="5">
    <brk id="65" max="6" man="1"/>
    <brk id="113" max="6" man="1"/>
    <brk id="164" max="6" man="1"/>
    <brk id="208" max="6" man="1"/>
    <brk id="259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FFC000"/>
  </sheetPr>
  <dimension ref="A1:CQ394"/>
  <sheetViews>
    <sheetView topLeftCell="B300" zoomScale="80" zoomScaleNormal="80" workbookViewId="0">
      <selection activeCell="J346" sqref="J346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73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68"/>
    </row>
    <row r="2" spans="1:13" s="11" customFormat="1" x14ac:dyDescent="0.2">
      <c r="E2" s="168"/>
    </row>
    <row r="3" spans="1:13" s="14" customFormat="1" ht="12" customHeight="1" x14ac:dyDescent="0.2">
      <c r="E3" s="169"/>
    </row>
    <row r="4" spans="1:13" s="15" customFormat="1" ht="18" customHeight="1" x14ac:dyDescent="0.3">
      <c r="B4" s="16"/>
      <c r="C4" s="16"/>
      <c r="D4" s="12"/>
      <c r="E4" s="170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22" t="s">
        <v>10</v>
      </c>
      <c r="D6" s="222"/>
      <c r="E6" s="222"/>
      <c r="F6" s="222"/>
      <c r="G6" s="222"/>
      <c r="H6" s="222"/>
      <c r="I6" s="222"/>
      <c r="J6" s="16"/>
      <c r="K6" s="16"/>
    </row>
    <row r="7" spans="1:13" s="14" customFormat="1" ht="18.75" x14ac:dyDescent="0.2">
      <c r="B7" s="15"/>
      <c r="C7" s="228" t="s">
        <v>18</v>
      </c>
      <c r="D7" s="228"/>
      <c r="E7" s="228"/>
      <c r="F7" s="228"/>
      <c r="G7" s="228"/>
      <c r="H7" s="228"/>
      <c r="I7" s="228"/>
    </row>
    <row r="8" spans="1:13" s="14" customFormat="1" ht="21" customHeight="1" x14ac:dyDescent="0.2">
      <c r="B8" s="15"/>
      <c r="C8" s="228" t="s">
        <v>3</v>
      </c>
      <c r="D8" s="228"/>
      <c r="E8" s="228"/>
      <c r="F8" s="228"/>
      <c r="G8" s="228"/>
      <c r="H8" s="228"/>
      <c r="I8" s="228"/>
    </row>
    <row r="9" spans="1:13" s="14" customFormat="1" ht="18.75" x14ac:dyDescent="0.2">
      <c r="C9" s="228" t="s">
        <v>81</v>
      </c>
      <c r="D9" s="228"/>
      <c r="E9" s="228"/>
      <c r="F9" s="228"/>
      <c r="G9" s="228"/>
      <c r="H9" s="228"/>
      <c r="I9" s="228"/>
    </row>
    <row r="10" spans="1:13" s="11" customFormat="1" ht="19.5" customHeight="1" thickBot="1" x14ac:dyDescent="0.25">
      <c r="E10" s="168"/>
    </row>
    <row r="11" spans="1:13" s="3" customFormat="1" ht="28.5" customHeight="1" thickTop="1" thickBot="1" x14ac:dyDescent="0.25">
      <c r="A11" s="7"/>
      <c r="B11" s="7"/>
      <c r="C11" s="227"/>
      <c r="D11" s="224" t="s">
        <v>16</v>
      </c>
      <c r="E11" s="224"/>
      <c r="F11" s="224"/>
      <c r="G11" s="224"/>
      <c r="H11" s="224"/>
      <c r="I11" s="224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27"/>
      <c r="D12" s="223" t="s">
        <v>7</v>
      </c>
      <c r="E12" s="223"/>
      <c r="F12" s="223"/>
      <c r="G12" s="223"/>
      <c r="H12" s="223"/>
      <c r="I12" s="46">
        <f>+'[2]CTA. RECOLECTORA AUXILIAR 3001'!$J$394</f>
        <v>-50117115.818900056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27"/>
      <c r="D13" s="57" t="s">
        <v>4</v>
      </c>
      <c r="E13" s="57" t="s">
        <v>5</v>
      </c>
      <c r="F13" s="57" t="s">
        <v>6</v>
      </c>
      <c r="G13" s="57" t="s">
        <v>0</v>
      </c>
      <c r="H13" s="57" t="s">
        <v>1</v>
      </c>
      <c r="I13" s="57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42"/>
      <c r="D14" s="143"/>
      <c r="E14" s="171"/>
      <c r="F14" s="136">
        <f>+'INGRESOS CUENTA COLECT'!D17</f>
        <v>46053</v>
      </c>
      <c r="G14" s="144"/>
      <c r="H14" s="145">
        <v>0</v>
      </c>
      <c r="I14" s="56">
        <f>+I12</f>
        <v>-50117115.818900056</v>
      </c>
    </row>
    <row r="15" spans="1:13" s="6" customFormat="1" ht="31.5" customHeight="1" thickTop="1" thickBot="1" x14ac:dyDescent="0.25">
      <c r="C15" s="58"/>
      <c r="D15" s="60">
        <v>46055</v>
      </c>
      <c r="E15" s="61"/>
      <c r="F15" s="96" t="s">
        <v>21</v>
      </c>
      <c r="G15" s="100">
        <v>2703311.67</v>
      </c>
      <c r="H15" s="100"/>
      <c r="I15" s="40">
        <f>I14+G15-H15</f>
        <v>-47413804.148900054</v>
      </c>
    </row>
    <row r="16" spans="1:13" s="6" customFormat="1" ht="31.5" customHeight="1" thickTop="1" thickBot="1" x14ac:dyDescent="0.25">
      <c r="C16" s="132"/>
      <c r="D16" s="60">
        <v>46057</v>
      </c>
      <c r="E16" s="61"/>
      <c r="F16" s="96" t="s">
        <v>21</v>
      </c>
      <c r="G16" s="100">
        <v>388954.24</v>
      </c>
      <c r="H16" s="100"/>
      <c r="I16" s="40">
        <f t="shared" ref="I16:I200" si="0">I15+G16-H16</f>
        <v>-47024849.908900052</v>
      </c>
    </row>
    <row r="17" spans="3:9" s="6" customFormat="1" ht="24.75" customHeight="1" thickTop="1" thickBot="1" x14ac:dyDescent="0.25">
      <c r="C17" s="59"/>
      <c r="D17" s="60">
        <v>46058</v>
      </c>
      <c r="E17" s="64"/>
      <c r="F17" s="96" t="s">
        <v>21</v>
      </c>
      <c r="G17" s="101">
        <v>3860323.75</v>
      </c>
      <c r="H17" s="101"/>
      <c r="I17" s="40">
        <f t="shared" si="0"/>
        <v>-43164526.158900052</v>
      </c>
    </row>
    <row r="18" spans="3:9" s="6" customFormat="1" ht="30" thickTop="1" thickBot="1" x14ac:dyDescent="0.25">
      <c r="C18" s="59"/>
      <c r="D18" s="60">
        <v>46059</v>
      </c>
      <c r="E18" s="61"/>
      <c r="F18" s="96" t="s">
        <v>21</v>
      </c>
      <c r="G18" s="101">
        <v>10700681.6</v>
      </c>
      <c r="H18" s="98"/>
      <c r="I18" s="40">
        <f t="shared" si="0"/>
        <v>-32463844.558900051</v>
      </c>
    </row>
    <row r="19" spans="3:9" s="6" customFormat="1" ht="18" thickTop="1" thickBot="1" x14ac:dyDescent="0.25">
      <c r="C19" s="59"/>
      <c r="D19" s="60">
        <v>46059</v>
      </c>
      <c r="E19" s="64" t="s">
        <v>129</v>
      </c>
      <c r="F19" s="96" t="s">
        <v>312</v>
      </c>
      <c r="G19" s="101"/>
      <c r="H19" s="98">
        <v>68916.179999999993</v>
      </c>
      <c r="I19" s="40">
        <f t="shared" si="0"/>
        <v>-32532760.738900051</v>
      </c>
    </row>
    <row r="20" spans="3:9" s="6" customFormat="1" ht="18" thickTop="1" thickBot="1" x14ac:dyDescent="0.25">
      <c r="C20" s="59"/>
      <c r="D20" s="60">
        <v>46059</v>
      </c>
      <c r="E20" s="61" t="s">
        <v>130</v>
      </c>
      <c r="F20" s="96" t="s">
        <v>313</v>
      </c>
      <c r="G20" s="101"/>
      <c r="H20" s="98">
        <v>96420</v>
      </c>
      <c r="I20" s="40">
        <f t="shared" si="0"/>
        <v>-32629180.738900051</v>
      </c>
    </row>
    <row r="21" spans="3:9" s="6" customFormat="1" ht="30" thickTop="1" thickBot="1" x14ac:dyDescent="0.25">
      <c r="C21" s="59"/>
      <c r="D21" s="60">
        <v>46059</v>
      </c>
      <c r="E21" s="64" t="s">
        <v>131</v>
      </c>
      <c r="F21" s="96" t="s">
        <v>15</v>
      </c>
      <c r="G21" s="101"/>
      <c r="H21" s="98">
        <v>550</v>
      </c>
      <c r="I21" s="40">
        <f t="shared" si="0"/>
        <v>-32629730.738900051</v>
      </c>
    </row>
    <row r="22" spans="3:9" s="6" customFormat="1" ht="18" thickTop="1" thickBot="1" x14ac:dyDescent="0.25">
      <c r="C22" s="59"/>
      <c r="D22" s="60">
        <v>46059</v>
      </c>
      <c r="E22" s="61" t="s">
        <v>131</v>
      </c>
      <c r="F22" s="96" t="s">
        <v>314</v>
      </c>
      <c r="G22" s="101"/>
      <c r="H22" s="98">
        <v>12430</v>
      </c>
      <c r="I22" s="40">
        <f t="shared" si="0"/>
        <v>-32642160.738900051</v>
      </c>
    </row>
    <row r="23" spans="3:9" s="6" customFormat="1" ht="30" thickTop="1" thickBot="1" x14ac:dyDescent="0.25">
      <c r="C23" s="59"/>
      <c r="D23" s="60">
        <v>46059</v>
      </c>
      <c r="E23" s="61" t="s">
        <v>132</v>
      </c>
      <c r="F23" s="96" t="s">
        <v>15</v>
      </c>
      <c r="G23" s="101"/>
      <c r="H23" s="98">
        <v>2592.5</v>
      </c>
      <c r="I23" s="40">
        <f t="shared" si="0"/>
        <v>-32644753.238900051</v>
      </c>
    </row>
    <row r="24" spans="3:9" s="6" customFormat="1" ht="30" thickTop="1" thickBot="1" x14ac:dyDescent="0.25">
      <c r="C24" s="59"/>
      <c r="D24" s="60">
        <v>46059</v>
      </c>
      <c r="E24" s="61" t="s">
        <v>132</v>
      </c>
      <c r="F24" s="96" t="s">
        <v>315</v>
      </c>
      <c r="G24" s="101"/>
      <c r="H24" s="98">
        <v>58590.5</v>
      </c>
      <c r="I24" s="40">
        <f t="shared" si="0"/>
        <v>-32703343.738900051</v>
      </c>
    </row>
    <row r="25" spans="3:9" s="6" customFormat="1" ht="30" thickTop="1" thickBot="1" x14ac:dyDescent="0.25">
      <c r="C25" s="59"/>
      <c r="D25" s="60">
        <v>46059</v>
      </c>
      <c r="E25" s="61" t="s">
        <v>133</v>
      </c>
      <c r="F25" s="96" t="s">
        <v>15</v>
      </c>
      <c r="G25" s="101"/>
      <c r="H25" s="98">
        <v>5767.5</v>
      </c>
      <c r="I25" s="40">
        <f t="shared" si="0"/>
        <v>-32709111.238900051</v>
      </c>
    </row>
    <row r="26" spans="3:9" s="6" customFormat="1" ht="30" thickTop="1" thickBot="1" x14ac:dyDescent="0.25">
      <c r="C26" s="59"/>
      <c r="D26" s="60">
        <v>46059</v>
      </c>
      <c r="E26" s="61" t="s">
        <v>133</v>
      </c>
      <c r="F26" s="96" t="s">
        <v>315</v>
      </c>
      <c r="G26" s="101"/>
      <c r="H26" s="98">
        <v>130345.5</v>
      </c>
      <c r="I26" s="40">
        <f t="shared" si="0"/>
        <v>-32839456.738900051</v>
      </c>
    </row>
    <row r="27" spans="3:9" s="6" customFormat="1" ht="30" thickTop="1" thickBot="1" x14ac:dyDescent="0.25">
      <c r="C27" s="59"/>
      <c r="D27" s="60">
        <v>46059</v>
      </c>
      <c r="E27" s="61" t="s">
        <v>134</v>
      </c>
      <c r="F27" s="96" t="s">
        <v>15</v>
      </c>
      <c r="G27" s="101"/>
      <c r="H27" s="98">
        <v>5400</v>
      </c>
      <c r="I27" s="40">
        <f t="shared" si="0"/>
        <v>-32844856.738900051</v>
      </c>
    </row>
    <row r="28" spans="3:9" s="6" customFormat="1" ht="18" thickTop="1" thickBot="1" x14ac:dyDescent="0.25">
      <c r="C28" s="59"/>
      <c r="D28" s="60">
        <v>46059</v>
      </c>
      <c r="E28" s="61" t="s">
        <v>134</v>
      </c>
      <c r="F28" s="96" t="s">
        <v>316</v>
      </c>
      <c r="G28" s="101"/>
      <c r="H28" s="98">
        <v>122040</v>
      </c>
      <c r="I28" s="40">
        <f t="shared" si="0"/>
        <v>-32966896.738900051</v>
      </c>
    </row>
    <row r="29" spans="3:9" s="6" customFormat="1" ht="30" thickTop="1" thickBot="1" x14ac:dyDescent="0.25">
      <c r="C29" s="59"/>
      <c r="D29" s="60">
        <v>46062</v>
      </c>
      <c r="E29" s="61" t="s">
        <v>135</v>
      </c>
      <c r="F29" s="96" t="s">
        <v>15</v>
      </c>
      <c r="G29" s="101"/>
      <c r="H29" s="98">
        <v>3199.4500000000003</v>
      </c>
      <c r="I29" s="40">
        <f t="shared" si="0"/>
        <v>-32970096.18890005</v>
      </c>
    </row>
    <row r="30" spans="3:9" s="6" customFormat="1" ht="18" thickTop="1" thickBot="1" x14ac:dyDescent="0.25">
      <c r="C30" s="59"/>
      <c r="D30" s="60">
        <v>46062</v>
      </c>
      <c r="E30" s="61" t="s">
        <v>135</v>
      </c>
      <c r="F30" s="96" t="s">
        <v>316</v>
      </c>
      <c r="G30" s="101"/>
      <c r="H30" s="98">
        <v>72307.570000000007</v>
      </c>
      <c r="I30" s="40">
        <f t="shared" si="0"/>
        <v>-33042403.75890005</v>
      </c>
    </row>
    <row r="31" spans="3:9" s="6" customFormat="1" ht="18" thickTop="1" thickBot="1" x14ac:dyDescent="0.25">
      <c r="C31" s="59"/>
      <c r="D31" s="60">
        <v>46062</v>
      </c>
      <c r="E31" s="61" t="s">
        <v>136</v>
      </c>
      <c r="F31" s="96" t="s">
        <v>63</v>
      </c>
      <c r="G31" s="101"/>
      <c r="H31" s="98">
        <v>655600.9</v>
      </c>
      <c r="I31" s="40">
        <f t="shared" si="0"/>
        <v>-33698004.658900052</v>
      </c>
    </row>
    <row r="32" spans="3:9" s="6" customFormat="1" ht="18" thickTop="1" thickBot="1" x14ac:dyDescent="0.25">
      <c r="C32" s="59"/>
      <c r="D32" s="60">
        <v>46062</v>
      </c>
      <c r="E32" s="61" t="s">
        <v>137</v>
      </c>
      <c r="F32" s="96" t="s">
        <v>317</v>
      </c>
      <c r="G32" s="101"/>
      <c r="H32" s="98">
        <v>12923.7</v>
      </c>
      <c r="I32" s="40">
        <f t="shared" si="0"/>
        <v>-33710928.358900055</v>
      </c>
    </row>
    <row r="33" spans="3:9" s="6" customFormat="1" ht="18" thickTop="1" thickBot="1" x14ac:dyDescent="0.25">
      <c r="C33" s="59"/>
      <c r="D33" s="60">
        <v>46062</v>
      </c>
      <c r="E33" s="61" t="s">
        <v>138</v>
      </c>
      <c r="F33" s="96" t="s">
        <v>317</v>
      </c>
      <c r="G33" s="101"/>
      <c r="H33" s="98">
        <v>20743.8</v>
      </c>
      <c r="I33" s="40">
        <f t="shared" si="0"/>
        <v>-33731672.158900052</v>
      </c>
    </row>
    <row r="34" spans="3:9" s="6" customFormat="1" ht="30" thickTop="1" thickBot="1" x14ac:dyDescent="0.25">
      <c r="C34" s="59"/>
      <c r="D34" s="60">
        <v>46062</v>
      </c>
      <c r="E34" s="61" t="s">
        <v>139</v>
      </c>
      <c r="F34" s="96" t="s">
        <v>15</v>
      </c>
      <c r="G34" s="101"/>
      <c r="H34" s="98">
        <v>10619.012500000001</v>
      </c>
      <c r="I34" s="40">
        <f t="shared" si="0"/>
        <v>-33742291.171400055</v>
      </c>
    </row>
    <row r="35" spans="3:9" s="6" customFormat="1" ht="18" thickTop="1" thickBot="1" x14ac:dyDescent="0.25">
      <c r="C35" s="59"/>
      <c r="D35" s="60">
        <v>46062</v>
      </c>
      <c r="E35" s="61" t="s">
        <v>139</v>
      </c>
      <c r="F35" s="96" t="s">
        <v>318</v>
      </c>
      <c r="G35" s="101"/>
      <c r="H35" s="98">
        <v>239989.6875</v>
      </c>
      <c r="I35" s="40">
        <f t="shared" si="0"/>
        <v>-33982280.858900055</v>
      </c>
    </row>
    <row r="36" spans="3:9" s="6" customFormat="1" ht="30" thickTop="1" thickBot="1" x14ac:dyDescent="0.25">
      <c r="C36" s="59"/>
      <c r="D36" s="60">
        <v>46062</v>
      </c>
      <c r="E36" s="61" t="s">
        <v>140</v>
      </c>
      <c r="F36" s="96" t="s">
        <v>15</v>
      </c>
      <c r="G36" s="101"/>
      <c r="H36" s="98">
        <v>6000</v>
      </c>
      <c r="I36" s="40">
        <f t="shared" si="0"/>
        <v>-33988280.858900055</v>
      </c>
    </row>
    <row r="37" spans="3:9" s="6" customFormat="1" ht="18" thickTop="1" thickBot="1" x14ac:dyDescent="0.25">
      <c r="C37" s="59"/>
      <c r="D37" s="60">
        <v>46062</v>
      </c>
      <c r="E37" s="61" t="s">
        <v>140</v>
      </c>
      <c r="F37" s="96" t="s">
        <v>318</v>
      </c>
      <c r="G37" s="101"/>
      <c r="H37" s="98">
        <v>135600</v>
      </c>
      <c r="I37" s="40">
        <f t="shared" si="0"/>
        <v>-34123880.858900055</v>
      </c>
    </row>
    <row r="38" spans="3:9" s="6" customFormat="1" ht="30" thickTop="1" thickBot="1" x14ac:dyDescent="0.25">
      <c r="C38" s="59"/>
      <c r="D38" s="60">
        <v>46062</v>
      </c>
      <c r="E38" s="61" t="s">
        <v>141</v>
      </c>
      <c r="F38" s="96" t="s">
        <v>15</v>
      </c>
      <c r="G38" s="101"/>
      <c r="H38" s="98">
        <v>7670</v>
      </c>
      <c r="I38" s="40">
        <f t="shared" si="0"/>
        <v>-34131550.858900055</v>
      </c>
    </row>
    <row r="39" spans="3:9" s="6" customFormat="1" ht="18" thickTop="1" thickBot="1" x14ac:dyDescent="0.25">
      <c r="C39" s="59"/>
      <c r="D39" s="60">
        <v>46062</v>
      </c>
      <c r="E39" s="61" t="s">
        <v>141</v>
      </c>
      <c r="F39" s="96" t="s">
        <v>319</v>
      </c>
      <c r="G39" s="101"/>
      <c r="H39" s="98">
        <v>173342</v>
      </c>
      <c r="I39" s="40">
        <f t="shared" si="0"/>
        <v>-34304892.858900055</v>
      </c>
    </row>
    <row r="40" spans="3:9" s="6" customFormat="1" ht="30" thickTop="1" thickBot="1" x14ac:dyDescent="0.25">
      <c r="C40" s="59"/>
      <c r="D40" s="60">
        <v>46062</v>
      </c>
      <c r="E40" s="61" t="s">
        <v>142</v>
      </c>
      <c r="F40" s="96" t="s">
        <v>15</v>
      </c>
      <c r="G40" s="101"/>
      <c r="H40" s="98">
        <v>5988.3119999999999</v>
      </c>
      <c r="I40" s="40">
        <f t="shared" si="0"/>
        <v>-34310881.170900054</v>
      </c>
    </row>
    <row r="41" spans="3:9" s="6" customFormat="1" ht="18" thickTop="1" thickBot="1" x14ac:dyDescent="0.25">
      <c r="C41" s="59"/>
      <c r="D41" s="60">
        <v>46062</v>
      </c>
      <c r="E41" s="61" t="s">
        <v>142</v>
      </c>
      <c r="F41" s="96" t="s">
        <v>320</v>
      </c>
      <c r="G41" s="101"/>
      <c r="H41" s="98">
        <v>118927.08799999999</v>
      </c>
      <c r="I41" s="40">
        <f t="shared" si="0"/>
        <v>-34429808.258900054</v>
      </c>
    </row>
    <row r="42" spans="3:9" s="6" customFormat="1" ht="18" thickTop="1" thickBot="1" x14ac:dyDescent="0.25">
      <c r="C42" s="59"/>
      <c r="D42" s="60">
        <v>46062</v>
      </c>
      <c r="E42" s="61" t="s">
        <v>143</v>
      </c>
      <c r="F42" s="96" t="s">
        <v>321</v>
      </c>
      <c r="G42" s="101"/>
      <c r="H42" s="98">
        <v>110405.52</v>
      </c>
      <c r="I42" s="40">
        <f t="shared" si="0"/>
        <v>-34540213.778900057</v>
      </c>
    </row>
    <row r="43" spans="3:9" s="6" customFormat="1" ht="30" thickTop="1" thickBot="1" x14ac:dyDescent="0.25">
      <c r="C43" s="59"/>
      <c r="D43" s="60">
        <v>46062</v>
      </c>
      <c r="E43" s="61" t="s">
        <v>144</v>
      </c>
      <c r="F43" s="96" t="s">
        <v>15</v>
      </c>
      <c r="G43" s="101"/>
      <c r="H43" s="98">
        <v>1680</v>
      </c>
      <c r="I43" s="40">
        <f t="shared" si="0"/>
        <v>-34541893.778900057</v>
      </c>
    </row>
    <row r="44" spans="3:9" s="6" customFormat="1" ht="18" thickTop="1" thickBot="1" x14ac:dyDescent="0.25">
      <c r="C44" s="59"/>
      <c r="D44" s="60">
        <v>46062</v>
      </c>
      <c r="E44" s="61" t="s">
        <v>144</v>
      </c>
      <c r="F44" s="96" t="s">
        <v>322</v>
      </c>
      <c r="G44" s="101"/>
      <c r="H44" s="98">
        <v>37968</v>
      </c>
      <c r="I44" s="40">
        <f t="shared" si="0"/>
        <v>-34579861.778900057</v>
      </c>
    </row>
    <row r="45" spans="3:9" s="6" customFormat="1" ht="18" thickTop="1" thickBot="1" x14ac:dyDescent="0.25">
      <c r="C45" s="59"/>
      <c r="D45" s="60">
        <v>46062</v>
      </c>
      <c r="E45" s="61" t="s">
        <v>145</v>
      </c>
      <c r="F45" s="96" t="s">
        <v>323</v>
      </c>
      <c r="G45" s="101"/>
      <c r="H45" s="98">
        <v>51448</v>
      </c>
      <c r="I45" s="40">
        <f t="shared" si="0"/>
        <v>-34631309.778900057</v>
      </c>
    </row>
    <row r="46" spans="3:9" s="6" customFormat="1" ht="30" thickTop="1" thickBot="1" x14ac:dyDescent="0.25">
      <c r="C46" s="59"/>
      <c r="D46" s="60">
        <v>46062</v>
      </c>
      <c r="E46" s="61" t="s">
        <v>146</v>
      </c>
      <c r="F46" s="96" t="s">
        <v>15</v>
      </c>
      <c r="G46" s="101"/>
      <c r="H46" s="98">
        <v>1962.3490000000002</v>
      </c>
      <c r="I46" s="40">
        <f t="shared" si="0"/>
        <v>-34633272.127900057</v>
      </c>
    </row>
    <row r="47" spans="3:9" s="6" customFormat="1" ht="18" thickTop="1" thickBot="1" x14ac:dyDescent="0.25">
      <c r="C47" s="59"/>
      <c r="D47" s="60">
        <v>46062</v>
      </c>
      <c r="E47" s="61" t="s">
        <v>146</v>
      </c>
      <c r="F47" s="96" t="s">
        <v>78</v>
      </c>
      <c r="G47" s="101"/>
      <c r="H47" s="98">
        <v>44349.091</v>
      </c>
      <c r="I47" s="40">
        <f t="shared" si="0"/>
        <v>-34677621.218900055</v>
      </c>
    </row>
    <row r="48" spans="3:9" s="6" customFormat="1" ht="30" thickTop="1" thickBot="1" x14ac:dyDescent="0.25">
      <c r="C48" s="59"/>
      <c r="D48" s="60">
        <v>46062</v>
      </c>
      <c r="E48" s="61" t="s">
        <v>147</v>
      </c>
      <c r="F48" s="96" t="s">
        <v>15</v>
      </c>
      <c r="G48" s="101"/>
      <c r="H48" s="98">
        <v>7838.9830000000002</v>
      </c>
      <c r="I48" s="40">
        <f t="shared" si="0"/>
        <v>-34685460.201900057</v>
      </c>
    </row>
    <row r="49" spans="3:9" s="6" customFormat="1" ht="18" thickTop="1" thickBot="1" x14ac:dyDescent="0.25">
      <c r="C49" s="59"/>
      <c r="D49" s="60">
        <v>46062</v>
      </c>
      <c r="E49" s="61" t="s">
        <v>147</v>
      </c>
      <c r="F49" s="96" t="s">
        <v>324</v>
      </c>
      <c r="G49" s="101"/>
      <c r="H49" s="98">
        <v>177161.01699999999</v>
      </c>
      <c r="I49" s="40">
        <f t="shared" si="0"/>
        <v>-34862621.218900055</v>
      </c>
    </row>
    <row r="50" spans="3:9" s="6" customFormat="1" ht="30" thickTop="1" thickBot="1" x14ac:dyDescent="0.25">
      <c r="C50" s="59"/>
      <c r="D50" s="60">
        <v>46062</v>
      </c>
      <c r="E50" s="61" t="s">
        <v>148</v>
      </c>
      <c r="F50" s="96" t="s">
        <v>15</v>
      </c>
      <c r="G50" s="101"/>
      <c r="H50" s="98">
        <v>25483.076000000001</v>
      </c>
      <c r="I50" s="40">
        <f t="shared" si="0"/>
        <v>-34888104.294900052</v>
      </c>
    </row>
    <row r="51" spans="3:9" s="6" customFormat="1" ht="18" thickTop="1" thickBot="1" x14ac:dyDescent="0.25">
      <c r="C51" s="59"/>
      <c r="D51" s="60">
        <v>46062</v>
      </c>
      <c r="E51" s="61" t="s">
        <v>148</v>
      </c>
      <c r="F51" s="96" t="s">
        <v>325</v>
      </c>
      <c r="G51" s="101"/>
      <c r="H51" s="98">
        <v>575917.51399999997</v>
      </c>
      <c r="I51" s="40">
        <f t="shared" si="0"/>
        <v>-35464021.808900051</v>
      </c>
    </row>
    <row r="52" spans="3:9" s="6" customFormat="1" ht="30" thickTop="1" thickBot="1" x14ac:dyDescent="0.25">
      <c r="C52" s="59"/>
      <c r="D52" s="60">
        <v>46062</v>
      </c>
      <c r="E52" s="61" t="s">
        <v>149</v>
      </c>
      <c r="F52" s="96" t="s">
        <v>15</v>
      </c>
      <c r="G52" s="101"/>
      <c r="H52" s="98">
        <v>1211</v>
      </c>
      <c r="I52" s="40">
        <f t="shared" si="0"/>
        <v>-35465232.808900051</v>
      </c>
    </row>
    <row r="53" spans="3:9" s="6" customFormat="1" ht="18" thickTop="1" thickBot="1" x14ac:dyDescent="0.25">
      <c r="C53" s="59"/>
      <c r="D53" s="60">
        <v>46062</v>
      </c>
      <c r="E53" s="61" t="s">
        <v>149</v>
      </c>
      <c r="F53" s="96" t="s">
        <v>326</v>
      </c>
      <c r="G53" s="101"/>
      <c r="H53" s="98">
        <v>23009</v>
      </c>
      <c r="I53" s="40">
        <f t="shared" si="0"/>
        <v>-35488241.808900051</v>
      </c>
    </row>
    <row r="54" spans="3:9" s="6" customFormat="1" ht="30" thickTop="1" thickBot="1" x14ac:dyDescent="0.25">
      <c r="C54" s="59"/>
      <c r="D54" s="60">
        <v>46062</v>
      </c>
      <c r="E54" s="61" t="s">
        <v>150</v>
      </c>
      <c r="F54" s="96" t="s">
        <v>15</v>
      </c>
      <c r="G54" s="101"/>
      <c r="H54" s="98">
        <v>360</v>
      </c>
      <c r="I54" s="40">
        <f t="shared" si="0"/>
        <v>-35488601.808900051</v>
      </c>
    </row>
    <row r="55" spans="3:9" s="6" customFormat="1" ht="18" thickTop="1" thickBot="1" x14ac:dyDescent="0.25">
      <c r="C55" s="59"/>
      <c r="D55" s="60">
        <v>46062</v>
      </c>
      <c r="E55" s="61" t="s">
        <v>150</v>
      </c>
      <c r="F55" s="96" t="s">
        <v>326</v>
      </c>
      <c r="G55" s="101"/>
      <c r="H55" s="98">
        <v>6840</v>
      </c>
      <c r="I55" s="40">
        <f t="shared" si="0"/>
        <v>-35495441.808900051</v>
      </c>
    </row>
    <row r="56" spans="3:9" s="6" customFormat="1" ht="18" thickTop="1" thickBot="1" x14ac:dyDescent="0.25">
      <c r="C56" s="59"/>
      <c r="D56" s="60">
        <v>46062</v>
      </c>
      <c r="E56" s="61" t="s">
        <v>151</v>
      </c>
      <c r="F56" s="96" t="s">
        <v>62</v>
      </c>
      <c r="G56" s="101"/>
      <c r="H56" s="98">
        <v>455000</v>
      </c>
      <c r="I56" s="40">
        <f t="shared" si="0"/>
        <v>-35950441.808900051</v>
      </c>
    </row>
    <row r="57" spans="3:9" s="6" customFormat="1" ht="18" thickTop="1" thickBot="1" x14ac:dyDescent="0.25">
      <c r="C57" s="59"/>
      <c r="D57" s="60">
        <v>46062</v>
      </c>
      <c r="E57" s="61" t="s">
        <v>152</v>
      </c>
      <c r="F57" s="96" t="s">
        <v>317</v>
      </c>
      <c r="G57" s="101"/>
      <c r="H57" s="98">
        <v>937280</v>
      </c>
      <c r="I57" s="40">
        <f t="shared" si="0"/>
        <v>-36887721.808900051</v>
      </c>
    </row>
    <row r="58" spans="3:9" s="6" customFormat="1" ht="18" thickTop="1" thickBot="1" x14ac:dyDescent="0.25">
      <c r="C58" s="59"/>
      <c r="D58" s="60">
        <v>46062</v>
      </c>
      <c r="E58" s="61" t="s">
        <v>153</v>
      </c>
      <c r="F58" s="96" t="s">
        <v>76</v>
      </c>
      <c r="G58" s="101"/>
      <c r="H58" s="98">
        <v>245000</v>
      </c>
      <c r="I58" s="40">
        <f t="shared" si="0"/>
        <v>-37132721.808900051</v>
      </c>
    </row>
    <row r="59" spans="3:9" s="6" customFormat="1" ht="30" thickTop="1" thickBot="1" x14ac:dyDescent="0.25">
      <c r="C59" s="59"/>
      <c r="D59" s="60">
        <v>46063</v>
      </c>
      <c r="E59" s="61"/>
      <c r="F59" s="96" t="s">
        <v>21</v>
      </c>
      <c r="G59" s="101">
        <v>5239214.1900000004</v>
      </c>
      <c r="H59" s="98"/>
      <c r="I59" s="40">
        <f t="shared" si="0"/>
        <v>-31893507.618900049</v>
      </c>
    </row>
    <row r="60" spans="3:9" s="6" customFormat="1" ht="18" thickTop="1" thickBot="1" x14ac:dyDescent="0.25">
      <c r="C60" s="59"/>
      <c r="D60" s="60">
        <v>46063</v>
      </c>
      <c r="E60" s="61" t="s">
        <v>154</v>
      </c>
      <c r="F60" s="96" t="s">
        <v>41</v>
      </c>
      <c r="G60" s="101"/>
      <c r="H60" s="98">
        <v>189325.29000000004</v>
      </c>
      <c r="I60" s="40">
        <f t="shared" si="0"/>
        <v>-32082832.908900049</v>
      </c>
    </row>
    <row r="61" spans="3:9" s="6" customFormat="1" ht="18" thickTop="1" thickBot="1" x14ac:dyDescent="0.25">
      <c r="C61" s="59"/>
      <c r="D61" s="60">
        <v>46063</v>
      </c>
      <c r="E61" s="61" t="s">
        <v>155</v>
      </c>
      <c r="F61" s="96" t="s">
        <v>42</v>
      </c>
      <c r="G61" s="101"/>
      <c r="H61" s="98">
        <v>271295.53000000003</v>
      </c>
      <c r="I61" s="40">
        <f t="shared" si="0"/>
        <v>-32354128.43890005</v>
      </c>
    </row>
    <row r="62" spans="3:9" s="6" customFormat="1" ht="18" thickTop="1" thickBot="1" x14ac:dyDescent="0.25">
      <c r="C62" s="59"/>
      <c r="D62" s="60">
        <v>46063</v>
      </c>
      <c r="E62" s="61" t="s">
        <v>156</v>
      </c>
      <c r="F62" s="96" t="s">
        <v>43</v>
      </c>
      <c r="G62" s="101"/>
      <c r="H62" s="98">
        <v>67250.25</v>
      </c>
      <c r="I62" s="40">
        <f t="shared" si="0"/>
        <v>-32421378.68890005</v>
      </c>
    </row>
    <row r="63" spans="3:9" s="6" customFormat="1" ht="30" thickTop="1" thickBot="1" x14ac:dyDescent="0.25">
      <c r="C63" s="59"/>
      <c r="D63" s="60">
        <v>46063</v>
      </c>
      <c r="E63" s="61" t="s">
        <v>157</v>
      </c>
      <c r="F63" s="96" t="s">
        <v>15</v>
      </c>
      <c r="G63" s="101"/>
      <c r="H63" s="98">
        <v>22890</v>
      </c>
      <c r="I63" s="40">
        <f t="shared" si="0"/>
        <v>-32444268.68890005</v>
      </c>
    </row>
    <row r="64" spans="3:9" s="6" customFormat="1" ht="18" thickTop="1" thickBot="1" x14ac:dyDescent="0.25">
      <c r="C64" s="59"/>
      <c r="D64" s="60">
        <v>46063</v>
      </c>
      <c r="E64" s="61" t="s">
        <v>157</v>
      </c>
      <c r="F64" s="96" t="s">
        <v>327</v>
      </c>
      <c r="G64" s="101"/>
      <c r="H64" s="98">
        <v>517314</v>
      </c>
      <c r="I64" s="40">
        <f t="shared" si="0"/>
        <v>-32961582.68890005</v>
      </c>
    </row>
    <row r="65" spans="3:9" s="6" customFormat="1" ht="30" thickTop="1" thickBot="1" x14ac:dyDescent="0.25">
      <c r="C65" s="59"/>
      <c r="D65" s="60">
        <v>46063</v>
      </c>
      <c r="E65" s="61" t="s">
        <v>158</v>
      </c>
      <c r="F65" s="96" t="s">
        <v>15</v>
      </c>
      <c r="G65" s="101"/>
      <c r="H65" s="98">
        <v>2100</v>
      </c>
      <c r="I65" s="40">
        <f t="shared" si="0"/>
        <v>-32963682.68890005</v>
      </c>
    </row>
    <row r="66" spans="3:9" s="6" customFormat="1" ht="18" thickTop="1" thickBot="1" x14ac:dyDescent="0.25">
      <c r="C66" s="59"/>
      <c r="D66" s="60">
        <v>46063</v>
      </c>
      <c r="E66" s="61" t="s">
        <v>158</v>
      </c>
      <c r="F66" s="96" t="s">
        <v>328</v>
      </c>
      <c r="G66" s="101"/>
      <c r="H66" s="98">
        <v>47460</v>
      </c>
      <c r="I66" s="40">
        <f t="shared" si="0"/>
        <v>-33011142.68890005</v>
      </c>
    </row>
    <row r="67" spans="3:9" s="6" customFormat="1" ht="30" thickTop="1" thickBot="1" x14ac:dyDescent="0.25">
      <c r="C67" s="59"/>
      <c r="D67" s="60">
        <v>46063</v>
      </c>
      <c r="E67" s="61" t="s">
        <v>159</v>
      </c>
      <c r="F67" s="96" t="s">
        <v>15</v>
      </c>
      <c r="G67" s="101"/>
      <c r="H67" s="98">
        <v>28000</v>
      </c>
      <c r="I67" s="40">
        <f t="shared" si="0"/>
        <v>-33039142.68890005</v>
      </c>
    </row>
    <row r="68" spans="3:9" s="6" customFormat="1" ht="18" thickTop="1" thickBot="1" x14ac:dyDescent="0.25">
      <c r="C68" s="59"/>
      <c r="D68" s="60">
        <v>46063</v>
      </c>
      <c r="E68" s="61" t="s">
        <v>159</v>
      </c>
      <c r="F68" s="96" t="s">
        <v>329</v>
      </c>
      <c r="G68" s="101"/>
      <c r="H68" s="98">
        <v>532000</v>
      </c>
      <c r="I68" s="40">
        <f t="shared" si="0"/>
        <v>-33571142.688900054</v>
      </c>
    </row>
    <row r="69" spans="3:9" s="6" customFormat="1" ht="30" thickTop="1" thickBot="1" x14ac:dyDescent="0.25">
      <c r="C69" s="59"/>
      <c r="D69" s="60">
        <v>46064</v>
      </c>
      <c r="E69" s="61"/>
      <c r="F69" s="96" t="s">
        <v>21</v>
      </c>
      <c r="G69" s="101">
        <v>894938.75</v>
      </c>
      <c r="H69" s="98"/>
      <c r="I69" s="40">
        <f t="shared" si="0"/>
        <v>-32676203.938900054</v>
      </c>
    </row>
    <row r="70" spans="3:9" s="6" customFormat="1" ht="30" thickTop="1" thickBot="1" x14ac:dyDescent="0.25">
      <c r="C70" s="59"/>
      <c r="D70" s="60">
        <v>46064</v>
      </c>
      <c r="E70" s="61"/>
      <c r="F70" s="96" t="s">
        <v>21</v>
      </c>
      <c r="G70" s="101">
        <v>2735903.68</v>
      </c>
      <c r="H70" s="98"/>
      <c r="I70" s="40">
        <f t="shared" si="0"/>
        <v>-29940300.258900054</v>
      </c>
    </row>
    <row r="71" spans="3:9" s="6" customFormat="1" ht="30" thickTop="1" thickBot="1" x14ac:dyDescent="0.25">
      <c r="C71" s="59"/>
      <c r="D71" s="60">
        <v>46064</v>
      </c>
      <c r="E71" s="61" t="s">
        <v>160</v>
      </c>
      <c r="F71" s="96" t="s">
        <v>15</v>
      </c>
      <c r="G71" s="101"/>
      <c r="H71" s="98">
        <v>6011.0400000000009</v>
      </c>
      <c r="I71" s="40">
        <f t="shared" si="0"/>
        <v>-29946311.298900053</v>
      </c>
    </row>
    <row r="72" spans="3:9" s="6" customFormat="1" ht="18" thickTop="1" thickBot="1" x14ac:dyDescent="0.25">
      <c r="C72" s="59"/>
      <c r="D72" s="60">
        <v>46064</v>
      </c>
      <c r="E72" s="61" t="s">
        <v>160</v>
      </c>
      <c r="F72" s="96" t="s">
        <v>330</v>
      </c>
      <c r="G72" s="101"/>
      <c r="H72" s="98">
        <v>135849.5</v>
      </c>
      <c r="I72" s="40">
        <f t="shared" si="0"/>
        <v>-30082160.798900053</v>
      </c>
    </row>
    <row r="73" spans="3:9" s="6" customFormat="1" ht="30" thickTop="1" thickBot="1" x14ac:dyDescent="0.25">
      <c r="C73" s="59"/>
      <c r="D73" s="60">
        <v>46064</v>
      </c>
      <c r="E73" s="61" t="s">
        <v>161</v>
      </c>
      <c r="F73" s="96" t="s">
        <v>15</v>
      </c>
      <c r="G73" s="101"/>
      <c r="H73" s="98">
        <v>9635</v>
      </c>
      <c r="I73" s="40">
        <f t="shared" si="0"/>
        <v>-30091795.798900053</v>
      </c>
    </row>
    <row r="74" spans="3:9" s="6" customFormat="1" ht="18" thickTop="1" thickBot="1" x14ac:dyDescent="0.25">
      <c r="C74" s="59"/>
      <c r="D74" s="60">
        <v>46064</v>
      </c>
      <c r="E74" s="61" t="s">
        <v>161</v>
      </c>
      <c r="F74" s="96" t="s">
        <v>331</v>
      </c>
      <c r="G74" s="101"/>
      <c r="H74" s="98">
        <v>217751</v>
      </c>
      <c r="I74" s="40">
        <f t="shared" si="0"/>
        <v>-30309546.798900053</v>
      </c>
    </row>
    <row r="75" spans="3:9" s="6" customFormat="1" ht="30" thickTop="1" thickBot="1" x14ac:dyDescent="0.25">
      <c r="C75" s="59"/>
      <c r="D75" s="60">
        <v>46064</v>
      </c>
      <c r="E75" s="61" t="s">
        <v>162</v>
      </c>
      <c r="F75" s="96" t="s">
        <v>15</v>
      </c>
      <c r="G75" s="101"/>
      <c r="H75" s="98">
        <v>9837.6</v>
      </c>
      <c r="I75" s="40">
        <f t="shared" si="0"/>
        <v>-30319384.398900054</v>
      </c>
    </row>
    <row r="76" spans="3:9" s="6" customFormat="1" ht="18" thickTop="1" thickBot="1" x14ac:dyDescent="0.25">
      <c r="C76" s="59"/>
      <c r="D76" s="60">
        <v>46064</v>
      </c>
      <c r="E76" s="61" t="s">
        <v>162</v>
      </c>
      <c r="F76" s="96" t="s">
        <v>332</v>
      </c>
      <c r="G76" s="101"/>
      <c r="H76" s="98">
        <v>222329.75999999998</v>
      </c>
      <c r="I76" s="40">
        <f t="shared" si="0"/>
        <v>-30541714.158900056</v>
      </c>
    </row>
    <row r="77" spans="3:9" s="6" customFormat="1" ht="30" thickTop="1" thickBot="1" x14ac:dyDescent="0.25">
      <c r="C77" s="59"/>
      <c r="D77" s="60">
        <v>46064</v>
      </c>
      <c r="E77" s="61" t="s">
        <v>163</v>
      </c>
      <c r="F77" s="96" t="s">
        <v>15</v>
      </c>
      <c r="G77" s="101"/>
      <c r="H77" s="98">
        <v>1194</v>
      </c>
      <c r="I77" s="40">
        <f t="shared" si="0"/>
        <v>-30542908.158900056</v>
      </c>
    </row>
    <row r="78" spans="3:9" s="6" customFormat="1" ht="18" thickTop="1" thickBot="1" x14ac:dyDescent="0.25">
      <c r="C78" s="59"/>
      <c r="D78" s="60">
        <v>46064</v>
      </c>
      <c r="E78" s="61" t="s">
        <v>163</v>
      </c>
      <c r="F78" s="96" t="s">
        <v>333</v>
      </c>
      <c r="G78" s="101"/>
      <c r="H78" s="98">
        <v>26984.400000000001</v>
      </c>
      <c r="I78" s="40">
        <f t="shared" si="0"/>
        <v>-30569892.558900055</v>
      </c>
    </row>
    <row r="79" spans="3:9" s="6" customFormat="1" ht="18" thickTop="1" thickBot="1" x14ac:dyDescent="0.25">
      <c r="C79" s="59"/>
      <c r="D79" s="60">
        <v>46064</v>
      </c>
      <c r="E79" s="61" t="s">
        <v>164</v>
      </c>
      <c r="F79" s="96" t="s">
        <v>333</v>
      </c>
      <c r="G79" s="101"/>
      <c r="H79" s="98">
        <v>202760.58</v>
      </c>
      <c r="I79" s="40">
        <f t="shared" si="0"/>
        <v>-30772653.138900053</v>
      </c>
    </row>
    <row r="80" spans="3:9" s="6" customFormat="1" ht="18" thickTop="1" thickBot="1" x14ac:dyDescent="0.25">
      <c r="C80" s="59"/>
      <c r="D80" s="60">
        <v>46064</v>
      </c>
      <c r="E80" s="61" t="s">
        <v>165</v>
      </c>
      <c r="F80" s="96" t="s">
        <v>334</v>
      </c>
      <c r="G80" s="101"/>
      <c r="H80" s="98">
        <v>451980</v>
      </c>
      <c r="I80" s="40">
        <f t="shared" si="0"/>
        <v>-31224633.138900053</v>
      </c>
    </row>
    <row r="81" spans="3:9" s="6" customFormat="1" ht="30" thickTop="1" thickBot="1" x14ac:dyDescent="0.25">
      <c r="C81" s="59"/>
      <c r="D81" s="60">
        <v>46064</v>
      </c>
      <c r="E81" s="61" t="s">
        <v>166</v>
      </c>
      <c r="F81" s="96" t="s">
        <v>15</v>
      </c>
      <c r="G81" s="101"/>
      <c r="H81" s="98">
        <v>18338</v>
      </c>
      <c r="I81" s="40">
        <f t="shared" si="0"/>
        <v>-31242971.138900053</v>
      </c>
    </row>
    <row r="82" spans="3:9" s="6" customFormat="1" ht="18" thickTop="1" thickBot="1" x14ac:dyDescent="0.25">
      <c r="C82" s="59"/>
      <c r="D82" s="60">
        <v>46064</v>
      </c>
      <c r="E82" s="61" t="s">
        <v>166</v>
      </c>
      <c r="F82" s="96" t="s">
        <v>335</v>
      </c>
      <c r="G82" s="101"/>
      <c r="H82" s="98">
        <v>414438.8</v>
      </c>
      <c r="I82" s="40">
        <f t="shared" si="0"/>
        <v>-31657409.938900054</v>
      </c>
    </row>
    <row r="83" spans="3:9" s="6" customFormat="1" ht="18" thickTop="1" thickBot="1" x14ac:dyDescent="0.25">
      <c r="C83" s="59"/>
      <c r="D83" s="60">
        <v>46064</v>
      </c>
      <c r="E83" s="61" t="s">
        <v>167</v>
      </c>
      <c r="F83" s="96" t="s">
        <v>61</v>
      </c>
      <c r="G83" s="101"/>
      <c r="H83" s="98">
        <v>658500</v>
      </c>
      <c r="I83" s="40">
        <f t="shared" si="0"/>
        <v>-32315909.938900054</v>
      </c>
    </row>
    <row r="84" spans="3:9" s="6" customFormat="1" ht="30" thickTop="1" thickBot="1" x14ac:dyDescent="0.25">
      <c r="C84" s="59"/>
      <c r="D84" s="60">
        <v>46064</v>
      </c>
      <c r="E84" s="61" t="s">
        <v>168</v>
      </c>
      <c r="F84" s="96" t="s">
        <v>15</v>
      </c>
      <c r="G84" s="101"/>
      <c r="H84" s="98">
        <v>4523</v>
      </c>
      <c r="I84" s="40">
        <f t="shared" si="0"/>
        <v>-32320432.938900054</v>
      </c>
    </row>
    <row r="85" spans="3:9" s="6" customFormat="1" ht="18" thickTop="1" thickBot="1" x14ac:dyDescent="0.25">
      <c r="C85" s="59"/>
      <c r="D85" s="60">
        <v>46064</v>
      </c>
      <c r="E85" s="61" t="s">
        <v>168</v>
      </c>
      <c r="F85" s="96" t="s">
        <v>79</v>
      </c>
      <c r="G85" s="101"/>
      <c r="H85" s="98">
        <v>102219.8</v>
      </c>
      <c r="I85" s="40">
        <f t="shared" si="0"/>
        <v>-32422652.738900054</v>
      </c>
    </row>
    <row r="86" spans="3:9" s="6" customFormat="1" ht="18" thickTop="1" thickBot="1" x14ac:dyDescent="0.25">
      <c r="C86" s="59"/>
      <c r="D86" s="60">
        <v>46064</v>
      </c>
      <c r="E86" s="61" t="s">
        <v>169</v>
      </c>
      <c r="F86" s="96" t="s">
        <v>76</v>
      </c>
      <c r="G86" s="101"/>
      <c r="H86" s="98">
        <v>1064000</v>
      </c>
      <c r="I86" s="40">
        <f t="shared" si="0"/>
        <v>-33486652.738900054</v>
      </c>
    </row>
    <row r="87" spans="3:9" s="6" customFormat="1" ht="30" thickTop="1" thickBot="1" x14ac:dyDescent="0.25">
      <c r="C87" s="59"/>
      <c r="D87" s="60">
        <v>46064</v>
      </c>
      <c r="E87" s="61" t="s">
        <v>170</v>
      </c>
      <c r="F87" s="96" t="s">
        <v>15</v>
      </c>
      <c r="G87" s="101"/>
      <c r="H87" s="98">
        <v>3720</v>
      </c>
      <c r="I87" s="40">
        <f t="shared" si="0"/>
        <v>-33490372.738900054</v>
      </c>
    </row>
    <row r="88" spans="3:9" s="6" customFormat="1" ht="18" thickTop="1" thickBot="1" x14ac:dyDescent="0.25">
      <c r="C88" s="59"/>
      <c r="D88" s="60">
        <v>46064</v>
      </c>
      <c r="E88" s="61" t="s">
        <v>170</v>
      </c>
      <c r="F88" s="96" t="s">
        <v>336</v>
      </c>
      <c r="G88" s="101"/>
      <c r="H88" s="98">
        <v>84072</v>
      </c>
      <c r="I88" s="40">
        <f t="shared" si="0"/>
        <v>-33574444.738900051</v>
      </c>
    </row>
    <row r="89" spans="3:9" s="6" customFormat="1" ht="30" thickTop="1" thickBot="1" x14ac:dyDescent="0.25">
      <c r="C89" s="59"/>
      <c r="D89" s="60">
        <v>46064</v>
      </c>
      <c r="E89" s="61" t="s">
        <v>171</v>
      </c>
      <c r="F89" s="96" t="s">
        <v>15</v>
      </c>
      <c r="G89" s="101"/>
      <c r="H89" s="98">
        <v>529.2600000000001</v>
      </c>
      <c r="I89" s="40">
        <f t="shared" si="0"/>
        <v>-33574973.998900048</v>
      </c>
    </row>
    <row r="90" spans="3:9" s="6" customFormat="1" ht="18" thickTop="1" thickBot="1" x14ac:dyDescent="0.25">
      <c r="C90" s="59"/>
      <c r="D90" s="60">
        <v>46064</v>
      </c>
      <c r="E90" s="61" t="s">
        <v>171</v>
      </c>
      <c r="F90" s="96" t="s">
        <v>337</v>
      </c>
      <c r="G90" s="101"/>
      <c r="H90" s="98">
        <v>10739.98</v>
      </c>
      <c r="I90" s="40">
        <f t="shared" si="0"/>
        <v>-33585713.978900045</v>
      </c>
    </row>
    <row r="91" spans="3:9" s="6" customFormat="1" ht="30" thickTop="1" thickBot="1" x14ac:dyDescent="0.25">
      <c r="C91" s="59"/>
      <c r="D91" s="60">
        <v>46064</v>
      </c>
      <c r="E91" s="61" t="s">
        <v>172</v>
      </c>
      <c r="F91" s="96" t="s">
        <v>15</v>
      </c>
      <c r="G91" s="101"/>
      <c r="H91" s="98">
        <v>1309.8000000000002</v>
      </c>
      <c r="I91" s="40">
        <f t="shared" si="0"/>
        <v>-33587023.778900042</v>
      </c>
    </row>
    <row r="92" spans="3:9" s="6" customFormat="1" ht="18" thickTop="1" thickBot="1" x14ac:dyDescent="0.25">
      <c r="C92" s="59"/>
      <c r="D92" s="60">
        <v>46064</v>
      </c>
      <c r="E92" s="61" t="s">
        <v>172</v>
      </c>
      <c r="F92" s="96" t="s">
        <v>338</v>
      </c>
      <c r="G92" s="101"/>
      <c r="H92" s="98">
        <v>27775.02</v>
      </c>
      <c r="I92" s="40">
        <f t="shared" si="0"/>
        <v>-33614798.798900045</v>
      </c>
    </row>
    <row r="93" spans="3:9" s="6" customFormat="1" ht="18" thickTop="1" thickBot="1" x14ac:dyDescent="0.25">
      <c r="C93" s="59"/>
      <c r="D93" s="60">
        <v>46064</v>
      </c>
      <c r="E93" s="61" t="s">
        <v>173</v>
      </c>
      <c r="F93" s="96" t="s">
        <v>74</v>
      </c>
      <c r="G93" s="101"/>
      <c r="H93" s="98">
        <v>108650</v>
      </c>
      <c r="I93" s="40">
        <f t="shared" si="0"/>
        <v>-33723448.798900045</v>
      </c>
    </row>
    <row r="94" spans="3:9" s="6" customFormat="1" ht="18" thickTop="1" thickBot="1" x14ac:dyDescent="0.25">
      <c r="C94" s="59"/>
      <c r="D94" s="60">
        <v>46064</v>
      </c>
      <c r="E94" s="61" t="s">
        <v>174</v>
      </c>
      <c r="F94" s="96" t="s">
        <v>339</v>
      </c>
      <c r="G94" s="101"/>
      <c r="H94" s="98">
        <v>29910</v>
      </c>
      <c r="I94" s="40">
        <f t="shared" si="0"/>
        <v>-33753358.798900045</v>
      </c>
    </row>
    <row r="95" spans="3:9" s="6" customFormat="1" ht="18" thickTop="1" thickBot="1" x14ac:dyDescent="0.25">
      <c r="C95" s="59"/>
      <c r="D95" s="60">
        <v>46064</v>
      </c>
      <c r="E95" s="61" t="s">
        <v>175</v>
      </c>
      <c r="F95" s="96" t="s">
        <v>340</v>
      </c>
      <c r="G95" s="101"/>
      <c r="H95" s="98">
        <v>440523.5</v>
      </c>
      <c r="I95" s="40">
        <f t="shared" si="0"/>
        <v>-34193882.298900045</v>
      </c>
    </row>
    <row r="96" spans="3:9" s="6" customFormat="1" ht="30" thickTop="1" thickBot="1" x14ac:dyDescent="0.25">
      <c r="C96" s="59"/>
      <c r="D96" s="60">
        <v>46065</v>
      </c>
      <c r="E96" s="61"/>
      <c r="F96" s="96" t="s">
        <v>21</v>
      </c>
      <c r="G96" s="101">
        <v>16983096.460000001</v>
      </c>
      <c r="H96" s="98"/>
      <c r="I96" s="40">
        <f t="shared" si="0"/>
        <v>-17210785.838900045</v>
      </c>
    </row>
    <row r="97" spans="3:9" s="6" customFormat="1" ht="30" thickTop="1" thickBot="1" x14ac:dyDescent="0.25">
      <c r="C97" s="59"/>
      <c r="D97" s="60">
        <v>46065</v>
      </c>
      <c r="E97" s="61" t="s">
        <v>176</v>
      </c>
      <c r="F97" s="96" t="s">
        <v>15</v>
      </c>
      <c r="G97" s="101"/>
      <c r="H97" s="98">
        <v>15295.54</v>
      </c>
      <c r="I97" s="40">
        <f t="shared" si="0"/>
        <v>-17226081.378900044</v>
      </c>
    </row>
    <row r="98" spans="3:9" s="6" customFormat="1" ht="18" thickTop="1" thickBot="1" x14ac:dyDescent="0.25">
      <c r="C98" s="59"/>
      <c r="D98" s="60">
        <v>46065</v>
      </c>
      <c r="E98" s="61" t="s">
        <v>176</v>
      </c>
      <c r="F98" s="96" t="s">
        <v>341</v>
      </c>
      <c r="G98" s="101"/>
      <c r="H98" s="98">
        <v>345679.2</v>
      </c>
      <c r="I98" s="40">
        <f t="shared" si="0"/>
        <v>-17571760.578900043</v>
      </c>
    </row>
    <row r="99" spans="3:9" s="6" customFormat="1" ht="30" thickTop="1" thickBot="1" x14ac:dyDescent="0.25">
      <c r="C99" s="59"/>
      <c r="D99" s="60">
        <v>46065</v>
      </c>
      <c r="E99" s="61" t="s">
        <v>177</v>
      </c>
      <c r="F99" s="96" t="s">
        <v>15</v>
      </c>
      <c r="G99" s="101"/>
      <c r="H99" s="98">
        <v>328</v>
      </c>
      <c r="I99" s="40">
        <f t="shared" si="0"/>
        <v>-17572088.578900043</v>
      </c>
    </row>
    <row r="100" spans="3:9" s="6" customFormat="1" ht="18" thickTop="1" thickBot="1" x14ac:dyDescent="0.25">
      <c r="C100" s="59"/>
      <c r="D100" s="60">
        <v>46065</v>
      </c>
      <c r="E100" s="61" t="s">
        <v>177</v>
      </c>
      <c r="F100" s="96" t="s">
        <v>342</v>
      </c>
      <c r="G100" s="101"/>
      <c r="H100" s="98">
        <v>7412.8</v>
      </c>
      <c r="I100" s="40">
        <f t="shared" si="0"/>
        <v>-17579501.378900044</v>
      </c>
    </row>
    <row r="101" spans="3:9" s="6" customFormat="1" ht="18" thickTop="1" thickBot="1" x14ac:dyDescent="0.25">
      <c r="C101" s="59"/>
      <c r="D101" s="60">
        <v>46065</v>
      </c>
      <c r="E101" s="61" t="s">
        <v>178</v>
      </c>
      <c r="F101" s="96" t="s">
        <v>343</v>
      </c>
      <c r="G101" s="101"/>
      <c r="H101" s="98">
        <v>489857.51</v>
      </c>
      <c r="I101" s="40">
        <f t="shared" si="0"/>
        <v>-18069358.888900045</v>
      </c>
    </row>
    <row r="102" spans="3:9" s="6" customFormat="1" ht="30" thickTop="1" thickBot="1" x14ac:dyDescent="0.25">
      <c r="C102" s="59"/>
      <c r="D102" s="60">
        <v>46065</v>
      </c>
      <c r="E102" s="61" t="s">
        <v>179</v>
      </c>
      <c r="F102" s="96" t="s">
        <v>15</v>
      </c>
      <c r="G102" s="101"/>
      <c r="H102" s="98">
        <v>995.76250000000005</v>
      </c>
      <c r="I102" s="40">
        <f t="shared" si="0"/>
        <v>-18070354.651400045</v>
      </c>
    </row>
    <row r="103" spans="3:9" s="6" customFormat="1" ht="18" thickTop="1" thickBot="1" x14ac:dyDescent="0.25">
      <c r="C103" s="59"/>
      <c r="D103" s="60">
        <v>46065</v>
      </c>
      <c r="E103" s="61" t="s">
        <v>179</v>
      </c>
      <c r="F103" s="96" t="s">
        <v>324</v>
      </c>
      <c r="G103" s="101"/>
      <c r="H103" s="98">
        <v>22504.237499999999</v>
      </c>
      <c r="I103" s="40">
        <f t="shared" si="0"/>
        <v>-18092858.888900045</v>
      </c>
    </row>
    <row r="104" spans="3:9" s="6" customFormat="1" ht="30" thickTop="1" thickBot="1" x14ac:dyDescent="0.25">
      <c r="C104" s="59"/>
      <c r="D104" s="60">
        <v>46066</v>
      </c>
      <c r="E104" s="61"/>
      <c r="F104" s="96" t="s">
        <v>21</v>
      </c>
      <c r="G104" s="101">
        <v>4061733.22</v>
      </c>
      <c r="H104" s="98"/>
      <c r="I104" s="40">
        <f t="shared" si="0"/>
        <v>-14031125.668900045</v>
      </c>
    </row>
    <row r="105" spans="3:9" s="6" customFormat="1" ht="30" thickTop="1" thickBot="1" x14ac:dyDescent="0.25">
      <c r="C105" s="59"/>
      <c r="D105" s="60">
        <v>46066</v>
      </c>
      <c r="E105" s="61" t="s">
        <v>180</v>
      </c>
      <c r="F105" s="96" t="s">
        <v>15</v>
      </c>
      <c r="G105" s="101"/>
      <c r="H105" s="98">
        <v>49335</v>
      </c>
      <c r="I105" s="40">
        <f t="shared" si="0"/>
        <v>-14080460.668900045</v>
      </c>
    </row>
    <row r="106" spans="3:9" s="6" customFormat="1" ht="18" thickTop="1" thickBot="1" x14ac:dyDescent="0.25">
      <c r="C106" s="59"/>
      <c r="D106" s="60">
        <v>46066</v>
      </c>
      <c r="E106" s="61" t="s">
        <v>180</v>
      </c>
      <c r="F106" s="96" t="s">
        <v>344</v>
      </c>
      <c r="G106" s="101"/>
      <c r="H106" s="98">
        <v>3443583</v>
      </c>
      <c r="I106" s="40">
        <f t="shared" si="0"/>
        <v>-17524043.668900043</v>
      </c>
    </row>
    <row r="107" spans="3:9" s="6" customFormat="1" ht="30" thickTop="1" thickBot="1" x14ac:dyDescent="0.25">
      <c r="C107" s="59"/>
      <c r="D107" s="60">
        <v>46066</v>
      </c>
      <c r="E107" s="61" t="s">
        <v>181</v>
      </c>
      <c r="F107" s="96" t="s">
        <v>15</v>
      </c>
      <c r="G107" s="101"/>
      <c r="H107" s="98">
        <v>13159</v>
      </c>
      <c r="I107" s="40">
        <f t="shared" si="0"/>
        <v>-17537202.668900043</v>
      </c>
    </row>
    <row r="108" spans="3:9" s="6" customFormat="1" ht="18" thickTop="1" thickBot="1" x14ac:dyDescent="0.25">
      <c r="C108" s="59"/>
      <c r="D108" s="60">
        <v>46066</v>
      </c>
      <c r="E108" s="61" t="s">
        <v>181</v>
      </c>
      <c r="F108" s="96" t="s">
        <v>335</v>
      </c>
      <c r="G108" s="101"/>
      <c r="H108" s="98">
        <v>254989</v>
      </c>
      <c r="I108" s="40">
        <f t="shared" si="0"/>
        <v>-17792191.668900043</v>
      </c>
    </row>
    <row r="109" spans="3:9" s="6" customFormat="1" ht="30" thickTop="1" thickBot="1" x14ac:dyDescent="0.25">
      <c r="C109" s="59"/>
      <c r="D109" s="60">
        <v>46066</v>
      </c>
      <c r="E109" s="61" t="s">
        <v>182</v>
      </c>
      <c r="F109" s="96" t="s">
        <v>15</v>
      </c>
      <c r="G109" s="101"/>
      <c r="H109" s="98">
        <v>2925</v>
      </c>
      <c r="I109" s="40">
        <f t="shared" si="0"/>
        <v>-17795116.668900043</v>
      </c>
    </row>
    <row r="110" spans="3:9" s="6" customFormat="1" ht="18" thickTop="1" thickBot="1" x14ac:dyDescent="0.25">
      <c r="C110" s="59"/>
      <c r="D110" s="60">
        <v>46066</v>
      </c>
      <c r="E110" s="61" t="s">
        <v>182</v>
      </c>
      <c r="F110" s="96" t="s">
        <v>345</v>
      </c>
      <c r="G110" s="101"/>
      <c r="H110" s="98">
        <v>55575</v>
      </c>
      <c r="I110" s="40">
        <f t="shared" si="0"/>
        <v>-17850691.668900043</v>
      </c>
    </row>
    <row r="111" spans="3:9" s="6" customFormat="1" ht="30" thickTop="1" thickBot="1" x14ac:dyDescent="0.25">
      <c r="C111" s="59"/>
      <c r="D111" s="60">
        <v>46066</v>
      </c>
      <c r="E111" s="61" t="s">
        <v>183</v>
      </c>
      <c r="F111" s="96" t="s">
        <v>15</v>
      </c>
      <c r="G111" s="101"/>
      <c r="H111" s="98">
        <v>2100.6</v>
      </c>
      <c r="I111" s="40">
        <f t="shared" si="0"/>
        <v>-17852792.268900044</v>
      </c>
    </row>
    <row r="112" spans="3:9" s="6" customFormat="1" ht="18" thickTop="1" thickBot="1" x14ac:dyDescent="0.25">
      <c r="C112" s="59"/>
      <c r="D112" s="60">
        <v>46066</v>
      </c>
      <c r="E112" s="61" t="s">
        <v>183</v>
      </c>
      <c r="F112" s="96" t="s">
        <v>346</v>
      </c>
      <c r="G112" s="101"/>
      <c r="H112" s="98">
        <v>39911.4</v>
      </c>
      <c r="I112" s="40">
        <f t="shared" si="0"/>
        <v>-17892703.668900043</v>
      </c>
    </row>
    <row r="113" spans="3:9" s="6" customFormat="1" ht="30" thickTop="1" thickBot="1" x14ac:dyDescent="0.25">
      <c r="C113" s="59"/>
      <c r="D113" s="60">
        <v>46066</v>
      </c>
      <c r="E113" s="61" t="s">
        <v>184</v>
      </c>
      <c r="F113" s="96" t="s">
        <v>15</v>
      </c>
      <c r="G113" s="101"/>
      <c r="H113" s="98">
        <v>1165.2540000000001</v>
      </c>
      <c r="I113" s="40">
        <f t="shared" si="0"/>
        <v>-17893868.922900043</v>
      </c>
    </row>
    <row r="114" spans="3:9" s="6" customFormat="1" ht="18" thickTop="1" thickBot="1" x14ac:dyDescent="0.25">
      <c r="C114" s="59"/>
      <c r="D114" s="60">
        <v>46066</v>
      </c>
      <c r="E114" s="61" t="s">
        <v>184</v>
      </c>
      <c r="F114" s="96" t="s">
        <v>347</v>
      </c>
      <c r="G114" s="101"/>
      <c r="H114" s="98">
        <v>26334.736000000001</v>
      </c>
      <c r="I114" s="40">
        <f t="shared" si="0"/>
        <v>-17920203.658900045</v>
      </c>
    </row>
    <row r="115" spans="3:9" s="6" customFormat="1" ht="30" thickTop="1" thickBot="1" x14ac:dyDescent="0.25">
      <c r="C115" s="59"/>
      <c r="D115" s="60">
        <v>46066</v>
      </c>
      <c r="E115" s="61" t="s">
        <v>185</v>
      </c>
      <c r="F115" s="96" t="s">
        <v>15</v>
      </c>
      <c r="G115" s="101"/>
      <c r="H115" s="98">
        <v>1419.9</v>
      </c>
      <c r="I115" s="40">
        <f t="shared" si="0"/>
        <v>-17921623.558900043</v>
      </c>
    </row>
    <row r="116" spans="3:9" s="6" customFormat="1" ht="18" thickTop="1" thickBot="1" x14ac:dyDescent="0.25">
      <c r="C116" s="59"/>
      <c r="D116" s="60">
        <v>46066</v>
      </c>
      <c r="E116" s="61" t="s">
        <v>185</v>
      </c>
      <c r="F116" s="96" t="s">
        <v>348</v>
      </c>
      <c r="G116" s="101"/>
      <c r="H116" s="98">
        <v>26978.1</v>
      </c>
      <c r="I116" s="40">
        <f t="shared" si="0"/>
        <v>-17948601.658900045</v>
      </c>
    </row>
    <row r="117" spans="3:9" s="6" customFormat="1" ht="18" thickTop="1" thickBot="1" x14ac:dyDescent="0.25">
      <c r="C117" s="59"/>
      <c r="D117" s="60">
        <v>46069</v>
      </c>
      <c r="E117" s="61" t="s">
        <v>186</v>
      </c>
      <c r="F117" s="96" t="s">
        <v>41</v>
      </c>
      <c r="G117" s="101"/>
      <c r="H117" s="98">
        <v>193568.2</v>
      </c>
      <c r="I117" s="40">
        <f t="shared" si="0"/>
        <v>-18142169.858900044</v>
      </c>
    </row>
    <row r="118" spans="3:9" s="6" customFormat="1" ht="30" thickTop="1" thickBot="1" x14ac:dyDescent="0.25">
      <c r="C118" s="59"/>
      <c r="D118" s="60">
        <v>46069</v>
      </c>
      <c r="E118" s="61" t="s">
        <v>187</v>
      </c>
      <c r="F118" s="96" t="s">
        <v>15</v>
      </c>
      <c r="G118" s="101"/>
      <c r="H118" s="98">
        <v>2125.75</v>
      </c>
      <c r="I118" s="40">
        <f t="shared" si="0"/>
        <v>-18144295.608900044</v>
      </c>
    </row>
    <row r="119" spans="3:9" s="6" customFormat="1" ht="30" thickTop="1" thickBot="1" x14ac:dyDescent="0.25">
      <c r="C119" s="59"/>
      <c r="D119" s="60">
        <v>46069</v>
      </c>
      <c r="E119" s="61" t="s">
        <v>187</v>
      </c>
      <c r="F119" s="96" t="s">
        <v>349</v>
      </c>
      <c r="G119" s="101"/>
      <c r="H119" s="98">
        <v>169864.25</v>
      </c>
      <c r="I119" s="40">
        <f t="shared" si="0"/>
        <v>-18314159.858900044</v>
      </c>
    </row>
    <row r="120" spans="3:9" s="6" customFormat="1" ht="18" thickTop="1" thickBot="1" x14ac:dyDescent="0.25">
      <c r="C120" s="59"/>
      <c r="D120" s="60">
        <v>46069</v>
      </c>
      <c r="E120" s="61" t="s">
        <v>188</v>
      </c>
      <c r="F120" s="96" t="s">
        <v>350</v>
      </c>
      <c r="G120" s="101"/>
      <c r="H120" s="98">
        <v>31250</v>
      </c>
      <c r="I120" s="40">
        <f t="shared" si="0"/>
        <v>-18345409.858900044</v>
      </c>
    </row>
    <row r="121" spans="3:9" s="6" customFormat="1" ht="18" thickTop="1" thickBot="1" x14ac:dyDescent="0.25">
      <c r="C121" s="59"/>
      <c r="D121" s="60">
        <v>46069</v>
      </c>
      <c r="E121" s="61" t="s">
        <v>189</v>
      </c>
      <c r="F121" s="96" t="s">
        <v>350</v>
      </c>
      <c r="G121" s="101"/>
      <c r="H121" s="98">
        <v>72000</v>
      </c>
      <c r="I121" s="40">
        <f t="shared" si="0"/>
        <v>-18417409.858900044</v>
      </c>
    </row>
    <row r="122" spans="3:9" s="6" customFormat="1" ht="18" thickTop="1" thickBot="1" x14ac:dyDescent="0.25">
      <c r="C122" s="59"/>
      <c r="D122" s="60">
        <v>46069</v>
      </c>
      <c r="E122" s="61" t="s">
        <v>190</v>
      </c>
      <c r="F122" s="96" t="s">
        <v>350</v>
      </c>
      <c r="G122" s="101"/>
      <c r="H122" s="98">
        <v>82500</v>
      </c>
      <c r="I122" s="40">
        <f t="shared" si="0"/>
        <v>-18499909.858900044</v>
      </c>
    </row>
    <row r="123" spans="3:9" s="6" customFormat="1" ht="18" thickTop="1" thickBot="1" x14ac:dyDescent="0.25">
      <c r="C123" s="59"/>
      <c r="D123" s="60">
        <v>46069</v>
      </c>
      <c r="E123" s="61" t="s">
        <v>191</v>
      </c>
      <c r="F123" s="96" t="s">
        <v>63</v>
      </c>
      <c r="G123" s="101"/>
      <c r="H123" s="98">
        <v>92727</v>
      </c>
      <c r="I123" s="40">
        <f t="shared" si="0"/>
        <v>-18592636.858900044</v>
      </c>
    </row>
    <row r="124" spans="3:9" s="6" customFormat="1" ht="30" thickTop="1" thickBot="1" x14ac:dyDescent="0.25">
      <c r="C124" s="59"/>
      <c r="D124" s="60">
        <v>46069</v>
      </c>
      <c r="E124" s="61" t="s">
        <v>192</v>
      </c>
      <c r="F124" s="96" t="s">
        <v>15</v>
      </c>
      <c r="G124" s="101"/>
      <c r="H124" s="98">
        <v>11102.557500000001</v>
      </c>
      <c r="I124" s="40">
        <f t="shared" si="0"/>
        <v>-18603739.416400045</v>
      </c>
    </row>
    <row r="125" spans="3:9" s="6" customFormat="1" ht="18" thickTop="1" thickBot="1" x14ac:dyDescent="0.25">
      <c r="C125" s="59"/>
      <c r="D125" s="60">
        <v>46069</v>
      </c>
      <c r="E125" s="61" t="s">
        <v>192</v>
      </c>
      <c r="F125" s="96" t="s">
        <v>320</v>
      </c>
      <c r="G125" s="101"/>
      <c r="H125" s="98">
        <v>250917.80249999999</v>
      </c>
      <c r="I125" s="40">
        <f t="shared" si="0"/>
        <v>-18854657.218900044</v>
      </c>
    </row>
    <row r="126" spans="3:9" s="6" customFormat="1" ht="30" thickTop="1" thickBot="1" x14ac:dyDescent="0.25">
      <c r="C126" s="59"/>
      <c r="D126" s="60">
        <v>46069</v>
      </c>
      <c r="E126" s="61" t="s">
        <v>193</v>
      </c>
      <c r="F126" s="96" t="s">
        <v>15</v>
      </c>
      <c r="G126" s="101"/>
      <c r="H126" s="98">
        <v>7554.9000000000005</v>
      </c>
      <c r="I126" s="40">
        <f t="shared" si="0"/>
        <v>-18862212.118900042</v>
      </c>
    </row>
    <row r="127" spans="3:9" s="6" customFormat="1" ht="18" thickTop="1" thickBot="1" x14ac:dyDescent="0.25">
      <c r="C127" s="59"/>
      <c r="D127" s="60">
        <v>46069</v>
      </c>
      <c r="E127" s="61" t="s">
        <v>193</v>
      </c>
      <c r="F127" s="96" t="s">
        <v>351</v>
      </c>
      <c r="G127" s="101"/>
      <c r="H127" s="98">
        <v>343849.1</v>
      </c>
      <c r="I127" s="40">
        <f t="shared" si="0"/>
        <v>-19206061.218900044</v>
      </c>
    </row>
    <row r="128" spans="3:9" s="6" customFormat="1" ht="30" thickTop="1" thickBot="1" x14ac:dyDescent="0.25">
      <c r="C128" s="59"/>
      <c r="D128" s="60">
        <v>46070</v>
      </c>
      <c r="E128" s="61"/>
      <c r="F128" s="96" t="s">
        <v>21</v>
      </c>
      <c r="G128" s="101">
        <v>44347.73</v>
      </c>
      <c r="H128" s="98"/>
      <c r="I128" s="40">
        <f t="shared" si="0"/>
        <v>-19161713.488900043</v>
      </c>
    </row>
    <row r="129" spans="3:9" s="6" customFormat="1" ht="18" thickTop="1" thickBot="1" x14ac:dyDescent="0.25">
      <c r="C129" s="59"/>
      <c r="D129" s="60">
        <v>46070</v>
      </c>
      <c r="E129" s="61" t="s">
        <v>194</v>
      </c>
      <c r="F129" s="96" t="s">
        <v>317</v>
      </c>
      <c r="G129" s="101"/>
      <c r="H129" s="98">
        <v>164209.25</v>
      </c>
      <c r="I129" s="40">
        <f t="shared" si="0"/>
        <v>-19325922.738900043</v>
      </c>
    </row>
    <row r="130" spans="3:9" s="6" customFormat="1" ht="18" thickTop="1" thickBot="1" x14ac:dyDescent="0.25">
      <c r="C130" s="59"/>
      <c r="D130" s="60">
        <v>46070</v>
      </c>
      <c r="E130" s="61" t="s">
        <v>195</v>
      </c>
      <c r="F130" s="96" t="s">
        <v>321</v>
      </c>
      <c r="G130" s="101"/>
      <c r="H130" s="98">
        <v>9315</v>
      </c>
      <c r="I130" s="40">
        <f t="shared" si="0"/>
        <v>-19335237.738900043</v>
      </c>
    </row>
    <row r="131" spans="3:9" s="6" customFormat="1" ht="30" thickTop="1" thickBot="1" x14ac:dyDescent="0.25">
      <c r="C131" s="59"/>
      <c r="D131" s="60">
        <v>46070</v>
      </c>
      <c r="E131" s="61" t="s">
        <v>196</v>
      </c>
      <c r="F131" s="96" t="s">
        <v>15</v>
      </c>
      <c r="G131" s="101"/>
      <c r="H131" s="98">
        <v>4397.5</v>
      </c>
      <c r="I131" s="40">
        <f t="shared" si="0"/>
        <v>-19339635.238900043</v>
      </c>
    </row>
    <row r="132" spans="3:9" s="6" customFormat="1" ht="18" thickTop="1" thickBot="1" x14ac:dyDescent="0.25">
      <c r="C132" s="59"/>
      <c r="D132" s="60">
        <v>46070</v>
      </c>
      <c r="E132" s="61" t="s">
        <v>196</v>
      </c>
      <c r="F132" s="96" t="s">
        <v>68</v>
      </c>
      <c r="G132" s="101"/>
      <c r="H132" s="98">
        <v>84956.5</v>
      </c>
      <c r="I132" s="40">
        <f t="shared" si="0"/>
        <v>-19424591.738900043</v>
      </c>
    </row>
    <row r="133" spans="3:9" s="6" customFormat="1" ht="30" thickTop="1" thickBot="1" x14ac:dyDescent="0.25">
      <c r="C133" s="59"/>
      <c r="D133" s="60">
        <v>46070</v>
      </c>
      <c r="E133" s="61" t="s">
        <v>197</v>
      </c>
      <c r="F133" s="96" t="s">
        <v>15</v>
      </c>
      <c r="G133" s="101"/>
      <c r="H133" s="98">
        <v>6240</v>
      </c>
      <c r="I133" s="40">
        <f t="shared" si="0"/>
        <v>-19430831.738900043</v>
      </c>
    </row>
    <row r="134" spans="3:9" s="6" customFormat="1" ht="18" thickTop="1" thickBot="1" x14ac:dyDescent="0.25">
      <c r="C134" s="59"/>
      <c r="D134" s="60">
        <v>46070</v>
      </c>
      <c r="E134" s="61" t="s">
        <v>197</v>
      </c>
      <c r="F134" s="96" t="s">
        <v>68</v>
      </c>
      <c r="G134" s="101"/>
      <c r="H134" s="98">
        <v>139360</v>
      </c>
      <c r="I134" s="40">
        <f t="shared" si="0"/>
        <v>-19570191.738900043</v>
      </c>
    </row>
    <row r="135" spans="3:9" s="6" customFormat="1" ht="18" thickTop="1" thickBot="1" x14ac:dyDescent="0.25">
      <c r="C135" s="59"/>
      <c r="D135" s="60">
        <v>46070</v>
      </c>
      <c r="E135" s="61" t="s">
        <v>198</v>
      </c>
      <c r="F135" s="96" t="s">
        <v>68</v>
      </c>
      <c r="G135" s="101"/>
      <c r="H135" s="98">
        <v>10800</v>
      </c>
      <c r="I135" s="40">
        <f t="shared" si="0"/>
        <v>-19580991.738900043</v>
      </c>
    </row>
    <row r="136" spans="3:9" s="6" customFormat="1" ht="30" thickTop="1" thickBot="1" x14ac:dyDescent="0.25">
      <c r="C136" s="59"/>
      <c r="D136" s="60">
        <v>46070</v>
      </c>
      <c r="E136" s="61" t="s">
        <v>199</v>
      </c>
      <c r="F136" s="96" t="s">
        <v>15</v>
      </c>
      <c r="G136" s="101"/>
      <c r="H136" s="98">
        <v>585</v>
      </c>
      <c r="I136" s="40">
        <f t="shared" si="0"/>
        <v>-19581576.738900043</v>
      </c>
    </row>
    <row r="137" spans="3:9" s="6" customFormat="1" ht="18" thickTop="1" thickBot="1" x14ac:dyDescent="0.25">
      <c r="C137" s="59"/>
      <c r="D137" s="60">
        <v>46070</v>
      </c>
      <c r="E137" s="61" t="s">
        <v>199</v>
      </c>
      <c r="F137" s="96" t="s">
        <v>68</v>
      </c>
      <c r="G137" s="101"/>
      <c r="H137" s="98">
        <v>95115</v>
      </c>
      <c r="I137" s="40">
        <f t="shared" si="0"/>
        <v>-19676691.738900043</v>
      </c>
    </row>
    <row r="138" spans="3:9" s="6" customFormat="1" ht="18" thickTop="1" thickBot="1" x14ac:dyDescent="0.25">
      <c r="C138" s="59"/>
      <c r="D138" s="60">
        <v>46070</v>
      </c>
      <c r="E138" s="61" t="s">
        <v>200</v>
      </c>
      <c r="F138" s="96" t="s">
        <v>350</v>
      </c>
      <c r="G138" s="101"/>
      <c r="H138" s="98">
        <v>105000</v>
      </c>
      <c r="I138" s="40">
        <f t="shared" si="0"/>
        <v>-19781691.738900043</v>
      </c>
    </row>
    <row r="139" spans="3:9" s="6" customFormat="1" ht="18" thickTop="1" thickBot="1" x14ac:dyDescent="0.25">
      <c r="C139" s="59"/>
      <c r="D139" s="60">
        <v>46070</v>
      </c>
      <c r="E139" s="61" t="s">
        <v>201</v>
      </c>
      <c r="F139" s="96" t="s">
        <v>350</v>
      </c>
      <c r="G139" s="101"/>
      <c r="H139" s="98">
        <v>157500</v>
      </c>
      <c r="I139" s="40">
        <f t="shared" si="0"/>
        <v>-19939191.738900043</v>
      </c>
    </row>
    <row r="140" spans="3:9" s="6" customFormat="1" ht="18" thickTop="1" thickBot="1" x14ac:dyDescent="0.25">
      <c r="C140" s="59"/>
      <c r="D140" s="60">
        <v>46070</v>
      </c>
      <c r="E140" s="61" t="s">
        <v>202</v>
      </c>
      <c r="F140" s="96" t="s">
        <v>350</v>
      </c>
      <c r="G140" s="101"/>
      <c r="H140" s="98">
        <v>183312</v>
      </c>
      <c r="I140" s="40">
        <f t="shared" si="0"/>
        <v>-20122503.738900043</v>
      </c>
    </row>
    <row r="141" spans="3:9" s="6" customFormat="1" ht="18" thickTop="1" thickBot="1" x14ac:dyDescent="0.25">
      <c r="C141" s="59"/>
      <c r="D141" s="60">
        <v>46071</v>
      </c>
      <c r="E141" s="61" t="s">
        <v>203</v>
      </c>
      <c r="F141" s="96" t="s">
        <v>352</v>
      </c>
      <c r="G141" s="101"/>
      <c r="H141" s="98">
        <v>1459728</v>
      </c>
      <c r="I141" s="40">
        <f t="shared" si="0"/>
        <v>-21582231.738900043</v>
      </c>
    </row>
    <row r="142" spans="3:9" s="6" customFormat="1" ht="18" thickTop="1" thickBot="1" x14ac:dyDescent="0.25">
      <c r="C142" s="59"/>
      <c r="D142" s="60">
        <v>46071</v>
      </c>
      <c r="E142" s="61" t="s">
        <v>204</v>
      </c>
      <c r="F142" s="96" t="s">
        <v>76</v>
      </c>
      <c r="G142" s="101"/>
      <c r="H142" s="98">
        <v>207900</v>
      </c>
      <c r="I142" s="40">
        <f t="shared" si="0"/>
        <v>-21790131.738900043</v>
      </c>
    </row>
    <row r="143" spans="3:9" s="6" customFormat="1" ht="30" thickTop="1" thickBot="1" x14ac:dyDescent="0.25">
      <c r="C143" s="59"/>
      <c r="D143" s="60">
        <v>46071</v>
      </c>
      <c r="E143" s="61" t="s">
        <v>205</v>
      </c>
      <c r="F143" s="96" t="s">
        <v>15</v>
      </c>
      <c r="G143" s="101"/>
      <c r="H143" s="98">
        <v>17672.379499999999</v>
      </c>
      <c r="I143" s="40">
        <f t="shared" si="0"/>
        <v>-21807804.118400045</v>
      </c>
    </row>
    <row r="144" spans="3:9" s="6" customFormat="1" ht="18" thickTop="1" thickBot="1" x14ac:dyDescent="0.25">
      <c r="C144" s="59"/>
      <c r="D144" s="60">
        <v>46071</v>
      </c>
      <c r="E144" s="61" t="s">
        <v>205</v>
      </c>
      <c r="F144" s="96" t="s">
        <v>353</v>
      </c>
      <c r="G144" s="101"/>
      <c r="H144" s="98">
        <v>399395.78049999999</v>
      </c>
      <c r="I144" s="40">
        <f t="shared" si="0"/>
        <v>-22207199.898900043</v>
      </c>
    </row>
    <row r="145" spans="3:9" s="6" customFormat="1" ht="30" thickTop="1" thickBot="1" x14ac:dyDescent="0.25">
      <c r="C145" s="59"/>
      <c r="D145" s="60">
        <v>46071</v>
      </c>
      <c r="E145" s="61" t="s">
        <v>206</v>
      </c>
      <c r="F145" s="96" t="s">
        <v>15</v>
      </c>
      <c r="G145" s="101"/>
      <c r="H145" s="98">
        <v>35577.838000000003</v>
      </c>
      <c r="I145" s="40">
        <f t="shared" si="0"/>
        <v>-22242777.736900043</v>
      </c>
    </row>
    <row r="146" spans="3:9" s="6" customFormat="1" ht="18" thickTop="1" thickBot="1" x14ac:dyDescent="0.25">
      <c r="C146" s="59"/>
      <c r="D146" s="60">
        <v>46071</v>
      </c>
      <c r="E146" s="61" t="s">
        <v>206</v>
      </c>
      <c r="F146" s="96" t="s">
        <v>353</v>
      </c>
      <c r="G146" s="101"/>
      <c r="H146" s="98">
        <v>804059.14199999999</v>
      </c>
      <c r="I146" s="40">
        <f t="shared" si="0"/>
        <v>-23046836.878900044</v>
      </c>
    </row>
    <row r="147" spans="3:9" s="6" customFormat="1" ht="18" thickTop="1" thickBot="1" x14ac:dyDescent="0.25">
      <c r="C147" s="59"/>
      <c r="D147" s="60">
        <v>46071</v>
      </c>
      <c r="E147" s="61" t="s">
        <v>207</v>
      </c>
      <c r="F147" s="96" t="s">
        <v>350</v>
      </c>
      <c r="G147" s="101"/>
      <c r="H147" s="98">
        <v>197532</v>
      </c>
      <c r="I147" s="40">
        <f t="shared" si="0"/>
        <v>-23244368.878900044</v>
      </c>
    </row>
    <row r="148" spans="3:9" s="6" customFormat="1" ht="18" thickTop="1" thickBot="1" x14ac:dyDescent="0.25">
      <c r="C148" s="59"/>
      <c r="D148" s="60">
        <v>46071</v>
      </c>
      <c r="E148" s="61" t="s">
        <v>208</v>
      </c>
      <c r="F148" s="96" t="s">
        <v>350</v>
      </c>
      <c r="G148" s="101"/>
      <c r="H148" s="98">
        <v>105400</v>
      </c>
      <c r="I148" s="40">
        <f t="shared" si="0"/>
        <v>-23349768.878900044</v>
      </c>
    </row>
    <row r="149" spans="3:9" s="6" customFormat="1" ht="18" thickTop="1" thickBot="1" x14ac:dyDescent="0.25">
      <c r="C149" s="59"/>
      <c r="D149" s="60">
        <v>46071</v>
      </c>
      <c r="E149" s="61" t="s">
        <v>209</v>
      </c>
      <c r="F149" s="96" t="s">
        <v>354</v>
      </c>
      <c r="G149" s="101"/>
      <c r="H149" s="98">
        <v>116425</v>
      </c>
      <c r="I149" s="40">
        <f t="shared" si="0"/>
        <v>-23466193.878900044</v>
      </c>
    </row>
    <row r="150" spans="3:9" s="6" customFormat="1" ht="30" thickTop="1" thickBot="1" x14ac:dyDescent="0.25">
      <c r="C150" s="59"/>
      <c r="D150" s="60">
        <v>46071</v>
      </c>
      <c r="E150" s="61" t="s">
        <v>210</v>
      </c>
      <c r="F150" s="96" t="s">
        <v>15</v>
      </c>
      <c r="G150" s="101"/>
      <c r="H150" s="98">
        <v>1894.28</v>
      </c>
      <c r="I150" s="40">
        <f t="shared" si="0"/>
        <v>-23468088.158900045</v>
      </c>
    </row>
    <row r="151" spans="3:9" s="6" customFormat="1" ht="18" thickTop="1" thickBot="1" x14ac:dyDescent="0.25">
      <c r="C151" s="59"/>
      <c r="D151" s="60">
        <v>46071</v>
      </c>
      <c r="E151" s="61" t="s">
        <v>210</v>
      </c>
      <c r="F151" s="96" t="s">
        <v>346</v>
      </c>
      <c r="G151" s="101"/>
      <c r="H151" s="98">
        <v>42810.61</v>
      </c>
      <c r="I151" s="40">
        <f t="shared" si="0"/>
        <v>-23510898.768900044</v>
      </c>
    </row>
    <row r="152" spans="3:9" s="6" customFormat="1" ht="30" thickTop="1" thickBot="1" x14ac:dyDescent="0.25">
      <c r="C152" s="59"/>
      <c r="D152" s="60">
        <v>46072</v>
      </c>
      <c r="E152" s="61"/>
      <c r="F152" s="96" t="s">
        <v>21</v>
      </c>
      <c r="G152" s="101">
        <v>503052.18</v>
      </c>
      <c r="H152" s="98"/>
      <c r="I152" s="40">
        <f t="shared" si="0"/>
        <v>-23007846.588900045</v>
      </c>
    </row>
    <row r="153" spans="3:9" s="6" customFormat="1" ht="30" thickTop="1" thickBot="1" x14ac:dyDescent="0.25">
      <c r="C153" s="59"/>
      <c r="D153" s="60">
        <v>46073</v>
      </c>
      <c r="E153" s="61"/>
      <c r="F153" s="96" t="s">
        <v>21</v>
      </c>
      <c r="G153" s="101">
        <v>4165825.07</v>
      </c>
      <c r="H153" s="98"/>
      <c r="I153" s="40">
        <f t="shared" si="0"/>
        <v>-18842021.518900044</v>
      </c>
    </row>
    <row r="154" spans="3:9" s="6" customFormat="1" ht="18" thickTop="1" thickBot="1" x14ac:dyDescent="0.25">
      <c r="C154" s="59"/>
      <c r="D154" s="60">
        <v>46073</v>
      </c>
      <c r="E154" s="61" t="s">
        <v>211</v>
      </c>
      <c r="F154" s="96" t="s">
        <v>62</v>
      </c>
      <c r="G154" s="101"/>
      <c r="H154" s="98">
        <v>911250</v>
      </c>
      <c r="I154" s="40">
        <f t="shared" si="0"/>
        <v>-19753271.518900044</v>
      </c>
    </row>
    <row r="155" spans="3:9" s="6" customFormat="1" ht="18" thickTop="1" thickBot="1" x14ac:dyDescent="0.25">
      <c r="C155" s="59"/>
      <c r="D155" s="60">
        <v>46073</v>
      </c>
      <c r="E155" s="61" t="s">
        <v>212</v>
      </c>
      <c r="F155" s="96" t="s">
        <v>355</v>
      </c>
      <c r="G155" s="101"/>
      <c r="H155" s="98">
        <v>6106579.1900000004</v>
      </c>
      <c r="I155" s="40">
        <f t="shared" si="0"/>
        <v>-25859850.708900046</v>
      </c>
    </row>
    <row r="156" spans="3:9" s="6" customFormat="1" ht="18" thickTop="1" thickBot="1" x14ac:dyDescent="0.25">
      <c r="C156" s="59"/>
      <c r="D156" s="60">
        <v>46073</v>
      </c>
      <c r="E156" s="61" t="s">
        <v>213</v>
      </c>
      <c r="F156" s="96" t="s">
        <v>356</v>
      </c>
      <c r="G156" s="101"/>
      <c r="H156" s="98">
        <v>2000000</v>
      </c>
      <c r="I156" s="40">
        <f t="shared" si="0"/>
        <v>-27859850.708900046</v>
      </c>
    </row>
    <row r="157" spans="3:9" s="6" customFormat="1" ht="18" thickTop="1" thickBot="1" x14ac:dyDescent="0.25">
      <c r="C157" s="59"/>
      <c r="D157" s="60">
        <v>46073</v>
      </c>
      <c r="E157" s="61" t="s">
        <v>214</v>
      </c>
      <c r="F157" s="96" t="s">
        <v>357</v>
      </c>
      <c r="G157" s="101"/>
      <c r="H157" s="98">
        <v>1167315.6000000001</v>
      </c>
      <c r="I157" s="40">
        <f t="shared" si="0"/>
        <v>-29027166.308900047</v>
      </c>
    </row>
    <row r="158" spans="3:9" s="6" customFormat="1" ht="18" thickTop="1" thickBot="1" x14ac:dyDescent="0.25">
      <c r="C158" s="59"/>
      <c r="D158" s="60">
        <v>46073</v>
      </c>
      <c r="E158" s="61" t="s">
        <v>215</v>
      </c>
      <c r="F158" s="96" t="s">
        <v>358</v>
      </c>
      <c r="G158" s="101"/>
      <c r="H158" s="98">
        <v>1920000</v>
      </c>
      <c r="I158" s="40">
        <f t="shared" si="0"/>
        <v>-30947166.308900047</v>
      </c>
    </row>
    <row r="159" spans="3:9" s="6" customFormat="1" ht="30" thickTop="1" thickBot="1" x14ac:dyDescent="0.25">
      <c r="C159" s="59"/>
      <c r="D159" s="60">
        <v>46073</v>
      </c>
      <c r="E159" s="61" t="s">
        <v>216</v>
      </c>
      <c r="F159" s="96" t="s">
        <v>15</v>
      </c>
      <c r="G159" s="101"/>
      <c r="H159" s="98">
        <v>108000</v>
      </c>
      <c r="I159" s="40">
        <f t="shared" si="0"/>
        <v>-31055166.308900047</v>
      </c>
    </row>
    <row r="160" spans="3:9" s="6" customFormat="1" ht="18" thickTop="1" thickBot="1" x14ac:dyDescent="0.25">
      <c r="C160" s="59"/>
      <c r="D160" s="60">
        <v>46073</v>
      </c>
      <c r="E160" s="61" t="s">
        <v>216</v>
      </c>
      <c r="F160" s="96" t="s">
        <v>359</v>
      </c>
      <c r="G160" s="101"/>
      <c r="H160" s="98">
        <v>2052000</v>
      </c>
      <c r="I160" s="40">
        <f t="shared" si="0"/>
        <v>-33107166.308900047</v>
      </c>
    </row>
    <row r="161" spans="3:9" s="6" customFormat="1" ht="18" thickTop="1" thickBot="1" x14ac:dyDescent="0.25">
      <c r="C161" s="59"/>
      <c r="D161" s="60">
        <v>46073</v>
      </c>
      <c r="E161" s="61" t="s">
        <v>217</v>
      </c>
      <c r="F161" s="96" t="s">
        <v>350</v>
      </c>
      <c r="G161" s="101"/>
      <c r="H161" s="98">
        <v>358419.99680000002</v>
      </c>
      <c r="I161" s="40">
        <f t="shared" si="0"/>
        <v>-33465586.305700049</v>
      </c>
    </row>
    <row r="162" spans="3:9" s="6" customFormat="1" ht="18" thickTop="1" thickBot="1" x14ac:dyDescent="0.25">
      <c r="C162" s="59"/>
      <c r="D162" s="60">
        <v>46075</v>
      </c>
      <c r="E162" s="61" t="s">
        <v>218</v>
      </c>
      <c r="F162" s="96" t="s">
        <v>360</v>
      </c>
      <c r="G162" s="101"/>
      <c r="H162" s="98">
        <v>1842732.37</v>
      </c>
      <c r="I162" s="40">
        <f t="shared" si="0"/>
        <v>-35308318.675700046</v>
      </c>
    </row>
    <row r="163" spans="3:9" s="6" customFormat="1" ht="18" thickTop="1" thickBot="1" x14ac:dyDescent="0.25">
      <c r="C163" s="59"/>
      <c r="D163" s="60">
        <v>46075</v>
      </c>
      <c r="E163" s="61" t="s">
        <v>219</v>
      </c>
      <c r="F163" s="96" t="s">
        <v>360</v>
      </c>
      <c r="G163" s="101"/>
      <c r="H163" s="98">
        <v>1958483.76</v>
      </c>
      <c r="I163" s="40">
        <f t="shared" si="0"/>
        <v>-37266802.435700044</v>
      </c>
    </row>
    <row r="164" spans="3:9" s="6" customFormat="1" ht="30" thickTop="1" thickBot="1" x14ac:dyDescent="0.25">
      <c r="C164" s="59"/>
      <c r="D164" s="60">
        <v>46075</v>
      </c>
      <c r="E164" s="61" t="s">
        <v>220</v>
      </c>
      <c r="F164" s="96" t="s">
        <v>15</v>
      </c>
      <c r="G164" s="101"/>
      <c r="H164" s="98">
        <v>4465.5</v>
      </c>
      <c r="I164" s="40">
        <f t="shared" si="0"/>
        <v>-37271267.935700044</v>
      </c>
    </row>
    <row r="165" spans="3:9" s="6" customFormat="1" ht="18" thickTop="1" thickBot="1" x14ac:dyDescent="0.25">
      <c r="C165" s="59"/>
      <c r="D165" s="60">
        <v>46075</v>
      </c>
      <c r="E165" s="61" t="s">
        <v>220</v>
      </c>
      <c r="F165" s="96" t="s">
        <v>335</v>
      </c>
      <c r="G165" s="101"/>
      <c r="H165" s="98">
        <v>87868.5</v>
      </c>
      <c r="I165" s="40">
        <f t="shared" si="0"/>
        <v>-37359136.435700044</v>
      </c>
    </row>
    <row r="166" spans="3:9" s="6" customFormat="1" ht="30" thickTop="1" thickBot="1" x14ac:dyDescent="0.25">
      <c r="C166" s="59"/>
      <c r="D166" s="60">
        <v>46075</v>
      </c>
      <c r="E166" s="61" t="s">
        <v>221</v>
      </c>
      <c r="F166" s="96" t="s">
        <v>15</v>
      </c>
      <c r="G166" s="101"/>
      <c r="H166" s="98">
        <v>5180</v>
      </c>
      <c r="I166" s="40">
        <f t="shared" si="0"/>
        <v>-37364316.435700044</v>
      </c>
    </row>
    <row r="167" spans="3:9" s="6" customFormat="1" ht="18" thickTop="1" thickBot="1" x14ac:dyDescent="0.25">
      <c r="C167" s="59"/>
      <c r="D167" s="60">
        <v>46075</v>
      </c>
      <c r="E167" s="61" t="s">
        <v>221</v>
      </c>
      <c r="F167" s="96" t="s">
        <v>335</v>
      </c>
      <c r="G167" s="101"/>
      <c r="H167" s="98">
        <v>98420</v>
      </c>
      <c r="I167" s="40">
        <f t="shared" si="0"/>
        <v>-37462736.435700044</v>
      </c>
    </row>
    <row r="168" spans="3:9" s="6" customFormat="1" ht="30" thickTop="1" thickBot="1" x14ac:dyDescent="0.25">
      <c r="C168" s="59"/>
      <c r="D168" s="60">
        <v>46075</v>
      </c>
      <c r="E168" s="61" t="s">
        <v>222</v>
      </c>
      <c r="F168" s="96" t="s">
        <v>15</v>
      </c>
      <c r="G168" s="101"/>
      <c r="H168" s="98">
        <v>8628</v>
      </c>
      <c r="I168" s="40">
        <f t="shared" si="0"/>
        <v>-37471364.435700044</v>
      </c>
    </row>
    <row r="169" spans="3:9" s="6" customFormat="1" ht="18" thickTop="1" thickBot="1" x14ac:dyDescent="0.25">
      <c r="C169" s="59"/>
      <c r="D169" s="60">
        <v>46075</v>
      </c>
      <c r="E169" s="61" t="s">
        <v>222</v>
      </c>
      <c r="F169" s="96" t="s">
        <v>335</v>
      </c>
      <c r="G169" s="101"/>
      <c r="H169" s="98">
        <v>166949.6</v>
      </c>
      <c r="I169" s="40">
        <f t="shared" si="0"/>
        <v>-37638314.035700046</v>
      </c>
    </row>
    <row r="170" spans="3:9" s="6" customFormat="1" ht="30" thickTop="1" thickBot="1" x14ac:dyDescent="0.25">
      <c r="C170" s="59"/>
      <c r="D170" s="60">
        <v>46075</v>
      </c>
      <c r="E170" s="61" t="s">
        <v>223</v>
      </c>
      <c r="F170" s="96" t="s">
        <v>15</v>
      </c>
      <c r="G170" s="101"/>
      <c r="H170" s="98">
        <v>10125.200000000001</v>
      </c>
      <c r="I170" s="40">
        <f t="shared" si="0"/>
        <v>-37648439.235700049</v>
      </c>
    </row>
    <row r="171" spans="3:9" s="6" customFormat="1" ht="18" thickTop="1" thickBot="1" x14ac:dyDescent="0.25">
      <c r="C171" s="59"/>
      <c r="D171" s="60">
        <v>46075</v>
      </c>
      <c r="E171" s="61" t="s">
        <v>223</v>
      </c>
      <c r="F171" s="96" t="s">
        <v>335</v>
      </c>
      <c r="G171" s="101"/>
      <c r="H171" s="98">
        <v>228829.52</v>
      </c>
      <c r="I171" s="40">
        <f t="shared" si="0"/>
        <v>-37877268.755700052</v>
      </c>
    </row>
    <row r="172" spans="3:9" s="6" customFormat="1" ht="30" thickTop="1" thickBot="1" x14ac:dyDescent="0.25">
      <c r="C172" s="59"/>
      <c r="D172" s="60">
        <v>46075</v>
      </c>
      <c r="E172" s="61" t="s">
        <v>224</v>
      </c>
      <c r="F172" s="96" t="s">
        <v>15</v>
      </c>
      <c r="G172" s="101"/>
      <c r="H172" s="98">
        <v>16569</v>
      </c>
      <c r="I172" s="40">
        <f t="shared" si="0"/>
        <v>-37893837.755700052</v>
      </c>
    </row>
    <row r="173" spans="3:9" s="6" customFormat="1" ht="18" thickTop="1" thickBot="1" x14ac:dyDescent="0.25">
      <c r="C173" s="59"/>
      <c r="D173" s="60">
        <v>46075</v>
      </c>
      <c r="E173" s="61" t="s">
        <v>224</v>
      </c>
      <c r="F173" s="96" t="s">
        <v>361</v>
      </c>
      <c r="G173" s="101"/>
      <c r="H173" s="98">
        <v>314811</v>
      </c>
      <c r="I173" s="40">
        <f t="shared" si="0"/>
        <v>-38208648.755700052</v>
      </c>
    </row>
    <row r="174" spans="3:9" s="6" customFormat="1" ht="30" thickTop="1" thickBot="1" x14ac:dyDescent="0.25">
      <c r="C174" s="59"/>
      <c r="D174" s="60">
        <v>46076</v>
      </c>
      <c r="E174" s="61"/>
      <c r="F174" s="96" t="s">
        <v>21</v>
      </c>
      <c r="G174" s="101">
        <v>1994663.66</v>
      </c>
      <c r="H174" s="98"/>
      <c r="I174" s="40">
        <f t="shared" si="0"/>
        <v>-36213985.095700055</v>
      </c>
    </row>
    <row r="175" spans="3:9" s="6" customFormat="1" ht="18" thickTop="1" thickBot="1" x14ac:dyDescent="0.25">
      <c r="C175" s="59"/>
      <c r="D175" s="60">
        <v>46076</v>
      </c>
      <c r="E175" s="61" t="s">
        <v>225</v>
      </c>
      <c r="F175" s="96" t="s">
        <v>61</v>
      </c>
      <c r="G175" s="101"/>
      <c r="H175" s="98">
        <v>144449</v>
      </c>
      <c r="I175" s="40">
        <f t="shared" si="0"/>
        <v>-36358434.095700055</v>
      </c>
    </row>
    <row r="176" spans="3:9" s="6" customFormat="1" ht="30" thickTop="1" thickBot="1" x14ac:dyDescent="0.25">
      <c r="C176" s="59"/>
      <c r="D176" s="60">
        <v>46076</v>
      </c>
      <c r="E176" s="61" t="s">
        <v>226</v>
      </c>
      <c r="F176" s="96" t="s">
        <v>362</v>
      </c>
      <c r="G176" s="101"/>
      <c r="H176" s="98">
        <v>20800</v>
      </c>
      <c r="I176" s="40">
        <f t="shared" si="0"/>
        <v>-36379234.095700055</v>
      </c>
    </row>
    <row r="177" spans="3:9" s="6" customFormat="1" ht="30" thickTop="1" thickBot="1" x14ac:dyDescent="0.25">
      <c r="C177" s="59"/>
      <c r="D177" s="60">
        <v>46076</v>
      </c>
      <c r="E177" s="61" t="s">
        <v>226</v>
      </c>
      <c r="F177" s="96" t="s">
        <v>363</v>
      </c>
      <c r="G177" s="101"/>
      <c r="H177" s="98">
        <v>37440</v>
      </c>
      <c r="I177" s="40">
        <f t="shared" si="0"/>
        <v>-36416674.095700055</v>
      </c>
    </row>
    <row r="178" spans="3:9" s="6" customFormat="1" ht="18" thickTop="1" thickBot="1" x14ac:dyDescent="0.25">
      <c r="C178" s="59"/>
      <c r="D178" s="60">
        <v>46076</v>
      </c>
      <c r="E178" s="61" t="s">
        <v>226</v>
      </c>
      <c r="F178" s="96" t="s">
        <v>364</v>
      </c>
      <c r="G178" s="101"/>
      <c r="H178" s="98">
        <v>187200</v>
      </c>
      <c r="I178" s="40">
        <f t="shared" si="0"/>
        <v>-36603874.095700055</v>
      </c>
    </row>
    <row r="179" spans="3:9" s="6" customFormat="1" ht="30" thickTop="1" thickBot="1" x14ac:dyDescent="0.25">
      <c r="C179" s="59"/>
      <c r="D179" s="60">
        <v>46076</v>
      </c>
      <c r="E179" s="61" t="s">
        <v>227</v>
      </c>
      <c r="F179" s="96" t="s">
        <v>362</v>
      </c>
      <c r="G179" s="101"/>
      <c r="H179" s="98">
        <v>4810</v>
      </c>
      <c r="I179" s="40">
        <f t="shared" si="0"/>
        <v>-36608684.095700055</v>
      </c>
    </row>
    <row r="180" spans="3:9" s="6" customFormat="1" ht="30" thickTop="1" thickBot="1" x14ac:dyDescent="0.25">
      <c r="C180" s="59"/>
      <c r="D180" s="60">
        <v>46076</v>
      </c>
      <c r="E180" s="61" t="s">
        <v>227</v>
      </c>
      <c r="F180" s="96" t="s">
        <v>363</v>
      </c>
      <c r="G180" s="101"/>
      <c r="H180" s="98">
        <v>8658</v>
      </c>
      <c r="I180" s="40">
        <f t="shared" si="0"/>
        <v>-36617342.095700055</v>
      </c>
    </row>
    <row r="181" spans="3:9" s="6" customFormat="1" ht="18" thickTop="1" thickBot="1" x14ac:dyDescent="0.25">
      <c r="C181" s="59"/>
      <c r="D181" s="60">
        <v>46076</v>
      </c>
      <c r="E181" s="61" t="s">
        <v>227</v>
      </c>
      <c r="F181" s="96" t="s">
        <v>364</v>
      </c>
      <c r="G181" s="101"/>
      <c r="H181" s="98">
        <v>43290</v>
      </c>
      <c r="I181" s="40">
        <f t="shared" si="0"/>
        <v>-36660632.095700055</v>
      </c>
    </row>
    <row r="182" spans="3:9" s="6" customFormat="1" ht="30" thickTop="1" thickBot="1" x14ac:dyDescent="0.25">
      <c r="C182" s="59"/>
      <c r="D182" s="60">
        <v>46076</v>
      </c>
      <c r="E182" s="61" t="s">
        <v>228</v>
      </c>
      <c r="F182" s="96" t="s">
        <v>362</v>
      </c>
      <c r="G182" s="101"/>
      <c r="H182" s="98">
        <v>3575</v>
      </c>
      <c r="I182" s="40">
        <f t="shared" si="0"/>
        <v>-36664207.095700055</v>
      </c>
    </row>
    <row r="183" spans="3:9" s="6" customFormat="1" ht="30" thickTop="1" thickBot="1" x14ac:dyDescent="0.25">
      <c r="C183" s="59"/>
      <c r="D183" s="60">
        <v>46076</v>
      </c>
      <c r="E183" s="61" t="s">
        <v>228</v>
      </c>
      <c r="F183" s="96" t="s">
        <v>363</v>
      </c>
      <c r="G183" s="101"/>
      <c r="H183" s="98">
        <v>6435</v>
      </c>
      <c r="I183" s="40">
        <f t="shared" si="0"/>
        <v>-36670642.095700055</v>
      </c>
    </row>
    <row r="184" spans="3:9" s="6" customFormat="1" ht="18" thickTop="1" thickBot="1" x14ac:dyDescent="0.25">
      <c r="C184" s="59"/>
      <c r="D184" s="60">
        <v>46076</v>
      </c>
      <c r="E184" s="61" t="s">
        <v>228</v>
      </c>
      <c r="F184" s="96" t="s">
        <v>364</v>
      </c>
      <c r="G184" s="101"/>
      <c r="H184" s="98">
        <v>32175</v>
      </c>
      <c r="I184" s="40">
        <f t="shared" si="0"/>
        <v>-36702817.095700055</v>
      </c>
    </row>
    <row r="185" spans="3:9" s="6" customFormat="1" ht="30" thickTop="1" thickBot="1" x14ac:dyDescent="0.25">
      <c r="C185" s="59"/>
      <c r="D185" s="60">
        <v>46076</v>
      </c>
      <c r="E185" s="61" t="s">
        <v>229</v>
      </c>
      <c r="F185" s="96" t="s">
        <v>15</v>
      </c>
      <c r="G185" s="101"/>
      <c r="H185" s="98">
        <v>5594.55</v>
      </c>
      <c r="I185" s="40">
        <f t="shared" si="0"/>
        <v>-36708411.645700052</v>
      </c>
    </row>
    <row r="186" spans="3:9" s="6" customFormat="1" ht="18" thickTop="1" thickBot="1" x14ac:dyDescent="0.25">
      <c r="C186" s="59"/>
      <c r="D186" s="60">
        <v>46076</v>
      </c>
      <c r="E186" s="61" t="s">
        <v>229</v>
      </c>
      <c r="F186" s="96" t="s">
        <v>365</v>
      </c>
      <c r="G186" s="101"/>
      <c r="H186" s="98">
        <v>106296.45</v>
      </c>
      <c r="I186" s="40">
        <f t="shared" si="0"/>
        <v>-36814708.095700055</v>
      </c>
    </row>
    <row r="187" spans="3:9" s="6" customFormat="1" ht="30" thickTop="1" thickBot="1" x14ac:dyDescent="0.25">
      <c r="C187" s="59"/>
      <c r="D187" s="60">
        <v>46076</v>
      </c>
      <c r="E187" s="61" t="s">
        <v>230</v>
      </c>
      <c r="F187" s="96" t="s">
        <v>71</v>
      </c>
      <c r="G187" s="101"/>
      <c r="H187" s="98">
        <v>26095.5</v>
      </c>
      <c r="I187" s="40">
        <f t="shared" si="0"/>
        <v>-36840803.595700055</v>
      </c>
    </row>
    <row r="188" spans="3:9" s="6" customFormat="1" ht="18" thickTop="1" thickBot="1" x14ac:dyDescent="0.25">
      <c r="C188" s="59"/>
      <c r="D188" s="60">
        <v>46076</v>
      </c>
      <c r="E188" s="61" t="s">
        <v>230</v>
      </c>
      <c r="F188" s="96" t="s">
        <v>366</v>
      </c>
      <c r="G188" s="101"/>
      <c r="H188" s="98">
        <v>544139.38</v>
      </c>
      <c r="I188" s="40">
        <f t="shared" si="0"/>
        <v>-37384942.975700058</v>
      </c>
    </row>
    <row r="189" spans="3:9" s="6" customFormat="1" ht="30" thickTop="1" thickBot="1" x14ac:dyDescent="0.25">
      <c r="C189" s="59"/>
      <c r="D189" s="60">
        <v>46076</v>
      </c>
      <c r="E189" s="61" t="s">
        <v>231</v>
      </c>
      <c r="F189" s="96" t="s">
        <v>15</v>
      </c>
      <c r="G189" s="101"/>
      <c r="H189" s="98">
        <v>19315</v>
      </c>
      <c r="I189" s="40">
        <f t="shared" si="0"/>
        <v>-37404257.975700058</v>
      </c>
    </row>
    <row r="190" spans="3:9" s="6" customFormat="1" ht="18" thickTop="1" thickBot="1" x14ac:dyDescent="0.25">
      <c r="C190" s="59"/>
      <c r="D190" s="60">
        <v>46076</v>
      </c>
      <c r="E190" s="61" t="s">
        <v>231</v>
      </c>
      <c r="F190" s="96" t="s">
        <v>335</v>
      </c>
      <c r="G190" s="101"/>
      <c r="H190" s="98">
        <v>376705</v>
      </c>
      <c r="I190" s="40">
        <f t="shared" si="0"/>
        <v>-37780962.975700058</v>
      </c>
    </row>
    <row r="191" spans="3:9" s="6" customFormat="1" ht="30" thickTop="1" thickBot="1" x14ac:dyDescent="0.25">
      <c r="C191" s="59"/>
      <c r="D191" s="60">
        <v>46076</v>
      </c>
      <c r="E191" s="61" t="s">
        <v>232</v>
      </c>
      <c r="F191" s="96" t="s">
        <v>15</v>
      </c>
      <c r="G191" s="101"/>
      <c r="H191" s="98">
        <v>29706.25</v>
      </c>
      <c r="I191" s="40">
        <f t="shared" si="0"/>
        <v>-37810669.225700058</v>
      </c>
    </row>
    <row r="192" spans="3:9" s="6" customFormat="1" ht="30" thickTop="1" thickBot="1" x14ac:dyDescent="0.25">
      <c r="C192" s="59"/>
      <c r="D192" s="60">
        <v>46076</v>
      </c>
      <c r="E192" s="61" t="s">
        <v>232</v>
      </c>
      <c r="F192" s="96" t="s">
        <v>367</v>
      </c>
      <c r="G192" s="101"/>
      <c r="H192" s="98">
        <v>564418.75</v>
      </c>
      <c r="I192" s="40">
        <f t="shared" si="0"/>
        <v>-38375087.975700058</v>
      </c>
    </row>
    <row r="193" spans="3:9" s="6" customFormat="1" ht="30" thickTop="1" thickBot="1" x14ac:dyDescent="0.25">
      <c r="C193" s="59"/>
      <c r="D193" s="60">
        <v>46076</v>
      </c>
      <c r="E193" s="61" t="s">
        <v>233</v>
      </c>
      <c r="F193" s="96" t="s">
        <v>15</v>
      </c>
      <c r="G193" s="101"/>
      <c r="H193" s="98">
        <v>20274.5</v>
      </c>
      <c r="I193" s="40">
        <f t="shared" si="0"/>
        <v>-38395362.475700058</v>
      </c>
    </row>
    <row r="194" spans="3:9" s="6" customFormat="1" ht="30" thickTop="1" thickBot="1" x14ac:dyDescent="0.25">
      <c r="C194" s="59"/>
      <c r="D194" s="60">
        <v>46076</v>
      </c>
      <c r="E194" s="61" t="s">
        <v>233</v>
      </c>
      <c r="F194" s="96" t="s">
        <v>367</v>
      </c>
      <c r="G194" s="101"/>
      <c r="H194" s="98">
        <v>385215.5</v>
      </c>
      <c r="I194" s="40">
        <f t="shared" si="0"/>
        <v>-38780577.975700058</v>
      </c>
    </row>
    <row r="195" spans="3:9" s="6" customFormat="1" ht="30" thickTop="1" thickBot="1" x14ac:dyDescent="0.25">
      <c r="C195" s="59"/>
      <c r="D195" s="60">
        <v>46076</v>
      </c>
      <c r="E195" s="61" t="s">
        <v>234</v>
      </c>
      <c r="F195" s="96" t="s">
        <v>15</v>
      </c>
      <c r="G195" s="101"/>
      <c r="H195" s="98">
        <v>2400</v>
      </c>
      <c r="I195" s="40">
        <f t="shared" si="0"/>
        <v>-38782977.975700058</v>
      </c>
    </row>
    <row r="196" spans="3:9" s="6" customFormat="1" ht="30" thickTop="1" thickBot="1" x14ac:dyDescent="0.25">
      <c r="C196" s="59"/>
      <c r="D196" s="60">
        <v>46076</v>
      </c>
      <c r="E196" s="61" t="s">
        <v>234</v>
      </c>
      <c r="F196" s="96" t="s">
        <v>367</v>
      </c>
      <c r="G196" s="101"/>
      <c r="H196" s="98">
        <v>45600</v>
      </c>
      <c r="I196" s="40">
        <f t="shared" si="0"/>
        <v>-38828577.975700058</v>
      </c>
    </row>
    <row r="197" spans="3:9" s="6" customFormat="1" ht="30" thickTop="1" thickBot="1" x14ac:dyDescent="0.25">
      <c r="C197" s="59"/>
      <c r="D197" s="60">
        <v>46076</v>
      </c>
      <c r="E197" s="61" t="s">
        <v>235</v>
      </c>
      <c r="F197" s="96" t="s">
        <v>15</v>
      </c>
      <c r="G197" s="101"/>
      <c r="H197" s="98">
        <v>2750</v>
      </c>
      <c r="I197" s="40">
        <f t="shared" si="0"/>
        <v>-38831327.975700058</v>
      </c>
    </row>
    <row r="198" spans="3:9" s="6" customFormat="1" ht="30" thickTop="1" thickBot="1" x14ac:dyDescent="0.25">
      <c r="C198" s="59"/>
      <c r="D198" s="60">
        <v>46076</v>
      </c>
      <c r="E198" s="61" t="s">
        <v>235</v>
      </c>
      <c r="F198" s="96" t="s">
        <v>367</v>
      </c>
      <c r="G198" s="101"/>
      <c r="H198" s="98">
        <v>52250</v>
      </c>
      <c r="I198" s="40">
        <f t="shared" si="0"/>
        <v>-38883577.975700058</v>
      </c>
    </row>
    <row r="199" spans="3:9" s="6" customFormat="1" ht="30" thickTop="1" thickBot="1" x14ac:dyDescent="0.25">
      <c r="C199" s="59"/>
      <c r="D199" s="60">
        <v>46076</v>
      </c>
      <c r="E199" s="61" t="s">
        <v>236</v>
      </c>
      <c r="F199" s="96" t="s">
        <v>15</v>
      </c>
      <c r="G199" s="101"/>
      <c r="H199" s="98">
        <v>575</v>
      </c>
      <c r="I199" s="40">
        <f t="shared" si="0"/>
        <v>-38884152.975700058</v>
      </c>
    </row>
    <row r="200" spans="3:9" s="6" customFormat="1" ht="30" thickTop="1" thickBot="1" x14ac:dyDescent="0.25">
      <c r="C200" s="59"/>
      <c r="D200" s="60">
        <v>46076</v>
      </c>
      <c r="E200" s="61" t="s">
        <v>236</v>
      </c>
      <c r="F200" s="96" t="s">
        <v>367</v>
      </c>
      <c r="G200" s="101"/>
      <c r="H200" s="98">
        <v>10925</v>
      </c>
      <c r="I200" s="40">
        <f t="shared" si="0"/>
        <v>-38895077.975700058</v>
      </c>
    </row>
    <row r="201" spans="3:9" s="6" customFormat="1" ht="30" thickTop="1" thickBot="1" x14ac:dyDescent="0.25">
      <c r="C201" s="59"/>
      <c r="D201" s="60">
        <v>46077</v>
      </c>
      <c r="E201" s="61" t="s">
        <v>237</v>
      </c>
      <c r="F201" s="96" t="s">
        <v>15</v>
      </c>
      <c r="G201" s="101"/>
      <c r="H201" s="98">
        <v>7539.3000000000011</v>
      </c>
      <c r="I201" s="40">
        <f t="shared" ref="I201:I265" si="1">I200+G201-H201</f>
        <v>-38902617.275700055</v>
      </c>
    </row>
    <row r="202" spans="3:9" s="6" customFormat="1" ht="18" thickTop="1" thickBot="1" x14ac:dyDescent="0.25">
      <c r="C202" s="59"/>
      <c r="D202" s="60">
        <v>46077</v>
      </c>
      <c r="E202" s="61" t="s">
        <v>237</v>
      </c>
      <c r="F202" s="96" t="s">
        <v>79</v>
      </c>
      <c r="G202" s="101"/>
      <c r="H202" s="98">
        <v>170388.18</v>
      </c>
      <c r="I202" s="40">
        <f t="shared" si="1"/>
        <v>-39073005.455700055</v>
      </c>
    </row>
    <row r="203" spans="3:9" s="6" customFormat="1" ht="18" thickTop="1" thickBot="1" x14ac:dyDescent="0.25">
      <c r="C203" s="59"/>
      <c r="D203" s="60">
        <v>46077</v>
      </c>
      <c r="E203" s="61" t="s">
        <v>238</v>
      </c>
      <c r="F203" s="96" t="s">
        <v>76</v>
      </c>
      <c r="G203" s="101"/>
      <c r="H203" s="98">
        <v>270000</v>
      </c>
      <c r="I203" s="40">
        <f t="shared" si="1"/>
        <v>-39343005.455700055</v>
      </c>
    </row>
    <row r="204" spans="3:9" s="6" customFormat="1" ht="18" thickTop="1" thickBot="1" x14ac:dyDescent="0.25">
      <c r="C204" s="59"/>
      <c r="D204" s="60">
        <v>46077</v>
      </c>
      <c r="E204" s="61" t="s">
        <v>239</v>
      </c>
      <c r="F204" s="96" t="s">
        <v>368</v>
      </c>
      <c r="G204" s="101"/>
      <c r="H204" s="98">
        <v>168740</v>
      </c>
      <c r="I204" s="40">
        <f t="shared" si="1"/>
        <v>-39511745.455700055</v>
      </c>
    </row>
    <row r="205" spans="3:9" s="6" customFormat="1" ht="30" thickTop="1" thickBot="1" x14ac:dyDescent="0.25">
      <c r="C205" s="59"/>
      <c r="D205" s="60">
        <v>46077</v>
      </c>
      <c r="E205" s="61" t="s">
        <v>240</v>
      </c>
      <c r="F205" s="96" t="s">
        <v>15</v>
      </c>
      <c r="G205" s="101"/>
      <c r="H205" s="98">
        <v>5600</v>
      </c>
      <c r="I205" s="40">
        <f t="shared" si="1"/>
        <v>-39517345.455700055</v>
      </c>
    </row>
    <row r="206" spans="3:9" s="6" customFormat="1" ht="18" thickTop="1" thickBot="1" x14ac:dyDescent="0.25">
      <c r="C206" s="59"/>
      <c r="D206" s="60">
        <v>46077</v>
      </c>
      <c r="E206" s="61" t="s">
        <v>240</v>
      </c>
      <c r="F206" s="96" t="s">
        <v>369</v>
      </c>
      <c r="G206" s="101"/>
      <c r="H206" s="98">
        <v>258720</v>
      </c>
      <c r="I206" s="40">
        <f t="shared" si="1"/>
        <v>-39776065.455700055</v>
      </c>
    </row>
    <row r="207" spans="3:9" s="6" customFormat="1" ht="30" thickTop="1" thickBot="1" x14ac:dyDescent="0.25">
      <c r="C207" s="59"/>
      <c r="D207" s="60">
        <v>46077</v>
      </c>
      <c r="E207" s="61" t="s">
        <v>241</v>
      </c>
      <c r="F207" s="96" t="s">
        <v>362</v>
      </c>
      <c r="G207" s="101"/>
      <c r="H207" s="98">
        <v>16000</v>
      </c>
      <c r="I207" s="40">
        <f t="shared" si="1"/>
        <v>-39792065.455700055</v>
      </c>
    </row>
    <row r="208" spans="3:9" s="6" customFormat="1" ht="30" thickTop="1" thickBot="1" x14ac:dyDescent="0.25">
      <c r="C208" s="59"/>
      <c r="D208" s="60">
        <v>46077</v>
      </c>
      <c r="E208" s="61" t="s">
        <v>241</v>
      </c>
      <c r="F208" s="96" t="s">
        <v>363</v>
      </c>
      <c r="G208" s="101"/>
      <c r="H208" s="98">
        <v>28800</v>
      </c>
      <c r="I208" s="40">
        <f t="shared" si="1"/>
        <v>-39820865.455700055</v>
      </c>
    </row>
    <row r="209" spans="3:9" s="6" customFormat="1" ht="18" thickTop="1" thickBot="1" x14ac:dyDescent="0.25">
      <c r="C209" s="59"/>
      <c r="D209" s="60">
        <v>46077</v>
      </c>
      <c r="E209" s="61" t="s">
        <v>241</v>
      </c>
      <c r="F209" s="96" t="s">
        <v>364</v>
      </c>
      <c r="G209" s="101"/>
      <c r="H209" s="98">
        <v>144000</v>
      </c>
      <c r="I209" s="40">
        <f t="shared" si="1"/>
        <v>-39964865.455700055</v>
      </c>
    </row>
    <row r="210" spans="3:9" s="6" customFormat="1" ht="30" thickTop="1" thickBot="1" x14ac:dyDescent="0.25">
      <c r="C210" s="59"/>
      <c r="D210" s="60">
        <v>46078</v>
      </c>
      <c r="E210" s="61"/>
      <c r="F210" s="96" t="s">
        <v>21</v>
      </c>
      <c r="G210" s="101">
        <v>4799549.04</v>
      </c>
      <c r="H210" s="98"/>
      <c r="I210" s="40">
        <f t="shared" si="1"/>
        <v>-35165316.415700056</v>
      </c>
    </row>
    <row r="211" spans="3:9" s="6" customFormat="1" ht="30" thickTop="1" thickBot="1" x14ac:dyDescent="0.25">
      <c r="C211" s="59"/>
      <c r="D211" s="60">
        <v>46078</v>
      </c>
      <c r="E211" s="61" t="s">
        <v>242</v>
      </c>
      <c r="F211" s="96" t="s">
        <v>15</v>
      </c>
      <c r="G211" s="101"/>
      <c r="H211" s="98">
        <v>49500</v>
      </c>
      <c r="I211" s="40">
        <f t="shared" si="1"/>
        <v>-35214816.415700056</v>
      </c>
    </row>
    <row r="212" spans="3:9" s="6" customFormat="1" ht="18" thickTop="1" thickBot="1" x14ac:dyDescent="0.25">
      <c r="C212" s="59"/>
      <c r="D212" s="60">
        <v>46078</v>
      </c>
      <c r="E212" s="61" t="s">
        <v>242</v>
      </c>
      <c r="F212" s="96" t="s">
        <v>370</v>
      </c>
      <c r="G212" s="101"/>
      <c r="H212" s="98">
        <v>940500</v>
      </c>
      <c r="I212" s="40">
        <f t="shared" si="1"/>
        <v>-36155316.415700056</v>
      </c>
    </row>
    <row r="213" spans="3:9" s="6" customFormat="1" ht="18" thickTop="1" thickBot="1" x14ac:dyDescent="0.25">
      <c r="C213" s="59"/>
      <c r="D213" s="60">
        <v>46078</v>
      </c>
      <c r="E213" s="61" t="s">
        <v>243</v>
      </c>
      <c r="F213" s="96" t="s">
        <v>346</v>
      </c>
      <c r="G213" s="101"/>
      <c r="H213" s="98">
        <v>226772.4</v>
      </c>
      <c r="I213" s="40">
        <f t="shared" si="1"/>
        <v>-36382088.815700054</v>
      </c>
    </row>
    <row r="214" spans="3:9" s="6" customFormat="1" ht="30" thickTop="1" thickBot="1" x14ac:dyDescent="0.25">
      <c r="C214" s="59"/>
      <c r="D214" s="60">
        <v>46078</v>
      </c>
      <c r="E214" s="61" t="s">
        <v>244</v>
      </c>
      <c r="F214" s="96" t="s">
        <v>15</v>
      </c>
      <c r="G214" s="101"/>
      <c r="H214" s="98">
        <v>78813.520000000019</v>
      </c>
      <c r="I214" s="40">
        <f t="shared" si="1"/>
        <v>-36460902.335700057</v>
      </c>
    </row>
    <row r="215" spans="3:9" s="6" customFormat="1" ht="18" thickTop="1" thickBot="1" x14ac:dyDescent="0.25">
      <c r="C215" s="59"/>
      <c r="D215" s="60">
        <v>46078</v>
      </c>
      <c r="E215" s="61" t="s">
        <v>244</v>
      </c>
      <c r="F215" s="96" t="s">
        <v>371</v>
      </c>
      <c r="G215" s="101"/>
      <c r="H215" s="98">
        <v>1781185.55</v>
      </c>
      <c r="I215" s="40">
        <f t="shared" si="1"/>
        <v>-38242087.885700054</v>
      </c>
    </row>
    <row r="216" spans="3:9" s="6" customFormat="1" ht="18" thickTop="1" thickBot="1" x14ac:dyDescent="0.25">
      <c r="C216" s="59"/>
      <c r="D216" s="60">
        <v>46078</v>
      </c>
      <c r="E216" s="61" t="s">
        <v>245</v>
      </c>
      <c r="F216" s="96" t="s">
        <v>317</v>
      </c>
      <c r="G216" s="101"/>
      <c r="H216" s="98">
        <v>439560</v>
      </c>
      <c r="I216" s="40">
        <f t="shared" si="1"/>
        <v>-38681647.885700054</v>
      </c>
    </row>
    <row r="217" spans="3:9" s="6" customFormat="1" ht="30" thickTop="1" thickBot="1" x14ac:dyDescent="0.25">
      <c r="C217" s="59"/>
      <c r="D217" s="60">
        <v>46078</v>
      </c>
      <c r="E217" s="61" t="s">
        <v>246</v>
      </c>
      <c r="F217" s="96" t="s">
        <v>15</v>
      </c>
      <c r="G217" s="101"/>
      <c r="H217" s="98">
        <v>10125</v>
      </c>
      <c r="I217" s="40">
        <f t="shared" si="1"/>
        <v>-38691772.885700054</v>
      </c>
    </row>
    <row r="218" spans="3:9" s="6" customFormat="1" ht="18" thickTop="1" thickBot="1" x14ac:dyDescent="0.25">
      <c r="C218" s="59"/>
      <c r="D218" s="60">
        <v>46078</v>
      </c>
      <c r="E218" s="61" t="s">
        <v>246</v>
      </c>
      <c r="F218" s="96" t="s">
        <v>329</v>
      </c>
      <c r="G218" s="101"/>
      <c r="H218" s="98">
        <v>192375</v>
      </c>
      <c r="I218" s="40">
        <f t="shared" si="1"/>
        <v>-38884147.885700054</v>
      </c>
    </row>
    <row r="219" spans="3:9" s="6" customFormat="1" ht="30" thickTop="1" thickBot="1" x14ac:dyDescent="0.25">
      <c r="C219" s="59"/>
      <c r="D219" s="60">
        <v>46078</v>
      </c>
      <c r="E219" s="61" t="s">
        <v>247</v>
      </c>
      <c r="F219" s="96" t="s">
        <v>15</v>
      </c>
      <c r="G219" s="101"/>
      <c r="H219" s="98">
        <v>17200</v>
      </c>
      <c r="I219" s="40">
        <f t="shared" si="1"/>
        <v>-38901347.885700054</v>
      </c>
    </row>
    <row r="220" spans="3:9" s="6" customFormat="1" ht="18" thickTop="1" thickBot="1" x14ac:dyDescent="0.25">
      <c r="C220" s="59"/>
      <c r="D220" s="60">
        <v>46078</v>
      </c>
      <c r="E220" s="61" t="s">
        <v>247</v>
      </c>
      <c r="F220" s="96" t="s">
        <v>372</v>
      </c>
      <c r="G220" s="101"/>
      <c r="H220" s="98">
        <v>388720</v>
      </c>
      <c r="I220" s="40">
        <f t="shared" si="1"/>
        <v>-39290067.885700054</v>
      </c>
    </row>
    <row r="221" spans="3:9" s="6" customFormat="1" ht="30" thickTop="1" thickBot="1" x14ac:dyDescent="0.25">
      <c r="C221" s="59"/>
      <c r="D221" s="60">
        <v>46078</v>
      </c>
      <c r="E221" s="61" t="s">
        <v>248</v>
      </c>
      <c r="F221" s="96" t="s">
        <v>15</v>
      </c>
      <c r="G221" s="101"/>
      <c r="H221" s="98">
        <v>17618.644</v>
      </c>
      <c r="I221" s="40">
        <f t="shared" si="1"/>
        <v>-39307686.529700056</v>
      </c>
    </row>
    <row r="222" spans="3:9" s="6" customFormat="1" ht="18" thickTop="1" thickBot="1" x14ac:dyDescent="0.25">
      <c r="C222" s="59"/>
      <c r="D222" s="60">
        <v>46078</v>
      </c>
      <c r="E222" s="61" t="s">
        <v>248</v>
      </c>
      <c r="F222" s="96" t="s">
        <v>373</v>
      </c>
      <c r="G222" s="101"/>
      <c r="H222" s="98">
        <v>398181.35600000003</v>
      </c>
      <c r="I222" s="40">
        <f t="shared" si="1"/>
        <v>-39705867.885700054</v>
      </c>
    </row>
    <row r="223" spans="3:9" s="6" customFormat="1" ht="30" thickTop="1" thickBot="1" x14ac:dyDescent="0.25">
      <c r="C223" s="59"/>
      <c r="D223" s="60">
        <v>46078</v>
      </c>
      <c r="E223" s="61" t="s">
        <v>249</v>
      </c>
      <c r="F223" s="96" t="s">
        <v>15</v>
      </c>
      <c r="G223" s="101"/>
      <c r="H223" s="98">
        <v>4207.5</v>
      </c>
      <c r="I223" s="40">
        <f t="shared" si="1"/>
        <v>-39710075.385700054</v>
      </c>
    </row>
    <row r="224" spans="3:9" s="6" customFormat="1" ht="18" thickTop="1" thickBot="1" x14ac:dyDescent="0.25">
      <c r="C224" s="59"/>
      <c r="D224" s="60">
        <v>46078</v>
      </c>
      <c r="E224" s="61" t="s">
        <v>249</v>
      </c>
      <c r="F224" s="96" t="s">
        <v>374</v>
      </c>
      <c r="G224" s="101"/>
      <c r="H224" s="98">
        <v>95089.5</v>
      </c>
      <c r="I224" s="40">
        <f t="shared" si="1"/>
        <v>-39805164.885700054</v>
      </c>
    </row>
    <row r="225" spans="3:9" s="6" customFormat="1" ht="18" thickTop="1" thickBot="1" x14ac:dyDescent="0.25">
      <c r="C225" s="59"/>
      <c r="D225" s="60">
        <v>46078</v>
      </c>
      <c r="E225" s="61" t="s">
        <v>250</v>
      </c>
      <c r="F225" s="96" t="s">
        <v>355</v>
      </c>
      <c r="G225" s="101"/>
      <c r="H225" s="98">
        <v>3553906.54</v>
      </c>
      <c r="I225" s="40">
        <f t="shared" si="1"/>
        <v>-43359071.425700054</v>
      </c>
    </row>
    <row r="226" spans="3:9" s="6" customFormat="1" ht="30" thickTop="1" thickBot="1" x14ac:dyDescent="0.25">
      <c r="C226" s="59"/>
      <c r="D226" s="60">
        <v>46078</v>
      </c>
      <c r="E226" s="61" t="s">
        <v>251</v>
      </c>
      <c r="F226" s="96" t="s">
        <v>15</v>
      </c>
      <c r="G226" s="101"/>
      <c r="H226" s="98">
        <v>24862.065000000002</v>
      </c>
      <c r="I226" s="40">
        <f t="shared" si="1"/>
        <v>-43383933.490700051</v>
      </c>
    </row>
    <row r="227" spans="3:9" s="6" customFormat="1" ht="18" thickTop="1" thickBot="1" x14ac:dyDescent="0.25">
      <c r="C227" s="59"/>
      <c r="D227" s="60">
        <v>46078</v>
      </c>
      <c r="E227" s="61" t="s">
        <v>251</v>
      </c>
      <c r="F227" s="96" t="s">
        <v>375</v>
      </c>
      <c r="G227" s="101"/>
      <c r="H227" s="98">
        <v>533291.45500000007</v>
      </c>
      <c r="I227" s="40">
        <f t="shared" si="1"/>
        <v>-43917224.945700049</v>
      </c>
    </row>
    <row r="228" spans="3:9" s="6" customFormat="1" ht="18" thickTop="1" thickBot="1" x14ac:dyDescent="0.25">
      <c r="C228" s="59"/>
      <c r="D228" s="60">
        <v>46078</v>
      </c>
      <c r="E228" s="61" t="s">
        <v>252</v>
      </c>
      <c r="F228" s="96" t="s">
        <v>351</v>
      </c>
      <c r="G228" s="101"/>
      <c r="H228" s="98">
        <v>262402.5</v>
      </c>
      <c r="I228" s="40">
        <f t="shared" si="1"/>
        <v>-44179627.445700049</v>
      </c>
    </row>
    <row r="229" spans="3:9" s="6" customFormat="1" ht="30" thickTop="1" thickBot="1" x14ac:dyDescent="0.25">
      <c r="C229" s="59"/>
      <c r="D229" s="60">
        <v>46078</v>
      </c>
      <c r="E229" s="61" t="s">
        <v>253</v>
      </c>
      <c r="F229" s="96" t="s">
        <v>15</v>
      </c>
      <c r="G229" s="101"/>
      <c r="H229" s="98">
        <v>13750.000500000002</v>
      </c>
      <c r="I229" s="40">
        <f t="shared" si="1"/>
        <v>-44193377.44620005</v>
      </c>
    </row>
    <row r="230" spans="3:9" s="6" customFormat="1" ht="18" thickTop="1" thickBot="1" x14ac:dyDescent="0.25">
      <c r="C230" s="59"/>
      <c r="D230" s="60">
        <v>46078</v>
      </c>
      <c r="E230" s="61" t="s">
        <v>253</v>
      </c>
      <c r="F230" s="96" t="s">
        <v>324</v>
      </c>
      <c r="G230" s="101"/>
      <c r="H230" s="98">
        <v>310750.00949999999</v>
      </c>
      <c r="I230" s="40">
        <f t="shared" si="1"/>
        <v>-44504127.455700047</v>
      </c>
    </row>
    <row r="231" spans="3:9" s="6" customFormat="1" ht="18" thickTop="1" thickBot="1" x14ac:dyDescent="0.25">
      <c r="C231" s="59"/>
      <c r="D231" s="60">
        <v>46078</v>
      </c>
      <c r="E231" s="61" t="s">
        <v>254</v>
      </c>
      <c r="F231" s="96" t="s">
        <v>354</v>
      </c>
      <c r="G231" s="101"/>
      <c r="H231" s="98">
        <v>186369.2</v>
      </c>
      <c r="I231" s="40">
        <f t="shared" si="1"/>
        <v>-44690496.65570005</v>
      </c>
    </row>
    <row r="232" spans="3:9" s="6" customFormat="1" ht="18" thickTop="1" thickBot="1" x14ac:dyDescent="0.25">
      <c r="C232" s="59"/>
      <c r="D232" s="60">
        <v>46078</v>
      </c>
      <c r="E232" s="61" t="s">
        <v>255</v>
      </c>
      <c r="F232" s="96" t="s">
        <v>356</v>
      </c>
      <c r="G232" s="101"/>
      <c r="H232" s="98">
        <v>202500</v>
      </c>
      <c r="I232" s="40">
        <f t="shared" si="1"/>
        <v>-44892996.65570005</v>
      </c>
    </row>
    <row r="233" spans="3:9" s="6" customFormat="1" ht="30" thickTop="1" thickBot="1" x14ac:dyDescent="0.25">
      <c r="C233" s="59"/>
      <c r="D233" s="60">
        <v>46078</v>
      </c>
      <c r="E233" s="61" t="s">
        <v>256</v>
      </c>
      <c r="F233" s="96" t="s">
        <v>15</v>
      </c>
      <c r="G233" s="101"/>
      <c r="H233" s="98">
        <v>13855</v>
      </c>
      <c r="I233" s="40">
        <f t="shared" si="1"/>
        <v>-44906851.65570005</v>
      </c>
    </row>
    <row r="234" spans="3:9" s="6" customFormat="1" ht="18" thickTop="1" thickBot="1" x14ac:dyDescent="0.25">
      <c r="C234" s="59"/>
      <c r="D234" s="60">
        <v>46078</v>
      </c>
      <c r="E234" s="61" t="s">
        <v>256</v>
      </c>
      <c r="F234" s="96" t="s">
        <v>335</v>
      </c>
      <c r="G234" s="101"/>
      <c r="H234" s="98">
        <v>269869</v>
      </c>
      <c r="I234" s="40">
        <f t="shared" si="1"/>
        <v>-45176720.65570005</v>
      </c>
    </row>
    <row r="235" spans="3:9" s="6" customFormat="1" ht="30" thickTop="1" thickBot="1" x14ac:dyDescent="0.25">
      <c r="C235" s="59"/>
      <c r="D235" s="60">
        <v>46079</v>
      </c>
      <c r="E235" s="61" t="s">
        <v>257</v>
      </c>
      <c r="F235" s="96" t="s">
        <v>15</v>
      </c>
      <c r="G235" s="101"/>
      <c r="H235" s="98">
        <v>10377.587500000001</v>
      </c>
      <c r="I235" s="40">
        <f t="shared" si="1"/>
        <v>-45187098.243200049</v>
      </c>
    </row>
    <row r="236" spans="3:9" s="6" customFormat="1" ht="18" thickTop="1" thickBot="1" x14ac:dyDescent="0.25">
      <c r="C236" s="59"/>
      <c r="D236" s="60">
        <v>46079</v>
      </c>
      <c r="E236" s="61" t="s">
        <v>257</v>
      </c>
      <c r="F236" s="96" t="s">
        <v>376</v>
      </c>
      <c r="G236" s="101"/>
      <c r="H236" s="98">
        <v>234533.48250000001</v>
      </c>
      <c r="I236" s="40">
        <f t="shared" si="1"/>
        <v>-45421631.725700051</v>
      </c>
    </row>
    <row r="237" spans="3:9" s="6" customFormat="1" ht="30" thickTop="1" thickBot="1" x14ac:dyDescent="0.25">
      <c r="C237" s="59"/>
      <c r="D237" s="60">
        <v>46079</v>
      </c>
      <c r="E237" s="61" t="s">
        <v>258</v>
      </c>
      <c r="F237" s="96" t="s">
        <v>15</v>
      </c>
      <c r="G237" s="101"/>
      <c r="H237" s="98">
        <v>81263.963500000013</v>
      </c>
      <c r="I237" s="40">
        <f t="shared" si="1"/>
        <v>-45502895.689200051</v>
      </c>
    </row>
    <row r="238" spans="3:9" s="6" customFormat="1" ht="18" thickTop="1" thickBot="1" x14ac:dyDescent="0.25">
      <c r="C238" s="59"/>
      <c r="D238" s="60">
        <v>46079</v>
      </c>
      <c r="E238" s="61" t="s">
        <v>258</v>
      </c>
      <c r="F238" s="96" t="s">
        <v>377</v>
      </c>
      <c r="G238" s="101"/>
      <c r="H238" s="98">
        <v>1836565.5765</v>
      </c>
      <c r="I238" s="40">
        <f t="shared" si="1"/>
        <v>-47339461.26570005</v>
      </c>
    </row>
    <row r="239" spans="3:9" s="6" customFormat="1" ht="18" thickTop="1" thickBot="1" x14ac:dyDescent="0.25">
      <c r="C239" s="59"/>
      <c r="D239" s="60">
        <v>46079</v>
      </c>
      <c r="E239" s="61" t="s">
        <v>259</v>
      </c>
      <c r="F239" s="96" t="s">
        <v>317</v>
      </c>
      <c r="G239" s="101"/>
      <c r="H239" s="98">
        <v>115129.2</v>
      </c>
      <c r="I239" s="40">
        <f t="shared" si="1"/>
        <v>-47454590.465700053</v>
      </c>
    </row>
    <row r="240" spans="3:9" s="6" customFormat="1" ht="30" thickTop="1" thickBot="1" x14ac:dyDescent="0.25">
      <c r="C240" s="59"/>
      <c r="D240" s="60">
        <v>46079</v>
      </c>
      <c r="E240" s="61" t="s">
        <v>260</v>
      </c>
      <c r="F240" s="96" t="s">
        <v>15</v>
      </c>
      <c r="G240" s="101"/>
      <c r="H240" s="98">
        <v>9924.8040000000001</v>
      </c>
      <c r="I240" s="40">
        <f t="shared" si="1"/>
        <v>-47464515.26970005</v>
      </c>
    </row>
    <row r="241" spans="3:9" s="6" customFormat="1" ht="18" thickTop="1" thickBot="1" x14ac:dyDescent="0.25">
      <c r="C241" s="59"/>
      <c r="D241" s="60">
        <v>46079</v>
      </c>
      <c r="E241" s="61" t="s">
        <v>260</v>
      </c>
      <c r="F241" s="96" t="s">
        <v>377</v>
      </c>
      <c r="G241" s="101"/>
      <c r="H241" s="98">
        <v>224300.56599999999</v>
      </c>
      <c r="I241" s="40">
        <f t="shared" si="1"/>
        <v>-47688815.83570005</v>
      </c>
    </row>
    <row r="242" spans="3:9" s="6" customFormat="1" ht="30" thickTop="1" thickBot="1" x14ac:dyDescent="0.25">
      <c r="C242" s="59"/>
      <c r="D242" s="60">
        <v>46079</v>
      </c>
      <c r="E242" s="61"/>
      <c r="F242" s="96" t="s">
        <v>21</v>
      </c>
      <c r="G242" s="101">
        <v>1085469.56</v>
      </c>
      <c r="H242" s="98"/>
      <c r="I242" s="40">
        <f t="shared" si="1"/>
        <v>-46603346.275700048</v>
      </c>
    </row>
    <row r="243" spans="3:9" s="6" customFormat="1" ht="18" thickTop="1" thickBot="1" x14ac:dyDescent="0.25">
      <c r="C243" s="59"/>
      <c r="D243" s="60">
        <v>46079</v>
      </c>
      <c r="E243" s="61" t="s">
        <v>261</v>
      </c>
      <c r="F243" s="96" t="s">
        <v>378</v>
      </c>
      <c r="G243" s="101"/>
      <c r="H243" s="98">
        <v>293600.05</v>
      </c>
      <c r="I243" s="40">
        <f t="shared" si="1"/>
        <v>-46896946.325700045</v>
      </c>
    </row>
    <row r="244" spans="3:9" s="6" customFormat="1" ht="18" thickTop="1" thickBot="1" x14ac:dyDescent="0.25">
      <c r="C244" s="59"/>
      <c r="D244" s="60">
        <v>46079</v>
      </c>
      <c r="E244" s="61" t="s">
        <v>262</v>
      </c>
      <c r="F244" s="96" t="s">
        <v>62</v>
      </c>
      <c r="G244" s="101"/>
      <c r="H244" s="98">
        <v>203000</v>
      </c>
      <c r="I244" s="40">
        <f t="shared" si="1"/>
        <v>-47099946.325700045</v>
      </c>
    </row>
    <row r="245" spans="3:9" s="6" customFormat="1" ht="18" thickTop="1" thickBot="1" x14ac:dyDescent="0.25">
      <c r="C245" s="59"/>
      <c r="D245" s="60">
        <v>46079</v>
      </c>
      <c r="E245" s="61" t="s">
        <v>263</v>
      </c>
      <c r="F245" s="96" t="s">
        <v>63</v>
      </c>
      <c r="G245" s="101"/>
      <c r="H245" s="98">
        <v>620000</v>
      </c>
      <c r="I245" s="40">
        <f t="shared" si="1"/>
        <v>-47719946.325700045</v>
      </c>
    </row>
    <row r="246" spans="3:9" s="6" customFormat="1" ht="18" thickTop="1" thickBot="1" x14ac:dyDescent="0.25">
      <c r="C246" s="59"/>
      <c r="D246" s="60">
        <v>46079</v>
      </c>
      <c r="E246" s="61" t="s">
        <v>264</v>
      </c>
      <c r="F246" s="96" t="s">
        <v>379</v>
      </c>
      <c r="G246" s="101"/>
      <c r="H246" s="98">
        <v>906000</v>
      </c>
      <c r="I246" s="40">
        <f t="shared" si="1"/>
        <v>-48625946.325700045</v>
      </c>
    </row>
    <row r="247" spans="3:9" s="6" customFormat="1" ht="18" thickTop="1" thickBot="1" x14ac:dyDescent="0.25">
      <c r="C247" s="59"/>
      <c r="D247" s="60">
        <v>46079</v>
      </c>
      <c r="E247" s="61" t="s">
        <v>265</v>
      </c>
      <c r="F247" s="96" t="s">
        <v>380</v>
      </c>
      <c r="G247" s="101"/>
      <c r="H247" s="98">
        <v>280000</v>
      </c>
      <c r="I247" s="40">
        <f t="shared" si="1"/>
        <v>-48905946.325700045</v>
      </c>
    </row>
    <row r="248" spans="3:9" s="6" customFormat="1" ht="18" thickTop="1" thickBot="1" x14ac:dyDescent="0.25">
      <c r="C248" s="59"/>
      <c r="D248" s="60">
        <v>46079</v>
      </c>
      <c r="E248" s="61" t="s">
        <v>266</v>
      </c>
      <c r="F248" s="96" t="s">
        <v>317</v>
      </c>
      <c r="G248" s="101"/>
      <c r="H248" s="98">
        <v>91200</v>
      </c>
      <c r="I248" s="40">
        <f t="shared" si="1"/>
        <v>-48997146.325700045</v>
      </c>
    </row>
    <row r="249" spans="3:9" s="6" customFormat="1" ht="18" thickTop="1" thickBot="1" x14ac:dyDescent="0.25">
      <c r="C249" s="59"/>
      <c r="D249" s="60">
        <v>46079</v>
      </c>
      <c r="E249" s="61" t="s">
        <v>267</v>
      </c>
      <c r="F249" s="96" t="s">
        <v>76</v>
      </c>
      <c r="G249" s="101"/>
      <c r="H249" s="98">
        <v>44352</v>
      </c>
      <c r="I249" s="40">
        <f t="shared" si="1"/>
        <v>-49041498.325700045</v>
      </c>
    </row>
    <row r="250" spans="3:9" s="6" customFormat="1" ht="18" thickTop="1" thickBot="1" x14ac:dyDescent="0.25">
      <c r="C250" s="59"/>
      <c r="D250" s="60">
        <v>46079</v>
      </c>
      <c r="E250" s="61" t="s">
        <v>268</v>
      </c>
      <c r="F250" s="96" t="s">
        <v>381</v>
      </c>
      <c r="G250" s="101"/>
      <c r="H250" s="98">
        <v>240000</v>
      </c>
      <c r="I250" s="40">
        <f t="shared" si="1"/>
        <v>-49281498.325700045</v>
      </c>
    </row>
    <row r="251" spans="3:9" s="6" customFormat="1" ht="18" thickTop="1" thickBot="1" x14ac:dyDescent="0.25">
      <c r="C251" s="59"/>
      <c r="D251" s="60">
        <v>46079</v>
      </c>
      <c r="E251" s="61" t="s">
        <v>269</v>
      </c>
      <c r="F251" s="96" t="s">
        <v>76</v>
      </c>
      <c r="G251" s="101"/>
      <c r="H251" s="98">
        <v>280000</v>
      </c>
      <c r="I251" s="40">
        <f t="shared" si="1"/>
        <v>-49561498.325700045</v>
      </c>
    </row>
    <row r="252" spans="3:9" s="6" customFormat="1" ht="30" thickTop="1" thickBot="1" x14ac:dyDescent="0.25">
      <c r="C252" s="59"/>
      <c r="D252" s="60">
        <v>46079</v>
      </c>
      <c r="E252" s="61" t="s">
        <v>270</v>
      </c>
      <c r="F252" s="96" t="s">
        <v>15</v>
      </c>
      <c r="G252" s="101"/>
      <c r="H252" s="98">
        <v>900</v>
      </c>
      <c r="I252" s="40">
        <f t="shared" si="1"/>
        <v>-49562398.325700045</v>
      </c>
    </row>
    <row r="253" spans="3:9" s="6" customFormat="1" ht="30" thickTop="1" thickBot="1" x14ac:dyDescent="0.25">
      <c r="C253" s="59"/>
      <c r="D253" s="60">
        <v>46079</v>
      </c>
      <c r="E253" s="61" t="s">
        <v>270</v>
      </c>
      <c r="F253" s="96" t="s">
        <v>382</v>
      </c>
      <c r="G253" s="101"/>
      <c r="H253" s="98">
        <v>20340</v>
      </c>
      <c r="I253" s="40">
        <f t="shared" si="1"/>
        <v>-49582738.325700045</v>
      </c>
    </row>
    <row r="254" spans="3:9" s="6" customFormat="1" ht="30" thickTop="1" thickBot="1" x14ac:dyDescent="0.25">
      <c r="C254" s="59"/>
      <c r="D254" s="60">
        <v>46079</v>
      </c>
      <c r="E254" s="61" t="s">
        <v>271</v>
      </c>
      <c r="F254" s="96" t="s">
        <v>15</v>
      </c>
      <c r="G254" s="101"/>
      <c r="H254" s="98">
        <v>1644.7700000000002</v>
      </c>
      <c r="I254" s="40">
        <f t="shared" si="1"/>
        <v>-49584383.095700048</v>
      </c>
    </row>
    <row r="255" spans="3:9" s="6" customFormat="1" ht="30" thickTop="1" thickBot="1" x14ac:dyDescent="0.25">
      <c r="C255" s="59"/>
      <c r="D255" s="60">
        <v>46079</v>
      </c>
      <c r="E255" s="61" t="s">
        <v>271</v>
      </c>
      <c r="F255" s="96" t="s">
        <v>324</v>
      </c>
      <c r="G255" s="101"/>
      <c r="H255" s="98">
        <v>37171.800000000003</v>
      </c>
      <c r="I255" s="40">
        <f t="shared" si="1"/>
        <v>-49621554.895700045</v>
      </c>
    </row>
    <row r="256" spans="3:9" s="6" customFormat="1" ht="30" thickTop="1" thickBot="1" x14ac:dyDescent="0.25">
      <c r="C256" s="59"/>
      <c r="D256" s="60">
        <v>46079</v>
      </c>
      <c r="E256" s="61" t="s">
        <v>272</v>
      </c>
      <c r="F256" s="96" t="s">
        <v>383</v>
      </c>
      <c r="G256" s="101"/>
      <c r="H256" s="98">
        <v>15045</v>
      </c>
      <c r="I256" s="40">
        <f t="shared" si="1"/>
        <v>-49636599.895700045</v>
      </c>
    </row>
    <row r="257" spans="3:9" s="6" customFormat="1" ht="30" thickTop="1" thickBot="1" x14ac:dyDescent="0.25">
      <c r="C257" s="59"/>
      <c r="D257" s="60">
        <v>46079</v>
      </c>
      <c r="E257" s="61" t="s">
        <v>273</v>
      </c>
      <c r="F257" s="96" t="s">
        <v>15</v>
      </c>
      <c r="G257" s="101"/>
      <c r="H257" s="98">
        <v>10052</v>
      </c>
      <c r="I257" s="40">
        <f t="shared" si="1"/>
        <v>-49646651.895700045</v>
      </c>
    </row>
    <row r="258" spans="3:9" s="6" customFormat="1" ht="30" thickTop="1" thickBot="1" x14ac:dyDescent="0.25">
      <c r="C258" s="59"/>
      <c r="D258" s="60">
        <v>46079</v>
      </c>
      <c r="E258" s="61" t="s">
        <v>273</v>
      </c>
      <c r="F258" s="96" t="s">
        <v>367</v>
      </c>
      <c r="G258" s="101"/>
      <c r="H258" s="98">
        <v>210762.8</v>
      </c>
      <c r="I258" s="40">
        <f t="shared" si="1"/>
        <v>-49857414.695700042</v>
      </c>
    </row>
    <row r="259" spans="3:9" s="6" customFormat="1" ht="30" thickTop="1" thickBot="1" x14ac:dyDescent="0.25">
      <c r="C259" s="59"/>
      <c r="D259" s="60">
        <v>46079</v>
      </c>
      <c r="E259" s="61" t="s">
        <v>274</v>
      </c>
      <c r="F259" s="96" t="s">
        <v>15</v>
      </c>
      <c r="G259" s="101"/>
      <c r="H259" s="98">
        <v>6944</v>
      </c>
      <c r="I259" s="40">
        <f t="shared" si="1"/>
        <v>-49864358.695700042</v>
      </c>
    </row>
    <row r="260" spans="3:9" s="6" customFormat="1" ht="30" thickTop="1" thickBot="1" x14ac:dyDescent="0.25">
      <c r="C260" s="59"/>
      <c r="D260" s="60">
        <v>46079</v>
      </c>
      <c r="E260" s="61" t="s">
        <v>274</v>
      </c>
      <c r="F260" s="96" t="s">
        <v>367</v>
      </c>
      <c r="G260" s="101"/>
      <c r="H260" s="98">
        <v>146476.79999999999</v>
      </c>
      <c r="I260" s="40">
        <f t="shared" si="1"/>
        <v>-50010835.495700039</v>
      </c>
    </row>
    <row r="261" spans="3:9" s="6" customFormat="1" ht="30" thickTop="1" thickBot="1" x14ac:dyDescent="0.25">
      <c r="C261" s="59"/>
      <c r="D261" s="60">
        <v>46079</v>
      </c>
      <c r="E261" s="61" t="s">
        <v>275</v>
      </c>
      <c r="F261" s="96" t="s">
        <v>15</v>
      </c>
      <c r="G261" s="101"/>
      <c r="H261" s="98">
        <v>4400</v>
      </c>
      <c r="I261" s="40">
        <f t="shared" si="1"/>
        <v>-50015235.495700039</v>
      </c>
    </row>
    <row r="262" spans="3:9" s="6" customFormat="1" ht="30" thickTop="1" thickBot="1" x14ac:dyDescent="0.25">
      <c r="C262" s="59"/>
      <c r="D262" s="60">
        <v>46079</v>
      </c>
      <c r="E262" s="61" t="s">
        <v>275</v>
      </c>
      <c r="F262" s="96" t="s">
        <v>367</v>
      </c>
      <c r="G262" s="101"/>
      <c r="H262" s="98">
        <v>83600</v>
      </c>
      <c r="I262" s="40">
        <f t="shared" si="1"/>
        <v>-50098835.495700039</v>
      </c>
    </row>
    <row r="263" spans="3:9" s="6" customFormat="1" ht="30" thickTop="1" thickBot="1" x14ac:dyDescent="0.25">
      <c r="C263" s="59"/>
      <c r="D263" s="60">
        <v>46079</v>
      </c>
      <c r="E263" s="61" t="s">
        <v>276</v>
      </c>
      <c r="F263" s="96" t="s">
        <v>15</v>
      </c>
      <c r="G263" s="101"/>
      <c r="H263" s="98">
        <v>8640</v>
      </c>
      <c r="I263" s="40">
        <f t="shared" si="1"/>
        <v>-50107475.495700039</v>
      </c>
    </row>
    <row r="264" spans="3:9" s="6" customFormat="1" ht="18" thickTop="1" thickBot="1" x14ac:dyDescent="0.25">
      <c r="C264" s="59"/>
      <c r="D264" s="60">
        <v>46079</v>
      </c>
      <c r="E264" s="61" t="s">
        <v>276</v>
      </c>
      <c r="F264" s="96" t="s">
        <v>361</v>
      </c>
      <c r="G264" s="101"/>
      <c r="H264" s="98">
        <v>164160</v>
      </c>
      <c r="I264" s="40">
        <f t="shared" si="1"/>
        <v>-50271635.495700039</v>
      </c>
    </row>
    <row r="265" spans="3:9" s="6" customFormat="1" ht="18" thickTop="1" thickBot="1" x14ac:dyDescent="0.25">
      <c r="C265" s="59"/>
      <c r="D265" s="60">
        <v>46079</v>
      </c>
      <c r="E265" s="61" t="s">
        <v>277</v>
      </c>
      <c r="F265" s="96" t="s">
        <v>384</v>
      </c>
      <c r="G265" s="101"/>
      <c r="H265" s="98">
        <v>116425</v>
      </c>
      <c r="I265" s="40">
        <f t="shared" si="1"/>
        <v>-50388060.495700039</v>
      </c>
    </row>
    <row r="266" spans="3:9" s="6" customFormat="1" ht="18" thickTop="1" thickBot="1" x14ac:dyDescent="0.25">
      <c r="C266" s="59"/>
      <c r="D266" s="60">
        <v>46079</v>
      </c>
      <c r="E266" s="61" t="s">
        <v>278</v>
      </c>
      <c r="F266" s="96" t="s">
        <v>62</v>
      </c>
      <c r="G266" s="101"/>
      <c r="H266" s="98">
        <v>8010</v>
      </c>
      <c r="I266" s="40">
        <f t="shared" ref="I266:I329" si="2">I265+G266-H266</f>
        <v>-50396070.495700039</v>
      </c>
    </row>
    <row r="267" spans="3:9" s="6" customFormat="1" ht="30" thickTop="1" thickBot="1" x14ac:dyDescent="0.25">
      <c r="C267" s="59"/>
      <c r="D267" s="60">
        <v>46079</v>
      </c>
      <c r="E267" s="61" t="s">
        <v>279</v>
      </c>
      <c r="F267" s="96" t="s">
        <v>15</v>
      </c>
      <c r="G267" s="101"/>
      <c r="H267" s="98">
        <v>510</v>
      </c>
      <c r="I267" s="40">
        <f t="shared" si="2"/>
        <v>-50396580.495700039</v>
      </c>
    </row>
    <row r="268" spans="3:9" s="6" customFormat="1" ht="18" thickTop="1" thickBot="1" x14ac:dyDescent="0.25">
      <c r="C268" s="59"/>
      <c r="D268" s="60">
        <v>46079</v>
      </c>
      <c r="E268" s="61" t="s">
        <v>279</v>
      </c>
      <c r="F268" s="96" t="s">
        <v>385</v>
      </c>
      <c r="G268" s="101"/>
      <c r="H268" s="98">
        <v>9690</v>
      </c>
      <c r="I268" s="40">
        <f t="shared" si="2"/>
        <v>-50406270.495700039</v>
      </c>
    </row>
    <row r="269" spans="3:9" s="6" customFormat="1" ht="30" thickTop="1" thickBot="1" x14ac:dyDescent="0.25">
      <c r="C269" s="59"/>
      <c r="D269" s="60">
        <v>46079</v>
      </c>
      <c r="E269" s="61" t="s">
        <v>280</v>
      </c>
      <c r="F269" s="96" t="s">
        <v>15</v>
      </c>
      <c r="G269" s="101"/>
      <c r="H269" s="98">
        <v>525</v>
      </c>
      <c r="I269" s="40">
        <f t="shared" si="2"/>
        <v>-50406795.495700039</v>
      </c>
    </row>
    <row r="270" spans="3:9" s="6" customFormat="1" ht="18" thickTop="1" thickBot="1" x14ac:dyDescent="0.25">
      <c r="C270" s="59"/>
      <c r="D270" s="60">
        <v>46079</v>
      </c>
      <c r="E270" s="61" t="s">
        <v>280</v>
      </c>
      <c r="F270" s="96" t="s">
        <v>386</v>
      </c>
      <c r="G270" s="101"/>
      <c r="H270" s="98">
        <v>11865</v>
      </c>
      <c r="I270" s="40">
        <f t="shared" si="2"/>
        <v>-50418660.495700039</v>
      </c>
    </row>
    <row r="271" spans="3:9" s="6" customFormat="1" ht="18" thickTop="1" thickBot="1" x14ac:dyDescent="0.25">
      <c r="C271" s="59"/>
      <c r="D271" s="60">
        <v>46079</v>
      </c>
      <c r="E271" s="61" t="s">
        <v>281</v>
      </c>
      <c r="F271" s="96" t="s">
        <v>387</v>
      </c>
      <c r="G271" s="101"/>
      <c r="H271" s="98">
        <v>3170.01</v>
      </c>
      <c r="I271" s="40">
        <f t="shared" si="2"/>
        <v>-50421830.505700037</v>
      </c>
    </row>
    <row r="272" spans="3:9" s="6" customFormat="1" ht="30" thickTop="1" thickBot="1" x14ac:dyDescent="0.25">
      <c r="C272" s="59"/>
      <c r="D272" s="60">
        <v>46079</v>
      </c>
      <c r="E272" s="61" t="s">
        <v>282</v>
      </c>
      <c r="F272" s="96" t="s">
        <v>15</v>
      </c>
      <c r="G272" s="101"/>
      <c r="H272" s="98">
        <v>170.9</v>
      </c>
      <c r="I272" s="40">
        <f t="shared" si="2"/>
        <v>-50422001.405700035</v>
      </c>
    </row>
    <row r="273" spans="3:9" s="6" customFormat="1" ht="18" thickTop="1" thickBot="1" x14ac:dyDescent="0.25">
      <c r="C273" s="59"/>
      <c r="D273" s="60">
        <v>46079</v>
      </c>
      <c r="E273" s="61" t="s">
        <v>282</v>
      </c>
      <c r="F273" s="96" t="s">
        <v>388</v>
      </c>
      <c r="G273" s="101"/>
      <c r="H273" s="98">
        <v>3862.47</v>
      </c>
      <c r="I273" s="40">
        <f t="shared" si="2"/>
        <v>-50425863.875700034</v>
      </c>
    </row>
    <row r="274" spans="3:9" s="6" customFormat="1" ht="30" thickTop="1" thickBot="1" x14ac:dyDescent="0.25">
      <c r="C274" s="59"/>
      <c r="D274" s="60">
        <v>46079</v>
      </c>
      <c r="E274" s="61" t="s">
        <v>283</v>
      </c>
      <c r="F274" s="96" t="s">
        <v>15</v>
      </c>
      <c r="G274" s="101"/>
      <c r="H274" s="98">
        <v>1488</v>
      </c>
      <c r="I274" s="40">
        <f t="shared" si="2"/>
        <v>-50427351.875700034</v>
      </c>
    </row>
    <row r="275" spans="3:9" s="6" customFormat="1" ht="18" thickTop="1" thickBot="1" x14ac:dyDescent="0.25">
      <c r="C275" s="59"/>
      <c r="D275" s="60">
        <v>46079</v>
      </c>
      <c r="E275" s="61" t="s">
        <v>283</v>
      </c>
      <c r="F275" s="96" t="s">
        <v>64</v>
      </c>
      <c r="G275" s="101"/>
      <c r="H275" s="98">
        <v>28272</v>
      </c>
      <c r="I275" s="40">
        <f t="shared" si="2"/>
        <v>-50455623.875700034</v>
      </c>
    </row>
    <row r="276" spans="3:9" s="6" customFormat="1" ht="18" thickTop="1" thickBot="1" x14ac:dyDescent="0.25">
      <c r="C276" s="59"/>
      <c r="D276" s="60">
        <v>46079</v>
      </c>
      <c r="E276" s="61" t="s">
        <v>284</v>
      </c>
      <c r="F276" s="96" t="s">
        <v>62</v>
      </c>
      <c r="G276" s="101"/>
      <c r="H276" s="98">
        <v>283500</v>
      </c>
      <c r="I276" s="40">
        <f t="shared" si="2"/>
        <v>-50739123.875700034</v>
      </c>
    </row>
    <row r="277" spans="3:9" s="6" customFormat="1" ht="30" thickTop="1" thickBot="1" x14ac:dyDescent="0.25">
      <c r="C277" s="59"/>
      <c r="D277" s="60">
        <v>46079</v>
      </c>
      <c r="E277" s="61" t="s">
        <v>285</v>
      </c>
      <c r="F277" s="96" t="s">
        <v>15</v>
      </c>
      <c r="G277" s="101"/>
      <c r="H277" s="98">
        <v>240</v>
      </c>
      <c r="I277" s="40">
        <f t="shared" si="2"/>
        <v>-50739363.875700034</v>
      </c>
    </row>
    <row r="278" spans="3:9" s="6" customFormat="1" ht="18" thickTop="1" thickBot="1" x14ac:dyDescent="0.25">
      <c r="C278" s="59"/>
      <c r="D278" s="60">
        <v>46079</v>
      </c>
      <c r="E278" s="61" t="s">
        <v>285</v>
      </c>
      <c r="F278" s="96" t="s">
        <v>384</v>
      </c>
      <c r="G278" s="101"/>
      <c r="H278" s="98">
        <v>5424</v>
      </c>
      <c r="I278" s="40">
        <f t="shared" si="2"/>
        <v>-50744787.875700034</v>
      </c>
    </row>
    <row r="279" spans="3:9" s="6" customFormat="1" ht="30" thickTop="1" thickBot="1" x14ac:dyDescent="0.25">
      <c r="C279" s="59"/>
      <c r="D279" s="60">
        <v>46079</v>
      </c>
      <c r="E279" s="61" t="s">
        <v>286</v>
      </c>
      <c r="F279" s="96" t="s">
        <v>15</v>
      </c>
      <c r="G279" s="101"/>
      <c r="H279" s="98">
        <v>38703.5</v>
      </c>
      <c r="I279" s="40">
        <f t="shared" si="2"/>
        <v>-50783491.375700034</v>
      </c>
    </row>
    <row r="280" spans="3:9" s="6" customFormat="1" ht="18" thickTop="1" thickBot="1" x14ac:dyDescent="0.25">
      <c r="C280" s="59"/>
      <c r="D280" s="60">
        <v>46079</v>
      </c>
      <c r="E280" s="61" t="s">
        <v>286</v>
      </c>
      <c r="F280" s="96" t="s">
        <v>389</v>
      </c>
      <c r="G280" s="101"/>
      <c r="H280" s="98">
        <v>874699.1</v>
      </c>
      <c r="I280" s="40">
        <f t="shared" si="2"/>
        <v>-51658190.475700036</v>
      </c>
    </row>
    <row r="281" spans="3:9" s="6" customFormat="1" ht="18" thickTop="1" thickBot="1" x14ac:dyDescent="0.25">
      <c r="C281" s="59"/>
      <c r="D281" s="60">
        <v>46079</v>
      </c>
      <c r="E281" s="61" t="s">
        <v>287</v>
      </c>
      <c r="F281" s="96" t="s">
        <v>390</v>
      </c>
      <c r="G281" s="101"/>
      <c r="H281" s="98">
        <v>90000</v>
      </c>
      <c r="I281" s="40">
        <f t="shared" si="2"/>
        <v>-51748190.475700036</v>
      </c>
    </row>
    <row r="282" spans="3:9" s="6" customFormat="1" ht="18" thickTop="1" thickBot="1" x14ac:dyDescent="0.25">
      <c r="C282" s="59"/>
      <c r="D282" s="60">
        <v>46079</v>
      </c>
      <c r="E282" s="61" t="s">
        <v>288</v>
      </c>
      <c r="F282" s="96" t="s">
        <v>390</v>
      </c>
      <c r="G282" s="101"/>
      <c r="H282" s="98">
        <v>10800</v>
      </c>
      <c r="I282" s="40">
        <f t="shared" si="2"/>
        <v>-51758990.475700036</v>
      </c>
    </row>
    <row r="283" spans="3:9" s="6" customFormat="1" ht="30" thickTop="1" thickBot="1" x14ac:dyDescent="0.25">
      <c r="C283" s="59"/>
      <c r="D283" s="60">
        <v>46079</v>
      </c>
      <c r="E283" s="61" t="s">
        <v>289</v>
      </c>
      <c r="F283" s="96" t="s">
        <v>15</v>
      </c>
      <c r="G283" s="101"/>
      <c r="H283" s="98">
        <v>1525</v>
      </c>
      <c r="I283" s="40">
        <f t="shared" si="2"/>
        <v>-51760515.475700036</v>
      </c>
    </row>
    <row r="284" spans="3:9" s="6" customFormat="1" ht="18" thickTop="1" thickBot="1" x14ac:dyDescent="0.25">
      <c r="C284" s="59"/>
      <c r="D284" s="60">
        <v>46079</v>
      </c>
      <c r="E284" s="61" t="s">
        <v>289</v>
      </c>
      <c r="F284" s="96" t="s">
        <v>391</v>
      </c>
      <c r="G284" s="101"/>
      <c r="H284" s="98">
        <v>28975</v>
      </c>
      <c r="I284" s="40">
        <f t="shared" si="2"/>
        <v>-51789490.475700036</v>
      </c>
    </row>
    <row r="285" spans="3:9" s="6" customFormat="1" ht="30" thickTop="1" thickBot="1" x14ac:dyDescent="0.25">
      <c r="C285" s="59"/>
      <c r="D285" s="60">
        <v>46079</v>
      </c>
      <c r="E285" s="61" t="s">
        <v>290</v>
      </c>
      <c r="F285" s="96" t="s">
        <v>15</v>
      </c>
      <c r="G285" s="101"/>
      <c r="H285" s="98">
        <v>568.02600000000007</v>
      </c>
      <c r="I285" s="40">
        <f t="shared" si="2"/>
        <v>-51790058.501700036</v>
      </c>
    </row>
    <row r="286" spans="3:9" s="6" customFormat="1" ht="18" thickTop="1" thickBot="1" x14ac:dyDescent="0.25">
      <c r="C286" s="59"/>
      <c r="D286" s="60">
        <v>46079</v>
      </c>
      <c r="E286" s="61" t="s">
        <v>290</v>
      </c>
      <c r="F286" s="96" t="s">
        <v>392</v>
      </c>
      <c r="G286" s="101"/>
      <c r="H286" s="98">
        <v>12837.384</v>
      </c>
      <c r="I286" s="40">
        <f t="shared" si="2"/>
        <v>-51802895.88570004</v>
      </c>
    </row>
    <row r="287" spans="3:9" s="6" customFormat="1" ht="18" thickTop="1" thickBot="1" x14ac:dyDescent="0.25">
      <c r="C287" s="59"/>
      <c r="D287" s="60">
        <v>46079</v>
      </c>
      <c r="E287" s="61" t="s">
        <v>291</v>
      </c>
      <c r="F287" s="96" t="s">
        <v>393</v>
      </c>
      <c r="G287" s="101"/>
      <c r="H287" s="98">
        <v>2525869.2000000002</v>
      </c>
      <c r="I287" s="40">
        <f t="shared" si="2"/>
        <v>-54328765.085700043</v>
      </c>
    </row>
    <row r="288" spans="3:9" s="6" customFormat="1" ht="18" thickTop="1" thickBot="1" x14ac:dyDescent="0.25">
      <c r="C288" s="59"/>
      <c r="D288" s="60">
        <v>46079</v>
      </c>
      <c r="E288" s="61" t="s">
        <v>292</v>
      </c>
      <c r="F288" s="96" t="s">
        <v>63</v>
      </c>
      <c r="G288" s="101"/>
      <c r="H288" s="98">
        <v>855918</v>
      </c>
      <c r="I288" s="40">
        <f t="shared" si="2"/>
        <v>-55184683.085700043</v>
      </c>
    </row>
    <row r="289" spans="3:9" s="6" customFormat="1" ht="18" thickTop="1" thickBot="1" x14ac:dyDescent="0.25">
      <c r="C289" s="59"/>
      <c r="D289" s="60">
        <v>46079</v>
      </c>
      <c r="E289" s="61" t="s">
        <v>293</v>
      </c>
      <c r="F289" s="96" t="s">
        <v>62</v>
      </c>
      <c r="G289" s="101"/>
      <c r="H289" s="98">
        <v>140000</v>
      </c>
      <c r="I289" s="40">
        <f t="shared" si="2"/>
        <v>-55324683.085700043</v>
      </c>
    </row>
    <row r="290" spans="3:9" s="6" customFormat="1" ht="30" thickTop="1" thickBot="1" x14ac:dyDescent="0.25">
      <c r="C290" s="59"/>
      <c r="D290" s="60">
        <v>46079</v>
      </c>
      <c r="E290" s="61" t="s">
        <v>294</v>
      </c>
      <c r="F290" s="96" t="s">
        <v>15</v>
      </c>
      <c r="G290" s="101"/>
      <c r="H290" s="98">
        <v>1317.1000000000001</v>
      </c>
      <c r="I290" s="40">
        <f t="shared" si="2"/>
        <v>-55326000.185700044</v>
      </c>
    </row>
    <row r="291" spans="3:9" s="6" customFormat="1" ht="18" thickTop="1" thickBot="1" x14ac:dyDescent="0.25">
      <c r="C291" s="59"/>
      <c r="D291" s="60">
        <v>46079</v>
      </c>
      <c r="E291" s="61" t="s">
        <v>294</v>
      </c>
      <c r="F291" s="96" t="s">
        <v>394</v>
      </c>
      <c r="G291" s="101"/>
      <c r="H291" s="98">
        <v>29766.460000000003</v>
      </c>
      <c r="I291" s="40">
        <f t="shared" si="2"/>
        <v>-55355766.645700045</v>
      </c>
    </row>
    <row r="292" spans="3:9" s="6" customFormat="1" ht="30" thickTop="1" thickBot="1" x14ac:dyDescent="0.25">
      <c r="C292" s="59"/>
      <c r="D292" s="60">
        <v>46079</v>
      </c>
      <c r="E292" s="61" t="s">
        <v>295</v>
      </c>
      <c r="F292" s="96" t="s">
        <v>15</v>
      </c>
      <c r="G292" s="101"/>
      <c r="H292" s="98">
        <v>187.92000000000002</v>
      </c>
      <c r="I292" s="40">
        <f t="shared" si="2"/>
        <v>-55355954.565700047</v>
      </c>
    </row>
    <row r="293" spans="3:9" s="6" customFormat="1" ht="30" thickTop="1" thickBot="1" x14ac:dyDescent="0.25">
      <c r="C293" s="59"/>
      <c r="D293" s="60">
        <v>46079</v>
      </c>
      <c r="E293" s="61" t="s">
        <v>295</v>
      </c>
      <c r="F293" s="96" t="s">
        <v>395</v>
      </c>
      <c r="G293" s="101"/>
      <c r="H293" s="98">
        <v>3570.48</v>
      </c>
      <c r="I293" s="40">
        <f t="shared" si="2"/>
        <v>-55359525.045700043</v>
      </c>
    </row>
    <row r="294" spans="3:9" s="6" customFormat="1" ht="30" thickTop="1" thickBot="1" x14ac:dyDescent="0.25">
      <c r="C294" s="59"/>
      <c r="D294" s="60">
        <v>46079</v>
      </c>
      <c r="E294" s="61" t="s">
        <v>296</v>
      </c>
      <c r="F294" s="96" t="s">
        <v>15</v>
      </c>
      <c r="G294" s="101"/>
      <c r="H294" s="98">
        <v>8633.0700000000015</v>
      </c>
      <c r="I294" s="40">
        <f t="shared" si="2"/>
        <v>-55368158.115700044</v>
      </c>
    </row>
    <row r="295" spans="3:9" s="6" customFormat="1" ht="30" thickTop="1" thickBot="1" x14ac:dyDescent="0.25">
      <c r="C295" s="59"/>
      <c r="D295" s="60">
        <v>46079</v>
      </c>
      <c r="E295" s="61" t="s">
        <v>296</v>
      </c>
      <c r="F295" s="96" t="s">
        <v>72</v>
      </c>
      <c r="G295" s="101"/>
      <c r="H295" s="98">
        <v>195107.38</v>
      </c>
      <c r="I295" s="40">
        <f t="shared" si="2"/>
        <v>-55563265.495700046</v>
      </c>
    </row>
    <row r="296" spans="3:9" s="6" customFormat="1" ht="30" thickTop="1" thickBot="1" x14ac:dyDescent="0.25">
      <c r="C296" s="59"/>
      <c r="D296" s="60">
        <v>46079</v>
      </c>
      <c r="E296" s="61" t="s">
        <v>297</v>
      </c>
      <c r="F296" s="96" t="s">
        <v>15</v>
      </c>
      <c r="G296" s="101"/>
      <c r="H296" s="98">
        <v>3870</v>
      </c>
      <c r="I296" s="40">
        <f t="shared" si="2"/>
        <v>-55567135.495700046</v>
      </c>
    </row>
    <row r="297" spans="3:9" s="6" customFormat="1" ht="30" thickTop="1" thickBot="1" x14ac:dyDescent="0.25">
      <c r="C297" s="59"/>
      <c r="D297" s="60">
        <v>46079</v>
      </c>
      <c r="E297" s="61" t="s">
        <v>297</v>
      </c>
      <c r="F297" s="96" t="s">
        <v>382</v>
      </c>
      <c r="G297" s="101"/>
      <c r="H297" s="98">
        <v>87462</v>
      </c>
      <c r="I297" s="40">
        <f t="shared" si="2"/>
        <v>-55654597.495700046</v>
      </c>
    </row>
    <row r="298" spans="3:9" s="6" customFormat="1" ht="30" thickTop="1" thickBot="1" x14ac:dyDescent="0.25">
      <c r="C298" s="59"/>
      <c r="D298" s="60">
        <v>46079</v>
      </c>
      <c r="E298" s="61" t="s">
        <v>298</v>
      </c>
      <c r="F298" s="96" t="s">
        <v>15</v>
      </c>
      <c r="G298" s="101"/>
      <c r="H298" s="98">
        <v>847.5</v>
      </c>
      <c r="I298" s="40">
        <f t="shared" si="2"/>
        <v>-55655444.995700046</v>
      </c>
    </row>
    <row r="299" spans="3:9" s="6" customFormat="1" ht="18" thickTop="1" thickBot="1" x14ac:dyDescent="0.25">
      <c r="C299" s="59"/>
      <c r="D299" s="60">
        <v>46079</v>
      </c>
      <c r="E299" s="61" t="s">
        <v>298</v>
      </c>
      <c r="F299" s="96" t="s">
        <v>396</v>
      </c>
      <c r="G299" s="101"/>
      <c r="H299" s="98">
        <v>19153.5</v>
      </c>
      <c r="I299" s="40">
        <f t="shared" si="2"/>
        <v>-55674598.495700046</v>
      </c>
    </row>
    <row r="300" spans="3:9" s="6" customFormat="1" ht="18" thickTop="1" thickBot="1" x14ac:dyDescent="0.25">
      <c r="C300" s="59"/>
      <c r="D300" s="60">
        <v>46079</v>
      </c>
      <c r="E300" s="61" t="s">
        <v>299</v>
      </c>
      <c r="F300" s="96" t="s">
        <v>351</v>
      </c>
      <c r="G300" s="101"/>
      <c r="H300" s="98">
        <v>25193</v>
      </c>
      <c r="I300" s="40">
        <f t="shared" si="2"/>
        <v>-55699791.495700046</v>
      </c>
    </row>
    <row r="301" spans="3:9" s="6" customFormat="1" ht="30" thickTop="1" thickBot="1" x14ac:dyDescent="0.25">
      <c r="C301" s="59"/>
      <c r="D301" s="60">
        <v>46079</v>
      </c>
      <c r="E301" s="61" t="s">
        <v>300</v>
      </c>
      <c r="F301" s="96" t="s">
        <v>15</v>
      </c>
      <c r="G301" s="101"/>
      <c r="H301" s="98">
        <v>305</v>
      </c>
      <c r="I301" s="40">
        <f t="shared" si="2"/>
        <v>-55700096.495700046</v>
      </c>
    </row>
    <row r="302" spans="3:9" s="6" customFormat="1" ht="18" thickTop="1" thickBot="1" x14ac:dyDescent="0.25">
      <c r="C302" s="59"/>
      <c r="D302" s="60">
        <v>46079</v>
      </c>
      <c r="E302" s="61" t="s">
        <v>300</v>
      </c>
      <c r="F302" s="96" t="s">
        <v>351</v>
      </c>
      <c r="G302" s="101"/>
      <c r="H302" s="98">
        <v>6893</v>
      </c>
      <c r="I302" s="40">
        <f t="shared" si="2"/>
        <v>-55706989.495700046</v>
      </c>
    </row>
    <row r="303" spans="3:9" s="6" customFormat="1" ht="18" thickTop="1" thickBot="1" x14ac:dyDescent="0.25">
      <c r="C303" s="59"/>
      <c r="D303" s="60">
        <v>46079</v>
      </c>
      <c r="E303" s="61" t="s">
        <v>301</v>
      </c>
      <c r="F303" s="96" t="s">
        <v>76</v>
      </c>
      <c r="G303" s="101"/>
      <c r="H303" s="98">
        <v>299400</v>
      </c>
      <c r="I303" s="40">
        <f t="shared" si="2"/>
        <v>-56006389.495700046</v>
      </c>
    </row>
    <row r="304" spans="3:9" s="6" customFormat="1" ht="18" thickTop="1" thickBot="1" x14ac:dyDescent="0.25">
      <c r="C304" s="59"/>
      <c r="D304" s="60">
        <v>46079</v>
      </c>
      <c r="E304" s="61" t="s">
        <v>302</v>
      </c>
      <c r="F304" s="96" t="s">
        <v>75</v>
      </c>
      <c r="G304" s="101"/>
      <c r="H304" s="98">
        <v>1497072.96</v>
      </c>
      <c r="I304" s="40">
        <f t="shared" si="2"/>
        <v>-57503462.455700047</v>
      </c>
    </row>
    <row r="305" spans="3:9" s="6" customFormat="1" ht="30" thickTop="1" thickBot="1" x14ac:dyDescent="0.25">
      <c r="C305" s="59"/>
      <c r="D305" s="60">
        <v>46079</v>
      </c>
      <c r="E305" s="61" t="s">
        <v>303</v>
      </c>
      <c r="F305" s="96" t="s">
        <v>15</v>
      </c>
      <c r="G305" s="101"/>
      <c r="H305" s="98">
        <v>900</v>
      </c>
      <c r="I305" s="40">
        <f t="shared" si="2"/>
        <v>-57504362.455700047</v>
      </c>
    </row>
    <row r="306" spans="3:9" s="6" customFormat="1" ht="18" thickTop="1" thickBot="1" x14ac:dyDescent="0.25">
      <c r="C306" s="59"/>
      <c r="D306" s="60">
        <v>46079</v>
      </c>
      <c r="E306" s="61" t="s">
        <v>303</v>
      </c>
      <c r="F306" s="96" t="s">
        <v>397</v>
      </c>
      <c r="G306" s="101"/>
      <c r="H306" s="98">
        <v>17100</v>
      </c>
      <c r="I306" s="40">
        <f t="shared" si="2"/>
        <v>-57521462.455700047</v>
      </c>
    </row>
    <row r="307" spans="3:9" s="6" customFormat="1" ht="18" thickTop="1" thickBot="1" x14ac:dyDescent="0.25">
      <c r="C307" s="59"/>
      <c r="D307" s="60">
        <v>46079</v>
      </c>
      <c r="E307" s="61" t="s">
        <v>304</v>
      </c>
      <c r="F307" s="96" t="s">
        <v>67</v>
      </c>
      <c r="G307" s="101"/>
      <c r="H307" s="98">
        <v>303473.15999999997</v>
      </c>
      <c r="I307" s="40">
        <f t="shared" si="2"/>
        <v>-57824935.615700044</v>
      </c>
    </row>
    <row r="308" spans="3:9" s="6" customFormat="1" ht="30" thickTop="1" thickBot="1" x14ac:dyDescent="0.25">
      <c r="C308" s="59"/>
      <c r="D308" s="60">
        <v>46079</v>
      </c>
      <c r="E308" s="61" t="s">
        <v>305</v>
      </c>
      <c r="F308" s="96" t="s">
        <v>15</v>
      </c>
      <c r="G308" s="101"/>
      <c r="H308" s="98">
        <v>2730</v>
      </c>
      <c r="I308" s="40">
        <f t="shared" si="2"/>
        <v>-57827665.615700044</v>
      </c>
    </row>
    <row r="309" spans="3:9" s="6" customFormat="1" ht="18" thickTop="1" thickBot="1" x14ac:dyDescent="0.25">
      <c r="C309" s="59"/>
      <c r="D309" s="60">
        <v>46079</v>
      </c>
      <c r="E309" s="61" t="s">
        <v>305</v>
      </c>
      <c r="F309" s="96" t="s">
        <v>73</v>
      </c>
      <c r="G309" s="101"/>
      <c r="H309" s="98">
        <v>51870</v>
      </c>
      <c r="I309" s="40">
        <f t="shared" si="2"/>
        <v>-57879535.615700044</v>
      </c>
    </row>
    <row r="310" spans="3:9" s="6" customFormat="1" ht="30" thickTop="1" thickBot="1" x14ac:dyDescent="0.25">
      <c r="C310" s="59"/>
      <c r="D310" s="60">
        <v>46079</v>
      </c>
      <c r="E310" s="61" t="s">
        <v>306</v>
      </c>
      <c r="F310" s="96" t="s">
        <v>15</v>
      </c>
      <c r="G310" s="101"/>
      <c r="H310" s="98">
        <v>2300.5</v>
      </c>
      <c r="I310" s="40">
        <f t="shared" si="2"/>
        <v>-57881836.115700044</v>
      </c>
    </row>
    <row r="311" spans="3:9" s="6" customFormat="1" ht="18" thickTop="1" thickBot="1" x14ac:dyDescent="0.25">
      <c r="C311" s="59"/>
      <c r="D311" s="60">
        <v>46079</v>
      </c>
      <c r="E311" s="61" t="s">
        <v>306</v>
      </c>
      <c r="F311" s="96" t="s">
        <v>384</v>
      </c>
      <c r="G311" s="101"/>
      <c r="H311" s="98">
        <v>51991.3</v>
      </c>
      <c r="I311" s="40">
        <f t="shared" si="2"/>
        <v>-57933827.415700041</v>
      </c>
    </row>
    <row r="312" spans="3:9" s="6" customFormat="1" ht="18" thickTop="1" thickBot="1" x14ac:dyDescent="0.25">
      <c r="C312" s="59"/>
      <c r="D312" s="60">
        <v>46079</v>
      </c>
      <c r="E312" s="61" t="s">
        <v>307</v>
      </c>
      <c r="F312" s="96" t="s">
        <v>384</v>
      </c>
      <c r="G312" s="101"/>
      <c r="H312" s="98">
        <v>24284.400000000001</v>
      </c>
      <c r="I312" s="40">
        <f t="shared" si="2"/>
        <v>-57958111.815700039</v>
      </c>
    </row>
    <row r="313" spans="3:9" s="6" customFormat="1" ht="18" thickTop="1" thickBot="1" x14ac:dyDescent="0.25">
      <c r="C313" s="59"/>
      <c r="D313" s="60">
        <v>46079</v>
      </c>
      <c r="E313" s="61" t="s">
        <v>308</v>
      </c>
      <c r="F313" s="96" t="s">
        <v>61</v>
      </c>
      <c r="G313" s="101"/>
      <c r="H313" s="98">
        <v>80400</v>
      </c>
      <c r="I313" s="40">
        <f t="shared" si="2"/>
        <v>-58038511.815700039</v>
      </c>
    </row>
    <row r="314" spans="3:9" s="6" customFormat="1" ht="18" thickTop="1" thickBot="1" x14ac:dyDescent="0.25">
      <c r="C314" s="59"/>
      <c r="D314" s="60">
        <v>46079</v>
      </c>
      <c r="E314" s="61" t="s">
        <v>309</v>
      </c>
      <c r="F314" s="96" t="s">
        <v>61</v>
      </c>
      <c r="G314" s="101"/>
      <c r="H314" s="98">
        <v>60510</v>
      </c>
      <c r="I314" s="40">
        <f t="shared" si="2"/>
        <v>-58099021.815700039</v>
      </c>
    </row>
    <row r="315" spans="3:9" s="6" customFormat="1" ht="30" thickTop="1" thickBot="1" x14ac:dyDescent="0.25">
      <c r="C315" s="59"/>
      <c r="D315" s="60">
        <v>46079</v>
      </c>
      <c r="E315" s="61" t="s">
        <v>310</v>
      </c>
      <c r="F315" s="96" t="s">
        <v>15</v>
      </c>
      <c r="G315" s="101"/>
      <c r="H315" s="98">
        <v>33380.5</v>
      </c>
      <c r="I315" s="40">
        <f t="shared" si="2"/>
        <v>-58132402.315700039</v>
      </c>
    </row>
    <row r="316" spans="3:9" s="6" customFormat="1" ht="30" thickTop="1" thickBot="1" x14ac:dyDescent="0.25">
      <c r="C316" s="59"/>
      <c r="D316" s="60">
        <v>46079</v>
      </c>
      <c r="E316" s="61" t="s">
        <v>310</v>
      </c>
      <c r="F316" s="96" t="s">
        <v>77</v>
      </c>
      <c r="G316" s="101"/>
      <c r="H316" s="98">
        <v>634229.5</v>
      </c>
      <c r="I316" s="40">
        <f t="shared" si="2"/>
        <v>-58766631.815700039</v>
      </c>
    </row>
    <row r="317" spans="3:9" s="6" customFormat="1" ht="30" thickTop="1" thickBot="1" x14ac:dyDescent="0.25">
      <c r="C317" s="59"/>
      <c r="D317" s="60">
        <v>46079</v>
      </c>
      <c r="E317" s="61" t="s">
        <v>311</v>
      </c>
      <c r="F317" s="96" t="s">
        <v>15</v>
      </c>
      <c r="G317" s="101"/>
      <c r="H317" s="98">
        <v>13377.1</v>
      </c>
      <c r="I317" s="40">
        <f t="shared" si="2"/>
        <v>-58780008.915700041</v>
      </c>
    </row>
    <row r="318" spans="3:9" s="6" customFormat="1" ht="30" thickTop="1" thickBot="1" x14ac:dyDescent="0.25">
      <c r="C318" s="59"/>
      <c r="D318" s="60">
        <v>46079</v>
      </c>
      <c r="E318" s="61" t="s">
        <v>311</v>
      </c>
      <c r="F318" s="96" t="s">
        <v>398</v>
      </c>
      <c r="G318" s="101"/>
      <c r="H318" s="98">
        <v>302322.52</v>
      </c>
      <c r="I318" s="40">
        <f t="shared" si="2"/>
        <v>-59082331.435700044</v>
      </c>
    </row>
    <row r="319" spans="3:9" s="6" customFormat="1" ht="18" hidden="1" thickTop="1" thickBot="1" x14ac:dyDescent="0.25">
      <c r="C319" s="59"/>
      <c r="D319" s="60"/>
      <c r="E319" s="61"/>
      <c r="F319" s="96"/>
      <c r="G319" s="101"/>
      <c r="H319" s="98"/>
      <c r="I319" s="40">
        <f t="shared" si="2"/>
        <v>-59082331.435700044</v>
      </c>
    </row>
    <row r="320" spans="3:9" s="6" customFormat="1" ht="18" hidden="1" thickTop="1" thickBot="1" x14ac:dyDescent="0.25">
      <c r="C320" s="59"/>
      <c r="D320" s="60"/>
      <c r="E320" s="61"/>
      <c r="F320" s="96"/>
      <c r="G320" s="101"/>
      <c r="H320" s="98"/>
      <c r="I320" s="40">
        <f t="shared" si="2"/>
        <v>-59082331.435700044</v>
      </c>
    </row>
    <row r="321" spans="3:9" s="6" customFormat="1" ht="18" hidden="1" thickTop="1" thickBot="1" x14ac:dyDescent="0.25">
      <c r="C321" s="59"/>
      <c r="D321" s="60"/>
      <c r="E321" s="61"/>
      <c r="F321" s="96"/>
      <c r="G321" s="101"/>
      <c r="H321" s="98"/>
      <c r="I321" s="40">
        <f t="shared" si="2"/>
        <v>-59082331.435700044</v>
      </c>
    </row>
    <row r="322" spans="3:9" s="6" customFormat="1" ht="18" hidden="1" thickTop="1" thickBot="1" x14ac:dyDescent="0.25">
      <c r="C322" s="59"/>
      <c r="D322" s="60"/>
      <c r="E322" s="61"/>
      <c r="F322" s="96"/>
      <c r="G322" s="101"/>
      <c r="H322" s="98"/>
      <c r="I322" s="40">
        <f t="shared" si="2"/>
        <v>-59082331.435700044</v>
      </c>
    </row>
    <row r="323" spans="3:9" s="6" customFormat="1" ht="18" hidden="1" thickTop="1" thickBot="1" x14ac:dyDescent="0.25">
      <c r="C323" s="59"/>
      <c r="D323" s="60"/>
      <c r="E323" s="61"/>
      <c r="F323" s="96"/>
      <c r="G323" s="101"/>
      <c r="H323" s="98"/>
      <c r="I323" s="40">
        <f t="shared" si="2"/>
        <v>-59082331.435700044</v>
      </c>
    </row>
    <row r="324" spans="3:9" s="6" customFormat="1" ht="18" hidden="1" thickTop="1" thickBot="1" x14ac:dyDescent="0.25">
      <c r="C324" s="59"/>
      <c r="D324" s="60"/>
      <c r="E324" s="61"/>
      <c r="F324" s="96"/>
      <c r="G324" s="101"/>
      <c r="H324" s="98"/>
      <c r="I324" s="40">
        <f t="shared" si="2"/>
        <v>-59082331.435700044</v>
      </c>
    </row>
    <row r="325" spans="3:9" s="6" customFormat="1" ht="18" hidden="1" thickTop="1" thickBot="1" x14ac:dyDescent="0.25">
      <c r="C325" s="59"/>
      <c r="D325" s="60"/>
      <c r="E325" s="64"/>
      <c r="F325" s="96"/>
      <c r="G325" s="101"/>
      <c r="H325" s="98"/>
      <c r="I325" s="40">
        <f t="shared" si="2"/>
        <v>-59082331.435700044</v>
      </c>
    </row>
    <row r="326" spans="3:9" s="6" customFormat="1" ht="18" hidden="1" thickTop="1" thickBot="1" x14ac:dyDescent="0.25">
      <c r="C326" s="59"/>
      <c r="D326" s="60"/>
      <c r="E326" s="61"/>
      <c r="F326" s="96"/>
      <c r="G326" s="101"/>
      <c r="H326" s="98"/>
      <c r="I326" s="40">
        <f t="shared" si="2"/>
        <v>-59082331.435700044</v>
      </c>
    </row>
    <row r="327" spans="3:9" s="6" customFormat="1" ht="18" hidden="1" thickTop="1" thickBot="1" x14ac:dyDescent="0.25">
      <c r="C327" s="59"/>
      <c r="D327" s="60"/>
      <c r="E327" s="64"/>
      <c r="F327" s="96"/>
      <c r="G327" s="101"/>
      <c r="H327" s="97"/>
      <c r="I327" s="40">
        <f t="shared" si="2"/>
        <v>-59082331.435700044</v>
      </c>
    </row>
    <row r="328" spans="3:9" s="6" customFormat="1" ht="18" hidden="1" thickTop="1" thickBot="1" x14ac:dyDescent="0.25">
      <c r="C328" s="59"/>
      <c r="D328" s="60"/>
      <c r="E328" s="64"/>
      <c r="F328" s="96"/>
      <c r="G328" s="101"/>
      <c r="H328" s="97"/>
      <c r="I328" s="40">
        <f t="shared" si="2"/>
        <v>-59082331.435700044</v>
      </c>
    </row>
    <row r="329" spans="3:9" s="6" customFormat="1" ht="18" hidden="1" thickTop="1" thickBot="1" x14ac:dyDescent="0.25">
      <c r="C329" s="59"/>
      <c r="D329" s="60"/>
      <c r="E329" s="61"/>
      <c r="F329" s="96"/>
      <c r="G329" s="101"/>
      <c r="H329" s="98"/>
      <c r="I329" s="40">
        <f t="shared" si="2"/>
        <v>-59082331.435700044</v>
      </c>
    </row>
    <row r="330" spans="3:9" s="6" customFormat="1" ht="18" hidden="1" thickTop="1" thickBot="1" x14ac:dyDescent="0.25">
      <c r="C330" s="59"/>
      <c r="D330" s="60"/>
      <c r="E330" s="61"/>
      <c r="F330" s="96"/>
      <c r="G330" s="101"/>
      <c r="H330" s="98"/>
      <c r="I330" s="40">
        <f t="shared" ref="I330:I344" si="3">I329+G330-H330</f>
        <v>-59082331.435700044</v>
      </c>
    </row>
    <row r="331" spans="3:9" s="6" customFormat="1" ht="18" hidden="1" thickTop="1" thickBot="1" x14ac:dyDescent="0.25">
      <c r="C331" s="59"/>
      <c r="D331" s="60"/>
      <c r="E331" s="64"/>
      <c r="F331" s="96"/>
      <c r="G331" s="101"/>
      <c r="H331" s="98"/>
      <c r="I331" s="40">
        <f t="shared" si="3"/>
        <v>-59082331.435700044</v>
      </c>
    </row>
    <row r="332" spans="3:9" s="6" customFormat="1" ht="18" hidden="1" thickTop="1" thickBot="1" x14ac:dyDescent="0.25">
      <c r="C332" s="59"/>
      <c r="D332" s="60"/>
      <c r="E332" s="64"/>
      <c r="F332" s="96"/>
      <c r="G332" s="101"/>
      <c r="H332" s="98"/>
      <c r="I332" s="40">
        <f t="shared" si="3"/>
        <v>-59082331.435700044</v>
      </c>
    </row>
    <row r="333" spans="3:9" s="6" customFormat="1" ht="18" hidden="1" thickTop="1" thickBot="1" x14ac:dyDescent="0.25">
      <c r="C333" s="59"/>
      <c r="D333" s="60"/>
      <c r="E333" s="61"/>
      <c r="F333" s="96"/>
      <c r="G333" s="102"/>
      <c r="H333" s="98"/>
      <c r="I333" s="40">
        <f t="shared" si="3"/>
        <v>-59082331.435700044</v>
      </c>
    </row>
    <row r="334" spans="3:9" s="6" customFormat="1" ht="18" hidden="1" thickTop="1" thickBot="1" x14ac:dyDescent="0.25">
      <c r="C334" s="59"/>
      <c r="D334" s="60"/>
      <c r="E334" s="64"/>
      <c r="F334" s="62"/>
      <c r="G334" s="99"/>
      <c r="H334" s="76"/>
      <c r="I334" s="40">
        <f t="shared" si="3"/>
        <v>-59082331.435700044</v>
      </c>
    </row>
    <row r="335" spans="3:9" s="6" customFormat="1" ht="18" hidden="1" thickTop="1" thickBot="1" x14ac:dyDescent="0.25">
      <c r="C335" s="59"/>
      <c r="D335" s="60"/>
      <c r="E335" s="61"/>
      <c r="F335" s="62"/>
      <c r="G335" s="76"/>
      <c r="H335" s="76"/>
      <c r="I335" s="40">
        <f t="shared" si="3"/>
        <v>-59082331.435700044</v>
      </c>
    </row>
    <row r="336" spans="3:9" s="6" customFormat="1" ht="18" hidden="1" thickTop="1" thickBot="1" x14ac:dyDescent="0.25">
      <c r="C336" s="59"/>
      <c r="D336" s="60"/>
      <c r="E336" s="64"/>
      <c r="F336" s="62"/>
      <c r="G336" s="76"/>
      <c r="H336" s="76"/>
      <c r="I336" s="40">
        <f t="shared" si="3"/>
        <v>-59082331.435700044</v>
      </c>
    </row>
    <row r="337" spans="3:95" s="6" customFormat="1" ht="18" hidden="1" thickTop="1" thickBot="1" x14ac:dyDescent="0.25">
      <c r="C337" s="59"/>
      <c r="D337" s="60"/>
      <c r="E337" s="61"/>
      <c r="F337" s="62"/>
      <c r="G337" s="76"/>
      <c r="H337" s="76"/>
      <c r="I337" s="40">
        <f t="shared" si="3"/>
        <v>-59082331.435700044</v>
      </c>
    </row>
    <row r="338" spans="3:95" s="6" customFormat="1" ht="18" hidden="1" thickTop="1" thickBot="1" x14ac:dyDescent="0.25">
      <c r="C338" s="59"/>
      <c r="D338" s="60"/>
      <c r="E338" s="64"/>
      <c r="F338" s="62"/>
      <c r="G338" s="76"/>
      <c r="H338" s="76"/>
      <c r="I338" s="40">
        <f t="shared" si="3"/>
        <v>-59082331.435700044</v>
      </c>
    </row>
    <row r="339" spans="3:95" s="6" customFormat="1" ht="18" hidden="1" thickTop="1" thickBot="1" x14ac:dyDescent="0.25">
      <c r="C339" s="59"/>
      <c r="D339" s="60"/>
      <c r="E339" s="61"/>
      <c r="F339" s="62"/>
      <c r="G339" s="76"/>
      <c r="H339" s="76"/>
      <c r="I339" s="40">
        <f t="shared" si="3"/>
        <v>-59082331.435700044</v>
      </c>
    </row>
    <row r="340" spans="3:95" s="6" customFormat="1" ht="18" hidden="1" thickTop="1" thickBot="1" x14ac:dyDescent="0.25">
      <c r="C340" s="59"/>
      <c r="D340" s="60"/>
      <c r="E340" s="64"/>
      <c r="F340" s="62"/>
      <c r="G340" s="76"/>
      <c r="H340" s="63"/>
      <c r="I340" s="40">
        <f t="shared" si="3"/>
        <v>-59082331.435700044</v>
      </c>
    </row>
    <row r="341" spans="3:95" s="6" customFormat="1" ht="18" hidden="1" thickTop="1" thickBot="1" x14ac:dyDescent="0.25">
      <c r="C341" s="59"/>
      <c r="D341" s="60"/>
      <c r="E341" s="61"/>
      <c r="F341" s="62"/>
      <c r="G341" s="76"/>
      <c r="H341" s="63"/>
      <c r="I341" s="40">
        <f t="shared" si="3"/>
        <v>-59082331.435700044</v>
      </c>
    </row>
    <row r="342" spans="3:95" s="6" customFormat="1" ht="18" hidden="1" thickTop="1" thickBot="1" x14ac:dyDescent="0.25">
      <c r="C342" s="59"/>
      <c r="D342" s="60"/>
      <c r="E342" s="64"/>
      <c r="F342" s="62"/>
      <c r="G342" s="76"/>
      <c r="H342" s="63"/>
      <c r="I342" s="40">
        <f t="shared" si="3"/>
        <v>-59082331.435700044</v>
      </c>
    </row>
    <row r="343" spans="3:95" s="6" customFormat="1" ht="18" hidden="1" thickTop="1" thickBot="1" x14ac:dyDescent="0.25">
      <c r="C343" s="59"/>
      <c r="D343" s="60"/>
      <c r="E343" s="61"/>
      <c r="F343" s="62"/>
      <c r="G343" s="76"/>
      <c r="H343" s="63"/>
      <c r="I343" s="40">
        <f t="shared" si="3"/>
        <v>-59082331.435700044</v>
      </c>
    </row>
    <row r="344" spans="3:95" s="6" customFormat="1" ht="18" hidden="1" thickTop="1" thickBot="1" x14ac:dyDescent="0.25">
      <c r="C344" s="59"/>
      <c r="D344" s="60"/>
      <c r="E344" s="64"/>
      <c r="F344" s="62"/>
      <c r="G344" s="76"/>
      <c r="H344" s="63"/>
      <c r="I344" s="40">
        <f t="shared" si="3"/>
        <v>-59082331.435700044</v>
      </c>
    </row>
    <row r="345" spans="3:95" s="11" customFormat="1" ht="18" thickTop="1" thickBot="1" x14ac:dyDescent="0.25">
      <c r="C345" s="230" t="s">
        <v>8</v>
      </c>
      <c r="D345" s="231"/>
      <c r="E345" s="231"/>
      <c r="F345" s="231"/>
      <c r="G345" s="85">
        <f>SUM(G15:G344)</f>
        <v>60161064.799999997</v>
      </c>
      <c r="H345" s="85">
        <f>SUM(H15:H344)</f>
        <v>69126280.416799977</v>
      </c>
      <c r="I345" s="86">
        <f>+I14+G345-H345</f>
        <v>-59082331.435700037</v>
      </c>
      <c r="J345" s="24">
        <f>+I345-'[2]CTA. RECOLECTORA AUXILIAR 3001'!$J$698</f>
        <v>0</v>
      </c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</row>
    <row r="346" spans="3:95" s="11" customFormat="1" ht="17.25" thickTop="1" x14ac:dyDescent="0.2">
      <c r="C346" s="128"/>
      <c r="D346" s="128"/>
      <c r="E346" s="128"/>
      <c r="F346" s="128"/>
      <c r="G346" s="129"/>
      <c r="H346" s="129"/>
      <c r="I346" s="84"/>
      <c r="J346" s="24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</row>
    <row r="347" spans="3:95" s="11" customFormat="1" ht="16.5" x14ac:dyDescent="0.2">
      <c r="C347" s="128"/>
      <c r="D347" s="128"/>
      <c r="E347" s="128"/>
      <c r="F347" s="128"/>
      <c r="G347" s="129"/>
      <c r="H347" s="129"/>
      <c r="I347" s="84"/>
      <c r="J347" s="24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</row>
    <row r="348" spans="3:95" s="11" customFormat="1" ht="16.5" x14ac:dyDescent="0.2">
      <c r="C348" s="5"/>
      <c r="D348" s="5"/>
      <c r="E348" s="77" t="s">
        <v>33</v>
      </c>
      <c r="F348" s="78"/>
      <c r="G348" s="8" t="s">
        <v>44</v>
      </c>
      <c r="H348" s="78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</row>
    <row r="349" spans="3:95" s="11" customFormat="1" ht="16.5" x14ac:dyDescent="0.2">
      <c r="C349" s="5"/>
      <c r="D349" s="5"/>
      <c r="E349" s="77" t="s">
        <v>28</v>
      </c>
      <c r="F349" s="78"/>
      <c r="G349" s="8"/>
      <c r="H349" s="77" t="s">
        <v>29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</row>
    <row r="350" spans="3:95" s="11" customFormat="1" ht="16.5" x14ac:dyDescent="0.2">
      <c r="C350" s="5"/>
      <c r="D350" s="5"/>
      <c r="E350" s="77" t="s">
        <v>30</v>
      </c>
      <c r="F350" s="78"/>
      <c r="G350" s="8"/>
      <c r="H350" s="77" t="s">
        <v>57</v>
      </c>
      <c r="J350" s="22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</row>
    <row r="351" spans="3:95" s="11" customFormat="1" ht="16.5" x14ac:dyDescent="0.2">
      <c r="C351" s="5"/>
      <c r="D351" s="5"/>
      <c r="E351" s="77" t="s">
        <v>31</v>
      </c>
      <c r="F351" s="78"/>
      <c r="G351" s="8"/>
      <c r="H351" s="77" t="s">
        <v>46</v>
      </c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</row>
    <row r="352" spans="3:95" s="11" customFormat="1" ht="16.5" x14ac:dyDescent="0.2">
      <c r="C352" s="5"/>
      <c r="D352" s="5"/>
      <c r="E352" s="77"/>
      <c r="F352" s="78"/>
      <c r="G352" s="77"/>
      <c r="H352" s="8"/>
      <c r="I352" s="8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</row>
    <row r="353" spans="3:95" s="11" customFormat="1" ht="16.5" x14ac:dyDescent="0.2">
      <c r="C353" s="5"/>
      <c r="D353" s="5"/>
      <c r="E353" s="79"/>
      <c r="F353" s="104"/>
      <c r="G353" s="78"/>
      <c r="H353" s="8"/>
      <c r="I353" s="8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</row>
    <row r="354" spans="3:95" s="11" customFormat="1" ht="16.5" x14ac:dyDescent="0.2">
      <c r="C354" s="5"/>
      <c r="D354" s="5"/>
      <c r="E354" s="79"/>
      <c r="F354" s="77" t="s">
        <v>32</v>
      </c>
      <c r="G354" s="78"/>
      <c r="H354" s="8"/>
      <c r="I354" s="8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</row>
    <row r="355" spans="3:95" s="11" customFormat="1" ht="18" x14ac:dyDescent="0.25">
      <c r="C355" s="19"/>
      <c r="D355" s="5"/>
      <c r="E355" s="79"/>
      <c r="F355" s="77" t="s">
        <v>58</v>
      </c>
      <c r="G355" s="78"/>
      <c r="H355" s="8"/>
      <c r="I355" s="17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</row>
    <row r="356" spans="3:95" s="11" customFormat="1" ht="18" x14ac:dyDescent="0.2">
      <c r="C356" s="18"/>
      <c r="D356" s="5"/>
      <c r="E356" s="79"/>
      <c r="F356" s="77" t="s">
        <v>45</v>
      </c>
      <c r="G356" s="78"/>
      <c r="H356" s="8"/>
      <c r="I356" s="20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</row>
    <row r="357" spans="3:95" s="11" customFormat="1" ht="18" x14ac:dyDescent="0.2">
      <c r="C357" s="18"/>
      <c r="D357" s="5"/>
      <c r="E357" s="79"/>
      <c r="G357" s="78"/>
      <c r="H357" s="8"/>
      <c r="I357" s="20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</row>
    <row r="358" spans="3:95" s="11" customFormat="1" ht="16.5" x14ac:dyDescent="0.2">
      <c r="C358" s="5"/>
      <c r="D358" s="5"/>
      <c r="E358" s="79"/>
      <c r="F358" s="78"/>
      <c r="G358" s="78"/>
      <c r="H358" s="8"/>
      <c r="I358" s="4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</row>
    <row r="359" spans="3:95" s="11" customFormat="1" ht="20.25" x14ac:dyDescent="0.2">
      <c r="C359" s="229"/>
      <c r="D359" s="229"/>
      <c r="E359" s="229"/>
      <c r="F359" s="229"/>
      <c r="G359" s="229"/>
      <c r="H359" s="229"/>
      <c r="I359" s="229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</row>
    <row r="360" spans="3:95" s="11" customFormat="1" ht="20.25" x14ac:dyDescent="0.2">
      <c r="C360" s="229"/>
      <c r="D360" s="229"/>
      <c r="E360" s="229"/>
      <c r="F360" s="229"/>
      <c r="G360" s="229"/>
      <c r="H360" s="229"/>
      <c r="I360" s="229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</row>
    <row r="361" spans="3:95" s="11" customFormat="1" ht="20.25" x14ac:dyDescent="0.2">
      <c r="C361" s="229"/>
      <c r="D361" s="229"/>
      <c r="E361" s="229"/>
      <c r="F361" s="229"/>
      <c r="G361" s="229"/>
      <c r="H361" s="229"/>
      <c r="I361" s="229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</row>
    <row r="362" spans="3:95" s="11" customFormat="1" ht="20.25" x14ac:dyDescent="0.2">
      <c r="C362" s="229"/>
      <c r="D362" s="229"/>
      <c r="E362" s="229"/>
      <c r="F362" s="229"/>
      <c r="G362" s="229"/>
      <c r="H362" s="229"/>
      <c r="I362" s="229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</row>
    <row r="363" spans="3:95" s="11" customFormat="1" x14ac:dyDescent="0.2">
      <c r="C363" s="9"/>
      <c r="D363" s="9"/>
      <c r="E363" s="172"/>
      <c r="F363" s="9"/>
      <c r="G363" s="9"/>
      <c r="H363" s="9"/>
      <c r="I363" s="9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</row>
    <row r="364" spans="3:95" s="11" customFormat="1" x14ac:dyDescent="0.2">
      <c r="C364" s="9"/>
      <c r="D364" s="9"/>
      <c r="E364" s="172"/>
      <c r="F364" s="9"/>
      <c r="G364" s="9"/>
      <c r="H364" s="9"/>
      <c r="I364" s="9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</row>
    <row r="365" spans="3:95" s="11" customFormat="1" x14ac:dyDescent="0.2">
      <c r="C365" s="9"/>
      <c r="D365" s="9"/>
      <c r="E365" s="172"/>
      <c r="F365" s="9"/>
      <c r="G365" s="9"/>
      <c r="H365" s="9"/>
      <c r="I365" s="9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</row>
    <row r="366" spans="3:95" s="11" customFormat="1" x14ac:dyDescent="0.2">
      <c r="C366" s="9"/>
      <c r="D366" s="9"/>
      <c r="E366" s="172"/>
      <c r="F366" s="9"/>
      <c r="G366" s="9"/>
      <c r="H366" s="9"/>
      <c r="I366" s="9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</row>
    <row r="367" spans="3:95" s="11" customFormat="1" x14ac:dyDescent="0.2">
      <c r="C367" s="9"/>
      <c r="D367" s="9"/>
      <c r="E367" s="172"/>
      <c r="F367" s="9"/>
      <c r="G367" s="9"/>
      <c r="H367" s="9"/>
      <c r="I367" s="9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</row>
    <row r="368" spans="3:95" s="11" customFormat="1" x14ac:dyDescent="0.2">
      <c r="C368" s="9"/>
      <c r="D368" s="9"/>
      <c r="E368" s="172"/>
      <c r="F368" s="9"/>
      <c r="G368" s="9"/>
      <c r="H368" s="9"/>
      <c r="I368" s="9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</row>
    <row r="369" spans="3:95" s="11" customFormat="1" x14ac:dyDescent="0.2">
      <c r="C369" s="9"/>
      <c r="D369" s="9"/>
      <c r="E369" s="172"/>
      <c r="F369" s="9"/>
      <c r="G369" s="9"/>
      <c r="H369" s="9"/>
      <c r="I369" s="9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</row>
    <row r="370" spans="3:95" s="11" customFormat="1" x14ac:dyDescent="0.2">
      <c r="C370" s="9"/>
      <c r="D370" s="9"/>
      <c r="E370" s="172"/>
      <c r="F370" s="9"/>
      <c r="G370" s="9"/>
      <c r="H370" s="9"/>
      <c r="I370" s="9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</row>
    <row r="371" spans="3:95" s="11" customFormat="1" ht="3" customHeight="1" x14ac:dyDescent="0.2">
      <c r="C371" s="9"/>
      <c r="D371" s="9"/>
      <c r="E371" s="172"/>
      <c r="F371" s="9"/>
      <c r="G371" s="9"/>
      <c r="H371" s="9"/>
      <c r="I371" s="9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</row>
    <row r="372" spans="3:95" s="11" customFormat="1" x14ac:dyDescent="0.2">
      <c r="C372" s="9"/>
      <c r="D372" s="9"/>
      <c r="E372" s="172"/>
      <c r="F372" s="9"/>
      <c r="G372" s="9"/>
      <c r="H372" s="9"/>
      <c r="I372" s="9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</row>
    <row r="373" spans="3:95" s="11" customFormat="1" x14ac:dyDescent="0.2">
      <c r="C373" s="9"/>
      <c r="D373" s="9"/>
      <c r="E373" s="172"/>
      <c r="F373" s="9"/>
      <c r="G373" s="9"/>
      <c r="H373" s="9"/>
      <c r="I373" s="9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</row>
    <row r="374" spans="3:95" s="11" customFormat="1" x14ac:dyDescent="0.2">
      <c r="C374" s="9"/>
      <c r="D374" s="9"/>
      <c r="E374" s="172"/>
      <c r="F374" s="9"/>
      <c r="G374" s="9"/>
      <c r="H374" s="9"/>
      <c r="I374" s="9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</row>
    <row r="393" spans="3:3" ht="13.5" thickBot="1" x14ac:dyDescent="0.25"/>
    <row r="394" spans="3:3" ht="15" x14ac:dyDescent="0.2">
      <c r="C394" s="2"/>
    </row>
  </sheetData>
  <mergeCells count="12">
    <mergeCell ref="C6:I6"/>
    <mergeCell ref="C7:I7"/>
    <mergeCell ref="C359:I359"/>
    <mergeCell ref="C8:I8"/>
    <mergeCell ref="C9:I9"/>
    <mergeCell ref="C360:I360"/>
    <mergeCell ref="C361:I361"/>
    <mergeCell ref="C362:I362"/>
    <mergeCell ref="D11:I11"/>
    <mergeCell ref="C11:C13"/>
    <mergeCell ref="D12:H12"/>
    <mergeCell ref="C345:F345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2" manualBreakCount="2">
    <brk id="39" min="1" max="8" man="1"/>
    <brk id="358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CP91"/>
  <sheetViews>
    <sheetView topLeftCell="B4" zoomScale="80" zoomScaleNormal="80" zoomScaleSheetLayoutView="55" workbookViewId="0">
      <selection activeCell="J63" sqref="J63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4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1" width="9.140625" style="11"/>
    <col min="12" max="12" width="16.85546875" style="11" customWidth="1"/>
    <col min="13" max="16384" width="9.140625" style="1"/>
  </cols>
  <sheetData>
    <row r="1" spans="1:12" s="11" customFormat="1" ht="15" customHeight="1" x14ac:dyDescent="0.2">
      <c r="F1" s="28"/>
    </row>
    <row r="2" spans="1:12" s="11" customFormat="1" x14ac:dyDescent="0.2">
      <c r="F2" s="28"/>
    </row>
    <row r="3" spans="1:12" s="14" customFormat="1" ht="12" customHeight="1" x14ac:dyDescent="0.2">
      <c r="F3" s="29"/>
    </row>
    <row r="4" spans="1:12" s="15" customFormat="1" ht="18" customHeight="1" x14ac:dyDescent="0.3">
      <c r="B4" s="16"/>
      <c r="C4" s="16"/>
      <c r="D4" s="12"/>
      <c r="E4" s="16"/>
      <c r="F4" s="30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1"/>
    </row>
    <row r="6" spans="1:12" s="15" customFormat="1" ht="20.25" customHeight="1" x14ac:dyDescent="0.25">
      <c r="B6" s="13"/>
      <c r="C6" s="222" t="s">
        <v>10</v>
      </c>
      <c r="D6" s="222"/>
      <c r="E6" s="222"/>
      <c r="F6" s="222"/>
      <c r="G6" s="222"/>
      <c r="H6" s="222"/>
      <c r="I6" s="222"/>
      <c r="J6" s="35"/>
    </row>
    <row r="7" spans="1:12" s="14" customFormat="1" ht="18" customHeight="1" x14ac:dyDescent="0.2">
      <c r="B7" s="15"/>
      <c r="C7" s="228" t="s">
        <v>11</v>
      </c>
      <c r="D7" s="228"/>
      <c r="E7" s="228"/>
      <c r="F7" s="228"/>
      <c r="G7" s="228"/>
      <c r="H7" s="228"/>
      <c r="I7" s="228"/>
      <c r="J7" s="36"/>
    </row>
    <row r="8" spans="1:12" s="14" customFormat="1" ht="15.75" customHeight="1" x14ac:dyDescent="0.2">
      <c r="B8" s="15"/>
      <c r="C8" s="228" t="s">
        <v>20</v>
      </c>
      <c r="D8" s="228"/>
      <c r="E8" s="228"/>
      <c r="F8" s="228"/>
      <c r="G8" s="228"/>
      <c r="H8" s="228"/>
      <c r="I8" s="228"/>
      <c r="J8" s="36"/>
    </row>
    <row r="9" spans="1:12" s="14" customFormat="1" ht="18.75" x14ac:dyDescent="0.2">
      <c r="B9" s="15"/>
      <c r="C9" s="228" t="s">
        <v>80</v>
      </c>
      <c r="D9" s="228"/>
      <c r="E9" s="228"/>
      <c r="F9" s="228"/>
      <c r="G9" s="228"/>
      <c r="H9" s="228"/>
      <c r="I9" s="228"/>
      <c r="J9" s="36"/>
    </row>
    <row r="10" spans="1:12" s="11" customFormat="1" ht="19.5" customHeight="1" thickBot="1" x14ac:dyDescent="0.25">
      <c r="F10" s="28"/>
    </row>
    <row r="11" spans="1:12" s="3" customFormat="1" ht="36.75" customHeight="1" thickTop="1" thickBot="1" x14ac:dyDescent="0.25">
      <c r="A11" s="7"/>
      <c r="B11" s="7"/>
      <c r="C11" s="234"/>
      <c r="D11" s="224" t="s">
        <v>12</v>
      </c>
      <c r="E11" s="224"/>
      <c r="F11" s="224"/>
      <c r="G11" s="224"/>
      <c r="H11" s="224"/>
      <c r="I11" s="224"/>
      <c r="J11" s="7"/>
      <c r="K11" s="7"/>
      <c r="L11" s="7"/>
    </row>
    <row r="12" spans="1:12" s="3" customFormat="1" ht="18" customHeight="1" thickTop="1" thickBot="1" x14ac:dyDescent="0.25">
      <c r="A12" s="7"/>
      <c r="B12" s="7"/>
      <c r="C12" s="235"/>
      <c r="D12" s="223" t="s">
        <v>7</v>
      </c>
      <c r="E12" s="223"/>
      <c r="F12" s="223"/>
      <c r="G12" s="223"/>
      <c r="H12" s="223"/>
      <c r="I12" s="46">
        <f>+'[2]CTA. OPERATIVA.(160)'!$J$9</f>
        <v>234216.17340000934</v>
      </c>
      <c r="J12" s="7"/>
      <c r="K12" s="7"/>
      <c r="L12" s="7"/>
    </row>
    <row r="13" spans="1:12" s="3" customFormat="1" ht="45.75" customHeight="1" thickTop="1" thickBot="1" x14ac:dyDescent="0.25">
      <c r="A13" s="7"/>
      <c r="B13" s="7"/>
      <c r="C13" s="235"/>
      <c r="D13" s="45" t="s">
        <v>4</v>
      </c>
      <c r="E13" s="45" t="s">
        <v>5</v>
      </c>
      <c r="F13" s="45" t="s">
        <v>6</v>
      </c>
      <c r="G13" s="45" t="s">
        <v>0</v>
      </c>
      <c r="H13" s="45" t="s">
        <v>1</v>
      </c>
      <c r="I13" s="45" t="s">
        <v>2</v>
      </c>
      <c r="J13" s="7"/>
      <c r="K13" s="7"/>
      <c r="L13" s="7"/>
    </row>
    <row r="14" spans="1:12" s="10" customFormat="1" ht="24.75" customHeight="1" thickTop="1" thickBot="1" x14ac:dyDescent="0.25">
      <c r="C14" s="133"/>
      <c r="D14" s="134"/>
      <c r="E14" s="135"/>
      <c r="F14" s="136">
        <f>+'INGRESOS CUENTA COLECT'!D17</f>
        <v>46053</v>
      </c>
      <c r="G14" s="137"/>
      <c r="H14" s="138">
        <v>0</v>
      </c>
      <c r="I14" s="137">
        <f>+I12</f>
        <v>234216.17340000934</v>
      </c>
    </row>
    <row r="15" spans="1:12" s="10" customFormat="1" ht="15.75" customHeight="1" thickTop="1" thickBot="1" x14ac:dyDescent="0.25">
      <c r="C15" s="47"/>
      <c r="D15" s="48">
        <v>46064</v>
      </c>
      <c r="E15" s="72" t="s">
        <v>399</v>
      </c>
      <c r="F15" s="39" t="s">
        <v>401</v>
      </c>
      <c r="G15" s="49">
        <v>2060.16</v>
      </c>
      <c r="H15" s="49"/>
      <c r="I15" s="41">
        <f>I14+G15-H15</f>
        <v>236276.33340000935</v>
      </c>
    </row>
    <row r="16" spans="1:12" s="10" customFormat="1" ht="19.5" customHeight="1" thickTop="1" thickBot="1" x14ac:dyDescent="0.25">
      <c r="C16" s="204"/>
      <c r="D16" s="205">
        <v>46064</v>
      </c>
      <c r="E16" s="206" t="s">
        <v>400</v>
      </c>
      <c r="F16" s="207" t="s">
        <v>402</v>
      </c>
      <c r="G16" s="208"/>
      <c r="H16" s="208">
        <v>212625</v>
      </c>
      <c r="I16" s="41">
        <f t="shared" ref="I16:I31" si="0">I15+G16-H16</f>
        <v>23651.333400009345</v>
      </c>
    </row>
    <row r="17" spans="3:9" s="10" customFormat="1" ht="18" thickTop="1" thickBot="1" x14ac:dyDescent="0.25">
      <c r="C17" s="204"/>
      <c r="D17" s="205">
        <v>46066</v>
      </c>
      <c r="E17" s="206"/>
      <c r="F17" s="207" t="s">
        <v>65</v>
      </c>
      <c r="G17" s="208"/>
      <c r="H17" s="208">
        <v>318.93</v>
      </c>
      <c r="I17" s="41">
        <f t="shared" si="0"/>
        <v>23332.403400009345</v>
      </c>
    </row>
    <row r="18" spans="3:9" s="10" customFormat="1" ht="30" thickTop="1" thickBot="1" x14ac:dyDescent="0.25">
      <c r="C18" s="204"/>
      <c r="D18" s="205">
        <v>46081</v>
      </c>
      <c r="E18" s="206"/>
      <c r="F18" s="207" t="s">
        <v>27</v>
      </c>
      <c r="G18" s="208"/>
      <c r="H18" s="208">
        <v>175</v>
      </c>
      <c r="I18" s="41">
        <f t="shared" si="0"/>
        <v>23157.403400009345</v>
      </c>
    </row>
    <row r="19" spans="3:9" s="10" customFormat="1" ht="18" hidden="1" thickTop="1" thickBot="1" x14ac:dyDescent="0.25">
      <c r="C19" s="204"/>
      <c r="D19" s="205"/>
      <c r="E19" s="206"/>
      <c r="F19" s="207"/>
      <c r="G19" s="208"/>
      <c r="H19" s="208"/>
      <c r="I19" s="41">
        <f t="shared" si="0"/>
        <v>23157.403400009345</v>
      </c>
    </row>
    <row r="20" spans="3:9" s="10" customFormat="1" ht="18" hidden="1" thickTop="1" thickBot="1" x14ac:dyDescent="0.25">
      <c r="C20" s="204"/>
      <c r="D20" s="205"/>
      <c r="E20" s="206"/>
      <c r="F20" s="207"/>
      <c r="G20" s="208"/>
      <c r="H20" s="208"/>
      <c r="I20" s="41">
        <f t="shared" si="0"/>
        <v>23157.403400009345</v>
      </c>
    </row>
    <row r="21" spans="3:9" s="10" customFormat="1" ht="18" hidden="1" thickTop="1" thickBot="1" x14ac:dyDescent="0.25">
      <c r="C21" s="204"/>
      <c r="D21" s="205"/>
      <c r="E21" s="206"/>
      <c r="F21" s="207"/>
      <c r="G21" s="208"/>
      <c r="H21" s="208"/>
      <c r="I21" s="41">
        <f t="shared" si="0"/>
        <v>23157.403400009345</v>
      </c>
    </row>
    <row r="22" spans="3:9" s="10" customFormat="1" ht="18" hidden="1" thickTop="1" thickBot="1" x14ac:dyDescent="0.25">
      <c r="C22" s="204"/>
      <c r="D22" s="205"/>
      <c r="E22" s="206"/>
      <c r="F22" s="207"/>
      <c r="G22" s="208"/>
      <c r="H22" s="208"/>
      <c r="I22" s="41">
        <f t="shared" si="0"/>
        <v>23157.403400009345</v>
      </c>
    </row>
    <row r="23" spans="3:9" s="10" customFormat="1" ht="18" hidden="1" thickTop="1" thickBot="1" x14ac:dyDescent="0.25">
      <c r="C23" s="204"/>
      <c r="D23" s="205"/>
      <c r="E23" s="206"/>
      <c r="F23" s="207"/>
      <c r="G23" s="208"/>
      <c r="H23" s="208"/>
      <c r="I23" s="41">
        <f t="shared" si="0"/>
        <v>23157.403400009345</v>
      </c>
    </row>
    <row r="24" spans="3:9" s="10" customFormat="1" ht="18" hidden="1" thickTop="1" thickBot="1" x14ac:dyDescent="0.25">
      <c r="C24" s="204"/>
      <c r="D24" s="205"/>
      <c r="E24" s="206"/>
      <c r="F24" s="207"/>
      <c r="G24" s="208"/>
      <c r="H24" s="208"/>
      <c r="I24" s="41">
        <f t="shared" si="0"/>
        <v>23157.403400009345</v>
      </c>
    </row>
    <row r="25" spans="3:9" s="10" customFormat="1" ht="18" hidden="1" thickTop="1" thickBot="1" x14ac:dyDescent="0.25">
      <c r="C25" s="204"/>
      <c r="D25" s="205"/>
      <c r="E25" s="206"/>
      <c r="F25" s="207"/>
      <c r="G25" s="208"/>
      <c r="H25" s="208"/>
      <c r="I25" s="41">
        <f t="shared" si="0"/>
        <v>23157.403400009345</v>
      </c>
    </row>
    <row r="26" spans="3:9" s="10" customFormat="1" ht="18" hidden="1" thickTop="1" thickBot="1" x14ac:dyDescent="0.25">
      <c r="C26" s="204"/>
      <c r="D26" s="205"/>
      <c r="E26" s="206"/>
      <c r="F26" s="207"/>
      <c r="G26" s="208"/>
      <c r="H26" s="208"/>
      <c r="I26" s="41">
        <f t="shared" si="0"/>
        <v>23157.403400009345</v>
      </c>
    </row>
    <row r="27" spans="3:9" s="10" customFormat="1" ht="18" hidden="1" thickTop="1" thickBot="1" x14ac:dyDescent="0.25">
      <c r="C27" s="204"/>
      <c r="D27" s="205"/>
      <c r="E27" s="206"/>
      <c r="F27" s="207"/>
      <c r="G27" s="208"/>
      <c r="H27" s="208"/>
      <c r="I27" s="41">
        <f t="shared" si="0"/>
        <v>23157.403400009345</v>
      </c>
    </row>
    <row r="28" spans="3:9" s="10" customFormat="1" ht="18" hidden="1" thickTop="1" thickBot="1" x14ac:dyDescent="0.25">
      <c r="C28" s="50"/>
      <c r="D28" s="51"/>
      <c r="E28" s="73"/>
      <c r="F28" s="42"/>
      <c r="G28" s="52"/>
      <c r="H28" s="43"/>
      <c r="I28" s="41">
        <f>I27+G28-H28</f>
        <v>23157.403400009345</v>
      </c>
    </row>
    <row r="29" spans="3:9" s="7" customFormat="1" ht="18" hidden="1" thickTop="1" thickBot="1" x14ac:dyDescent="0.25">
      <c r="C29" s="50"/>
      <c r="D29" s="51"/>
      <c r="E29" s="151"/>
      <c r="F29" s="42"/>
      <c r="G29" s="52"/>
      <c r="H29" s="43"/>
      <c r="I29" s="41">
        <f t="shared" si="0"/>
        <v>23157.403400009345</v>
      </c>
    </row>
    <row r="30" spans="3:9" s="7" customFormat="1" ht="18" hidden="1" thickTop="1" thickBot="1" x14ac:dyDescent="0.25">
      <c r="C30" s="50"/>
      <c r="D30" s="51"/>
      <c r="E30" s="73"/>
      <c r="F30" s="42"/>
      <c r="G30" s="52"/>
      <c r="H30" s="43"/>
      <c r="I30" s="41">
        <f t="shared" si="0"/>
        <v>23157.403400009345</v>
      </c>
    </row>
    <row r="31" spans="3:9" s="7" customFormat="1" ht="58.5" hidden="1" customHeight="1" thickTop="1" x14ac:dyDescent="0.2">
      <c r="C31" s="50"/>
      <c r="D31" s="51"/>
      <c r="E31" s="73"/>
      <c r="F31" s="42"/>
      <c r="G31" s="52"/>
      <c r="H31" s="43"/>
      <c r="I31" s="41">
        <f t="shared" si="0"/>
        <v>23157.403400009345</v>
      </c>
    </row>
    <row r="32" spans="3:9" s="7" customFormat="1" ht="16.5" hidden="1" x14ac:dyDescent="0.2">
      <c r="C32" s="50"/>
      <c r="D32" s="53"/>
      <c r="E32" s="54"/>
      <c r="F32" s="42"/>
      <c r="G32" s="52"/>
      <c r="H32" s="55"/>
      <c r="I32" s="44">
        <f t="shared" ref="I32:I61" si="1">I31+G32-H32</f>
        <v>23157.403400009345</v>
      </c>
    </row>
    <row r="33" spans="3:9" s="7" customFormat="1" ht="16.5" hidden="1" x14ac:dyDescent="0.2">
      <c r="C33" s="50"/>
      <c r="D33" s="53"/>
      <c r="E33" s="73"/>
      <c r="F33" s="42"/>
      <c r="G33" s="52"/>
      <c r="H33" s="43"/>
      <c r="I33" s="44">
        <f t="shared" si="1"/>
        <v>23157.403400009345</v>
      </c>
    </row>
    <row r="34" spans="3:9" s="7" customFormat="1" ht="16.5" hidden="1" x14ac:dyDescent="0.2">
      <c r="C34" s="50"/>
      <c r="D34" s="51"/>
      <c r="E34" s="73"/>
      <c r="F34" s="42"/>
      <c r="G34" s="52"/>
      <c r="H34" s="43"/>
      <c r="I34" s="44">
        <f t="shared" si="1"/>
        <v>23157.403400009345</v>
      </c>
    </row>
    <row r="35" spans="3:9" s="7" customFormat="1" ht="16.5" hidden="1" x14ac:dyDescent="0.2">
      <c r="C35" s="50"/>
      <c r="D35" s="51"/>
      <c r="E35" s="73"/>
      <c r="F35" s="42"/>
      <c r="G35" s="52"/>
      <c r="H35" s="43"/>
      <c r="I35" s="44">
        <f t="shared" si="1"/>
        <v>23157.403400009345</v>
      </c>
    </row>
    <row r="36" spans="3:9" s="7" customFormat="1" ht="16.5" hidden="1" x14ac:dyDescent="0.2">
      <c r="C36" s="50"/>
      <c r="D36" s="51"/>
      <c r="E36" s="151"/>
      <c r="F36" s="42"/>
      <c r="G36" s="52"/>
      <c r="H36" s="43"/>
      <c r="I36" s="44">
        <f t="shared" si="1"/>
        <v>23157.403400009345</v>
      </c>
    </row>
    <row r="37" spans="3:9" s="7" customFormat="1" ht="16.5" hidden="1" x14ac:dyDescent="0.2">
      <c r="C37" s="50"/>
      <c r="D37" s="51"/>
      <c r="E37" s="73"/>
      <c r="F37" s="42"/>
      <c r="G37" s="52"/>
      <c r="H37" s="43"/>
      <c r="I37" s="44">
        <f t="shared" si="1"/>
        <v>23157.403400009345</v>
      </c>
    </row>
    <row r="38" spans="3:9" s="7" customFormat="1" ht="16.5" hidden="1" x14ac:dyDescent="0.2">
      <c r="C38" s="50"/>
      <c r="D38" s="51"/>
      <c r="E38" s="73"/>
      <c r="F38" s="42"/>
      <c r="G38" s="52"/>
      <c r="H38" s="43"/>
      <c r="I38" s="44">
        <f t="shared" si="1"/>
        <v>23157.403400009345</v>
      </c>
    </row>
    <row r="39" spans="3:9" s="7" customFormat="1" ht="16.5" hidden="1" x14ac:dyDescent="0.2">
      <c r="C39" s="92"/>
      <c r="D39" s="90"/>
      <c r="E39" s="103"/>
      <c r="F39" s="93"/>
      <c r="G39" s="91"/>
      <c r="H39" s="87"/>
      <c r="I39" s="44">
        <f t="shared" si="1"/>
        <v>23157.403400009345</v>
      </c>
    </row>
    <row r="40" spans="3:9" s="7" customFormat="1" ht="16.5" hidden="1" x14ac:dyDescent="0.2">
      <c r="C40" s="92"/>
      <c r="D40" s="90"/>
      <c r="E40" s="103"/>
      <c r="F40" s="93"/>
      <c r="G40" s="91"/>
      <c r="H40" s="87"/>
      <c r="I40" s="44">
        <f t="shared" si="1"/>
        <v>23157.403400009345</v>
      </c>
    </row>
    <row r="41" spans="3:9" s="7" customFormat="1" ht="16.5" hidden="1" x14ac:dyDescent="0.2">
      <c r="C41" s="92"/>
      <c r="D41" s="90"/>
      <c r="E41" s="103"/>
      <c r="F41" s="93"/>
      <c r="G41" s="91"/>
      <c r="H41" s="87"/>
      <c r="I41" s="44">
        <f t="shared" si="1"/>
        <v>23157.403400009345</v>
      </c>
    </row>
    <row r="42" spans="3:9" s="7" customFormat="1" ht="16.5" hidden="1" x14ac:dyDescent="0.2">
      <c r="C42" s="92"/>
      <c r="D42" s="90"/>
      <c r="E42" s="103"/>
      <c r="F42" s="93"/>
      <c r="G42" s="91"/>
      <c r="H42" s="87"/>
      <c r="I42" s="44">
        <f t="shared" si="1"/>
        <v>23157.403400009345</v>
      </c>
    </row>
    <row r="43" spans="3:9" s="7" customFormat="1" ht="16.5" hidden="1" x14ac:dyDescent="0.2">
      <c r="C43" s="92"/>
      <c r="D43" s="90"/>
      <c r="E43" s="103"/>
      <c r="F43" s="93"/>
      <c r="G43" s="91"/>
      <c r="H43" s="87"/>
      <c r="I43" s="44">
        <f t="shared" si="1"/>
        <v>23157.403400009345</v>
      </c>
    </row>
    <row r="44" spans="3:9" s="7" customFormat="1" ht="16.5" hidden="1" x14ac:dyDescent="0.2">
      <c r="C44" s="92"/>
      <c r="D44" s="90"/>
      <c r="E44" s="103"/>
      <c r="F44" s="93"/>
      <c r="G44" s="91"/>
      <c r="H44" s="87"/>
      <c r="I44" s="44">
        <f t="shared" si="1"/>
        <v>23157.403400009345</v>
      </c>
    </row>
    <row r="45" spans="3:9" s="7" customFormat="1" ht="16.5" hidden="1" x14ac:dyDescent="0.2">
      <c r="C45" s="92"/>
      <c r="D45" s="90"/>
      <c r="E45" s="103"/>
      <c r="F45" s="93"/>
      <c r="G45" s="91"/>
      <c r="H45" s="87"/>
      <c r="I45" s="44">
        <f t="shared" si="1"/>
        <v>23157.403400009345</v>
      </c>
    </row>
    <row r="46" spans="3:9" s="7" customFormat="1" ht="16.5" hidden="1" x14ac:dyDescent="0.2">
      <c r="C46" s="92"/>
      <c r="D46" s="90"/>
      <c r="E46" s="103"/>
      <c r="F46" s="93"/>
      <c r="G46" s="91"/>
      <c r="H46" s="87"/>
      <c r="I46" s="44">
        <f t="shared" si="1"/>
        <v>23157.403400009345</v>
      </c>
    </row>
    <row r="47" spans="3:9" s="7" customFormat="1" ht="16.5" hidden="1" x14ac:dyDescent="0.2">
      <c r="C47" s="92"/>
      <c r="D47" s="90"/>
      <c r="E47" s="103"/>
      <c r="F47" s="93"/>
      <c r="G47" s="91"/>
      <c r="H47" s="87"/>
      <c r="I47" s="44">
        <f t="shared" si="1"/>
        <v>23157.403400009345</v>
      </c>
    </row>
    <row r="48" spans="3:9" s="7" customFormat="1" ht="16.5" hidden="1" x14ac:dyDescent="0.2">
      <c r="C48" s="92"/>
      <c r="D48" s="90"/>
      <c r="E48" s="103"/>
      <c r="F48" s="93"/>
      <c r="G48" s="91"/>
      <c r="H48" s="87"/>
      <c r="I48" s="44">
        <f t="shared" si="1"/>
        <v>23157.403400009345</v>
      </c>
    </row>
    <row r="49" spans="3:94" s="7" customFormat="1" ht="16.5" hidden="1" x14ac:dyDescent="0.2">
      <c r="C49" s="92"/>
      <c r="D49" s="90"/>
      <c r="E49" s="103"/>
      <c r="F49" s="93"/>
      <c r="G49" s="91"/>
      <c r="H49" s="87"/>
      <c r="I49" s="44">
        <f t="shared" si="1"/>
        <v>23157.403400009345</v>
      </c>
    </row>
    <row r="50" spans="3:94" s="7" customFormat="1" ht="16.5" hidden="1" x14ac:dyDescent="0.2">
      <c r="C50" s="92"/>
      <c r="D50" s="90"/>
      <c r="E50" s="103"/>
      <c r="F50" s="93"/>
      <c r="G50" s="91"/>
      <c r="H50" s="87"/>
      <c r="I50" s="44">
        <f t="shared" si="1"/>
        <v>23157.403400009345</v>
      </c>
    </row>
    <row r="51" spans="3:94" s="7" customFormat="1" ht="16.5" hidden="1" x14ac:dyDescent="0.2">
      <c r="C51" s="92"/>
      <c r="D51" s="90"/>
      <c r="E51" s="103"/>
      <c r="F51" s="93"/>
      <c r="G51" s="91"/>
      <c r="H51" s="87"/>
      <c r="I51" s="44">
        <f t="shared" si="1"/>
        <v>23157.403400009345</v>
      </c>
    </row>
    <row r="52" spans="3:94" s="7" customFormat="1" ht="16.5" hidden="1" x14ac:dyDescent="0.2">
      <c r="C52" s="92"/>
      <c r="D52" s="190"/>
      <c r="E52" s="103"/>
      <c r="F52" s="93"/>
      <c r="G52" s="91"/>
      <c r="H52" s="87"/>
      <c r="I52" s="44">
        <f t="shared" si="1"/>
        <v>23157.403400009345</v>
      </c>
    </row>
    <row r="53" spans="3:94" s="7" customFormat="1" ht="16.5" hidden="1" x14ac:dyDescent="0.2">
      <c r="C53" s="92"/>
      <c r="D53" s="190"/>
      <c r="E53" s="103"/>
      <c r="F53" s="93"/>
      <c r="G53" s="91"/>
      <c r="H53" s="87"/>
      <c r="I53" s="44">
        <f t="shared" si="1"/>
        <v>23157.403400009345</v>
      </c>
    </row>
    <row r="54" spans="3:94" s="7" customFormat="1" ht="16.5" hidden="1" x14ac:dyDescent="0.2">
      <c r="C54" s="92"/>
      <c r="D54" s="190"/>
      <c r="E54" s="103"/>
      <c r="F54" s="93"/>
      <c r="G54" s="91"/>
      <c r="H54" s="87"/>
      <c r="I54" s="44">
        <f t="shared" si="1"/>
        <v>23157.403400009345</v>
      </c>
    </row>
    <row r="55" spans="3:94" s="7" customFormat="1" ht="16.5" hidden="1" x14ac:dyDescent="0.2">
      <c r="C55" s="92"/>
      <c r="D55" s="190"/>
      <c r="E55" s="103"/>
      <c r="F55" s="93"/>
      <c r="G55" s="91"/>
      <c r="H55" s="87"/>
      <c r="I55" s="44">
        <f t="shared" si="1"/>
        <v>23157.403400009345</v>
      </c>
    </row>
    <row r="56" spans="3:94" s="7" customFormat="1" ht="16.5" hidden="1" x14ac:dyDescent="0.2">
      <c r="C56" s="92"/>
      <c r="D56" s="190"/>
      <c r="E56" s="103"/>
      <c r="F56" s="93"/>
      <c r="G56" s="91"/>
      <c r="H56" s="87"/>
      <c r="I56" s="44">
        <f t="shared" si="1"/>
        <v>23157.403400009345</v>
      </c>
    </row>
    <row r="57" spans="3:94" s="7" customFormat="1" ht="16.5" hidden="1" x14ac:dyDescent="0.2">
      <c r="C57" s="92"/>
      <c r="D57" s="190"/>
      <c r="E57" s="103"/>
      <c r="F57" s="93"/>
      <c r="G57" s="91"/>
      <c r="H57" s="87"/>
      <c r="I57" s="44">
        <f t="shared" si="1"/>
        <v>23157.403400009345</v>
      </c>
    </row>
    <row r="58" spans="3:94" s="7" customFormat="1" ht="16.5" hidden="1" x14ac:dyDescent="0.2">
      <c r="C58" s="92"/>
      <c r="D58" s="190"/>
      <c r="E58" s="103"/>
      <c r="F58" s="93"/>
      <c r="G58" s="91"/>
      <c r="H58" s="87"/>
      <c r="I58" s="44">
        <f t="shared" si="1"/>
        <v>23157.403400009345</v>
      </c>
    </row>
    <row r="59" spans="3:94" s="7" customFormat="1" ht="16.5" hidden="1" x14ac:dyDescent="0.2">
      <c r="C59" s="92"/>
      <c r="D59" s="190"/>
      <c r="E59" s="103"/>
      <c r="F59" s="93"/>
      <c r="G59" s="91"/>
      <c r="H59" s="87"/>
      <c r="I59" s="44">
        <f t="shared" si="1"/>
        <v>23157.403400009345</v>
      </c>
    </row>
    <row r="60" spans="3:94" s="7" customFormat="1" ht="16.5" hidden="1" x14ac:dyDescent="0.2">
      <c r="C60" s="92"/>
      <c r="D60" s="190"/>
      <c r="E60" s="103"/>
      <c r="F60" s="93"/>
      <c r="G60" s="91"/>
      <c r="H60" s="87"/>
      <c r="I60" s="44">
        <f t="shared" si="1"/>
        <v>23157.403400009345</v>
      </c>
    </row>
    <row r="61" spans="3:94" s="7" customFormat="1" ht="17.25" hidden="1" thickBot="1" x14ac:dyDescent="0.25">
      <c r="C61" s="92"/>
      <c r="D61" s="190"/>
      <c r="E61" s="103"/>
      <c r="F61" s="93"/>
      <c r="G61" s="91"/>
      <c r="H61" s="87"/>
      <c r="I61" s="44">
        <f t="shared" si="1"/>
        <v>23157.403400009345</v>
      </c>
    </row>
    <row r="62" spans="3:94" s="11" customFormat="1" ht="17.25" thickBot="1" x14ac:dyDescent="0.25">
      <c r="C62" s="232" t="s">
        <v>8</v>
      </c>
      <c r="D62" s="233"/>
      <c r="E62" s="233"/>
      <c r="F62" s="233"/>
      <c r="G62" s="94">
        <f>SUM(G15:G61)</f>
        <v>2060.16</v>
      </c>
      <c r="H62" s="94">
        <f>SUM(H15:H61)</f>
        <v>213118.93</v>
      </c>
      <c r="I62" s="95">
        <f>+I14+G62-H62</f>
        <v>23157.403400009352</v>
      </c>
      <c r="J62" s="22">
        <f>+I62-'[2]CTA. OPERATIVA.(160)'!$J$13</f>
        <v>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6.5" x14ac:dyDescent="0.2">
      <c r="C63" s="128"/>
      <c r="D63" s="128"/>
      <c r="E63" s="128"/>
      <c r="F63" s="128"/>
      <c r="G63" s="129"/>
      <c r="H63" s="129"/>
      <c r="I63" s="84"/>
      <c r="J63" s="22"/>
      <c r="L63" s="17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6.5" x14ac:dyDescent="0.2">
      <c r="C64" s="5"/>
      <c r="D64" s="5"/>
      <c r="E64" s="5"/>
      <c r="F64" s="32"/>
      <c r="G64" s="8"/>
      <c r="H64" s="8"/>
      <c r="I64" s="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3:94" s="11" customFormat="1" ht="16.5" x14ac:dyDescent="0.2">
      <c r="C65" s="5"/>
      <c r="D65" s="77" t="s">
        <v>33</v>
      </c>
      <c r="E65" s="9"/>
      <c r="F65" s="77" t="s">
        <v>34</v>
      </c>
      <c r="G65" s="9"/>
      <c r="H65" s="1" t="s">
        <v>40</v>
      </c>
      <c r="I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s="11" customFormat="1" ht="16.5" x14ac:dyDescent="0.2">
      <c r="C66" s="5"/>
      <c r="D66" s="77" t="s">
        <v>28</v>
      </c>
      <c r="E66" s="5"/>
      <c r="F66" s="77" t="s">
        <v>29</v>
      </c>
      <c r="G66" s="9"/>
      <c r="H66" s="77" t="s">
        <v>32</v>
      </c>
      <c r="I66" s="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s="11" customFormat="1" ht="16.5" x14ac:dyDescent="0.2">
      <c r="C67" s="5"/>
      <c r="D67" s="77" t="s">
        <v>30</v>
      </c>
      <c r="E67" s="1"/>
      <c r="F67" s="77" t="s">
        <v>57</v>
      </c>
      <c r="G67" s="9"/>
      <c r="H67" s="77" t="s">
        <v>58</v>
      </c>
      <c r="I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3:94" s="11" customFormat="1" ht="16.5" x14ac:dyDescent="0.2">
      <c r="C68" s="5"/>
      <c r="D68" s="77" t="s">
        <v>31</v>
      </c>
      <c r="E68" s="1"/>
      <c r="F68" s="77" t="s">
        <v>46</v>
      </c>
      <c r="G68" s="9"/>
      <c r="H68" s="77" t="s">
        <v>45</v>
      </c>
      <c r="I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3:94" s="11" customFormat="1" ht="16.5" x14ac:dyDescent="0.2">
      <c r="C69" s="5"/>
      <c r="D69" s="9"/>
      <c r="E69" s="1"/>
      <c r="G69" s="9"/>
      <c r="H69" s="1"/>
      <c r="I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9"/>
      <c r="E70" s="9"/>
      <c r="G70" s="9"/>
      <c r="H70" s="9"/>
      <c r="I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3:94" s="11" customFormat="1" ht="18" x14ac:dyDescent="0.2">
      <c r="C71" s="18"/>
      <c r="D71" s="9"/>
      <c r="E71" s="9"/>
      <c r="F71" s="78"/>
      <c r="G71" s="9"/>
      <c r="H71" s="9"/>
      <c r="I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3:94" s="11" customFormat="1" ht="18" x14ac:dyDescent="0.2">
      <c r="C72" s="18"/>
      <c r="D72" s="9"/>
      <c r="E72" s="9"/>
      <c r="F72" s="34"/>
      <c r="G72" s="9"/>
      <c r="H72" s="1"/>
      <c r="I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3:94" x14ac:dyDescent="0.2">
      <c r="E73" s="9"/>
    </row>
    <row r="91" spans="3:3" ht="15" x14ac:dyDescent="0.2">
      <c r="C91" s="80"/>
    </row>
  </sheetData>
  <mergeCells count="8">
    <mergeCell ref="C62:F62"/>
    <mergeCell ref="C11:C13"/>
    <mergeCell ref="D11:I11"/>
    <mergeCell ref="D12:H12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CR138"/>
  <sheetViews>
    <sheetView topLeftCell="C58" zoomScale="80" zoomScaleNormal="80" zoomScaleSheetLayoutView="70" workbookViewId="0">
      <selection activeCell="K96" sqref="K96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7.14062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17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69</v>
      </c>
      <c r="E11" s="228"/>
      <c r="F11" s="228"/>
      <c r="G11" s="228"/>
      <c r="H11" s="228"/>
      <c r="I11" s="228"/>
      <c r="J11" s="228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27"/>
      <c r="E13" s="224" t="s">
        <v>17</v>
      </c>
      <c r="F13" s="224"/>
      <c r="G13" s="224"/>
      <c r="H13" s="224"/>
      <c r="I13" s="224"/>
      <c r="J13" s="22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7"/>
      <c r="E14" s="223" t="s">
        <v>7</v>
      </c>
      <c r="F14" s="223"/>
      <c r="G14" s="223"/>
      <c r="H14" s="223"/>
      <c r="I14" s="223"/>
      <c r="J14" s="46">
        <f>+'[2]CTA. NOMINA 2000'!$G$103</f>
        <v>76012935.73643221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7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39"/>
      <c r="E16" s="136"/>
      <c r="F16" s="139"/>
      <c r="G16" s="136">
        <f>+'INGRESOS CUENTA COLECT'!D17</f>
        <v>46053</v>
      </c>
      <c r="H16" s="140"/>
      <c r="I16" s="141">
        <v>0</v>
      </c>
      <c r="J16" s="140">
        <f>+J14</f>
        <v>76012935.73643221</v>
      </c>
    </row>
    <row r="17" spans="4:11" s="10" customFormat="1" ht="28.5" x14ac:dyDescent="0.2">
      <c r="D17" s="65"/>
      <c r="E17" s="66">
        <v>46059</v>
      </c>
      <c r="F17" s="67"/>
      <c r="G17" s="81" t="s">
        <v>22</v>
      </c>
      <c r="H17" s="69">
        <v>488411.95</v>
      </c>
      <c r="I17" s="69"/>
      <c r="J17" s="69">
        <f>J16+H17-I17</f>
        <v>76501347.686432213</v>
      </c>
    </row>
    <row r="18" spans="4:11" s="10" customFormat="1" ht="28.5" x14ac:dyDescent="0.2">
      <c r="D18" s="65"/>
      <c r="E18" s="66">
        <v>46059</v>
      </c>
      <c r="F18" s="67"/>
      <c r="G18" s="68" t="s">
        <v>22</v>
      </c>
      <c r="H18" s="69"/>
      <c r="I18" s="69">
        <v>488411.95</v>
      </c>
      <c r="J18" s="69">
        <f>J17+H18-I18</f>
        <v>76012935.73643221</v>
      </c>
    </row>
    <row r="19" spans="4:11" s="10" customFormat="1" ht="16.5" x14ac:dyDescent="0.2">
      <c r="D19" s="65"/>
      <c r="E19" s="66">
        <v>46059</v>
      </c>
      <c r="F19" s="67"/>
      <c r="G19" s="68" t="s">
        <v>54</v>
      </c>
      <c r="H19" s="69">
        <v>1010358.75</v>
      </c>
      <c r="I19" s="69"/>
      <c r="J19" s="69">
        <f>J18+H19-I19</f>
        <v>77023294.48643221</v>
      </c>
    </row>
    <row r="20" spans="4:11" s="10" customFormat="1" ht="142.5" x14ac:dyDescent="0.2">
      <c r="D20" s="65"/>
      <c r="E20" s="66">
        <v>46062</v>
      </c>
      <c r="F20" s="67"/>
      <c r="G20" s="68" t="s">
        <v>403</v>
      </c>
      <c r="H20" s="69">
        <v>72779595.75</v>
      </c>
      <c r="I20" s="69"/>
      <c r="J20" s="69">
        <f>J19+H20-I20</f>
        <v>149802890.23643219</v>
      </c>
    </row>
    <row r="21" spans="4:11" s="10" customFormat="1" ht="142.5" x14ac:dyDescent="0.2">
      <c r="D21" s="65"/>
      <c r="E21" s="66">
        <v>46062</v>
      </c>
      <c r="F21" s="67"/>
      <c r="G21" s="68" t="s">
        <v>403</v>
      </c>
      <c r="H21" s="69">
        <v>72779595.75</v>
      </c>
      <c r="I21" s="69"/>
      <c r="J21" s="69">
        <f>J20+H21-I21</f>
        <v>222582485.98643219</v>
      </c>
    </row>
    <row r="22" spans="4:11" s="10" customFormat="1" ht="42.75" x14ac:dyDescent="0.2">
      <c r="D22" s="65"/>
      <c r="E22" s="66">
        <v>46065</v>
      </c>
      <c r="F22" s="67"/>
      <c r="G22" s="68" t="s">
        <v>404</v>
      </c>
      <c r="H22" s="69">
        <v>1821686.5</v>
      </c>
      <c r="I22" s="69"/>
      <c r="J22" s="69">
        <f t="shared" ref="J22:J94" si="0">J21+H22-I22</f>
        <v>224404172.48643219</v>
      </c>
    </row>
    <row r="23" spans="4:11" s="10" customFormat="1" ht="28.5" x14ac:dyDescent="0.2">
      <c r="D23" s="65"/>
      <c r="E23" s="66">
        <v>46065</v>
      </c>
      <c r="F23" s="67"/>
      <c r="G23" s="68" t="s">
        <v>22</v>
      </c>
      <c r="H23" s="69">
        <v>308500</v>
      </c>
      <c r="I23" s="69"/>
      <c r="J23" s="69">
        <f t="shared" si="0"/>
        <v>224712672.48643219</v>
      </c>
    </row>
    <row r="24" spans="4:11" s="10" customFormat="1" ht="28.5" x14ac:dyDescent="0.2">
      <c r="D24" s="65"/>
      <c r="E24" s="66">
        <v>46065</v>
      </c>
      <c r="F24" s="67"/>
      <c r="G24" s="68" t="s">
        <v>22</v>
      </c>
      <c r="H24" s="69"/>
      <c r="I24" s="69">
        <v>308500</v>
      </c>
      <c r="J24" s="69">
        <f t="shared" si="0"/>
        <v>224404172.48643219</v>
      </c>
    </row>
    <row r="25" spans="4:11" s="10" customFormat="1" ht="28.5" x14ac:dyDescent="0.2">
      <c r="D25" s="65"/>
      <c r="E25" s="66">
        <v>46065</v>
      </c>
      <c r="F25" s="67"/>
      <c r="G25" s="68" t="s">
        <v>22</v>
      </c>
      <c r="H25" s="69">
        <v>1821686.5</v>
      </c>
      <c r="I25" s="69"/>
      <c r="J25" s="69">
        <f t="shared" si="0"/>
        <v>226225858.98643219</v>
      </c>
    </row>
    <row r="26" spans="4:11" s="10" customFormat="1" ht="28.5" x14ac:dyDescent="0.2">
      <c r="D26" s="65"/>
      <c r="E26" s="66">
        <v>46065</v>
      </c>
      <c r="F26" s="67"/>
      <c r="G26" s="68" t="s">
        <v>22</v>
      </c>
      <c r="H26" s="69"/>
      <c r="I26" s="69">
        <v>1821686.5</v>
      </c>
      <c r="J26" s="69">
        <f t="shared" si="0"/>
        <v>224404172.48643219</v>
      </c>
      <c r="K26" s="75"/>
    </row>
    <row r="27" spans="4:11" s="10" customFormat="1" ht="28.5" x14ac:dyDescent="0.2">
      <c r="D27" s="65"/>
      <c r="E27" s="66">
        <v>46069</v>
      </c>
      <c r="F27" s="67"/>
      <c r="G27" s="68" t="s">
        <v>405</v>
      </c>
      <c r="H27" s="69">
        <v>389220</v>
      </c>
      <c r="I27" s="69"/>
      <c r="J27" s="69">
        <f t="shared" si="0"/>
        <v>224793392.48643219</v>
      </c>
    </row>
    <row r="28" spans="4:11" s="10" customFormat="1" ht="31.5" customHeight="1" x14ac:dyDescent="0.2">
      <c r="D28" s="65"/>
      <c r="E28" s="66">
        <v>46070</v>
      </c>
      <c r="F28" s="67"/>
      <c r="G28" s="68" t="s">
        <v>22</v>
      </c>
      <c r="H28" s="69">
        <v>23240601.640000001</v>
      </c>
      <c r="I28" s="69"/>
      <c r="J28" s="69">
        <f t="shared" si="0"/>
        <v>248033994.12643218</v>
      </c>
    </row>
    <row r="29" spans="4:11" s="10" customFormat="1" ht="28.5" x14ac:dyDescent="0.2">
      <c r="D29" s="65"/>
      <c r="E29" s="66">
        <v>46070</v>
      </c>
      <c r="F29" s="67"/>
      <c r="G29" s="68" t="s">
        <v>22</v>
      </c>
      <c r="H29" s="69"/>
      <c r="I29" s="69">
        <v>23240601.640000001</v>
      </c>
      <c r="J29" s="69">
        <f t="shared" si="0"/>
        <v>224793392.48643219</v>
      </c>
    </row>
    <row r="30" spans="4:11" s="10" customFormat="1" ht="142.5" x14ac:dyDescent="0.2">
      <c r="D30" s="65"/>
      <c r="E30" s="66">
        <v>46070</v>
      </c>
      <c r="F30" s="67"/>
      <c r="G30" s="68" t="s">
        <v>406</v>
      </c>
      <c r="H30" s="69">
        <v>1114783.1100000001</v>
      </c>
      <c r="I30" s="69"/>
      <c r="J30" s="69">
        <f t="shared" si="0"/>
        <v>225908175.59643221</v>
      </c>
    </row>
    <row r="31" spans="4:11" s="10" customFormat="1" ht="57" x14ac:dyDescent="0.2">
      <c r="D31" s="65"/>
      <c r="E31" s="66">
        <v>46070</v>
      </c>
      <c r="F31" s="67"/>
      <c r="G31" s="68" t="s">
        <v>407</v>
      </c>
      <c r="H31" s="69">
        <v>386996.02</v>
      </c>
      <c r="I31" s="69"/>
      <c r="J31" s="69">
        <f t="shared" si="0"/>
        <v>226295171.61643222</v>
      </c>
    </row>
    <row r="32" spans="4:11" s="10" customFormat="1" ht="28.5" x14ac:dyDescent="0.2">
      <c r="D32" s="65"/>
      <c r="E32" s="66">
        <v>46076</v>
      </c>
      <c r="F32" s="67"/>
      <c r="G32" s="68" t="s">
        <v>408</v>
      </c>
      <c r="H32" s="69">
        <v>36600</v>
      </c>
      <c r="I32" s="69"/>
      <c r="J32" s="69">
        <f t="shared" si="0"/>
        <v>226331771.61643222</v>
      </c>
    </row>
    <row r="33" spans="4:11" s="10" customFormat="1" ht="28.5" x14ac:dyDescent="0.2">
      <c r="D33" s="65"/>
      <c r="E33" s="66">
        <v>46076</v>
      </c>
      <c r="F33" s="67"/>
      <c r="G33" s="81" t="s">
        <v>408</v>
      </c>
      <c r="H33" s="69">
        <v>36600</v>
      </c>
      <c r="I33" s="69"/>
      <c r="J33" s="69">
        <f t="shared" si="0"/>
        <v>226368371.61643222</v>
      </c>
    </row>
    <row r="34" spans="4:11" s="10" customFormat="1" ht="28.5" x14ac:dyDescent="0.2">
      <c r="D34" s="65"/>
      <c r="E34" s="66">
        <v>46076</v>
      </c>
      <c r="F34" s="67"/>
      <c r="G34" s="81" t="s">
        <v>408</v>
      </c>
      <c r="H34" s="69">
        <v>36600</v>
      </c>
      <c r="I34" s="69"/>
      <c r="J34" s="69">
        <f t="shared" si="0"/>
        <v>226404971.61643222</v>
      </c>
      <c r="K34" s="75"/>
    </row>
    <row r="35" spans="4:11" s="10" customFormat="1" ht="31.5" customHeight="1" x14ac:dyDescent="0.2">
      <c r="D35" s="65"/>
      <c r="E35" s="66">
        <v>46076</v>
      </c>
      <c r="F35" s="67"/>
      <c r="G35" s="68" t="s">
        <v>408</v>
      </c>
      <c r="H35" s="69">
        <v>36600</v>
      </c>
      <c r="I35" s="69"/>
      <c r="J35" s="69">
        <f t="shared" si="0"/>
        <v>226441571.61643222</v>
      </c>
      <c r="K35" s="75"/>
    </row>
    <row r="36" spans="4:11" s="10" customFormat="1" ht="26.25" customHeight="1" x14ac:dyDescent="0.2">
      <c r="D36" s="65"/>
      <c r="E36" s="66">
        <v>46076</v>
      </c>
      <c r="F36" s="67"/>
      <c r="G36" s="68" t="s">
        <v>22</v>
      </c>
      <c r="H36" s="69">
        <v>39129742.670000002</v>
      </c>
      <c r="I36" s="69"/>
      <c r="J36" s="69">
        <f t="shared" si="0"/>
        <v>265571314.28643221</v>
      </c>
      <c r="K36" s="75"/>
    </row>
    <row r="37" spans="4:11" s="10" customFormat="1" ht="25.5" customHeight="1" x14ac:dyDescent="0.2">
      <c r="D37" s="65"/>
      <c r="E37" s="66">
        <v>46076</v>
      </c>
      <c r="F37" s="67"/>
      <c r="G37" s="68" t="s">
        <v>22</v>
      </c>
      <c r="H37" s="69"/>
      <c r="I37" s="69">
        <v>39129742.670000002</v>
      </c>
      <c r="J37" s="69">
        <f t="shared" si="0"/>
        <v>226441571.61643219</v>
      </c>
      <c r="K37" s="75"/>
    </row>
    <row r="38" spans="4:11" s="10" customFormat="1" ht="25.5" customHeight="1" x14ac:dyDescent="0.2">
      <c r="D38" s="65"/>
      <c r="E38" s="66">
        <v>46076</v>
      </c>
      <c r="F38" s="67"/>
      <c r="G38" s="68" t="s">
        <v>22</v>
      </c>
      <c r="H38" s="69">
        <v>62370344.310000002</v>
      </c>
      <c r="I38" s="69"/>
      <c r="J38" s="69">
        <f t="shared" si="0"/>
        <v>288811915.92643219</v>
      </c>
      <c r="K38" s="75"/>
    </row>
    <row r="39" spans="4:11" s="10" customFormat="1" ht="41.25" customHeight="1" x14ac:dyDescent="0.2">
      <c r="D39" s="65"/>
      <c r="E39" s="66">
        <v>46076</v>
      </c>
      <c r="F39" s="67"/>
      <c r="G39" s="68" t="s">
        <v>22</v>
      </c>
      <c r="H39" s="69"/>
      <c r="I39" s="69">
        <v>62370344.310000002</v>
      </c>
      <c r="J39" s="69">
        <f t="shared" si="0"/>
        <v>226441571.61643219</v>
      </c>
      <c r="K39" s="75"/>
    </row>
    <row r="40" spans="4:11" s="10" customFormat="1" ht="27.75" customHeight="1" x14ac:dyDescent="0.2">
      <c r="D40" s="65"/>
      <c r="E40" s="66">
        <v>46078</v>
      </c>
      <c r="F40" s="67"/>
      <c r="G40" s="68" t="s">
        <v>408</v>
      </c>
      <c r="H40" s="69">
        <v>36600</v>
      </c>
      <c r="I40" s="69"/>
      <c r="J40" s="69">
        <f t="shared" si="0"/>
        <v>226478171.61643219</v>
      </c>
      <c r="K40" s="75"/>
    </row>
    <row r="41" spans="4:11" s="10" customFormat="1" ht="27.75" customHeight="1" x14ac:dyDescent="0.2">
      <c r="D41" s="65"/>
      <c r="E41" s="66">
        <v>46076</v>
      </c>
      <c r="F41" s="67" t="s">
        <v>409</v>
      </c>
      <c r="G41" s="68" t="s">
        <v>39</v>
      </c>
      <c r="H41" s="69"/>
      <c r="I41" s="69">
        <v>3077.82</v>
      </c>
      <c r="J41" s="69">
        <f t="shared" si="0"/>
        <v>226475093.7964322</v>
      </c>
      <c r="K41" s="75"/>
    </row>
    <row r="42" spans="4:11" s="10" customFormat="1" ht="27.75" customHeight="1" x14ac:dyDescent="0.2">
      <c r="D42" s="65"/>
      <c r="E42" s="66">
        <v>46076</v>
      </c>
      <c r="F42" s="67" t="s">
        <v>409</v>
      </c>
      <c r="G42" s="68" t="s">
        <v>410</v>
      </c>
      <c r="H42" s="69"/>
      <c r="I42" s="69">
        <v>44132.47</v>
      </c>
      <c r="J42" s="69">
        <f t="shared" si="0"/>
        <v>226430961.3264322</v>
      </c>
      <c r="K42" s="75"/>
    </row>
    <row r="43" spans="4:11" s="10" customFormat="1" ht="27.75" customHeight="1" x14ac:dyDescent="0.2">
      <c r="D43" s="65"/>
      <c r="E43" s="66">
        <v>46076</v>
      </c>
      <c r="F43" s="67" t="s">
        <v>411</v>
      </c>
      <c r="G43" s="68" t="s">
        <v>39</v>
      </c>
      <c r="H43" s="69"/>
      <c r="I43" s="69">
        <v>6312.13</v>
      </c>
      <c r="J43" s="69">
        <f t="shared" si="0"/>
        <v>226424649.1964322</v>
      </c>
      <c r="K43" s="75"/>
    </row>
    <row r="44" spans="4:11" s="10" customFormat="1" ht="27.75" customHeight="1" x14ac:dyDescent="0.2">
      <c r="D44" s="65"/>
      <c r="E44" s="66">
        <v>46076</v>
      </c>
      <c r="F44" s="67" t="s">
        <v>411</v>
      </c>
      <c r="G44" s="68" t="s">
        <v>412</v>
      </c>
      <c r="H44" s="69"/>
      <c r="I44" s="69">
        <v>106358.47</v>
      </c>
      <c r="J44" s="69">
        <f t="shared" si="0"/>
        <v>226318290.7264322</v>
      </c>
      <c r="K44" s="75"/>
    </row>
    <row r="45" spans="4:11" s="10" customFormat="1" ht="27.75" customHeight="1" x14ac:dyDescent="0.2">
      <c r="D45" s="65"/>
      <c r="E45" s="66">
        <v>46076</v>
      </c>
      <c r="F45" s="67" t="s">
        <v>413</v>
      </c>
      <c r="G45" s="68" t="s">
        <v>414</v>
      </c>
      <c r="H45" s="69"/>
      <c r="I45" s="69">
        <v>8375.6299999999992</v>
      </c>
      <c r="J45" s="69">
        <f t="shared" si="0"/>
        <v>226309915.09643221</v>
      </c>
      <c r="K45" s="75"/>
    </row>
    <row r="46" spans="4:11" s="10" customFormat="1" ht="27.75" customHeight="1" x14ac:dyDescent="0.2">
      <c r="D46" s="65"/>
      <c r="E46" s="66">
        <v>46076</v>
      </c>
      <c r="F46" s="67" t="s">
        <v>415</v>
      </c>
      <c r="G46" s="68" t="s">
        <v>414</v>
      </c>
      <c r="H46" s="69"/>
      <c r="I46" s="69">
        <v>16151.36</v>
      </c>
      <c r="J46" s="69">
        <f t="shared" si="0"/>
        <v>226293763.73643219</v>
      </c>
      <c r="K46" s="75"/>
    </row>
    <row r="47" spans="4:11" s="10" customFormat="1" ht="27.75" customHeight="1" x14ac:dyDescent="0.2">
      <c r="D47" s="65"/>
      <c r="E47" s="66">
        <v>46076</v>
      </c>
      <c r="F47" s="67" t="s">
        <v>416</v>
      </c>
      <c r="G47" s="68" t="s">
        <v>417</v>
      </c>
      <c r="H47" s="69"/>
      <c r="I47" s="69">
        <v>345100</v>
      </c>
      <c r="J47" s="69">
        <f t="shared" si="0"/>
        <v>225948663.73643219</v>
      </c>
      <c r="K47" s="75"/>
    </row>
    <row r="48" spans="4:11" s="10" customFormat="1" ht="27.75" customHeight="1" x14ac:dyDescent="0.2">
      <c r="D48" s="65"/>
      <c r="E48" s="66">
        <v>46076</v>
      </c>
      <c r="F48" s="67" t="s">
        <v>418</v>
      </c>
      <c r="G48" s="68" t="s">
        <v>39</v>
      </c>
      <c r="H48" s="69"/>
      <c r="I48" s="69">
        <v>2605</v>
      </c>
      <c r="J48" s="69">
        <f t="shared" si="0"/>
        <v>225946058.73643219</v>
      </c>
      <c r="K48" s="75"/>
    </row>
    <row r="49" spans="4:11" s="10" customFormat="1" ht="27.75" customHeight="1" x14ac:dyDescent="0.2">
      <c r="D49" s="65"/>
      <c r="E49" s="66">
        <v>46076</v>
      </c>
      <c r="F49" s="67" t="s">
        <v>418</v>
      </c>
      <c r="G49" s="68" t="s">
        <v>419</v>
      </c>
      <c r="H49" s="69"/>
      <c r="I49" s="69">
        <v>1449454.51</v>
      </c>
      <c r="J49" s="69">
        <f t="shared" si="0"/>
        <v>224496604.2264322</v>
      </c>
      <c r="K49" s="75"/>
    </row>
    <row r="50" spans="4:11" s="10" customFormat="1" ht="27.75" customHeight="1" x14ac:dyDescent="0.2">
      <c r="D50" s="65"/>
      <c r="E50" s="66">
        <v>46076</v>
      </c>
      <c r="F50" s="67" t="s">
        <v>411</v>
      </c>
      <c r="G50" s="68" t="s">
        <v>39</v>
      </c>
      <c r="H50" s="69"/>
      <c r="I50" s="69">
        <v>2801.48</v>
      </c>
      <c r="J50" s="69">
        <f t="shared" si="0"/>
        <v>224493802.74643221</v>
      </c>
      <c r="K50" s="75"/>
    </row>
    <row r="51" spans="4:11" s="10" customFormat="1" ht="27.75" customHeight="1" x14ac:dyDescent="0.2">
      <c r="D51" s="65"/>
      <c r="E51" s="66">
        <v>46076</v>
      </c>
      <c r="F51" s="67" t="s">
        <v>411</v>
      </c>
      <c r="G51" s="68" t="s">
        <v>420</v>
      </c>
      <c r="H51" s="69"/>
      <c r="I51" s="69">
        <v>41546.25</v>
      </c>
      <c r="J51" s="69">
        <f t="shared" si="0"/>
        <v>224452256.49643221</v>
      </c>
      <c r="K51" s="75"/>
    </row>
    <row r="52" spans="4:11" s="10" customFormat="1" ht="27.75" customHeight="1" x14ac:dyDescent="0.2">
      <c r="D52" s="65"/>
      <c r="E52" s="66">
        <v>46076</v>
      </c>
      <c r="F52" s="67" t="s">
        <v>421</v>
      </c>
      <c r="G52" s="68" t="s">
        <v>422</v>
      </c>
      <c r="H52" s="69"/>
      <c r="I52" s="69">
        <v>41771.22</v>
      </c>
      <c r="J52" s="69">
        <f t="shared" si="0"/>
        <v>224410485.27643222</v>
      </c>
      <c r="K52" s="75"/>
    </row>
    <row r="53" spans="4:11" s="10" customFormat="1" ht="27.75" customHeight="1" x14ac:dyDescent="0.2">
      <c r="D53" s="65"/>
      <c r="E53" s="66">
        <v>46076</v>
      </c>
      <c r="F53" s="67" t="s">
        <v>423</v>
      </c>
      <c r="G53" s="68" t="s">
        <v>39</v>
      </c>
      <c r="H53" s="69"/>
      <c r="I53" s="69">
        <v>2297.25</v>
      </c>
      <c r="J53" s="69">
        <f t="shared" si="0"/>
        <v>224408188.02643222</v>
      </c>
      <c r="K53" s="75"/>
    </row>
    <row r="54" spans="4:11" s="10" customFormat="1" ht="27.75" customHeight="1" x14ac:dyDescent="0.2">
      <c r="D54" s="65"/>
      <c r="E54" s="66">
        <v>46076</v>
      </c>
      <c r="F54" s="67" t="s">
        <v>423</v>
      </c>
      <c r="G54" s="68" t="s">
        <v>424</v>
      </c>
      <c r="H54" s="69"/>
      <c r="I54" s="69">
        <v>97702.75</v>
      </c>
      <c r="J54" s="69">
        <f t="shared" si="0"/>
        <v>224310485.27643222</v>
      </c>
      <c r="K54" s="75"/>
    </row>
    <row r="55" spans="4:11" s="10" customFormat="1" ht="27.75" customHeight="1" x14ac:dyDescent="0.2">
      <c r="D55" s="65"/>
      <c r="E55" s="66">
        <v>46076</v>
      </c>
      <c r="F55" s="67" t="s">
        <v>425</v>
      </c>
      <c r="G55" s="68" t="s">
        <v>39</v>
      </c>
      <c r="H55" s="69"/>
      <c r="I55" s="69">
        <v>17753.88</v>
      </c>
      <c r="J55" s="69">
        <f t="shared" si="0"/>
        <v>224292731.39643222</v>
      </c>
      <c r="K55" s="75"/>
    </row>
    <row r="56" spans="4:11" s="10" customFormat="1" ht="33" customHeight="1" x14ac:dyDescent="0.2">
      <c r="D56" s="65"/>
      <c r="E56" s="66">
        <v>46076</v>
      </c>
      <c r="F56" s="67" t="s">
        <v>425</v>
      </c>
      <c r="G56" s="68" t="s">
        <v>426</v>
      </c>
      <c r="H56" s="69"/>
      <c r="I56" s="69">
        <v>236104.12</v>
      </c>
      <c r="J56" s="69">
        <f t="shared" si="0"/>
        <v>224056627.27643222</v>
      </c>
      <c r="K56" s="75"/>
    </row>
    <row r="57" spans="4:11" s="10" customFormat="1" ht="21" customHeight="1" x14ac:dyDescent="0.2">
      <c r="D57" s="65"/>
      <c r="E57" s="66">
        <v>46076</v>
      </c>
      <c r="F57" s="67" t="s">
        <v>427</v>
      </c>
      <c r="G57" s="68" t="s">
        <v>428</v>
      </c>
      <c r="H57" s="69"/>
      <c r="I57" s="69">
        <v>238577.52</v>
      </c>
      <c r="J57" s="69">
        <f t="shared" si="0"/>
        <v>223818049.75643221</v>
      </c>
      <c r="K57" s="75"/>
    </row>
    <row r="58" spans="4:11" s="10" customFormat="1" ht="27.75" customHeight="1" x14ac:dyDescent="0.2">
      <c r="D58" s="65"/>
      <c r="E58" s="66">
        <v>46076</v>
      </c>
      <c r="F58" s="67" t="s">
        <v>429</v>
      </c>
      <c r="G58" s="68" t="s">
        <v>39</v>
      </c>
      <c r="H58" s="69"/>
      <c r="I58" s="69">
        <v>29275.24</v>
      </c>
      <c r="J58" s="69">
        <f t="shared" si="0"/>
        <v>223788774.5164322</v>
      </c>
      <c r="K58" s="75"/>
    </row>
    <row r="59" spans="4:11" s="10" customFormat="1" ht="27.75" customHeight="1" x14ac:dyDescent="0.2">
      <c r="D59" s="65"/>
      <c r="E59" s="66">
        <v>46076</v>
      </c>
      <c r="F59" s="67" t="s">
        <v>429</v>
      </c>
      <c r="G59" s="68" t="s">
        <v>430</v>
      </c>
      <c r="H59" s="69"/>
      <c r="I59" s="69">
        <v>263477.12</v>
      </c>
      <c r="J59" s="69">
        <f t="shared" si="0"/>
        <v>223525297.39643219</v>
      </c>
      <c r="K59" s="75"/>
    </row>
    <row r="60" spans="4:11" s="10" customFormat="1" ht="27.75" customHeight="1" x14ac:dyDescent="0.2">
      <c r="D60" s="65"/>
      <c r="E60" s="66">
        <v>46076</v>
      </c>
      <c r="F60" s="67" t="s">
        <v>431</v>
      </c>
      <c r="G60" s="68" t="s">
        <v>39</v>
      </c>
      <c r="H60" s="69"/>
      <c r="I60" s="69">
        <v>40262.910000000003</v>
      </c>
      <c r="J60" s="69">
        <f t="shared" si="0"/>
        <v>223485034.48643219</v>
      </c>
      <c r="K60" s="75"/>
    </row>
    <row r="61" spans="4:11" s="10" customFormat="1" ht="27.75" customHeight="1" x14ac:dyDescent="0.2">
      <c r="D61" s="65"/>
      <c r="E61" s="66">
        <v>46076</v>
      </c>
      <c r="F61" s="67" t="s">
        <v>431</v>
      </c>
      <c r="G61" s="68" t="s">
        <v>432</v>
      </c>
      <c r="H61" s="69"/>
      <c r="I61" s="69">
        <v>310451.28999999998</v>
      </c>
      <c r="J61" s="69">
        <f t="shared" si="0"/>
        <v>223174583.1964322</v>
      </c>
      <c r="K61" s="75"/>
    </row>
    <row r="62" spans="4:11" s="10" customFormat="1" ht="27.75" customHeight="1" x14ac:dyDescent="0.2">
      <c r="D62" s="65"/>
      <c r="E62" s="66">
        <v>46076</v>
      </c>
      <c r="F62" s="67" t="s">
        <v>433</v>
      </c>
      <c r="G62" s="68" t="s">
        <v>39</v>
      </c>
      <c r="H62" s="69"/>
      <c r="I62" s="69">
        <v>8500</v>
      </c>
      <c r="J62" s="69">
        <f t="shared" si="0"/>
        <v>223166083.1964322</v>
      </c>
      <c r="K62" s="75"/>
    </row>
    <row r="63" spans="4:11" s="10" customFormat="1" ht="27.75" customHeight="1" x14ac:dyDescent="0.2">
      <c r="D63" s="65"/>
      <c r="E63" s="66">
        <v>46076</v>
      </c>
      <c r="F63" s="67" t="s">
        <v>433</v>
      </c>
      <c r="G63" s="68" t="s">
        <v>434</v>
      </c>
      <c r="H63" s="69"/>
      <c r="I63" s="69">
        <v>76500</v>
      </c>
      <c r="J63" s="69">
        <f t="shared" si="0"/>
        <v>223089583.1964322</v>
      </c>
      <c r="K63" s="75"/>
    </row>
    <row r="64" spans="4:11" s="10" customFormat="1" ht="27.75" customHeight="1" x14ac:dyDescent="0.2">
      <c r="D64" s="65"/>
      <c r="E64" s="66">
        <v>46076</v>
      </c>
      <c r="F64" s="67" t="s">
        <v>435</v>
      </c>
      <c r="G64" s="68" t="s">
        <v>39</v>
      </c>
      <c r="H64" s="69"/>
      <c r="I64" s="69">
        <v>183243.89</v>
      </c>
      <c r="J64" s="69">
        <f t="shared" si="0"/>
        <v>222906339.30643222</v>
      </c>
      <c r="K64" s="75"/>
    </row>
    <row r="65" spans="4:11" s="10" customFormat="1" ht="27.75" customHeight="1" x14ac:dyDescent="0.2">
      <c r="D65" s="65"/>
      <c r="E65" s="66">
        <v>46076</v>
      </c>
      <c r="F65" s="67" t="s">
        <v>435</v>
      </c>
      <c r="G65" s="68" t="s">
        <v>436</v>
      </c>
      <c r="H65" s="69"/>
      <c r="I65" s="69">
        <v>3564910.31</v>
      </c>
      <c r="J65" s="69">
        <f t="shared" si="0"/>
        <v>219341428.99643221</v>
      </c>
      <c r="K65" s="75"/>
    </row>
    <row r="66" spans="4:11" s="10" customFormat="1" ht="27.75" customHeight="1" x14ac:dyDescent="0.2">
      <c r="D66" s="65"/>
      <c r="E66" s="66">
        <v>46076</v>
      </c>
      <c r="F66" s="67" t="s">
        <v>437</v>
      </c>
      <c r="G66" s="68" t="s">
        <v>39</v>
      </c>
      <c r="H66" s="69"/>
      <c r="I66" s="69">
        <v>842203.41</v>
      </c>
      <c r="J66" s="69">
        <f t="shared" si="0"/>
        <v>218499225.58643222</v>
      </c>
      <c r="K66" s="75"/>
    </row>
    <row r="67" spans="4:11" s="10" customFormat="1" ht="27.75" customHeight="1" x14ac:dyDescent="0.2">
      <c r="D67" s="65"/>
      <c r="E67" s="66">
        <v>46076</v>
      </c>
      <c r="F67" s="67" t="s">
        <v>437</v>
      </c>
      <c r="G67" s="68" t="s">
        <v>438</v>
      </c>
      <c r="H67" s="69"/>
      <c r="I67" s="69">
        <v>17287570.73</v>
      </c>
      <c r="J67" s="69">
        <f t="shared" si="0"/>
        <v>201211654.85643223</v>
      </c>
      <c r="K67" s="75"/>
    </row>
    <row r="68" spans="4:11" s="10" customFormat="1" ht="27.75" customHeight="1" x14ac:dyDescent="0.2">
      <c r="D68" s="65"/>
      <c r="E68" s="66">
        <v>46076</v>
      </c>
      <c r="F68" s="67" t="s">
        <v>439</v>
      </c>
      <c r="G68" s="68" t="s">
        <v>39</v>
      </c>
      <c r="H68" s="69"/>
      <c r="I68" s="69">
        <v>2273756.2799999998</v>
      </c>
      <c r="J68" s="69">
        <f t="shared" si="0"/>
        <v>198937898.57643223</v>
      </c>
      <c r="K68" s="75"/>
    </row>
    <row r="69" spans="4:11" s="10" customFormat="1" ht="27.75" customHeight="1" thickBot="1" x14ac:dyDescent="0.25">
      <c r="D69" s="65"/>
      <c r="E69" s="66">
        <v>46076</v>
      </c>
      <c r="F69" s="67" t="s">
        <v>439</v>
      </c>
      <c r="G69" s="68" t="s">
        <v>440</v>
      </c>
      <c r="H69" s="69"/>
      <c r="I69" s="69">
        <v>36855986.390000001</v>
      </c>
      <c r="J69" s="69">
        <f t="shared" si="0"/>
        <v>162081912.18643224</v>
      </c>
      <c r="K69" s="75"/>
    </row>
    <row r="70" spans="4:11" s="10" customFormat="1" ht="27.75" hidden="1" customHeight="1" x14ac:dyDescent="0.2">
      <c r="D70" s="65"/>
      <c r="E70" s="66"/>
      <c r="F70" s="67"/>
      <c r="G70" s="68"/>
      <c r="H70" s="69"/>
      <c r="I70" s="69"/>
      <c r="J70" s="69">
        <f t="shared" si="0"/>
        <v>162081912.18643224</v>
      </c>
      <c r="K70" s="75"/>
    </row>
    <row r="71" spans="4:11" s="10" customFormat="1" ht="27.75" hidden="1" customHeight="1" x14ac:dyDescent="0.2">
      <c r="D71" s="65"/>
      <c r="E71" s="66"/>
      <c r="F71" s="67"/>
      <c r="G71" s="68"/>
      <c r="H71" s="69"/>
      <c r="I71" s="69"/>
      <c r="J71" s="69">
        <f t="shared" si="0"/>
        <v>162081912.18643224</v>
      </c>
      <c r="K71" s="75"/>
    </row>
    <row r="72" spans="4:11" s="10" customFormat="1" ht="27.75" hidden="1" customHeight="1" x14ac:dyDescent="0.2">
      <c r="D72" s="65"/>
      <c r="E72" s="66"/>
      <c r="F72" s="67"/>
      <c r="G72" s="68"/>
      <c r="H72" s="69"/>
      <c r="I72" s="69"/>
      <c r="J72" s="69">
        <f t="shared" si="0"/>
        <v>162081912.18643224</v>
      </c>
      <c r="K72" s="75"/>
    </row>
    <row r="73" spans="4:11" s="10" customFormat="1" ht="27.75" hidden="1" customHeight="1" x14ac:dyDescent="0.2">
      <c r="D73" s="65"/>
      <c r="E73" s="66"/>
      <c r="F73" s="67"/>
      <c r="G73" s="68"/>
      <c r="H73" s="69"/>
      <c r="I73" s="69"/>
      <c r="J73" s="69">
        <f t="shared" si="0"/>
        <v>162081912.18643224</v>
      </c>
      <c r="K73" s="75"/>
    </row>
    <row r="74" spans="4:11" s="10" customFormat="1" ht="27.75" hidden="1" customHeight="1" x14ac:dyDescent="0.2">
      <c r="D74" s="65"/>
      <c r="E74" s="66"/>
      <c r="F74" s="67"/>
      <c r="G74" s="68"/>
      <c r="H74" s="69"/>
      <c r="I74" s="69"/>
      <c r="J74" s="69">
        <f t="shared" si="0"/>
        <v>162081912.18643224</v>
      </c>
      <c r="K74" s="75"/>
    </row>
    <row r="75" spans="4:11" s="10" customFormat="1" ht="27.75" hidden="1" customHeight="1" x14ac:dyDescent="0.2">
      <c r="D75" s="65"/>
      <c r="E75" s="66"/>
      <c r="F75" s="67"/>
      <c r="G75" s="68"/>
      <c r="H75" s="69"/>
      <c r="I75" s="69"/>
      <c r="J75" s="69">
        <f t="shared" si="0"/>
        <v>162081912.18643224</v>
      </c>
      <c r="K75" s="75"/>
    </row>
    <row r="76" spans="4:11" s="10" customFormat="1" ht="27.75" hidden="1" customHeight="1" x14ac:dyDescent="0.2">
      <c r="D76" s="65"/>
      <c r="E76" s="66"/>
      <c r="F76" s="67"/>
      <c r="G76" s="68"/>
      <c r="H76" s="69"/>
      <c r="I76" s="69"/>
      <c r="J76" s="69">
        <f t="shared" si="0"/>
        <v>162081912.18643224</v>
      </c>
      <c r="K76" s="75"/>
    </row>
    <row r="77" spans="4:11" s="10" customFormat="1" ht="27.75" hidden="1" customHeight="1" x14ac:dyDescent="0.2">
      <c r="D77" s="65"/>
      <c r="E77" s="66"/>
      <c r="F77" s="67"/>
      <c r="G77" s="68"/>
      <c r="H77" s="69"/>
      <c r="I77" s="69"/>
      <c r="J77" s="69">
        <f t="shared" si="0"/>
        <v>162081912.18643224</v>
      </c>
      <c r="K77" s="75"/>
    </row>
    <row r="78" spans="4:11" s="10" customFormat="1" ht="27.75" hidden="1" customHeight="1" x14ac:dyDescent="0.2">
      <c r="D78" s="65"/>
      <c r="E78" s="66"/>
      <c r="F78" s="67"/>
      <c r="G78" s="68"/>
      <c r="H78" s="69"/>
      <c r="I78" s="69"/>
      <c r="J78" s="69">
        <f t="shared" si="0"/>
        <v>162081912.18643224</v>
      </c>
      <c r="K78" s="75"/>
    </row>
    <row r="79" spans="4:11" s="10" customFormat="1" ht="27.75" hidden="1" customHeight="1" x14ac:dyDescent="0.2">
      <c r="D79" s="65"/>
      <c r="E79" s="66"/>
      <c r="F79" s="67"/>
      <c r="G79" s="68"/>
      <c r="H79" s="69"/>
      <c r="I79" s="69"/>
      <c r="J79" s="69">
        <f t="shared" si="0"/>
        <v>162081912.18643224</v>
      </c>
      <c r="K79" s="75"/>
    </row>
    <row r="80" spans="4:11" s="10" customFormat="1" ht="27.75" hidden="1" customHeight="1" x14ac:dyDescent="0.2">
      <c r="D80" s="65"/>
      <c r="E80" s="66"/>
      <c r="F80" s="67"/>
      <c r="G80" s="68"/>
      <c r="H80" s="69"/>
      <c r="I80" s="69"/>
      <c r="J80" s="69">
        <f t="shared" si="0"/>
        <v>162081912.18643224</v>
      </c>
      <c r="K80" s="75"/>
    </row>
    <row r="81" spans="4:96" s="10" customFormat="1" ht="27.75" hidden="1" customHeight="1" x14ac:dyDescent="0.2">
      <c r="D81" s="65"/>
      <c r="E81" s="66"/>
      <c r="F81" s="67"/>
      <c r="G81" s="68"/>
      <c r="H81" s="69"/>
      <c r="I81" s="69"/>
      <c r="J81" s="69">
        <f t="shared" si="0"/>
        <v>162081912.18643224</v>
      </c>
      <c r="K81" s="75"/>
    </row>
    <row r="82" spans="4:96" s="10" customFormat="1" ht="27.75" hidden="1" customHeight="1" x14ac:dyDescent="0.2">
      <c r="D82" s="65"/>
      <c r="E82" s="66"/>
      <c r="F82" s="67"/>
      <c r="G82" s="68"/>
      <c r="H82" s="69"/>
      <c r="I82" s="69"/>
      <c r="J82" s="69">
        <f t="shared" si="0"/>
        <v>162081912.18643224</v>
      </c>
      <c r="K82" s="75"/>
    </row>
    <row r="83" spans="4:96" s="10" customFormat="1" ht="27.75" hidden="1" customHeight="1" x14ac:dyDescent="0.2">
      <c r="D83" s="65"/>
      <c r="E83" s="66"/>
      <c r="F83" s="67"/>
      <c r="G83" s="68"/>
      <c r="H83" s="69"/>
      <c r="I83" s="69"/>
      <c r="J83" s="69">
        <f t="shared" si="0"/>
        <v>162081912.18643224</v>
      </c>
      <c r="K83" s="75"/>
    </row>
    <row r="84" spans="4:96" s="10" customFormat="1" ht="27.75" hidden="1" customHeight="1" x14ac:dyDescent="0.2">
      <c r="D84" s="65"/>
      <c r="E84" s="66"/>
      <c r="F84" s="67"/>
      <c r="G84" s="68"/>
      <c r="H84" s="69"/>
      <c r="I84" s="69"/>
      <c r="J84" s="69">
        <f t="shared" si="0"/>
        <v>162081912.18643224</v>
      </c>
      <c r="K84" s="75"/>
    </row>
    <row r="85" spans="4:96" s="10" customFormat="1" ht="27.75" hidden="1" customHeight="1" x14ac:dyDescent="0.2">
      <c r="D85" s="65"/>
      <c r="E85" s="66"/>
      <c r="F85" s="67"/>
      <c r="G85" s="68"/>
      <c r="H85" s="69"/>
      <c r="I85" s="69"/>
      <c r="J85" s="69">
        <f t="shared" si="0"/>
        <v>162081912.18643224</v>
      </c>
      <c r="K85" s="75"/>
    </row>
    <row r="86" spans="4:96" s="10" customFormat="1" ht="27.75" hidden="1" customHeight="1" x14ac:dyDescent="0.2">
      <c r="D86" s="65"/>
      <c r="E86" s="66"/>
      <c r="F86" s="67"/>
      <c r="G86" s="68"/>
      <c r="H86" s="69"/>
      <c r="I86" s="69"/>
      <c r="J86" s="69">
        <f t="shared" si="0"/>
        <v>162081912.18643224</v>
      </c>
      <c r="K86" s="75"/>
    </row>
    <row r="87" spans="4:96" s="10" customFormat="1" ht="27.75" hidden="1" customHeight="1" x14ac:dyDescent="0.2">
      <c r="D87" s="65"/>
      <c r="E87" s="66"/>
      <c r="F87" s="67"/>
      <c r="G87" s="68"/>
      <c r="H87" s="69"/>
      <c r="I87" s="69"/>
      <c r="J87" s="69">
        <f t="shared" si="0"/>
        <v>162081912.18643224</v>
      </c>
      <c r="K87" s="75"/>
    </row>
    <row r="88" spans="4:96" s="10" customFormat="1" ht="27.75" hidden="1" customHeight="1" x14ac:dyDescent="0.2">
      <c r="D88" s="65"/>
      <c r="E88" s="66"/>
      <c r="F88" s="67"/>
      <c r="G88" s="68"/>
      <c r="H88" s="69"/>
      <c r="I88" s="69"/>
      <c r="J88" s="69">
        <f t="shared" si="0"/>
        <v>162081912.18643224</v>
      </c>
      <c r="K88" s="75"/>
    </row>
    <row r="89" spans="4:96" s="10" customFormat="1" ht="27.75" hidden="1" customHeight="1" x14ac:dyDescent="0.2">
      <c r="D89" s="65"/>
      <c r="E89" s="66"/>
      <c r="F89" s="67"/>
      <c r="G89" s="68"/>
      <c r="H89" s="69"/>
      <c r="I89" s="69"/>
      <c r="J89" s="69">
        <f t="shared" si="0"/>
        <v>162081912.18643224</v>
      </c>
      <c r="K89" s="75"/>
    </row>
    <row r="90" spans="4:96" s="10" customFormat="1" ht="27.75" hidden="1" customHeight="1" x14ac:dyDescent="0.2">
      <c r="D90" s="65"/>
      <c r="E90" s="66"/>
      <c r="F90" s="67"/>
      <c r="G90" s="68"/>
      <c r="H90" s="69"/>
      <c r="I90" s="69"/>
      <c r="J90" s="69">
        <f t="shared" si="0"/>
        <v>162081912.18643224</v>
      </c>
      <c r="K90" s="75"/>
    </row>
    <row r="91" spans="4:96" s="10" customFormat="1" ht="27.75" hidden="1" customHeight="1" x14ac:dyDescent="0.2">
      <c r="D91" s="65"/>
      <c r="E91" s="66"/>
      <c r="F91" s="67"/>
      <c r="G91" s="68"/>
      <c r="H91" s="69"/>
      <c r="I91" s="69"/>
      <c r="J91" s="69">
        <f t="shared" si="0"/>
        <v>162081912.18643224</v>
      </c>
      <c r="K91" s="75"/>
    </row>
    <row r="92" spans="4:96" s="10" customFormat="1" ht="27.75" hidden="1" customHeight="1" x14ac:dyDescent="0.2">
      <c r="D92" s="65"/>
      <c r="E92" s="66"/>
      <c r="F92" s="67"/>
      <c r="G92" s="68"/>
      <c r="H92" s="69"/>
      <c r="I92" s="69"/>
      <c r="J92" s="69">
        <f t="shared" si="0"/>
        <v>162081912.18643224</v>
      </c>
      <c r="K92" s="75"/>
    </row>
    <row r="93" spans="4:96" s="10" customFormat="1" ht="20.25" hidden="1" customHeight="1" x14ac:dyDescent="0.2">
      <c r="D93" s="65"/>
      <c r="E93" s="66"/>
      <c r="F93" s="67"/>
      <c r="G93" s="68"/>
      <c r="H93" s="69"/>
      <c r="I93" s="69"/>
      <c r="J93" s="69">
        <f t="shared" si="0"/>
        <v>162081912.18643224</v>
      </c>
      <c r="K93" s="75"/>
    </row>
    <row r="94" spans="4:96" s="10" customFormat="1" ht="20.25" hidden="1" customHeight="1" thickBot="1" x14ac:dyDescent="0.25">
      <c r="D94" s="65"/>
      <c r="E94" s="66"/>
      <c r="F94" s="67"/>
      <c r="G94" s="68"/>
      <c r="H94" s="69"/>
      <c r="I94" s="69"/>
      <c r="J94" s="69">
        <f t="shared" si="0"/>
        <v>162081912.18643224</v>
      </c>
      <c r="K94" s="75"/>
    </row>
    <row r="95" spans="4:96" s="11" customFormat="1" ht="20.25" customHeight="1" thickBot="1" x14ac:dyDescent="0.25">
      <c r="D95" s="236" t="s">
        <v>8</v>
      </c>
      <c r="E95" s="237"/>
      <c r="F95" s="237"/>
      <c r="G95" s="237"/>
      <c r="H95" s="88">
        <f>SUM(H17:H94)</f>
        <v>277824522.94999999</v>
      </c>
      <c r="I95" s="88">
        <f>SUM(I17:I94)</f>
        <v>191755546.5</v>
      </c>
      <c r="J95" s="89">
        <f>+J16+H95-I95</f>
        <v>162081912.18643218</v>
      </c>
      <c r="K95" s="25">
        <f>+J95-'[2]CTA. NOMINA 2000'!$G$156</f>
        <v>0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</row>
    <row r="96" spans="4:96" s="11" customFormat="1" ht="18" x14ac:dyDescent="0.2">
      <c r="D96" s="82"/>
      <c r="E96" s="82"/>
      <c r="F96" s="82"/>
      <c r="G96" s="82"/>
      <c r="H96" s="83"/>
      <c r="I96" s="83"/>
      <c r="J96" s="84"/>
      <c r="K96" s="25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</row>
    <row r="97" spans="4:96" s="11" customFormat="1" ht="14.25" x14ac:dyDescent="0.2">
      <c r="D97" s="82"/>
      <c r="E97" s="82"/>
      <c r="F97" s="82"/>
      <c r="G97" s="33"/>
      <c r="H97" s="9"/>
      <c r="I97" s="78"/>
      <c r="J97" s="9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</row>
    <row r="98" spans="4:96" s="11" customFormat="1" ht="14.25" x14ac:dyDescent="0.2">
      <c r="D98" s="82"/>
      <c r="E98" s="82"/>
      <c r="F98" s="82"/>
      <c r="G98" s="33"/>
      <c r="H98" s="9"/>
      <c r="I98" s="78"/>
      <c r="J98" s="9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</row>
    <row r="99" spans="4:96" s="11" customFormat="1" ht="14.25" x14ac:dyDescent="0.2">
      <c r="D99" s="82"/>
      <c r="E99" s="82"/>
      <c r="F99" s="82"/>
      <c r="G99" s="33"/>
      <c r="H99" s="9"/>
      <c r="I99" s="78"/>
      <c r="J99" s="9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</row>
    <row r="100" spans="4:96" s="11" customFormat="1" ht="14.25" x14ac:dyDescent="0.2">
      <c r="D100" s="9"/>
      <c r="E100" s="77" t="s">
        <v>33</v>
      </c>
      <c r="F100" s="9"/>
      <c r="G100" s="33" t="s">
        <v>37</v>
      </c>
      <c r="H100" s="9"/>
      <c r="I100" s="77" t="s">
        <v>34</v>
      </c>
      <c r="J100" s="9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</row>
    <row r="101" spans="4:96" s="11" customFormat="1" ht="14.25" x14ac:dyDescent="0.2">
      <c r="D101" s="9"/>
      <c r="E101" s="77" t="s">
        <v>28</v>
      </c>
      <c r="F101" s="9"/>
      <c r="G101" s="77" t="s">
        <v>29</v>
      </c>
      <c r="H101" s="9"/>
      <c r="I101" s="77" t="s">
        <v>32</v>
      </c>
      <c r="J101" s="9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</row>
    <row r="102" spans="4:96" s="11" customFormat="1" ht="14.25" x14ac:dyDescent="0.2">
      <c r="D102" s="9"/>
      <c r="E102" s="77" t="s">
        <v>30</v>
      </c>
      <c r="F102" s="9"/>
      <c r="G102" s="77" t="s">
        <v>57</v>
      </c>
      <c r="H102" s="9"/>
      <c r="I102" s="77" t="s">
        <v>58</v>
      </c>
      <c r="J102" s="9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</row>
    <row r="103" spans="4:96" s="11" customFormat="1" ht="14.25" x14ac:dyDescent="0.2">
      <c r="D103" s="9"/>
      <c r="E103" s="77" t="s">
        <v>31</v>
      </c>
      <c r="F103" s="9"/>
      <c r="G103" s="77" t="s">
        <v>46</v>
      </c>
      <c r="H103" s="9"/>
      <c r="I103" s="77" t="s">
        <v>45</v>
      </c>
      <c r="J103" s="9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</row>
    <row r="104" spans="4:96" s="11" customFormat="1" x14ac:dyDescent="0.2">
      <c r="D104" s="9"/>
      <c r="E104" s="9"/>
      <c r="F104" s="9"/>
      <c r="H104" s="9"/>
      <c r="I104" s="9"/>
      <c r="J104" s="9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</row>
    <row r="105" spans="4:96" s="11" customFormat="1" x14ac:dyDescent="0.2">
      <c r="D105" s="9"/>
      <c r="E105" s="9"/>
      <c r="F105" s="9"/>
      <c r="H105" s="9"/>
      <c r="I105" s="9"/>
      <c r="J105" s="9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</row>
    <row r="106" spans="4:96" s="11" customFormat="1" x14ac:dyDescent="0.2">
      <c r="D106" s="9"/>
      <c r="E106" s="9"/>
      <c r="F106" s="9"/>
      <c r="H106" s="9"/>
      <c r="I106" s="9"/>
      <c r="J106" s="9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</row>
    <row r="107" spans="4:96" s="11" customFormat="1" x14ac:dyDescent="0.2">
      <c r="D107" s="9"/>
      <c r="E107" s="9"/>
      <c r="F107" s="9"/>
      <c r="H107" s="9"/>
      <c r="I107" s="9"/>
      <c r="J107" s="9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</row>
    <row r="108" spans="4:96" s="11" customFormat="1" x14ac:dyDescent="0.2">
      <c r="D108" s="9"/>
      <c r="E108" s="9"/>
      <c r="F108" s="9"/>
      <c r="G108" s="1"/>
      <c r="H108" s="1"/>
      <c r="I108" s="1"/>
      <c r="J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</row>
    <row r="109" spans="4:96" s="11" customFormat="1" x14ac:dyDescent="0.2">
      <c r="D109" s="1"/>
      <c r="E109" s="1"/>
      <c r="F109" s="1"/>
      <c r="G109" s="1"/>
      <c r="H109" s="1"/>
      <c r="I109" s="1"/>
      <c r="J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</row>
    <row r="110" spans="4:96" s="11" customFormat="1" x14ac:dyDescent="0.2">
      <c r="D110" s="1"/>
      <c r="E110" s="1"/>
      <c r="F110" s="1"/>
      <c r="G110" s="1"/>
      <c r="H110" s="1"/>
      <c r="I110" s="1"/>
      <c r="J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</row>
    <row r="111" spans="4:96" s="11" customFormat="1" x14ac:dyDescent="0.2">
      <c r="D111" s="1"/>
      <c r="E111" s="1"/>
      <c r="F111" s="1"/>
      <c r="G111" s="1"/>
      <c r="H111" s="1"/>
      <c r="I111" s="1"/>
      <c r="J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</row>
    <row r="112" spans="4:96" s="11" customFormat="1" x14ac:dyDescent="0.2">
      <c r="D112" s="1"/>
      <c r="E112" s="1"/>
      <c r="F112" s="1"/>
      <c r="G112" s="1"/>
      <c r="H112" s="1"/>
      <c r="I112" s="1"/>
      <c r="J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</row>
    <row r="113" spans="4:96" s="11" customFormat="1" x14ac:dyDescent="0.2">
      <c r="D113" s="1"/>
      <c r="E113" s="1"/>
      <c r="F113" s="1"/>
      <c r="G113" s="1"/>
      <c r="H113" s="1"/>
      <c r="I113" s="1"/>
      <c r="J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</row>
    <row r="114" spans="4:96" s="11" customFormat="1" x14ac:dyDescent="0.2">
      <c r="D114" s="1"/>
      <c r="E114" s="1"/>
      <c r="F114" s="1"/>
      <c r="G114" s="1"/>
      <c r="H114" s="1"/>
      <c r="I114" s="1"/>
      <c r="J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</row>
    <row r="115" spans="4:96" s="11" customFormat="1" x14ac:dyDescent="0.2">
      <c r="D115" s="1"/>
      <c r="E115" s="1"/>
      <c r="F115" s="1"/>
      <c r="G115" s="1"/>
      <c r="H115" s="1"/>
      <c r="I115" s="1"/>
      <c r="J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</row>
    <row r="116" spans="4:96" s="11" customFormat="1" x14ac:dyDescent="0.2">
      <c r="D116" s="1"/>
      <c r="E116" s="1"/>
      <c r="F116" s="1"/>
      <c r="G116" s="9"/>
      <c r="H116" s="1"/>
      <c r="I116" s="1"/>
      <c r="J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</row>
    <row r="117" spans="4:96" x14ac:dyDescent="0.2">
      <c r="H117" s="9"/>
      <c r="I117" s="9"/>
      <c r="J117" s="9"/>
    </row>
    <row r="118" spans="4:96" x14ac:dyDescent="0.2">
      <c r="D118" s="9"/>
      <c r="E118" s="9"/>
      <c r="F118" s="9"/>
    </row>
    <row r="138" spans="4:4" ht="15" x14ac:dyDescent="0.2">
      <c r="D138" s="80"/>
    </row>
  </sheetData>
  <mergeCells count="8">
    <mergeCell ref="D8:J8"/>
    <mergeCell ref="D9:J9"/>
    <mergeCell ref="D95:G95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0" orientation="portrait" r:id="rId1"/>
  <headerFooter alignWithMargins="0">
    <oddFooter>Página &amp;P</oddFooter>
  </headerFooter>
  <rowBreaks count="1" manualBreakCount="1">
    <brk id="43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R84"/>
  <sheetViews>
    <sheetView topLeftCell="C8" zoomScale="85" zoomScaleNormal="85" zoomScaleSheetLayoutView="70" workbookViewId="0">
      <selection activeCell="E22" sqref="E22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23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69</v>
      </c>
      <c r="E11" s="228"/>
      <c r="F11" s="228"/>
      <c r="G11" s="228"/>
      <c r="H11" s="228"/>
      <c r="I11" s="228"/>
      <c r="J11" s="228"/>
    </row>
    <row r="12" spans="1:14" s="14" customFormat="1" ht="18.75" x14ac:dyDescent="0.2">
      <c r="D12" s="74"/>
      <c r="E12" s="74"/>
      <c r="F12" s="74"/>
      <c r="G12" s="74"/>
      <c r="H12" s="74"/>
      <c r="I12" s="74"/>
      <c r="J12" s="74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27"/>
      <c r="E14" s="224" t="s">
        <v>23</v>
      </c>
      <c r="F14" s="224"/>
      <c r="G14" s="224"/>
      <c r="H14" s="224"/>
      <c r="I14" s="224"/>
      <c r="J14" s="224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27"/>
      <c r="E15" s="223" t="s">
        <v>24</v>
      </c>
      <c r="F15" s="223"/>
      <c r="G15" s="223"/>
      <c r="H15" s="223"/>
      <c r="I15" s="223"/>
      <c r="J15" s="46">
        <f>+'[2]CTA. FONDOCYT 960'!$J$12</f>
        <v>1178642.0799999998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27"/>
      <c r="E16" s="57" t="s">
        <v>4</v>
      </c>
      <c r="F16" s="57" t="s">
        <v>5</v>
      </c>
      <c r="G16" s="57" t="s">
        <v>6</v>
      </c>
      <c r="H16" s="57" t="s">
        <v>0</v>
      </c>
      <c r="I16" s="57" t="s">
        <v>1</v>
      </c>
      <c r="J16" s="57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07"/>
      <c r="E17" s="108"/>
      <c r="F17" s="107"/>
      <c r="G17" s="108">
        <f>+'INGRESOS CUENTA COLECT'!D17</f>
        <v>46053</v>
      </c>
      <c r="H17" s="109"/>
      <c r="I17" s="110">
        <v>0</v>
      </c>
      <c r="J17" s="109">
        <f>+J15</f>
        <v>1178642.0799999998</v>
      </c>
    </row>
    <row r="18" spans="4:96" s="10" customFormat="1" ht="26.25" hidden="1" customHeight="1" x14ac:dyDescent="0.2">
      <c r="D18" s="162"/>
      <c r="E18" s="163"/>
      <c r="F18" s="164"/>
      <c r="G18" s="189"/>
      <c r="H18" s="165"/>
      <c r="I18" s="166"/>
      <c r="J18" s="69">
        <f>J17+H18-I18</f>
        <v>1178642.0799999998</v>
      </c>
    </row>
    <row r="19" spans="4:96" s="10" customFormat="1" ht="26.25" hidden="1" customHeight="1" x14ac:dyDescent="0.2">
      <c r="D19" s="218"/>
      <c r="E19" s="217"/>
      <c r="F19" s="216"/>
      <c r="G19" s="215"/>
      <c r="H19" s="219"/>
      <c r="I19" s="221"/>
      <c r="J19" s="220">
        <f>J18+H19-I19</f>
        <v>1178642.0799999998</v>
      </c>
    </row>
    <row r="20" spans="4:96" s="10" customFormat="1" ht="26.25" hidden="1" customHeight="1" x14ac:dyDescent="0.2">
      <c r="D20" s="218"/>
      <c r="E20" s="217"/>
      <c r="F20" s="216"/>
      <c r="G20" s="215"/>
      <c r="H20" s="219"/>
      <c r="I20" s="221"/>
      <c r="J20" s="220">
        <f t="shared" ref="J20:J29" si="0">J19+H20-I20</f>
        <v>1178642.0799999998</v>
      </c>
    </row>
    <row r="21" spans="4:96" s="10" customFormat="1" ht="26.25" hidden="1" customHeight="1" x14ac:dyDescent="0.2">
      <c r="D21" s="218"/>
      <c r="E21" s="217"/>
      <c r="F21" s="216"/>
      <c r="G21" s="215"/>
      <c r="H21" s="219"/>
      <c r="I21" s="221"/>
      <c r="J21" s="220">
        <f t="shared" si="0"/>
        <v>1178642.0799999998</v>
      </c>
    </row>
    <row r="22" spans="4:96" s="10" customFormat="1" ht="26.25" customHeight="1" thickBot="1" x14ac:dyDescent="0.25">
      <c r="D22" s="218"/>
      <c r="E22" s="217">
        <v>46081</v>
      </c>
      <c r="F22" s="216"/>
      <c r="G22" s="215" t="s">
        <v>27</v>
      </c>
      <c r="H22" s="219"/>
      <c r="I22" s="221">
        <v>175</v>
      </c>
      <c r="J22" s="220">
        <f t="shared" si="0"/>
        <v>1178467.0799999998</v>
      </c>
    </row>
    <row r="23" spans="4:96" s="10" customFormat="1" ht="26.25" hidden="1" customHeight="1" x14ac:dyDescent="0.2">
      <c r="D23" s="209"/>
      <c r="E23" s="210"/>
      <c r="F23" s="211"/>
      <c r="G23" s="212"/>
      <c r="H23" s="213"/>
      <c r="I23" s="214"/>
      <c r="J23" s="69">
        <f t="shared" si="0"/>
        <v>1178467.0799999998</v>
      </c>
    </row>
    <row r="24" spans="4:96" s="10" customFormat="1" ht="26.25" hidden="1" customHeight="1" x14ac:dyDescent="0.2">
      <c r="D24" s="209"/>
      <c r="E24" s="210"/>
      <c r="F24" s="211"/>
      <c r="G24" s="212"/>
      <c r="H24" s="213"/>
      <c r="I24" s="214"/>
      <c r="J24" s="69">
        <f t="shared" si="0"/>
        <v>1178467.0799999998</v>
      </c>
    </row>
    <row r="25" spans="4:96" s="10" customFormat="1" ht="26.25" hidden="1" customHeight="1" x14ac:dyDescent="0.2">
      <c r="D25" s="209"/>
      <c r="E25" s="210"/>
      <c r="F25" s="211"/>
      <c r="G25" s="212"/>
      <c r="H25" s="213"/>
      <c r="I25" s="214"/>
      <c r="J25" s="69">
        <f t="shared" si="0"/>
        <v>1178467.0799999998</v>
      </c>
    </row>
    <row r="26" spans="4:96" s="10" customFormat="1" ht="26.25" hidden="1" customHeight="1" x14ac:dyDescent="0.2">
      <c r="D26" s="209"/>
      <c r="E26" s="210"/>
      <c r="F26" s="211"/>
      <c r="G26" s="212"/>
      <c r="H26" s="213"/>
      <c r="I26" s="214"/>
      <c r="J26" s="69">
        <f t="shared" si="0"/>
        <v>1178467.0799999998</v>
      </c>
    </row>
    <row r="27" spans="4:96" s="10" customFormat="1" ht="26.25" hidden="1" customHeight="1" x14ac:dyDescent="0.2">
      <c r="D27" s="209"/>
      <c r="E27" s="210"/>
      <c r="F27" s="211"/>
      <c r="G27" s="212"/>
      <c r="H27" s="213"/>
      <c r="I27" s="214"/>
      <c r="J27" s="69">
        <f t="shared" si="0"/>
        <v>1178467.0799999998</v>
      </c>
    </row>
    <row r="28" spans="4:96" s="10" customFormat="1" ht="26.25" hidden="1" customHeight="1" x14ac:dyDescent="0.2">
      <c r="D28" s="209"/>
      <c r="E28" s="210"/>
      <c r="F28" s="211"/>
      <c r="G28" s="212"/>
      <c r="H28" s="213"/>
      <c r="I28" s="214"/>
      <c r="J28" s="69">
        <f t="shared" si="0"/>
        <v>1178467.0799999998</v>
      </c>
    </row>
    <row r="29" spans="4:96" s="10" customFormat="1" ht="26.25" hidden="1" customHeight="1" thickBot="1" x14ac:dyDescent="0.25">
      <c r="D29" s="209"/>
      <c r="E29" s="210"/>
      <c r="F29" s="211"/>
      <c r="G29" s="212"/>
      <c r="H29" s="213"/>
      <c r="I29" s="214"/>
      <c r="J29" s="69">
        <f t="shared" si="0"/>
        <v>1178467.0799999998</v>
      </c>
    </row>
    <row r="30" spans="4:96" s="11" customFormat="1" ht="19.5" thickTop="1" thickBot="1" x14ac:dyDescent="0.25">
      <c r="D30" s="238" t="s">
        <v>8</v>
      </c>
      <c r="E30" s="238"/>
      <c r="F30" s="238"/>
      <c r="G30" s="238"/>
      <c r="H30" s="70">
        <v>0</v>
      </c>
      <c r="I30" s="70">
        <f>SUM(I18:I22)</f>
        <v>175</v>
      </c>
      <c r="J30" s="70">
        <f>+J15+H30-I30</f>
        <v>1178467.0799999998</v>
      </c>
      <c r="K30" s="25">
        <f>+J30-'[2]CTA. FONDOCYT 960'!$J$13</f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7.25" thickTop="1" x14ac:dyDescent="0.2">
      <c r="D31" s="5"/>
      <c r="E31" s="5"/>
      <c r="F31" s="5"/>
      <c r="G31" s="5"/>
      <c r="H31" s="8"/>
      <c r="I31" s="8"/>
      <c r="J31" s="8"/>
      <c r="K31" s="11" t="s">
        <v>25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5"/>
      <c r="F33" s="5"/>
      <c r="G33" s="5"/>
      <c r="H33" s="8"/>
      <c r="I33" s="8"/>
      <c r="J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77" t="s">
        <v>33</v>
      </c>
      <c r="F35" s="9"/>
      <c r="G35" s="78" t="s">
        <v>35</v>
      </c>
      <c r="H35" s="9"/>
      <c r="I35" s="77" t="s">
        <v>34</v>
      </c>
      <c r="J35" s="9"/>
      <c r="K35" s="2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77" t="s">
        <v>28</v>
      </c>
      <c r="F36" s="9"/>
      <c r="G36" s="77" t="s">
        <v>29</v>
      </c>
      <c r="H36" s="9"/>
      <c r="I36" s="77" t="s">
        <v>32</v>
      </c>
      <c r="J36" s="9"/>
      <c r="K36" s="2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77" t="s">
        <v>30</v>
      </c>
      <c r="F37" s="9"/>
      <c r="G37" s="77" t="s">
        <v>57</v>
      </c>
      <c r="H37" s="9"/>
      <c r="I37" s="77" t="s">
        <v>58</v>
      </c>
      <c r="J37" s="9"/>
      <c r="K37" s="2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5"/>
      <c r="E38" s="77" t="s">
        <v>31</v>
      </c>
      <c r="F38" s="9"/>
      <c r="G38" s="77" t="s">
        <v>46</v>
      </c>
      <c r="H38" s="9"/>
      <c r="I38" s="77" t="s">
        <v>45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9"/>
      <c r="F39" s="9"/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5"/>
      <c r="E40" s="9"/>
      <c r="F40" s="9"/>
      <c r="H40" s="9"/>
      <c r="I40" s="9"/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5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16.5" x14ac:dyDescent="0.2">
      <c r="D42" s="5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16.5" x14ac:dyDescent="0.2">
      <c r="D43" s="5"/>
      <c r="E43" s="9"/>
      <c r="F43" s="9"/>
      <c r="G43" s="78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16.5" x14ac:dyDescent="0.2">
      <c r="D44" s="5"/>
      <c r="E44" s="5"/>
      <c r="F44" s="5"/>
      <c r="G44" s="5"/>
      <c r="H44" s="8"/>
      <c r="I44" s="8"/>
      <c r="J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18" x14ac:dyDescent="0.2">
      <c r="D45" s="18"/>
      <c r="E45" s="19"/>
      <c r="F45" s="18"/>
      <c r="G45" s="18"/>
      <c r="H45" s="20"/>
      <c r="I45" s="20"/>
      <c r="J45" s="20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6.5" x14ac:dyDescent="0.2">
      <c r="D46" s="5"/>
      <c r="E46" s="6"/>
      <c r="F46" s="3"/>
      <c r="G46" s="3"/>
      <c r="H46" s="4"/>
      <c r="I46" s="4"/>
      <c r="J46" s="4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6.5" x14ac:dyDescent="0.2">
      <c r="D47" s="239"/>
      <c r="E47" s="239"/>
      <c r="F47" s="239"/>
      <c r="G47" s="239"/>
      <c r="H47" s="239"/>
      <c r="I47" s="239"/>
      <c r="J47" s="23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6.5" x14ac:dyDescent="0.2">
      <c r="D48" s="240"/>
      <c r="E48" s="240"/>
      <c r="F48" s="240"/>
      <c r="G48" s="240"/>
      <c r="H48" s="240"/>
      <c r="I48" s="240"/>
      <c r="J48" s="240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ht="20.25" x14ac:dyDescent="0.2">
      <c r="D49" s="229"/>
      <c r="E49" s="229"/>
      <c r="F49" s="229"/>
      <c r="G49" s="229"/>
      <c r="H49" s="229"/>
      <c r="I49" s="229"/>
      <c r="J49" s="22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20.25" x14ac:dyDescent="0.2">
      <c r="D50" s="229"/>
      <c r="E50" s="229"/>
      <c r="F50" s="229"/>
      <c r="G50" s="229"/>
      <c r="H50" s="229"/>
      <c r="I50" s="229"/>
      <c r="J50" s="22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20.25" x14ac:dyDescent="0.2">
      <c r="D51" s="229"/>
      <c r="E51" s="229"/>
      <c r="F51" s="229"/>
      <c r="G51" s="229"/>
      <c r="H51" s="229"/>
      <c r="I51" s="229"/>
      <c r="J51" s="22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20.25" x14ac:dyDescent="0.2">
      <c r="D52" s="229"/>
      <c r="E52" s="229"/>
      <c r="F52" s="229"/>
      <c r="G52" s="229"/>
      <c r="H52" s="229"/>
      <c r="I52" s="229"/>
      <c r="J52" s="22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9"/>
      <c r="E58" s="9"/>
      <c r="F58" s="9"/>
      <c r="G58" s="9"/>
      <c r="H58" s="9"/>
      <c r="I58" s="9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9"/>
      <c r="E59" s="9"/>
      <c r="F59" s="9"/>
      <c r="G59" s="9"/>
      <c r="H59" s="9"/>
      <c r="I59" s="9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9"/>
      <c r="E60" s="9"/>
      <c r="F60" s="9"/>
      <c r="G60" s="9"/>
      <c r="H60" s="9"/>
      <c r="I60" s="9"/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9"/>
      <c r="E61" s="9"/>
      <c r="F61" s="9"/>
      <c r="G61" s="9"/>
      <c r="H61" s="9"/>
      <c r="I61" s="9"/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9"/>
      <c r="E62" s="9"/>
      <c r="F62" s="9"/>
      <c r="G62" s="9"/>
      <c r="H62" s="9"/>
      <c r="I62" s="9"/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9"/>
      <c r="E63" s="9"/>
      <c r="F63" s="9"/>
      <c r="G63" s="9"/>
      <c r="H63" s="9"/>
      <c r="I63" s="9"/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9"/>
      <c r="E64" s="9"/>
      <c r="F64" s="9"/>
      <c r="G64" s="9"/>
      <c r="H64" s="9"/>
      <c r="I64" s="9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83" spans="4:4" ht="13.5" thickBot="1" x14ac:dyDescent="0.25"/>
    <row r="84" spans="4:4" ht="15" x14ac:dyDescent="0.2">
      <c r="D84" s="2"/>
    </row>
  </sheetData>
  <mergeCells count="14">
    <mergeCell ref="D52:J52"/>
    <mergeCell ref="D30:G30"/>
    <mergeCell ref="D47:J47"/>
    <mergeCell ref="D48:J48"/>
    <mergeCell ref="D49:J49"/>
    <mergeCell ref="D50:J50"/>
    <mergeCell ref="D51:J51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CR75"/>
  <sheetViews>
    <sheetView topLeftCell="C6" zoomScale="85" zoomScaleNormal="85" zoomScaleSheetLayoutView="70" workbookViewId="0">
      <selection activeCell="J38" sqref="J38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48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69</v>
      </c>
      <c r="E11" s="228"/>
      <c r="F11" s="228"/>
      <c r="G11" s="228"/>
      <c r="H11" s="228"/>
      <c r="I11" s="228"/>
      <c r="J11" s="228"/>
    </row>
    <row r="12" spans="1:14" s="11" customFormat="1" ht="19.5" customHeight="1" thickBot="1" x14ac:dyDescent="0.25">
      <c r="C12" s="241" t="s">
        <v>49</v>
      </c>
      <c r="D12" s="241"/>
      <c r="E12" s="241"/>
      <c r="F12" s="241"/>
      <c r="G12" s="241"/>
      <c r="H12" s="241"/>
      <c r="I12" s="241"/>
      <c r="J12" s="241"/>
    </row>
    <row r="13" spans="1:14" s="3" customFormat="1" ht="26.25" customHeight="1" thickTop="1" thickBot="1" x14ac:dyDescent="0.25">
      <c r="A13" s="7"/>
      <c r="B13" s="7"/>
      <c r="C13" s="7"/>
      <c r="D13" s="227"/>
      <c r="E13" s="224" t="s">
        <v>48</v>
      </c>
      <c r="F13" s="224"/>
      <c r="G13" s="224"/>
      <c r="H13" s="224"/>
      <c r="I13" s="224"/>
      <c r="J13" s="22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7"/>
      <c r="E14" s="223" t="s">
        <v>7</v>
      </c>
      <c r="F14" s="223"/>
      <c r="G14" s="223"/>
      <c r="H14" s="223"/>
      <c r="I14" s="223"/>
      <c r="J14" s="46">
        <f>+'[2]CTA.  2000 ONCO.'!$G$21</f>
        <v>780596.39999999991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7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9"/>
      <c r="E16" s="136"/>
      <c r="F16" s="139"/>
      <c r="G16" s="136">
        <f>+'INGRESOS CUENTA COLECT'!D17</f>
        <v>46053</v>
      </c>
      <c r="H16" s="140"/>
      <c r="I16" s="141">
        <v>0</v>
      </c>
      <c r="J16" s="140">
        <f>+J14</f>
        <v>780596.39999999991</v>
      </c>
    </row>
    <row r="17" spans="4:96" s="10" customFormat="1" ht="57" x14ac:dyDescent="0.2">
      <c r="D17" s="65"/>
      <c r="E17" s="66">
        <v>46076</v>
      </c>
      <c r="F17" s="67"/>
      <c r="G17" s="81" t="s">
        <v>441</v>
      </c>
      <c r="H17" s="69">
        <v>100000</v>
      </c>
      <c r="I17" s="69"/>
      <c r="J17" s="69">
        <f>J16+H17-I17</f>
        <v>880596.39999999991</v>
      </c>
    </row>
    <row r="18" spans="4:96" s="10" customFormat="1" ht="16.5" x14ac:dyDescent="0.2">
      <c r="D18" s="65"/>
      <c r="E18" s="66">
        <v>46077</v>
      </c>
      <c r="F18" s="67"/>
      <c r="G18" s="68" t="s">
        <v>65</v>
      </c>
      <c r="H18" s="69"/>
      <c r="I18" s="69">
        <v>361.11</v>
      </c>
      <c r="J18" s="69">
        <f t="shared" ref="J17:J28" si="0">J17+H18-I18</f>
        <v>880235.28999999992</v>
      </c>
    </row>
    <row r="19" spans="4:96" s="10" customFormat="1" ht="16.5" x14ac:dyDescent="0.2">
      <c r="D19" s="65"/>
      <c r="E19" s="66">
        <v>46078</v>
      </c>
      <c r="F19" s="67"/>
      <c r="G19" s="68" t="s">
        <v>65</v>
      </c>
      <c r="H19" s="69"/>
      <c r="I19" s="69">
        <v>1.3</v>
      </c>
      <c r="J19" s="69">
        <f t="shared" si="0"/>
        <v>880233.98999999987</v>
      </c>
    </row>
    <row r="20" spans="4:96" s="10" customFormat="1" ht="17.25" thickBot="1" x14ac:dyDescent="0.25">
      <c r="D20" s="65"/>
      <c r="E20" s="66">
        <v>46079</v>
      </c>
      <c r="F20" s="67"/>
      <c r="G20" s="68" t="s">
        <v>65</v>
      </c>
      <c r="H20" s="69"/>
      <c r="I20" s="69">
        <v>3.91</v>
      </c>
      <c r="J20" s="69">
        <f t="shared" si="0"/>
        <v>880230.07999999984</v>
      </c>
    </row>
    <row r="21" spans="4:96" s="10" customFormat="1" ht="16.5" hidden="1" x14ac:dyDescent="0.2">
      <c r="D21" s="65"/>
      <c r="E21" s="66"/>
      <c r="F21" s="67"/>
      <c r="G21" s="68"/>
      <c r="H21" s="69"/>
      <c r="I21" s="69"/>
      <c r="J21" s="69">
        <f t="shared" si="0"/>
        <v>880230.07999999984</v>
      </c>
    </row>
    <row r="22" spans="4:96" s="10" customFormat="1" ht="16.5" hidden="1" x14ac:dyDescent="0.2">
      <c r="D22" s="65"/>
      <c r="E22" s="66"/>
      <c r="F22" s="67"/>
      <c r="G22" s="68"/>
      <c r="H22" s="69"/>
      <c r="I22" s="69"/>
      <c r="J22" s="69">
        <f t="shared" si="0"/>
        <v>880230.07999999984</v>
      </c>
    </row>
    <row r="23" spans="4:96" s="10" customFormat="1" ht="16.5" hidden="1" x14ac:dyDescent="0.2">
      <c r="D23" s="65"/>
      <c r="E23" s="66"/>
      <c r="F23" s="67"/>
      <c r="G23" s="68"/>
      <c r="H23" s="69"/>
      <c r="I23" s="69"/>
      <c r="J23" s="69">
        <f t="shared" si="0"/>
        <v>880230.07999999984</v>
      </c>
    </row>
    <row r="24" spans="4:96" s="10" customFormat="1" ht="16.5" hidden="1" x14ac:dyDescent="0.2">
      <c r="D24" s="65"/>
      <c r="E24" s="66"/>
      <c r="F24" s="67"/>
      <c r="G24" s="68"/>
      <c r="H24" s="69"/>
      <c r="I24" s="69"/>
      <c r="J24" s="69">
        <f t="shared" si="0"/>
        <v>880230.07999999984</v>
      </c>
    </row>
    <row r="25" spans="4:96" s="10" customFormat="1" ht="16.5" hidden="1" x14ac:dyDescent="0.2">
      <c r="D25" s="65"/>
      <c r="E25" s="66"/>
      <c r="F25" s="67"/>
      <c r="G25" s="68"/>
      <c r="H25" s="69"/>
      <c r="I25" s="69"/>
      <c r="J25" s="69">
        <f t="shared" si="0"/>
        <v>880230.07999999984</v>
      </c>
    </row>
    <row r="26" spans="4:96" s="10" customFormat="1" ht="17.25" hidden="1" thickBot="1" x14ac:dyDescent="0.25">
      <c r="D26" s="65"/>
      <c r="E26" s="66"/>
      <c r="F26" s="67"/>
      <c r="G26" s="68"/>
      <c r="H26" s="69"/>
      <c r="I26" s="69"/>
      <c r="J26" s="69">
        <f t="shared" si="0"/>
        <v>880230.07999999984</v>
      </c>
    </row>
    <row r="27" spans="4:96" s="10" customFormat="1" ht="16.5" hidden="1" x14ac:dyDescent="0.2">
      <c r="D27" s="65"/>
      <c r="E27" s="66"/>
      <c r="F27" s="67"/>
      <c r="G27" s="68"/>
      <c r="H27" s="69"/>
      <c r="I27" s="69"/>
      <c r="J27" s="69">
        <f t="shared" si="0"/>
        <v>880230.07999999984</v>
      </c>
    </row>
    <row r="28" spans="4:96" s="10" customFormat="1" ht="27.75" hidden="1" customHeight="1" thickBot="1" x14ac:dyDescent="0.25">
      <c r="D28" s="65"/>
      <c r="E28" s="66"/>
      <c r="F28" s="67"/>
      <c r="G28" s="68"/>
      <c r="H28" s="69"/>
      <c r="I28" s="69"/>
      <c r="J28" s="69">
        <f t="shared" si="0"/>
        <v>880230.07999999984</v>
      </c>
      <c r="K28" s="75"/>
    </row>
    <row r="29" spans="4:96" s="11" customFormat="1" ht="18.75" thickBot="1" x14ac:dyDescent="0.25">
      <c r="D29" s="236" t="s">
        <v>8</v>
      </c>
      <c r="E29" s="237"/>
      <c r="F29" s="237"/>
      <c r="G29" s="237"/>
      <c r="H29" s="88">
        <f>SUM(H17:H28)</f>
        <v>100000</v>
      </c>
      <c r="I29" s="88">
        <f>SUM(I17:I28)</f>
        <v>366.32000000000005</v>
      </c>
      <c r="J29" s="89">
        <f>+J16+H29-I29</f>
        <v>880230.08</v>
      </c>
      <c r="K29" s="25">
        <f>+J29-'[2]CTA.  2000 ONCO.'!$G$25</f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8" x14ac:dyDescent="0.2">
      <c r="D30" s="82"/>
      <c r="E30" s="82"/>
      <c r="F30" s="82"/>
      <c r="G30" s="82"/>
      <c r="H30" s="83"/>
      <c r="I30" s="83"/>
      <c r="J30" s="84"/>
      <c r="K30" s="2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82"/>
      <c r="E31" s="82"/>
      <c r="F31" s="82"/>
      <c r="G31" s="33"/>
      <c r="H31" s="9"/>
      <c r="I31" s="78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82"/>
      <c r="E32" s="82"/>
      <c r="F32" s="82"/>
      <c r="G32" s="33"/>
      <c r="H32" s="9"/>
      <c r="I32" s="78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82"/>
      <c r="E33" s="82"/>
      <c r="F33" s="82"/>
      <c r="G33" s="33"/>
      <c r="H33" s="9"/>
      <c r="I33" s="78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82"/>
      <c r="E34" s="82"/>
      <c r="F34" s="82"/>
      <c r="G34" s="33"/>
      <c r="H34" s="9"/>
      <c r="I34" s="78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x14ac:dyDescent="0.2">
      <c r="D35" s="82"/>
      <c r="E35" s="82"/>
      <c r="F35" s="82"/>
      <c r="G35" s="33"/>
      <c r="H35" s="9"/>
      <c r="I35" s="78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x14ac:dyDescent="0.2">
      <c r="D36" s="82"/>
      <c r="E36" s="82"/>
      <c r="F36" s="82"/>
      <c r="G36" s="33"/>
      <c r="H36" s="9"/>
      <c r="I36" s="78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x14ac:dyDescent="0.2">
      <c r="D37" s="9"/>
      <c r="E37" s="77" t="s">
        <v>33</v>
      </c>
      <c r="F37" s="9"/>
      <c r="G37" s="33" t="s">
        <v>37</v>
      </c>
      <c r="H37" s="9"/>
      <c r="I37" s="77" t="s">
        <v>34</v>
      </c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x14ac:dyDescent="0.2">
      <c r="D38" s="9"/>
      <c r="E38" s="77" t="s">
        <v>28</v>
      </c>
      <c r="F38" s="9"/>
      <c r="G38" s="77" t="s">
        <v>29</v>
      </c>
      <c r="H38" s="9"/>
      <c r="I38" s="77" t="s">
        <v>32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4.25" x14ac:dyDescent="0.2">
      <c r="D39" s="9"/>
      <c r="E39" s="77" t="s">
        <v>30</v>
      </c>
      <c r="F39" s="9"/>
      <c r="G39" s="77" t="s">
        <v>57</v>
      </c>
      <c r="H39" s="9"/>
      <c r="I39" s="77" t="s">
        <v>58</v>
      </c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4.25" x14ac:dyDescent="0.2">
      <c r="D40" s="9"/>
      <c r="E40" s="77" t="s">
        <v>31</v>
      </c>
      <c r="F40" s="9"/>
      <c r="G40" s="77" t="s">
        <v>46</v>
      </c>
      <c r="H40" s="9"/>
      <c r="I40" s="77" t="s">
        <v>45</v>
      </c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1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1"/>
      <c r="E48" s="1"/>
      <c r="F48" s="1"/>
      <c r="G48" s="1"/>
      <c r="H48" s="1"/>
      <c r="I48" s="1"/>
      <c r="J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1"/>
      <c r="E49" s="1"/>
      <c r="F49" s="1"/>
      <c r="G49" s="1"/>
      <c r="H49" s="1"/>
      <c r="I49" s="1"/>
      <c r="J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1"/>
      <c r="E50" s="1"/>
      <c r="F50" s="1"/>
      <c r="G50" s="1"/>
      <c r="H50" s="1"/>
      <c r="I50" s="1"/>
      <c r="J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1"/>
      <c r="E51" s="1"/>
      <c r="F51" s="1"/>
      <c r="G51" s="1"/>
      <c r="H51" s="1"/>
      <c r="I51" s="1"/>
      <c r="J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1"/>
      <c r="E52" s="1"/>
      <c r="F52" s="1"/>
      <c r="G52" s="1"/>
      <c r="H52" s="1"/>
      <c r="I52" s="1"/>
      <c r="J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1"/>
      <c r="E53" s="1"/>
      <c r="F53" s="1"/>
      <c r="G53" s="9"/>
      <c r="H53" s="1"/>
      <c r="I53" s="1"/>
      <c r="J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x14ac:dyDescent="0.2">
      <c r="H54" s="9"/>
      <c r="I54" s="9"/>
      <c r="J54" s="9"/>
    </row>
    <row r="55" spans="4:96" x14ac:dyDescent="0.2">
      <c r="D55" s="9"/>
      <c r="E55" s="9"/>
      <c r="F55" s="9"/>
    </row>
    <row r="75" spans="4:4" ht="15" x14ac:dyDescent="0.2">
      <c r="D75" s="80"/>
    </row>
  </sheetData>
  <mergeCells count="9">
    <mergeCell ref="D29:G29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R96"/>
  <sheetViews>
    <sheetView tabSelected="1" topLeftCell="C6" zoomScale="85" zoomScaleNormal="85" zoomScaleSheetLayoutView="70" workbookViewId="0">
      <selection activeCell="K51" sqref="K51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56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69</v>
      </c>
      <c r="E11" s="228"/>
      <c r="F11" s="228"/>
      <c r="G11" s="228"/>
      <c r="H11" s="228"/>
      <c r="I11" s="228"/>
      <c r="J11" s="228"/>
    </row>
    <row r="12" spans="1:14" s="11" customFormat="1" ht="19.5" customHeight="1" thickBot="1" x14ac:dyDescent="0.25">
      <c r="C12" s="242"/>
      <c r="D12" s="242"/>
      <c r="E12" s="242"/>
      <c r="F12" s="242"/>
      <c r="G12" s="201" t="s">
        <v>55</v>
      </c>
      <c r="H12" s="200"/>
      <c r="I12" s="200"/>
      <c r="J12" s="200"/>
    </row>
    <row r="13" spans="1:14" s="3" customFormat="1" ht="26.25" customHeight="1" thickTop="1" thickBot="1" x14ac:dyDescent="0.25">
      <c r="A13" s="7"/>
      <c r="B13" s="7"/>
      <c r="C13" s="7"/>
      <c r="D13" s="227"/>
      <c r="E13" s="224" t="s">
        <v>48</v>
      </c>
      <c r="F13" s="224"/>
      <c r="G13" s="224"/>
      <c r="H13" s="224"/>
      <c r="I13" s="224"/>
      <c r="J13" s="22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7"/>
      <c r="E14" s="223" t="s">
        <v>7</v>
      </c>
      <c r="F14" s="223"/>
      <c r="G14" s="223"/>
      <c r="H14" s="223"/>
      <c r="I14" s="223"/>
      <c r="J14" s="46">
        <f>+'[2]CTA.  3103 F. REPONIBLE.'!$J$44</f>
        <v>11205.860499999926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7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9"/>
      <c r="E16" s="136"/>
      <c r="F16" s="139"/>
      <c r="G16" s="136">
        <f>+'INGRESOS CUENTA COLECT'!D17</f>
        <v>46053</v>
      </c>
      <c r="H16" s="140"/>
      <c r="I16" s="141">
        <v>0</v>
      </c>
      <c r="J16" s="140">
        <f>+J14</f>
        <v>11205.860499999926</v>
      </c>
    </row>
    <row r="17" spans="4:96" s="10" customFormat="1" ht="16.5" hidden="1" x14ac:dyDescent="0.2">
      <c r="D17" s="65"/>
      <c r="E17" s="66">
        <v>46030</v>
      </c>
      <c r="F17" s="67"/>
      <c r="G17" s="81" t="s">
        <v>65</v>
      </c>
      <c r="H17" s="69"/>
      <c r="I17" s="69"/>
      <c r="J17" s="69">
        <f t="shared" ref="J17:J49" si="0">J16+H17-I17</f>
        <v>11205.860499999926</v>
      </c>
    </row>
    <row r="18" spans="4:96" s="11" customFormat="1" ht="28.5" x14ac:dyDescent="0.2">
      <c r="D18" s="65"/>
      <c r="E18" s="66">
        <v>46081</v>
      </c>
      <c r="F18" s="67"/>
      <c r="G18" s="68" t="s">
        <v>27</v>
      </c>
      <c r="H18" s="69"/>
      <c r="I18" s="69">
        <v>175</v>
      </c>
      <c r="J18" s="69">
        <f t="shared" si="0"/>
        <v>11030.860499999926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4:96" s="11" customFormat="1" ht="15" thickBot="1" x14ac:dyDescent="0.25">
      <c r="D19" s="65"/>
      <c r="E19" s="66"/>
      <c r="F19" s="67"/>
      <c r="G19" s="68"/>
      <c r="H19" s="69"/>
      <c r="I19" s="69"/>
      <c r="J19" s="69">
        <f t="shared" si="0"/>
        <v>11030.860499999926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4:96" s="11" customFormat="1" ht="14.25" hidden="1" x14ac:dyDescent="0.2">
      <c r="D20" s="65"/>
      <c r="E20" s="66"/>
      <c r="F20" s="67"/>
      <c r="G20" s="68"/>
      <c r="H20" s="69"/>
      <c r="I20" s="69"/>
      <c r="J20" s="69">
        <f t="shared" si="0"/>
        <v>11030.860499999926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4.25" hidden="1" x14ac:dyDescent="0.2">
      <c r="D21" s="65"/>
      <c r="E21" s="66"/>
      <c r="F21" s="67"/>
      <c r="G21" s="68"/>
      <c r="H21" s="69"/>
      <c r="I21" s="69"/>
      <c r="J21" s="69">
        <f t="shared" si="0"/>
        <v>11030.860499999926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4.25" hidden="1" x14ac:dyDescent="0.2">
      <c r="D22" s="65"/>
      <c r="E22" s="66"/>
      <c r="F22" s="67"/>
      <c r="G22" s="68"/>
      <c r="H22" s="69"/>
      <c r="I22" s="69"/>
      <c r="J22" s="69">
        <f t="shared" si="0"/>
        <v>11030.860499999926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4.25" hidden="1" x14ac:dyDescent="0.2">
      <c r="D23" s="65"/>
      <c r="E23" s="66"/>
      <c r="F23" s="67"/>
      <c r="G23" s="68"/>
      <c r="H23" s="69"/>
      <c r="I23" s="69"/>
      <c r="J23" s="69">
        <f t="shared" si="0"/>
        <v>11030.860499999926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4.25" hidden="1" x14ac:dyDescent="0.2">
      <c r="D24" s="65"/>
      <c r="E24" s="66"/>
      <c r="F24" s="67"/>
      <c r="G24" s="68"/>
      <c r="H24" s="69"/>
      <c r="I24" s="69"/>
      <c r="J24" s="69">
        <f t="shared" si="0"/>
        <v>11030.860499999926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hidden="1" x14ac:dyDescent="0.2">
      <c r="D25" s="65"/>
      <c r="E25" s="66"/>
      <c r="F25" s="67"/>
      <c r="G25" s="68"/>
      <c r="H25" s="69"/>
      <c r="I25" s="69"/>
      <c r="J25" s="69">
        <f t="shared" si="0"/>
        <v>11030.860499999926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hidden="1" x14ac:dyDescent="0.2">
      <c r="D26" s="65"/>
      <c r="E26" s="66"/>
      <c r="F26" s="67"/>
      <c r="G26" s="68"/>
      <c r="H26" s="69"/>
      <c r="I26" s="69"/>
      <c r="J26" s="69">
        <f t="shared" si="0"/>
        <v>11030.860499999926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hidden="1" x14ac:dyDescent="0.2">
      <c r="D27" s="65"/>
      <c r="E27" s="66"/>
      <c r="F27" s="67"/>
      <c r="G27" s="68"/>
      <c r="H27" s="69"/>
      <c r="I27" s="69"/>
      <c r="J27" s="69">
        <f t="shared" si="0"/>
        <v>11030.860499999926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hidden="1" x14ac:dyDescent="0.2">
      <c r="D28" s="65"/>
      <c r="E28" s="66"/>
      <c r="F28" s="67"/>
      <c r="G28" s="68"/>
      <c r="H28" s="69"/>
      <c r="I28" s="69"/>
      <c r="J28" s="69">
        <f t="shared" si="0"/>
        <v>11030.860499999926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hidden="1" x14ac:dyDescent="0.2">
      <c r="D29" s="65"/>
      <c r="E29" s="66"/>
      <c r="F29" s="67"/>
      <c r="G29" s="68"/>
      <c r="H29" s="69"/>
      <c r="I29" s="69"/>
      <c r="J29" s="69">
        <f t="shared" si="0"/>
        <v>11030.860499999926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hidden="1" x14ac:dyDescent="0.2">
      <c r="D30" s="65"/>
      <c r="E30" s="66"/>
      <c r="F30" s="67"/>
      <c r="G30" s="68"/>
      <c r="H30" s="69"/>
      <c r="I30" s="69"/>
      <c r="J30" s="69">
        <f t="shared" si="0"/>
        <v>11030.860499999926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hidden="1" x14ac:dyDescent="0.2">
      <c r="D31" s="65"/>
      <c r="E31" s="66"/>
      <c r="F31" s="67"/>
      <c r="G31" s="68"/>
      <c r="H31" s="69"/>
      <c r="I31" s="69"/>
      <c r="J31" s="69">
        <f t="shared" si="0"/>
        <v>11030.860499999926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hidden="1" x14ac:dyDescent="0.2">
      <c r="D32" s="65"/>
      <c r="E32" s="66"/>
      <c r="F32" s="67"/>
      <c r="G32" s="68"/>
      <c r="H32" s="69"/>
      <c r="I32" s="69"/>
      <c r="J32" s="69">
        <f t="shared" si="0"/>
        <v>11030.860499999926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hidden="1" x14ac:dyDescent="0.2">
      <c r="D33" s="65"/>
      <c r="E33" s="66"/>
      <c r="F33" s="67"/>
      <c r="G33" s="68"/>
      <c r="H33" s="69"/>
      <c r="I33" s="69"/>
      <c r="J33" s="69">
        <f t="shared" si="0"/>
        <v>11030.860499999926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hidden="1" x14ac:dyDescent="0.2">
      <c r="D34" s="65"/>
      <c r="E34" s="66"/>
      <c r="F34" s="67"/>
      <c r="G34" s="68"/>
      <c r="H34" s="69"/>
      <c r="I34" s="69"/>
      <c r="J34" s="69">
        <f t="shared" si="0"/>
        <v>11030.860499999926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hidden="1" x14ac:dyDescent="0.2">
      <c r="D35" s="65"/>
      <c r="E35" s="66"/>
      <c r="F35" s="67"/>
      <c r="G35" s="68"/>
      <c r="H35" s="69"/>
      <c r="I35" s="69"/>
      <c r="J35" s="69">
        <f t="shared" si="0"/>
        <v>11030.860499999926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hidden="1" x14ac:dyDescent="0.2">
      <c r="D36" s="65"/>
      <c r="E36" s="66"/>
      <c r="F36" s="67"/>
      <c r="G36" s="68"/>
      <c r="H36" s="69"/>
      <c r="I36" s="69"/>
      <c r="J36" s="69">
        <f t="shared" si="0"/>
        <v>11030.860499999926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hidden="1" x14ac:dyDescent="0.2">
      <c r="D37" s="65"/>
      <c r="E37" s="66"/>
      <c r="F37" s="67"/>
      <c r="G37" s="68"/>
      <c r="H37" s="69"/>
      <c r="I37" s="69"/>
      <c r="J37" s="69">
        <f t="shared" si="0"/>
        <v>11030.860499999926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hidden="1" x14ac:dyDescent="0.2">
      <c r="D38" s="65"/>
      <c r="E38" s="66"/>
      <c r="F38" s="67"/>
      <c r="G38" s="68"/>
      <c r="H38" s="69"/>
      <c r="I38" s="69"/>
      <c r="J38" s="69">
        <f t="shared" si="0"/>
        <v>11030.860499999926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ht="14.25" hidden="1" x14ac:dyDescent="0.2">
      <c r="D39" s="65"/>
      <c r="E39" s="66"/>
      <c r="F39" s="67"/>
      <c r="G39" s="68"/>
      <c r="H39" s="69"/>
      <c r="I39" s="69"/>
      <c r="J39" s="69">
        <f t="shared" si="0"/>
        <v>11030.860499999926</v>
      </c>
    </row>
    <row r="40" spans="4:96" ht="14.25" hidden="1" x14ac:dyDescent="0.2">
      <c r="D40" s="65"/>
      <c r="E40" s="66"/>
      <c r="F40" s="67"/>
      <c r="G40" s="68"/>
      <c r="H40" s="69"/>
      <c r="I40" s="69"/>
      <c r="J40" s="69">
        <f t="shared" si="0"/>
        <v>11030.860499999926</v>
      </c>
    </row>
    <row r="41" spans="4:96" ht="14.25" hidden="1" x14ac:dyDescent="0.2">
      <c r="D41" s="65"/>
      <c r="E41" s="66"/>
      <c r="F41" s="67"/>
      <c r="G41" s="68"/>
      <c r="H41" s="69"/>
      <c r="I41" s="69"/>
      <c r="J41" s="69">
        <f t="shared" si="0"/>
        <v>11030.860499999926</v>
      </c>
    </row>
    <row r="42" spans="4:96" ht="14.25" hidden="1" x14ac:dyDescent="0.2">
      <c r="D42" s="65"/>
      <c r="E42" s="66"/>
      <c r="F42" s="67"/>
      <c r="G42" s="68"/>
      <c r="H42" s="69"/>
      <c r="I42" s="69"/>
      <c r="J42" s="69">
        <f t="shared" si="0"/>
        <v>11030.860499999926</v>
      </c>
    </row>
    <row r="43" spans="4:96" ht="14.25" hidden="1" x14ac:dyDescent="0.2">
      <c r="D43" s="65"/>
      <c r="E43" s="66"/>
      <c r="F43" s="67"/>
      <c r="G43" s="68"/>
      <c r="H43" s="69"/>
      <c r="I43" s="69"/>
      <c r="J43" s="69">
        <f t="shared" si="0"/>
        <v>11030.860499999926</v>
      </c>
    </row>
    <row r="44" spans="4:96" ht="14.25" hidden="1" x14ac:dyDescent="0.2">
      <c r="D44" s="65"/>
      <c r="E44" s="66"/>
      <c r="F44" s="67"/>
      <c r="G44" s="68"/>
      <c r="H44" s="69"/>
      <c r="I44" s="69"/>
      <c r="J44" s="69">
        <f t="shared" si="0"/>
        <v>11030.860499999926</v>
      </c>
    </row>
    <row r="45" spans="4:96" ht="14.25" hidden="1" x14ac:dyDescent="0.2">
      <c r="D45" s="65"/>
      <c r="E45" s="66"/>
      <c r="F45" s="67"/>
      <c r="G45" s="68"/>
      <c r="H45" s="69"/>
      <c r="I45" s="69"/>
      <c r="J45" s="69">
        <f t="shared" si="0"/>
        <v>11030.860499999926</v>
      </c>
    </row>
    <row r="46" spans="4:96" ht="14.25" hidden="1" x14ac:dyDescent="0.2">
      <c r="D46" s="65"/>
      <c r="E46" s="66"/>
      <c r="F46" s="67"/>
      <c r="G46" s="68"/>
      <c r="H46" s="69"/>
      <c r="I46" s="69"/>
      <c r="J46" s="69">
        <f t="shared" si="0"/>
        <v>11030.860499999926</v>
      </c>
    </row>
    <row r="47" spans="4:96" ht="15" hidden="1" thickBot="1" x14ac:dyDescent="0.25">
      <c r="D47" s="65"/>
      <c r="E47" s="66"/>
      <c r="F47" s="67"/>
      <c r="G47" s="68"/>
      <c r="H47" s="69"/>
      <c r="I47" s="69"/>
      <c r="J47" s="69">
        <f t="shared" si="0"/>
        <v>11030.860499999926</v>
      </c>
    </row>
    <row r="48" spans="4:96" ht="14.25" hidden="1" x14ac:dyDescent="0.2">
      <c r="D48" s="65"/>
      <c r="E48" s="66"/>
      <c r="F48" s="67"/>
      <c r="G48" s="68"/>
      <c r="H48" s="69"/>
      <c r="I48" s="69"/>
      <c r="J48" s="69">
        <f t="shared" si="0"/>
        <v>11030.860499999926</v>
      </c>
    </row>
    <row r="49" spans="4:11" ht="15" hidden="1" thickBot="1" x14ac:dyDescent="0.25">
      <c r="D49" s="65"/>
      <c r="E49" s="66"/>
      <c r="F49" s="67"/>
      <c r="G49" s="68"/>
      <c r="H49" s="69"/>
      <c r="I49" s="69"/>
      <c r="J49" s="69">
        <f t="shared" si="0"/>
        <v>11030.860499999926</v>
      </c>
    </row>
    <row r="50" spans="4:11" ht="15" thickBot="1" x14ac:dyDescent="0.25">
      <c r="D50" s="236" t="s">
        <v>8</v>
      </c>
      <c r="E50" s="237"/>
      <c r="F50" s="237"/>
      <c r="G50" s="237"/>
      <c r="H50" s="88">
        <f>SUM(H17:H49)</f>
        <v>0</v>
      </c>
      <c r="I50" s="88">
        <f>SUM(I17:I49)</f>
        <v>175</v>
      </c>
      <c r="J50" s="89">
        <f>+J16+H50-I50</f>
        <v>11030.860499999926</v>
      </c>
      <c r="K50" s="22">
        <f>+J50-'[2]CTA.  3103 F. REPONIBLE.'!$J$45</f>
        <v>0</v>
      </c>
    </row>
    <row r="51" spans="4:11" ht="14.25" x14ac:dyDescent="0.2">
      <c r="D51" s="82"/>
      <c r="E51" s="82"/>
      <c r="F51" s="82"/>
      <c r="G51" s="82"/>
      <c r="H51" s="83"/>
      <c r="I51" s="83"/>
      <c r="J51" s="84"/>
    </row>
    <row r="52" spans="4:11" ht="14.25" x14ac:dyDescent="0.2">
      <c r="D52" s="82"/>
      <c r="E52" s="82"/>
      <c r="F52" s="82"/>
      <c r="G52" s="33"/>
      <c r="H52" s="9"/>
      <c r="I52" s="78"/>
      <c r="J52" s="9"/>
    </row>
    <row r="53" spans="4:11" ht="14.25" x14ac:dyDescent="0.2">
      <c r="D53" s="82"/>
      <c r="E53" s="82"/>
      <c r="F53" s="82"/>
      <c r="G53" s="33"/>
      <c r="H53" s="9"/>
      <c r="I53" s="78"/>
      <c r="J53" s="9"/>
    </row>
    <row r="54" spans="4:11" ht="14.25" x14ac:dyDescent="0.2">
      <c r="D54" s="82"/>
      <c r="E54" s="82"/>
      <c r="F54" s="82"/>
      <c r="G54" s="33"/>
      <c r="H54" s="9"/>
      <c r="I54" s="78"/>
      <c r="J54" s="9"/>
    </row>
    <row r="55" spans="4:11" ht="14.25" x14ac:dyDescent="0.2">
      <c r="D55" s="82"/>
      <c r="E55" s="82"/>
      <c r="F55" s="82"/>
      <c r="G55" s="33"/>
      <c r="H55" s="9"/>
      <c r="I55" s="78"/>
      <c r="J55" s="9"/>
    </row>
    <row r="56" spans="4:11" ht="14.25" x14ac:dyDescent="0.2">
      <c r="D56" s="82"/>
      <c r="E56" s="82"/>
      <c r="F56" s="82"/>
      <c r="G56" s="33"/>
      <c r="H56" s="9" t="s">
        <v>25</v>
      </c>
      <c r="I56" s="78"/>
      <c r="J56" s="9"/>
    </row>
    <row r="57" spans="4:11" ht="14.25" x14ac:dyDescent="0.2">
      <c r="D57" s="82"/>
      <c r="E57" s="82"/>
      <c r="F57" s="82"/>
      <c r="G57" s="33"/>
      <c r="H57" s="9"/>
      <c r="I57" s="78"/>
      <c r="J57" s="9"/>
    </row>
    <row r="58" spans="4:11" ht="14.25" x14ac:dyDescent="0.2">
      <c r="D58" s="9"/>
      <c r="E58" s="77" t="s">
        <v>33</v>
      </c>
      <c r="F58" s="9"/>
      <c r="G58" s="33" t="s">
        <v>37</v>
      </c>
      <c r="H58" s="9"/>
      <c r="I58" s="77" t="s">
        <v>34</v>
      </c>
      <c r="J58" s="9"/>
    </row>
    <row r="59" spans="4:11" ht="14.25" x14ac:dyDescent="0.2">
      <c r="D59" s="9"/>
      <c r="E59" s="77" t="s">
        <v>28</v>
      </c>
      <c r="F59" s="9"/>
      <c r="G59" s="77" t="s">
        <v>29</v>
      </c>
      <c r="H59" s="9"/>
      <c r="I59" s="77" t="s">
        <v>32</v>
      </c>
      <c r="J59" s="9"/>
    </row>
    <row r="60" spans="4:11" ht="14.25" x14ac:dyDescent="0.2">
      <c r="D60" s="9"/>
      <c r="E60" s="77" t="s">
        <v>30</v>
      </c>
      <c r="F60" s="9"/>
      <c r="G60" s="77" t="s">
        <v>57</v>
      </c>
      <c r="H60" s="9"/>
      <c r="I60" s="77" t="s">
        <v>58</v>
      </c>
      <c r="J60" s="9"/>
    </row>
    <row r="61" spans="4:11" ht="14.25" x14ac:dyDescent="0.2">
      <c r="D61" s="9"/>
      <c r="E61" s="77" t="s">
        <v>31</v>
      </c>
      <c r="F61" s="9"/>
      <c r="G61" s="77" t="s">
        <v>46</v>
      </c>
      <c r="H61" s="9"/>
      <c r="I61" s="77" t="s">
        <v>45</v>
      </c>
      <c r="J61" s="9"/>
    </row>
    <row r="62" spans="4:11" x14ac:dyDescent="0.2">
      <c r="D62" s="9"/>
      <c r="E62" s="9"/>
      <c r="F62" s="9"/>
      <c r="G62" s="11"/>
      <c r="H62" s="9"/>
      <c r="I62" s="9"/>
      <c r="J62" s="9"/>
    </row>
    <row r="63" spans="4:11" x14ac:dyDescent="0.2">
      <c r="D63" s="9"/>
      <c r="E63" s="9"/>
      <c r="F63" s="9"/>
      <c r="G63" s="11"/>
      <c r="H63" s="9"/>
      <c r="I63" s="9"/>
      <c r="J63" s="9"/>
    </row>
    <row r="64" spans="4:11" x14ac:dyDescent="0.2">
      <c r="D64" s="9"/>
      <c r="E64" s="9"/>
      <c r="F64" s="9"/>
      <c r="G64" s="11"/>
      <c r="H64" s="9"/>
      <c r="I64" s="9"/>
      <c r="J64" s="9"/>
    </row>
    <row r="65" spans="4:10" x14ac:dyDescent="0.2">
      <c r="D65" s="9"/>
      <c r="E65" s="9"/>
      <c r="F65" s="9"/>
      <c r="G65" s="11"/>
      <c r="H65" s="9"/>
      <c r="I65" s="9"/>
      <c r="J65" s="9"/>
    </row>
    <row r="66" spans="4:10" x14ac:dyDescent="0.2">
      <c r="D66" s="9"/>
      <c r="E66" s="9"/>
      <c r="F66" s="9"/>
    </row>
    <row r="74" spans="4:10" x14ac:dyDescent="0.2">
      <c r="G74" s="9"/>
    </row>
    <row r="75" spans="4:10" x14ac:dyDescent="0.2">
      <c r="H75" s="9"/>
      <c r="I75" s="9"/>
      <c r="J75" s="9"/>
    </row>
    <row r="76" spans="4:10" x14ac:dyDescent="0.2">
      <c r="D76" s="9"/>
      <c r="E76" s="9"/>
      <c r="F76" s="9"/>
    </row>
    <row r="96" spans="4:4" ht="15" x14ac:dyDescent="0.2">
      <c r="D96" s="80"/>
    </row>
  </sheetData>
  <mergeCells count="9">
    <mergeCell ref="D50:G50"/>
    <mergeCell ref="C12:F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>
    <row r="1" spans="1:1" x14ac:dyDescent="0.2">
      <c r="A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EGRESOS CTA. 3103 F REPONIBLE</vt:lpstr>
      <vt:lpstr>Hoja2</vt:lpstr>
      <vt:lpstr>'EGRESOS CTA.  OPERT. 160'!Área_de_impresión</vt:lpstr>
      <vt:lpstr>'EGRESOS CTA. 2000 ONCO'!Área_de_impresión</vt:lpstr>
      <vt:lpstr>'EGRESOS CTA. 3103 F REPONIBLE'!Área_de_impresión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3103 F REPONIBLE'!Títulos_a_imprimir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2026-02-11T13:02:29Z</cp:lastPrinted>
  <dcterms:created xsi:type="dcterms:W3CDTF">2006-07-11T17:39:34Z</dcterms:created>
  <dcterms:modified xsi:type="dcterms:W3CDTF">2026-03-11T15:25:40Z</dcterms:modified>
</cp:coreProperties>
</file>