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julia.villar\Desktop\DOCUMENTOS PARA DISPONIBLIDAD\DOCUMENTOS PARA EL PORTAL DE TRANSPARENCIA\AÑO 2026\MARZO\"/>
    </mc:Choice>
  </mc:AlternateContent>
  <xr:revisionPtr revIDLastSave="0" documentId="13_ncr:1_{12DF0B9C-009D-4C87-9D26-D774949D7E44}" xr6:coauthVersionLast="47" xr6:coauthVersionMax="47" xr10:uidLastSave="{00000000-0000-0000-0000-000000000000}"/>
  <bookViews>
    <workbookView xWindow="-120" yWindow="-120" windowWidth="29040" windowHeight="15720" tabRatio="601" firstSheet="3" activeTab="6" xr2:uid="{00000000-000D-0000-FFFF-FFFF00000000}"/>
  </bookViews>
  <sheets>
    <sheet name="INGRESOS CUENTA COLECT" sheetId="1" r:id="rId1"/>
    <sheet name="EGRESOS CTA. AUXILIAR 3001" sheetId="4" r:id="rId2"/>
    <sheet name="EGRESOS CTA.  OPERT. 160" sheetId="5" r:id="rId3"/>
    <sheet name="EGRESOS CTA. NOMINA" sheetId="6" r:id="rId4"/>
    <sheet name="EGRESOS CTA. FONDOCYT" sheetId="7" r:id="rId5"/>
    <sheet name="EGRESOS CTA. 2000 ONCO" sheetId="8" r:id="rId6"/>
    <sheet name="EGRESOS CTA. 3103 F REPONIBLE" sheetId="10" r:id="rId7"/>
    <sheet name="Hoja2" sheetId="9" r:id="rId8"/>
  </sheets>
  <externalReferences>
    <externalReference r:id="rId9"/>
    <externalReference r:id="rId10"/>
  </externalReferences>
  <definedNames>
    <definedName name="_xlnm._FilterDatabase" localSheetId="0" hidden="1">'INGRESOS CUENTA COLECT'!$B$1:$H$389</definedName>
    <definedName name="_xlnm.Print_Area" localSheetId="2">'EGRESOS CTA.  OPERT. 160'!$B$1:$I$69</definedName>
    <definedName name="_xlnm.Print_Area" localSheetId="5">'EGRESOS CTA. 2000 ONCO'!$A$1:$J$41</definedName>
    <definedName name="_xlnm.Print_Area" localSheetId="6">'EGRESOS CTA. 3103 F REPONIBLE'!$A$1:$J$69</definedName>
    <definedName name="_xlnm.Print_Area" localSheetId="1">'EGRESOS CTA. AUXILIAR 3001'!$B$1:$I$357</definedName>
    <definedName name="_xlnm.Print_Area" localSheetId="4">'EGRESOS CTA. FONDOCYT'!$A$1:$J$48</definedName>
    <definedName name="_xlnm.Print_Area" localSheetId="3">'EGRESOS CTA. NOMINA'!$A$1:$J$104</definedName>
    <definedName name="_xlnm.Print_Area" localSheetId="0">'INGRESOS CUENTA COLECT'!$A$1:$G$359</definedName>
    <definedName name="_xlnm.Print_Titles" localSheetId="2">'EGRESOS CTA.  OPERT. 160'!$1:$13</definedName>
    <definedName name="_xlnm.Print_Titles" localSheetId="5">'EGRESOS CTA. 2000 ONCO'!$1:$11</definedName>
    <definedName name="_xlnm.Print_Titles" localSheetId="6">'EGRESOS CTA. 3103 F REPONIBLE'!$1:$11</definedName>
    <definedName name="_xlnm.Print_Titles" localSheetId="1">'EGRESOS CTA. AUXILIAR 3001'!$1:$13</definedName>
    <definedName name="_xlnm.Print_Titles" localSheetId="4">'EGRESOS CTA. FONDOCYT'!$1:$12</definedName>
    <definedName name="_xlnm.Print_Titles" localSheetId="3">'EGRESOS CTA. NOMINA'!$1:$11</definedName>
    <definedName name="_xlnm.Print_Titles" localSheetId="0">'INGRESOS CUENTA COLECT'!$1:$12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0" i="10" l="1"/>
  <c r="J14" i="10"/>
  <c r="K29" i="8"/>
  <c r="J14" i="8"/>
  <c r="K30" i="7"/>
  <c r="J15" i="7"/>
  <c r="K95" i="6"/>
  <c r="J14" i="6"/>
  <c r="J62" i="5"/>
  <c r="I12" i="5"/>
  <c r="J345" i="4"/>
  <c r="I12" i="4"/>
  <c r="H350" i="1"/>
  <c r="G14" i="1"/>
  <c r="I30" i="7" l="1"/>
  <c r="I95" i="6"/>
  <c r="I50" i="10" l="1"/>
  <c r="J16" i="10" l="1"/>
  <c r="H50" i="10"/>
  <c r="G16" i="10"/>
  <c r="J50" i="10" l="1"/>
  <c r="J17" i="10"/>
  <c r="J18" i="10" l="1"/>
  <c r="J19" i="10" s="1"/>
  <c r="J20" i="10" s="1"/>
  <c r="J21" i="10" s="1"/>
  <c r="J22" i="10" s="1"/>
  <c r="J23" i="10" s="1"/>
  <c r="J24" i="10" s="1"/>
  <c r="J25" i="10" s="1"/>
  <c r="J26" i="10" s="1"/>
  <c r="J27" i="10" s="1"/>
  <c r="J28" i="10" s="1"/>
  <c r="J29" i="10" s="1"/>
  <c r="J30" i="10" s="1"/>
  <c r="J31" i="10" s="1"/>
  <c r="J32" i="10" s="1"/>
  <c r="J33" i="10" s="1"/>
  <c r="J34" i="10" s="1"/>
  <c r="J35" i="10" s="1"/>
  <c r="J36" i="10" s="1"/>
  <c r="J37" i="10" s="1"/>
  <c r="J38" i="10" s="1"/>
  <c r="J39" i="10" s="1"/>
  <c r="J40" i="10" s="1"/>
  <c r="J41" i="10" s="1"/>
  <c r="J42" i="10" s="1"/>
  <c r="J43" i="10" s="1"/>
  <c r="J44" i="10" s="1"/>
  <c r="J45" i="10" s="1"/>
  <c r="J46" i="10" s="1"/>
  <c r="J47" i="10" s="1"/>
  <c r="J48" i="10" s="1"/>
  <c r="J49" i="10" s="1"/>
  <c r="F350" i="1"/>
  <c r="G62" i="5" l="1"/>
  <c r="G16" i="8"/>
  <c r="G17" i="7"/>
  <c r="G16" i="6"/>
  <c r="F14" i="5"/>
  <c r="F14" i="4"/>
  <c r="G345" i="4"/>
  <c r="H345" i="4"/>
  <c r="E350" i="1"/>
  <c r="I14" i="4" l="1"/>
  <c r="I15" i="4" s="1"/>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I79" i="4" s="1"/>
  <c r="I80" i="4" s="1"/>
  <c r="I81" i="4" s="1"/>
  <c r="I82" i="4" s="1"/>
  <c r="I83" i="4" s="1"/>
  <c r="I84" i="4" s="1"/>
  <c r="I85" i="4" s="1"/>
  <c r="I86" i="4" s="1"/>
  <c r="I87" i="4" s="1"/>
  <c r="I88" i="4" s="1"/>
  <c r="I89" i="4" s="1"/>
  <c r="I90" i="4" s="1"/>
  <c r="I91" i="4" s="1"/>
  <c r="I92" i="4" s="1"/>
  <c r="I93" i="4" s="1"/>
  <c r="I94" i="4" s="1"/>
  <c r="I95" i="4" s="1"/>
  <c r="I96" i="4" s="1"/>
  <c r="I97" i="4" s="1"/>
  <c r="I98" i="4" s="1"/>
  <c r="I99" i="4" s="1"/>
  <c r="I100" i="4" s="1"/>
  <c r="I101" i="4" s="1"/>
  <c r="I102" i="4" s="1"/>
  <c r="I103" i="4" s="1"/>
  <c r="I104" i="4" s="1"/>
  <c r="I105" i="4" s="1"/>
  <c r="I106" i="4" s="1"/>
  <c r="I107" i="4" s="1"/>
  <c r="I108" i="4" s="1"/>
  <c r="I109" i="4" s="1"/>
  <c r="I110" i="4" s="1"/>
  <c r="I111" i="4" s="1"/>
  <c r="I112" i="4" s="1"/>
  <c r="I113" i="4" s="1"/>
  <c r="I114" i="4" s="1"/>
  <c r="I115" i="4" s="1"/>
  <c r="I116" i="4" s="1"/>
  <c r="I117" i="4" s="1"/>
  <c r="I118" i="4" s="1"/>
  <c r="I119" i="4" s="1"/>
  <c r="I120" i="4" s="1"/>
  <c r="I121" i="4" s="1"/>
  <c r="I122" i="4" s="1"/>
  <c r="I123" i="4" s="1"/>
  <c r="I124" i="4" s="1"/>
  <c r="I125" i="4" s="1"/>
  <c r="I126" i="4" s="1"/>
  <c r="I127" i="4" s="1"/>
  <c r="I128" i="4" s="1"/>
  <c r="I129" i="4" s="1"/>
  <c r="I130" i="4" s="1"/>
  <c r="I131" i="4" s="1"/>
  <c r="I132" i="4" s="1"/>
  <c r="I133" i="4" s="1"/>
  <c r="I134" i="4" s="1"/>
  <c r="I135" i="4" s="1"/>
  <c r="I136" i="4" s="1"/>
  <c r="I137" i="4" s="1"/>
  <c r="I138" i="4" s="1"/>
  <c r="I139" i="4" s="1"/>
  <c r="I140" i="4" s="1"/>
  <c r="I141" i="4" s="1"/>
  <c r="I142" i="4" s="1"/>
  <c r="I143" i="4" s="1"/>
  <c r="I144" i="4" s="1"/>
  <c r="I145" i="4" s="1"/>
  <c r="I146" i="4" s="1"/>
  <c r="I147" i="4" s="1"/>
  <c r="I148" i="4" s="1"/>
  <c r="I149" i="4" s="1"/>
  <c r="I150" i="4" s="1"/>
  <c r="I151" i="4" s="1"/>
  <c r="I152" i="4" s="1"/>
  <c r="I153" i="4" s="1"/>
  <c r="I154" i="4" s="1"/>
  <c r="I155" i="4" s="1"/>
  <c r="I156" i="4" s="1"/>
  <c r="I157" i="4" s="1"/>
  <c r="I158" i="4" s="1"/>
  <c r="I159" i="4" s="1"/>
  <c r="I160" i="4" s="1"/>
  <c r="I161" i="4" s="1"/>
  <c r="I162" i="4" s="1"/>
  <c r="I163" i="4" s="1"/>
  <c r="I164" i="4" s="1"/>
  <c r="I165" i="4" s="1"/>
  <c r="I166" i="4" s="1"/>
  <c r="I167" i="4" s="1"/>
  <c r="I168" i="4" s="1"/>
  <c r="I169" i="4" s="1"/>
  <c r="I170" i="4" s="1"/>
  <c r="I171" i="4" s="1"/>
  <c r="I172" i="4" s="1"/>
  <c r="I173" i="4" s="1"/>
  <c r="I174" i="4" s="1"/>
  <c r="I175" i="4" s="1"/>
  <c r="I176" i="4" s="1"/>
  <c r="I177" i="4" s="1"/>
  <c r="I178" i="4" s="1"/>
  <c r="I179" i="4" s="1"/>
  <c r="I180" i="4" s="1"/>
  <c r="I181" i="4" s="1"/>
  <c r="I182" i="4" s="1"/>
  <c r="I183" i="4" s="1"/>
  <c r="I184" i="4" s="1"/>
  <c r="I185" i="4" s="1"/>
  <c r="I186" i="4" s="1"/>
  <c r="I187" i="4" s="1"/>
  <c r="I188" i="4" s="1"/>
  <c r="I189" i="4" s="1"/>
  <c r="I190" i="4" s="1"/>
  <c r="I191" i="4" s="1"/>
  <c r="I192" i="4" s="1"/>
  <c r="I193" i="4" s="1"/>
  <c r="I194" i="4" s="1"/>
  <c r="I195" i="4" s="1"/>
  <c r="I196" i="4" s="1"/>
  <c r="I197" i="4" s="1"/>
  <c r="I198" i="4" s="1"/>
  <c r="I199" i="4" s="1"/>
  <c r="I200" i="4" s="1"/>
  <c r="I201" i="4" s="1"/>
  <c r="I202" i="4" s="1"/>
  <c r="I203" i="4" s="1"/>
  <c r="I204" i="4" s="1"/>
  <c r="I205" i="4" s="1"/>
  <c r="I206" i="4" s="1"/>
  <c r="I207" i="4" s="1"/>
  <c r="I208" i="4" s="1"/>
  <c r="I209" i="4" s="1"/>
  <c r="I210" i="4" s="1"/>
  <c r="I211" i="4" s="1"/>
  <c r="I212" i="4" s="1"/>
  <c r="I213" i="4" s="1"/>
  <c r="I214" i="4" s="1"/>
  <c r="I215" i="4" s="1"/>
  <c r="I216" i="4" s="1"/>
  <c r="I217" i="4" s="1"/>
  <c r="I218" i="4" s="1"/>
  <c r="I219" i="4" s="1"/>
  <c r="I220" i="4" s="1"/>
  <c r="I221" i="4" s="1"/>
  <c r="I222" i="4" s="1"/>
  <c r="I223" i="4" s="1"/>
  <c r="I224" i="4" s="1"/>
  <c r="I225" i="4" s="1"/>
  <c r="I226" i="4" s="1"/>
  <c r="I227" i="4" s="1"/>
  <c r="I228" i="4" s="1"/>
  <c r="I229" i="4" s="1"/>
  <c r="I230" i="4" s="1"/>
  <c r="I231" i="4" s="1"/>
  <c r="I232" i="4" s="1"/>
  <c r="I233" i="4" s="1"/>
  <c r="I234" i="4" s="1"/>
  <c r="I235" i="4" s="1"/>
  <c r="I236" i="4" s="1"/>
  <c r="I237" i="4" s="1"/>
  <c r="I238" i="4" s="1"/>
  <c r="I239" i="4" s="1"/>
  <c r="I240" i="4" s="1"/>
  <c r="I241" i="4" s="1"/>
  <c r="I242" i="4" s="1"/>
  <c r="I243" i="4" s="1"/>
  <c r="I244" i="4" s="1"/>
  <c r="I245" i="4" s="1"/>
  <c r="I246" i="4" s="1"/>
  <c r="I247" i="4" s="1"/>
  <c r="I248" i="4" s="1"/>
  <c r="I249" i="4" s="1"/>
  <c r="I250" i="4" s="1"/>
  <c r="I251" i="4" s="1"/>
  <c r="I252" i="4" s="1"/>
  <c r="I253" i="4" s="1"/>
  <c r="I254" i="4" s="1"/>
  <c r="I255" i="4" s="1"/>
  <c r="I256" i="4" s="1"/>
  <c r="I257" i="4" s="1"/>
  <c r="I258" i="4" s="1"/>
  <c r="I259" i="4" s="1"/>
  <c r="I260" i="4" s="1"/>
  <c r="I261" i="4" s="1"/>
  <c r="I262" i="4" s="1"/>
  <c r="I263" i="4" s="1"/>
  <c r="I264" i="4" s="1"/>
  <c r="I265" i="4" s="1"/>
  <c r="I266" i="4" s="1"/>
  <c r="I267" i="4" s="1"/>
  <c r="I268" i="4" s="1"/>
  <c r="I269" i="4" s="1"/>
  <c r="I270" i="4" s="1"/>
  <c r="I271" i="4" s="1"/>
  <c r="I272" i="4" s="1"/>
  <c r="I273" i="4" s="1"/>
  <c r="I274" i="4" s="1"/>
  <c r="I275" i="4" s="1"/>
  <c r="I276" i="4" s="1"/>
  <c r="I277" i="4" s="1"/>
  <c r="I278" i="4" s="1"/>
  <c r="I279" i="4" s="1"/>
  <c r="I280" i="4" s="1"/>
  <c r="I281" i="4" s="1"/>
  <c r="I282" i="4" s="1"/>
  <c r="I283" i="4" s="1"/>
  <c r="I284" i="4" s="1"/>
  <c r="I285" i="4" s="1"/>
  <c r="I286" i="4" s="1"/>
  <c r="I287" i="4" s="1"/>
  <c r="I288" i="4" s="1"/>
  <c r="I289" i="4" s="1"/>
  <c r="I290" i="4" s="1"/>
  <c r="I291" i="4" s="1"/>
  <c r="I292" i="4" s="1"/>
  <c r="I293" i="4" s="1"/>
  <c r="I294" i="4" s="1"/>
  <c r="I295" i="4" s="1"/>
  <c r="I296" i="4" s="1"/>
  <c r="I297" i="4" s="1"/>
  <c r="I298" i="4" s="1"/>
  <c r="I299" i="4" s="1"/>
  <c r="I300" i="4" s="1"/>
  <c r="I301" i="4" s="1"/>
  <c r="I302" i="4" s="1"/>
  <c r="I303" i="4" s="1"/>
  <c r="I304" i="4" s="1"/>
  <c r="I305" i="4" s="1"/>
  <c r="I306" i="4" s="1"/>
  <c r="I307" i="4" s="1"/>
  <c r="I308" i="4" s="1"/>
  <c r="I309" i="4" s="1"/>
  <c r="I310" i="4" s="1"/>
  <c r="I311" i="4" s="1"/>
  <c r="I312" i="4" s="1"/>
  <c r="I313" i="4" s="1"/>
  <c r="I314" i="4" s="1"/>
  <c r="I315" i="4" s="1"/>
  <c r="I316" i="4" s="1"/>
  <c r="I317" i="4" s="1"/>
  <c r="I318" i="4" s="1"/>
  <c r="I319" i="4" s="1"/>
  <c r="I320" i="4" s="1"/>
  <c r="I321" i="4" s="1"/>
  <c r="I322" i="4" s="1"/>
  <c r="I323" i="4" s="1"/>
  <c r="I324" i="4" s="1"/>
  <c r="I325" i="4" s="1"/>
  <c r="I326" i="4" s="1"/>
  <c r="I327" i="4" s="1"/>
  <c r="I328" i="4" s="1"/>
  <c r="I329" i="4" s="1"/>
  <c r="I330" i="4" s="1"/>
  <c r="I331" i="4" s="1"/>
  <c r="I332" i="4" s="1"/>
  <c r="I333" i="4" s="1"/>
  <c r="I334" i="4" s="1"/>
  <c r="I335" i="4" s="1"/>
  <c r="I336" i="4" s="1"/>
  <c r="I337" i="4" s="1"/>
  <c r="I338" i="4" s="1"/>
  <c r="I339" i="4" s="1"/>
  <c r="I340" i="4" s="1"/>
  <c r="I341" i="4" s="1"/>
  <c r="I342" i="4" s="1"/>
  <c r="I343" i="4" s="1"/>
  <c r="I344" i="4" s="1"/>
  <c r="G17" i="1"/>
  <c r="J16" i="6"/>
  <c r="G350" i="1" l="1"/>
  <c r="G18" i="1"/>
  <c r="G19" i="1" s="1"/>
  <c r="G20" i="1" s="1"/>
  <c r="G21" i="1" s="1"/>
  <c r="G22" i="1" s="1"/>
  <c r="G23" i="1" s="1"/>
  <c r="G24" i="1" s="1"/>
  <c r="G25" i="1" s="1"/>
  <c r="G26" i="1" s="1"/>
  <c r="J16" i="8"/>
  <c r="J17" i="8" s="1"/>
  <c r="I29" i="8" l="1"/>
  <c r="H29" i="8"/>
  <c r="J29" i="8" l="1"/>
  <c r="J18" i="8"/>
  <c r="J19" i="8" s="1"/>
  <c r="J20" i="8" s="1"/>
  <c r="J21" i="8" s="1"/>
  <c r="J22" i="8" s="1"/>
  <c r="J23" i="8" s="1"/>
  <c r="J24" i="8" s="1"/>
  <c r="J25" i="8" s="1"/>
  <c r="J26" i="8" s="1"/>
  <c r="J27" i="8" s="1"/>
  <c r="J28" i="8" s="1"/>
  <c r="J17" i="7" l="1"/>
  <c r="J18" i="7" s="1"/>
  <c r="J19" i="7" s="1"/>
  <c r="J20" i="7" s="1"/>
  <c r="J21" i="7" s="1"/>
  <c r="J22" i="7" s="1"/>
  <c r="J23" i="7" s="1"/>
  <c r="J24" i="7" s="1"/>
  <c r="J25" i="7" s="1"/>
  <c r="J26" i="7" s="1"/>
  <c r="J27" i="7" s="1"/>
  <c r="J28" i="7" s="1"/>
  <c r="J29" i="7" s="1"/>
  <c r="J30" i="7" l="1"/>
  <c r="H62" i="5" l="1"/>
  <c r="H95" i="6" l="1"/>
  <c r="I345" i="4" l="1"/>
  <c r="J95" i="6" l="1"/>
  <c r="E17" i="1" l="1"/>
  <c r="J17" i="6" l="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J74" i="6" s="1"/>
  <c r="J75" i="6" s="1"/>
  <c r="J76" i="6" s="1"/>
  <c r="J77" i="6" s="1"/>
  <c r="J78" i="6" s="1"/>
  <c r="J79" i="6" s="1"/>
  <c r="J80" i="6" s="1"/>
  <c r="J81" i="6" s="1"/>
  <c r="J82" i="6" s="1"/>
  <c r="J83" i="6" s="1"/>
  <c r="J84" i="6" s="1"/>
  <c r="J85" i="6" s="1"/>
  <c r="J86" i="6" s="1"/>
  <c r="J87" i="6" s="1"/>
  <c r="J88" i="6" s="1"/>
  <c r="J89" i="6" s="1"/>
  <c r="J90" i="6" s="1"/>
  <c r="J91" i="6" s="1"/>
  <c r="J92" i="6" s="1"/>
  <c r="J93" i="6" s="1"/>
  <c r="J94" i="6" s="1"/>
  <c r="G27" i="1" l="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I14" i="5" l="1"/>
  <c r="I62" i="5" l="1"/>
  <c r="I15" i="5"/>
  <c r="I16" i="5" s="1"/>
  <c r="I17" i="5" s="1"/>
  <c r="I18" i="5" s="1"/>
  <c r="I19" i="5" s="1"/>
  <c r="I20" i="5" s="1"/>
  <c r="I21" i="5" s="1"/>
  <c r="I22" i="5" s="1"/>
  <c r="I23" i="5" s="1"/>
  <c r="I24" i="5" s="1"/>
  <c r="I25" i="5" s="1"/>
  <c r="I26" i="5" s="1"/>
  <c r="I27" i="5" s="1"/>
  <c r="I28" i="5" s="1"/>
  <c r="I29" i="5" s="1"/>
  <c r="I30" i="5" s="1"/>
  <c r="I31" i="5" s="1"/>
  <c r="I32" i="5" s="1"/>
  <c r="I33" i="5" s="1"/>
  <c r="I34" i="5" s="1"/>
  <c r="I35" i="5" s="1"/>
  <c r="I36" i="5" s="1"/>
  <c r="I37" i="5" s="1"/>
  <c r="I38" i="5" s="1"/>
  <c r="I39" i="5" s="1"/>
  <c r="I40" i="5" s="1"/>
  <c r="I41" i="5" s="1"/>
  <c r="I42" i="5" s="1"/>
  <c r="I43" i="5" s="1"/>
  <c r="I44" i="5" s="1"/>
  <c r="I45" i="5" s="1"/>
  <c r="I46" i="5" s="1"/>
  <c r="I47" i="5" s="1"/>
  <c r="I48" i="5" s="1"/>
  <c r="I49" i="5" s="1"/>
  <c r="I50" i="5" s="1"/>
  <c r="I51" i="5" s="1"/>
  <c r="I52" i="5" s="1"/>
  <c r="I53" i="5" s="1"/>
  <c r="I54" i="5" s="1"/>
  <c r="I55" i="5" s="1"/>
  <c r="I56" i="5" s="1"/>
  <c r="I57" i="5" s="1"/>
  <c r="I58" i="5" s="1"/>
  <c r="I59" i="5" s="1"/>
  <c r="I60" i="5" s="1"/>
  <c r="I61" i="5" s="1"/>
</calcChain>
</file>

<file path=xl/sharedStrings.xml><?xml version="1.0" encoding="utf-8"?>
<sst xmlns="http://schemas.openxmlformats.org/spreadsheetml/2006/main" count="677" uniqueCount="201">
  <si>
    <t>Debito</t>
  </si>
  <si>
    <t>Credito</t>
  </si>
  <si>
    <t>Balance</t>
  </si>
  <si>
    <t>Libro Banco</t>
  </si>
  <si>
    <t>Fecha</t>
  </si>
  <si>
    <t>No. Ck/Transf.</t>
  </si>
  <si>
    <t>Descripcion</t>
  </si>
  <si>
    <t xml:space="preserve">Balance Inicial: </t>
  </si>
  <si>
    <t>Totales</t>
  </si>
  <si>
    <t>Servicio Nacional de Salud</t>
  </si>
  <si>
    <t xml:space="preserve">  Instituto Nacional del Cáncer Rosa Emilia Sánchez Pérez de Tavares</t>
  </si>
  <si>
    <t>Cuenta Operativa No. 160-112796-8</t>
  </si>
  <si>
    <t>Cuenta Bancaria No: 160-112796-8</t>
  </si>
  <si>
    <t>Cuenta Bancaria No: 010-252753-9</t>
  </si>
  <si>
    <t>Balance Inicial: Cta. 9995033000</t>
  </si>
  <si>
    <t>RETENCION 0.5% POR TRASF. VIA LIBRAMIENTOS A PROVEERDORES</t>
  </si>
  <si>
    <t>Cuenta Bancaria No: AUXILIAR NO. 9995033001</t>
  </si>
  <si>
    <t>Cuenta Bancaria No: 0100202000</t>
  </si>
  <si>
    <t>Cuenta Colectora Auxiliar no. 99995033001</t>
  </si>
  <si>
    <t xml:space="preserve">     Libro Banco</t>
  </si>
  <si>
    <t xml:space="preserve">    Libro Banco</t>
  </si>
  <si>
    <t xml:space="preserve">TRANSF. DE CUENTA 3000 A 3001 PARA PAGOS </t>
  </si>
  <si>
    <t>ASIGANCION CUOTA DE PAGO DESDE CTA 2000 A 2001</t>
  </si>
  <si>
    <t>Cuenta Bancaria No: 9602576155</t>
  </si>
  <si>
    <t>-</t>
  </si>
  <si>
    <t xml:space="preserve"> </t>
  </si>
  <si>
    <t>NOTA DEBITO POR COBRO TARJETA CREDITO CARDNET</t>
  </si>
  <si>
    <t>CARGOS POR SERVICIOS (RETENCION DE ESTADO)</t>
  </si>
  <si>
    <t>Preparado Por:</t>
  </si>
  <si>
    <t xml:space="preserve">Revisado Por: </t>
  </si>
  <si>
    <t xml:space="preserve">Lcda. Julia Villar Pimentel </t>
  </si>
  <si>
    <t>Analista Financiera</t>
  </si>
  <si>
    <t>Aprobabdo Por:</t>
  </si>
  <si>
    <t>____________________</t>
  </si>
  <si>
    <t>_________________________</t>
  </si>
  <si>
    <t xml:space="preserve">      ______________________________</t>
  </si>
  <si>
    <t>DEPOSITO</t>
  </si>
  <si>
    <t xml:space="preserve">____________________________________________ </t>
  </si>
  <si>
    <t>DEPOSITO VIA TRANSF. ARS RENACER</t>
  </si>
  <si>
    <t>RETENCION ISR SALARIAL POR TRASF. VIA LIBRAMIENTOS NOMINA</t>
  </si>
  <si>
    <t>______________________________</t>
  </si>
  <si>
    <t>HUMANO SEGUROS, S.A.</t>
  </si>
  <si>
    <t>SEGURO NACIONAL DE SALUD (SENASA)</t>
  </si>
  <si>
    <t>MAPFRE SALUD ARS, S.A.</t>
  </si>
  <si>
    <t>____________________________________</t>
  </si>
  <si>
    <t>Encargada Dpto. Financiera</t>
  </si>
  <si>
    <t>Encargado Dpto. Contabilidad</t>
  </si>
  <si>
    <t>CENTRO ONCOPEDIATRIA NO. 04002002000</t>
  </si>
  <si>
    <t>Cuenta Bancaria No: 04002002000</t>
  </si>
  <si>
    <t xml:space="preserve">CENTRO ONCOPEDIATRIA </t>
  </si>
  <si>
    <t>DEPOSITO VIA CHEQUE ARS PRIMERA HUMANOS</t>
  </si>
  <si>
    <t>DEPOSITO VIA CHEQUE ARS HUMANOS SEGUROS</t>
  </si>
  <si>
    <t>DEPOSITO VIA TRANSF. ARS MAPFRE SALUD</t>
  </si>
  <si>
    <t>DEPOSITO VIA TRANSF. ARS UNIVERSAL</t>
  </si>
  <si>
    <t xml:space="preserve">FONDO REPONIBLE DE ASISTENCIA SOCIAL </t>
  </si>
  <si>
    <t>Cuenta Bancaria NO. 960-810310-3</t>
  </si>
  <si>
    <t>Lic. Lisa Marie Perez Cruz</t>
  </si>
  <si>
    <t>Licda.  Ana Teresa Vendrell Batista</t>
  </si>
  <si>
    <t>DEPOSITO VIA TRANSF. ARS SEMMA</t>
  </si>
  <si>
    <t xml:space="preserve">DEPOSITO VIA TRANSF. ARS SENASA </t>
  </si>
  <si>
    <t>FARACH, S. A.</t>
  </si>
  <si>
    <t>PHARMACEUTICAL TECHNOLOGY, S. A.</t>
  </si>
  <si>
    <t>PAGO IMPUESTO 0.15%</t>
  </si>
  <si>
    <t>DEPOSITO VIA TRANSF. ARS FUTURO</t>
  </si>
  <si>
    <t>DEPOSITO VIA TRANSF. ARS RESERVAS</t>
  </si>
  <si>
    <t>SEAN DOMINICANA,  S.R.L.</t>
  </si>
  <si>
    <t>RENKEI GROUP, S.R.L.</t>
  </si>
  <si>
    <t>DEPOSITO VIA CHEQUE ARS MONUMENTAL</t>
  </si>
  <si>
    <t>DEPOSITO VIA CHEQUE ARS SIMAG (ABEL GONZALEZ)</t>
  </si>
  <si>
    <t xml:space="preserve">DEPOSITO VIA TRANSF. ARS META SALUD </t>
  </si>
  <si>
    <t>DEPOSITO VIA TRANSF. ARS UASD</t>
  </si>
  <si>
    <t xml:space="preserve">HOSPIFAR, S. R. L.      </t>
  </si>
  <si>
    <t>MEDEK PHARMA, S.A</t>
  </si>
  <si>
    <t>RQD HIGIENICOS, S.R.L.</t>
  </si>
  <si>
    <t>DISS DOMINICANA</t>
  </si>
  <si>
    <t>FARMACO QUIMICA NACIONAL, S.A.</t>
  </si>
  <si>
    <t>GRUPO FARMACEUTICO CAR-M,  S. R. L.</t>
  </si>
  <si>
    <t>ECO FUMIGADORA</t>
  </si>
  <si>
    <t>EPX DOMINICANA, S.R.L.</t>
  </si>
  <si>
    <t>DEPOSITO VIA TRANSF. PRESIDENCIA DE LA REPUBLICA DOMINICANA</t>
  </si>
  <si>
    <t>Del 01 Al 31 De Marzo  2026</t>
  </si>
  <si>
    <t>NOTA DEBITO POR COBRO TARJETA CREDITO FEBRERO 2026</t>
  </si>
  <si>
    <t>NOTA DEBITO POR COBRO TARJETA CREDITO REBAJADOS EN  FEBRERO 2026</t>
  </si>
  <si>
    <t>DEPOSITO VIA TRANSF. ARS YUNEN</t>
  </si>
  <si>
    <t>Deposito Via transferencia RADIOFARMACO DEL CARIBE, por el monto de  RD$123,600.00</t>
  </si>
  <si>
    <t xml:space="preserve">Dp via transferencia Francisca Lanny Tejeda De Sierra  Récord #2023/14871  para Saldo salida de quimio (Factura #496106-26 por RD$1,500.00
</t>
  </si>
  <si>
    <t xml:space="preserve">Dp via transferencia Lidia Amaro Polanco.  Récord #2026/430  para Saldo Biopsia Sonodirigida de Tiroides  (Factura #134925-26 por RD$2,000.00
</t>
  </si>
  <si>
    <t xml:space="preserve">Dp via transferencia Sra ROSA LOURDES LAZZARO MOREL Récord #2025/11797   para Saldosalida de quimio que el facturador por error la emitió al 100%, cuando esta llevaba una cobertura del 80%
aún no ha sido emitida. por RD$2,477.00
</t>
  </si>
  <si>
    <t xml:space="preserve">DEPOSITO CK.  SOLEO FOOD SERVICES SRL PAGO  RENTA CAFETERIA  CORRESPONDIENTE AL </t>
  </si>
  <si>
    <t xml:space="preserve"> pago de alquiler de espacio máquinas expendedoras snacks y café  por RD$$20,000.00 de parte de VS Solution, SRL  </t>
  </si>
  <si>
    <t>TRANSFERENCIA RECIBIDA  EN LA CUENTA  3000 CORRESPONDIENTE AL MES DE ENERO 2025 RD$ 14,729.03</t>
  </si>
  <si>
    <t>TRANSFERENCIA RECIBIDA  EN LA CUENTA  3000 CORRESPONDIENTE AL MES DE ENERO 2025 RD$ 25,481.93</t>
  </si>
  <si>
    <t>TRANSFERENCIA RECIBIDA  EN LA CUENTA  3000 CORRESPONDIENTE AL MES DE ENERO 2025 RD$ 16,833.17</t>
  </si>
  <si>
    <t>TRANSFERENCIA RECIBIDA  EN LA CUENTA  3000 CORRESPONDIENTE AL MES DE ENERO 2025 RD$ 25,953.82</t>
  </si>
  <si>
    <t>TRANSFERENCIA RECIBIDA  EN LA CUENTA  3000 CORRESPONDIENTE AL MES DE ENERO 2025 RD$ 57,284.42</t>
  </si>
  <si>
    <t xml:space="preserve">Dp via transferencia Virgilio Pérez López  Récord #2024/13178 para Saldo salida de quimio  (Factura #499248-26 por RD$1,670
</t>
  </si>
  <si>
    <t>DEPOSITO VIA TRANSF. ARS CMD</t>
  </si>
  <si>
    <t xml:space="preserve">Dp via transferencia por la Sra. Santa Geannis Medrano de León, ayuda Elisabet Tapia Nicolas Récord #2021/3545   para Saldo Sonografía de Axila  (Factura #135368-26.  por el monto de RD$455.00
</t>
  </si>
  <si>
    <t xml:space="preserve">Dp via transferencia por la Sra. Santa Geannis Medrano de León, ayuda Sairis Altagracia Dib Dison Récord # 2026/989   para Saldo Ecocardiograma Strain (Factura #181883-26  por el monto de RD$1,000.00
</t>
  </si>
  <si>
    <t>DEPOSITO VIA CHEQUE ARS GMA</t>
  </si>
  <si>
    <t xml:space="preserve">Deposito Via Cheque  #002871  Asoc. Mujeres Solidarias (AMSI) Donacion a la Sra. Francia Contreras, para procesos medicos por el monto de RD$1,758.00 </t>
  </si>
  <si>
    <t xml:space="preserve">Dp via transferencia Ynes Marte Hernández  Récord #2016/13365 para Saldo Cura (Factura #502691-26 por RD$1,500.00
</t>
  </si>
  <si>
    <t xml:space="preserve">Dp via transferencia (Iglesia Bautista Nuevo Pacto ayuda Pura Francisco Toribio Récord # 2026/1384 para Abono Biopsia Sonodirigida de Axila (Factura #136120-26, por RD$500.00
</t>
  </si>
  <si>
    <t xml:space="preserve">Dp via transferencia Nashly Adonia Aybar Garcia  Récord #2021/18984 para pago de consulta por RD$100.00
</t>
  </si>
  <si>
    <t>NOTA DEBITO POR COBRO TARJETA CREDITO AMERICAN EXPRESS</t>
  </si>
  <si>
    <t xml:space="preserve">Deposito Via Cheque  #002871  Asoc. Mujeres Solidarias (AMSI) Donacion a la Sra. Grey  Margarita Cruz Diaz, para procesos medicos por el monto de RD$3,500.00 </t>
  </si>
  <si>
    <t xml:space="preserve">DP VIA CHEQUE #31347 AYUNTAMIENTO MUNICIPAL SAN GREGORIO DE NIGUA  Donacion a la Sra. Niovis Mercedes Valera Diaz  , para sesiones de radioterapia
por el monto RD$100,000.00 </t>
  </si>
  <si>
    <t xml:space="preserve">Dp via transferencia por la Sra. Santa Geannis Medrano de León, ayuda Pura Francisco Toribio Récord # 2026/1384   para Saldo Biopsia Sonodirigida de Axila (Factura #136120-26   por el monto de RD$1,000.00
</t>
  </si>
  <si>
    <t xml:space="preserve">Dp via transferencia Cheslie Toussaint  Récord # 2025/12074 para Saldo salida de quimio  (Factura #505915-26  por el monto de RD$1,705.80
</t>
  </si>
  <si>
    <t xml:space="preserve">Dp via transferencia por la Sra. Santa Geannis Medrano de León, ayuda Massiel Hernández Récord # 2024/13548   para Saldo Drenaje Torácico (Factura #134611-26   por el monto de RD$2,000.00
</t>
  </si>
  <si>
    <t xml:space="preserve">DEPOSITO VIA TRANSF. DE CUENTA 2000 A 3000, TRANSLADO DE FONDOS PARA PAGOS </t>
  </si>
  <si>
    <t>TRANSF. DESDE CUENTA 3000 A LA CTA. 968 OPERATIVA POR REPOSICION GASTOS MENORES.</t>
  </si>
  <si>
    <t xml:space="preserve">Dp via transferencia Lisset De Peña  Récord # 2025/11306 para Saldo salida de quimio  (Factura #506689-26 por  por el monto deRD$950.00
</t>
  </si>
  <si>
    <t>2318-1</t>
  </si>
  <si>
    <t>BADER MARIA PEDEMONTE DE COIRA</t>
  </si>
  <si>
    <t>DP VIA TRANSFERENCIA, FUNDACION CRUZ JIMINIAN, DONACION Sra.Yesenia Medina Ventura, PARA saldar factura para radio de biopsia (aun no esta facturada) por el monto de RD$40,100.00</t>
  </si>
  <si>
    <t xml:space="preserve">Dp via transferencia por la Sra. Santa Geannis Medrano de León, ayuda María Cristina Nolasco de Valdez Récord # 2022/3576   para Saldo  Ecocardiograma Strain (Factura #186252-26   por el monto de RD$1,000.00
</t>
  </si>
  <si>
    <t xml:space="preserve">Dp via transferencia Dionisia Diaz Ferreras  Récord # 2026/754 para Saldo salida de quimio  (Factura #507567-26 por  por el monto deRD$14,800.00
</t>
  </si>
  <si>
    <t xml:space="preserve">Dp via transferencia por la Sra. Santa Geannis Medrano de León, ayuda Marta Yrene Ferreras Cuevas de Méndez Récord # 2024/3002   para Saldo  Ecocardiograma Strain (Factura #185445-26   por el monto de RD$1,000.00
</t>
  </si>
  <si>
    <t xml:space="preserve">Dp via transferencia WANDA AMARILYS TORRES MERCEDES  Récord # 2025/6341 para Saldo salida de quimio  (Factura #508851-26 por  por el monto deRD$2,750.00
</t>
  </si>
  <si>
    <t xml:space="preserve">Dp via transferencia PAMELA YISBET SANTANA DE LA ROSA  Récord # 2025/9493 para Saldo radioterapia  (Factura #138137-26 por  por el monto deRD$5,000.00
</t>
  </si>
  <si>
    <t>DEPOSITO VIA TRANSF. ARS ASEMAP</t>
  </si>
  <si>
    <t xml:space="preserve">Dp via transferencia por la Sra. Santa Geannis Medrano de León, ayuda Claribel Díaz Matos Récord # 2023/14733   para Abono Medicamento (Capecitabina) - (Factura #488543-26  por el monto de RD$1,000.00
</t>
  </si>
  <si>
    <t xml:space="preserve">Dp via transferencia por la Sra. Santa Geannis Medrano de León, ayuda Eunice Tejeda Récord # 2021/10538 para Saldo Biopsias Sonodirigidas de Partes Blandas (2) - (Factura #138357-26   por el monto de RD$2,180.00
</t>
  </si>
  <si>
    <t>DEPOSITO CK.  SOLEO FOOD SERVICES SRL PAGO  RENTA CAFETERIA  CORRESPONDIENTE AL MES DE FEBRERO</t>
  </si>
  <si>
    <t>TRANSACCION REALIZADA  DESDE LA CUENTA  3000  DEVOLUCION POR LA DONACION RECIBIDA MES DE DICIEMBRE POR EL MINISTERIO DE LA PRESIDENCIA (DESPACHO PRIMERA DAMA) PARA EL APOYO CONTRATACION PERSONAL TEMPORAL (DIVISION DE FACTURACION Y SEGURO MEDICO) POR EL MONTO DE RD$236,250.00</t>
  </si>
  <si>
    <t>DIFERENCIA POR EN TASA CAMBIARIA BADER MARIA PEDEMONTE DE COIRA (MP PATHOLOGY)</t>
  </si>
  <si>
    <t xml:space="preserve">Dp via transferencia HULISE DELGADILLO MEJIA  Récord #2025/8656 para Saldo drenaje percutáneo 
Factura: 138818-26 por  por el monto deRD$5,000.00
</t>
  </si>
  <si>
    <t xml:space="preserve">Dp via transferencia Nashly Adonia Aybar Garcia  Récord # 2021/18984 para Saldo consulta con el médico hematólogo pediatra(Factura # 510531-26 por  por el monto deRD$100.00
</t>
  </si>
  <si>
    <t xml:space="preserve">Deposito Via Cheque  #002908  Asoc. Mujeres Solidarias (AMSI) Donacion a la Sra.Dominga Antonia Presinal Castillo, para compra de medicamentos por el monto de RD$7,032.00 </t>
  </si>
  <si>
    <t xml:space="preserve">Dp via transferencia por la Sra. Santa Geannis Medrano de León, ayudaJuaquina Vizcaíno Pérez Récord # 2024/11139 para Abono Medicamento (Bortezomib 2.5 mg) - (Factura #512224-26    por el monto de RD$2,000.00
</t>
  </si>
  <si>
    <t>CROS PUBLICIDAD, S.R.L.</t>
  </si>
  <si>
    <t>CARECHEM DOMIMICANA, S.R.L.</t>
  </si>
  <si>
    <t>BIO-NUCLEAR, S. A.</t>
  </si>
  <si>
    <t>MONTS PRODUCTS, SRL</t>
  </si>
  <si>
    <t>SUIPHAR DOMINICANA, S.R.L.</t>
  </si>
  <si>
    <t>COMPU-OFFICE DOMINICANA, SRL</t>
  </si>
  <si>
    <t>SILVER PHARMA, S.R.L.</t>
  </si>
  <si>
    <t>RAMIREZ Y MOJICA MATERIALES GASTABLES</t>
  </si>
  <si>
    <t>ARGOS FARMACUETICA, SRL</t>
  </si>
  <si>
    <t>REFERENCIA LABORATORIO CLINICO</t>
  </si>
  <si>
    <t>ALIANZA INNOVADORA DE SERVICIOS AMBIENTALES,  S. R. L.</t>
  </si>
  <si>
    <t>MULTISERVICE24 FL, S.R.L.</t>
  </si>
  <si>
    <t>INNOVAMED</t>
  </si>
  <si>
    <t>GLOBAL MEDICA DOMINICANA</t>
  </si>
  <si>
    <t>SEGUROS BANRESERVAS</t>
  </si>
  <si>
    <t>SALDENT INTERNACIONAL</t>
  </si>
  <si>
    <t>IMPORTEK</t>
  </si>
  <si>
    <t>SUPLIMED</t>
  </si>
  <si>
    <t>DOCTORES MALLEN GUERRA</t>
  </si>
  <si>
    <t>LAMBDA DIAGNOSTICOS, S.R.L.</t>
  </si>
  <si>
    <t>TRANSOLUCION JR, SRL</t>
  </si>
  <si>
    <t>SILUETTE PERFECT</t>
  </si>
  <si>
    <t>MAREL MEDICAL, S.R.L.</t>
  </si>
  <si>
    <t>BRISAS DEL MAR TRUCKING, SRL</t>
  </si>
  <si>
    <t>CORPOMEDICAL, SRL</t>
  </si>
  <si>
    <t>EMPRESAS FORDSTAR, SRL</t>
  </si>
  <si>
    <t>CORPORACION</t>
  </si>
  <si>
    <t>INGENIERIA DE PROTECCION, SRL INPROTEC</t>
  </si>
  <si>
    <t xml:space="preserve">OSCAR RENTA NEGRON </t>
  </si>
  <si>
    <t>NOMINA INCENTIVOS ARS COLABORADORES INACTIVOS JULIO-DICIEMBRE  2025, FONDO PROPIO</t>
  </si>
  <si>
    <t>NOMINA INCENTIVOS ARS PERSONAL SNS  JULIO-DICIEMBRE  2025, FONDO PROPIO</t>
  </si>
  <si>
    <t>NOMINA INCENTIVOS ARS COLABORADORES ACTIVOS    ENE-JUNIO  2025, FONDO PROPIO</t>
  </si>
  <si>
    <t>HUMAN PCG,SRL</t>
  </si>
  <si>
    <t>SERVIAMED</t>
  </si>
  <si>
    <t>SUED &amp; FARGESA</t>
  </si>
  <si>
    <t>AMIPHARMA DOMINICANA</t>
  </si>
  <si>
    <t>INSOLUCIONES DINAMICAS INTEGRAS INDISOL, SRL</t>
  </si>
  <si>
    <t>JM DISTRIBUCION, S.R.L.</t>
  </si>
  <si>
    <t>ANMA ABASTECIMIENTOS</t>
  </si>
  <si>
    <t>AC BIOMATERIALES DOMINICACOS, SRL</t>
  </si>
  <si>
    <t>SUPLIDORES MEDICOS COMERCIALES</t>
  </si>
  <si>
    <t>TRIGAS DEL CARIBE</t>
  </si>
  <si>
    <t>SERVICIOS E INSTALACIONES TECNICAS, S A</t>
  </si>
  <si>
    <t>COMERCIALIZADORA JOMECA</t>
  </si>
  <si>
    <t>ENDO SERV, SRL</t>
  </si>
  <si>
    <t>SERVIAMED DOMINICANA,  S.R.L.</t>
  </si>
  <si>
    <t>TRANSF. DESDE CUENTA 3000 A LA CTA. 160 OPERATIVA POR REPOSICION GASTOS MENORES.</t>
  </si>
  <si>
    <t>BALANCE PENDIENTE DE AÑOS ANTERIORES</t>
  </si>
  <si>
    <t>2122-1</t>
  </si>
  <si>
    <t>NOMINA  PRIMA POR ANTIGÜEDAD MARZO  2026 FONDO GENERAL</t>
  </si>
  <si>
    <t>2124-1</t>
  </si>
  <si>
    <t>NOMINA COMPENSACION MIILITAR MARZO  2026, FONDO GENERAL</t>
  </si>
  <si>
    <t>2126-1</t>
  </si>
  <si>
    <t>NOMINA  PERSONAL CARÁCTER TEMPORAL (CICLOTRON) MARZO  2026 FONDO GENERAL</t>
  </si>
  <si>
    <t>2128-1</t>
  </si>
  <si>
    <t>NOMINA COMPENSACION ESPECIAL  I MARZO  2026 FONDO GENERAL</t>
  </si>
  <si>
    <t>2130-1</t>
  </si>
  <si>
    <t>NOMINA PERSONAL CARÁCTER EVENTUAL  EXTRANJEROS  MARZO  2026 FG</t>
  </si>
  <si>
    <t>2163-1</t>
  </si>
  <si>
    <t>NOMINA  PERSONAL CARÁCTER FIJO ONCOPEDIATRICO MARZO    2026 FONDO GENERAL</t>
  </si>
  <si>
    <t>2165-1</t>
  </si>
  <si>
    <t>NOMINA  PERSONAL CARÁCTER FIJO   MARZO  2025 FONDO GENERAL</t>
  </si>
  <si>
    <t>2173-1</t>
  </si>
  <si>
    <t>NOMINA  PERSONAL CARÁCTER TEMPORAL MARZO   2026 FONDO GENERAL</t>
  </si>
  <si>
    <t>2152-1</t>
  </si>
  <si>
    <t>ALTICE DOMINICANA, S.A.</t>
  </si>
  <si>
    <t>2154-1</t>
  </si>
  <si>
    <t>COMPAÑÍA DOMINICANA DE TELEFONOS</t>
  </si>
  <si>
    <t>2156-1</t>
  </si>
  <si>
    <t>DISTRIBUIDORES INTERNACIONALES DE PETROLEO,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</si>
</sst>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D$&quot;* #,##0.00_);_(&quot;RD$&quot;* \(#,##0.00\);_(&quot;RD$&quot;* &quot;-&quot;??_);_(@_)"/>
    <numFmt numFmtId="43" formatCode="_(* #,##0.00_);_(* \(#,##0.00\);_(* &quot;-&quot;??_);_(@_)"/>
    <numFmt numFmtId="164" formatCode="_-* #,##0.00_-;\-* #,##0.00_-;_-* &quot;-&quot;??_-;_-@_-"/>
    <numFmt numFmtId="165" formatCode="dd/mm/yyyy;@"/>
  </numFmts>
  <fonts count="28" x14ac:knownFonts="1">
    <font>
      <sz val="10"/>
      <name val="Arial"/>
    </font>
    <font>
      <sz val="10"/>
      <name val="Arial"/>
      <family val="2"/>
    </font>
    <font>
      <b/>
      <sz val="10"/>
      <name val="Arial"/>
      <family val="2"/>
    </font>
    <font>
      <sz val="8"/>
      <name val="Arial"/>
      <family val="2"/>
    </font>
    <font>
      <sz val="10"/>
      <name val="Arial"/>
      <family val="2"/>
    </font>
    <font>
      <b/>
      <sz val="13"/>
      <name val="Arial"/>
      <family val="2"/>
    </font>
    <font>
      <sz val="13"/>
      <name val="Arial"/>
      <family val="2"/>
    </font>
    <font>
      <sz val="12"/>
      <name val="Arial"/>
      <family val="2"/>
    </font>
    <font>
      <sz val="14"/>
      <name val="Arial"/>
      <family val="2"/>
    </font>
    <font>
      <b/>
      <sz val="16"/>
      <name val="Arial"/>
      <family val="2"/>
    </font>
    <font>
      <b/>
      <sz val="14"/>
      <name val="Times New Roman"/>
      <family val="1"/>
    </font>
    <font>
      <sz val="14"/>
      <name val="Times New Roman"/>
      <family val="1"/>
    </font>
    <font>
      <sz val="11.5"/>
      <name val="Verdana"/>
      <family val="2"/>
    </font>
    <font>
      <b/>
      <sz val="11.5"/>
      <name val="Verdana"/>
      <family val="2"/>
    </font>
    <font>
      <sz val="12"/>
      <name val="Verdana"/>
      <family val="2"/>
    </font>
    <font>
      <sz val="11"/>
      <name val="Verdana"/>
      <family val="2"/>
    </font>
    <font>
      <b/>
      <sz val="14"/>
      <name val="Verdana"/>
      <family val="2"/>
    </font>
    <font>
      <sz val="14"/>
      <name val="Verdana"/>
      <family val="2"/>
    </font>
    <font>
      <sz val="11"/>
      <color theme="1"/>
      <name val="Calibri"/>
      <family val="2"/>
      <scheme val="minor"/>
    </font>
    <font>
      <sz val="11.5"/>
      <color theme="1"/>
      <name val="Verdana"/>
      <family val="2"/>
    </font>
    <font>
      <b/>
      <sz val="11.5"/>
      <color theme="1"/>
      <name val="Verdana"/>
      <family val="2"/>
    </font>
    <font>
      <b/>
      <sz val="11"/>
      <color theme="1"/>
      <name val="Verdana"/>
      <family val="2"/>
    </font>
    <font>
      <sz val="11"/>
      <color theme="1"/>
      <name val="Verdana"/>
      <family val="2"/>
    </font>
    <font>
      <sz val="12"/>
      <color theme="1"/>
      <name val="Verdana"/>
      <family val="2"/>
    </font>
    <font>
      <b/>
      <sz val="12"/>
      <name val="Arial"/>
      <family val="2"/>
    </font>
    <font>
      <b/>
      <sz val="12"/>
      <color theme="1"/>
      <name val="Verdana"/>
      <family val="2"/>
    </font>
    <font>
      <b/>
      <sz val="12"/>
      <name val="Verdana"/>
      <family val="2"/>
    </font>
    <font>
      <b/>
      <sz val="10"/>
      <color theme="1"/>
      <name val="Verdana"/>
      <family val="2"/>
    </font>
  </fonts>
  <fills count="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39997558519241921"/>
        <bgColor indexed="64"/>
      </patternFill>
    </fill>
    <fill>
      <patternFill patternType="solid">
        <fgColor rgb="FF99FF66"/>
        <bgColor indexed="64"/>
      </patternFill>
    </fill>
    <fill>
      <patternFill patternType="solid">
        <fgColor theme="0"/>
      </patternFill>
    </fill>
    <fill>
      <patternFill patternType="solid">
        <fgColor theme="3" tint="0.79998168889431442"/>
        <bgColor indexed="64"/>
      </patternFill>
    </fill>
    <fill>
      <patternFill patternType="solid">
        <fgColor theme="0" tint="-4.9989318521683403E-2"/>
        <bgColor indexed="64"/>
      </patternFill>
    </fill>
  </fills>
  <borders count="38">
    <border>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style="thin">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indexed="64"/>
      </left>
      <right style="thick">
        <color indexed="64"/>
      </right>
      <top/>
      <bottom/>
      <diagonal/>
    </border>
  </borders>
  <cellStyleXfs count="10">
    <xf numFmtId="0" fontId="0" fillId="0" borderId="0"/>
    <xf numFmtId="43" fontId="1" fillId="0" borderId="0" applyFont="0" applyFill="0" applyBorder="0" applyAlignment="0" applyProtection="0"/>
    <xf numFmtId="43" fontId="4"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4" fillId="0" borderId="0"/>
    <xf numFmtId="0" fontId="18" fillId="0" borderId="0"/>
    <xf numFmtId="9" fontId="18" fillId="0" borderId="0" applyFont="0" applyFill="0" applyBorder="0" applyAlignment="0" applyProtection="0"/>
    <xf numFmtId="9" fontId="4" fillId="0" borderId="0" applyFont="0" applyFill="0" applyBorder="0" applyAlignment="0" applyProtection="0"/>
  </cellStyleXfs>
  <cellXfs count="243">
    <xf numFmtId="0" fontId="0" fillId="0" borderId="0" xfId="0"/>
    <xf numFmtId="0" fontId="0" fillId="0" borderId="0" xfId="0" applyAlignment="1">
      <alignment vertical="center"/>
    </xf>
    <xf numFmtId="0" fontId="7" fillId="0" borderId="1" xfId="0" applyFont="1" applyBorder="1" applyAlignment="1">
      <alignment vertical="center"/>
    </xf>
    <xf numFmtId="0" fontId="6" fillId="0" borderId="0" xfId="0"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3" borderId="0" xfId="0" applyFont="1" applyFill="1" applyAlignment="1">
      <alignment vertical="center"/>
    </xf>
    <xf numFmtId="4" fontId="5" fillId="0" borderId="0" xfId="0" applyNumberFormat="1" applyFont="1" applyAlignment="1">
      <alignment vertical="center"/>
    </xf>
    <xf numFmtId="0" fontId="2" fillId="0" borderId="0" xfId="0" applyFont="1" applyAlignment="1">
      <alignment vertical="center"/>
    </xf>
    <xf numFmtId="0" fontId="6" fillId="3" borderId="0" xfId="0" applyFont="1" applyFill="1" applyAlignment="1">
      <alignment horizontal="center" vertical="center"/>
    </xf>
    <xf numFmtId="0" fontId="0" fillId="3" borderId="0" xfId="0" applyFill="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10" fillId="0" borderId="0" xfId="0" applyFont="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4" fontId="8" fillId="0" borderId="0" xfId="0" applyNumberFormat="1" applyFont="1" applyAlignment="1">
      <alignment vertical="center"/>
    </xf>
    <xf numFmtId="0" fontId="6" fillId="3" borderId="2" xfId="0" applyFont="1" applyFill="1" applyBorder="1" applyAlignment="1">
      <alignment horizontal="center" vertical="center"/>
    </xf>
    <xf numFmtId="43" fontId="0" fillId="3" borderId="0" xfId="0" applyNumberFormat="1" applyFill="1" applyAlignment="1">
      <alignment vertical="center"/>
    </xf>
    <xf numFmtId="0" fontId="5" fillId="4" borderId="3" xfId="0" applyFont="1" applyFill="1" applyBorder="1" applyAlignment="1">
      <alignment vertical="center"/>
    </xf>
    <xf numFmtId="43" fontId="7" fillId="3" borderId="0" xfId="1" applyFont="1" applyFill="1" applyAlignment="1">
      <alignment vertical="center"/>
    </xf>
    <xf numFmtId="43" fontId="8" fillId="3" borderId="0" xfId="1" applyFont="1" applyFill="1" applyAlignment="1">
      <alignment vertical="center"/>
    </xf>
    <xf numFmtId="0" fontId="14" fillId="0" borderId="0" xfId="0" applyFont="1" applyAlignment="1">
      <alignment horizontal="center" vertical="center"/>
    </xf>
    <xf numFmtId="0" fontId="10" fillId="3" borderId="0" xfId="0" applyFont="1" applyFill="1" applyAlignment="1">
      <alignment horizontal="center" vertical="center"/>
    </xf>
    <xf numFmtId="0" fontId="0" fillId="3" borderId="0" xfId="0" applyFill="1" applyAlignment="1">
      <alignment vertical="center" wrapText="1"/>
    </xf>
    <xf numFmtId="0" fontId="11" fillId="3"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6" fillId="0" borderId="0" xfId="0" applyFont="1"/>
    <xf numFmtId="0" fontId="17" fillId="3" borderId="0" xfId="0" applyFont="1" applyFill="1" applyAlignment="1">
      <alignment vertical="center"/>
    </xf>
    <xf numFmtId="0" fontId="5" fillId="5" borderId="2" xfId="0" applyFont="1" applyFill="1" applyBorder="1" applyAlignment="1">
      <alignment horizontal="center" vertical="center"/>
    </xf>
    <xf numFmtId="0" fontId="6" fillId="3" borderId="5" xfId="0" applyFont="1" applyFill="1" applyBorder="1" applyAlignment="1">
      <alignment horizontal="center" vertical="center"/>
    </xf>
    <xf numFmtId="0" fontId="19" fillId="0" borderId="6" xfId="0" applyFont="1" applyBorder="1" applyAlignment="1">
      <alignment vertical="center" wrapText="1"/>
    </xf>
    <xf numFmtId="43" fontId="19" fillId="0" borderId="6" xfId="1" applyFont="1" applyFill="1" applyBorder="1" applyAlignment="1">
      <alignment vertical="center"/>
    </xf>
    <xf numFmtId="43" fontId="12" fillId="0" borderId="6" xfId="1" applyFont="1" applyFill="1" applyBorder="1" applyAlignment="1">
      <alignment horizontal="right" vertical="center"/>
    </xf>
    <xf numFmtId="0" fontId="19" fillId="0" borderId="7" xfId="0" applyFont="1" applyBorder="1" applyAlignment="1">
      <alignment vertical="center" wrapText="1"/>
    </xf>
    <xf numFmtId="43" fontId="19" fillId="0" borderId="7" xfId="1" applyFont="1" applyFill="1" applyBorder="1" applyAlignment="1">
      <alignment vertical="center"/>
    </xf>
    <xf numFmtId="43" fontId="12" fillId="0" borderId="7" xfId="1" applyFont="1" applyFill="1" applyBorder="1" applyAlignment="1">
      <alignment horizontal="right" vertical="center"/>
    </xf>
    <xf numFmtId="0" fontId="5" fillId="2" borderId="9" xfId="0" applyFont="1" applyFill="1" applyBorder="1" applyAlignment="1">
      <alignment horizontal="center" vertical="center" wrapText="1"/>
    </xf>
    <xf numFmtId="43" fontId="5" fillId="2" borderId="10" xfId="0" applyNumberFormat="1" applyFont="1" applyFill="1" applyBorder="1" applyAlignment="1">
      <alignment horizontal="center" vertical="center" wrapText="1"/>
    </xf>
    <xf numFmtId="0" fontId="6" fillId="3" borderId="6" xfId="0" applyFont="1" applyFill="1" applyBorder="1" applyAlignment="1">
      <alignment horizontal="center" vertical="center"/>
    </xf>
    <xf numFmtId="165" fontId="12" fillId="3" borderId="6" xfId="0" applyNumberFormat="1" applyFont="1" applyFill="1" applyBorder="1" applyAlignment="1">
      <alignment horizontal="left" vertical="center" wrapText="1"/>
    </xf>
    <xf numFmtId="43" fontId="19" fillId="0" borderId="6" xfId="1" applyFont="1" applyFill="1" applyBorder="1" applyAlignment="1">
      <alignment vertical="center" wrapText="1"/>
    </xf>
    <xf numFmtId="0" fontId="6" fillId="3" borderId="7" xfId="0" applyFont="1" applyFill="1" applyBorder="1" applyAlignment="1">
      <alignment horizontal="center" vertical="center"/>
    </xf>
    <xf numFmtId="165" fontId="12" fillId="3" borderId="7" xfId="0" applyNumberFormat="1" applyFont="1" applyFill="1" applyBorder="1" applyAlignment="1">
      <alignment horizontal="left" vertical="center" wrapText="1"/>
    </xf>
    <xf numFmtId="43" fontId="19" fillId="0" borderId="7" xfId="1" applyFont="1" applyFill="1" applyBorder="1" applyAlignment="1">
      <alignment vertical="center" wrapText="1"/>
    </xf>
    <xf numFmtId="165" fontId="12" fillId="0" borderId="7" xfId="0" applyNumberFormat="1" applyFont="1" applyBorder="1" applyAlignment="1">
      <alignment horizontal="left" vertical="center" wrapText="1"/>
    </xf>
    <xf numFmtId="49" fontId="12" fillId="0" borderId="7" xfId="0" applyNumberFormat="1" applyFont="1" applyBorder="1" applyAlignment="1">
      <alignment horizontal="center" vertical="center" wrapText="1"/>
    </xf>
    <xf numFmtId="43" fontId="12" fillId="0" borderId="7" xfId="1" applyFont="1" applyFill="1" applyBorder="1" applyAlignment="1">
      <alignment horizontal="right" vertical="center" wrapText="1"/>
    </xf>
    <xf numFmtId="43" fontId="20" fillId="0" borderId="10" xfId="1" applyFont="1" applyFill="1" applyBorder="1" applyAlignment="1">
      <alignment vertical="center"/>
    </xf>
    <xf numFmtId="0" fontId="5" fillId="2" borderId="10" xfId="0" applyFont="1" applyFill="1" applyBorder="1" applyAlignment="1">
      <alignment horizontal="center" vertical="center" wrapText="1"/>
    </xf>
    <xf numFmtId="0" fontId="5" fillId="0" borderId="6" xfId="0" applyFont="1" applyBorder="1" applyAlignment="1">
      <alignment vertical="center"/>
    </xf>
    <xf numFmtId="0" fontId="5" fillId="0" borderId="7" xfId="0" applyFont="1" applyBorder="1" applyAlignment="1">
      <alignment vertical="center"/>
    </xf>
    <xf numFmtId="165" fontId="12" fillId="0" borderId="7" xfId="0" applyNumberFormat="1" applyFont="1" applyBorder="1" applyAlignment="1">
      <alignment horizontal="right" vertical="center"/>
    </xf>
    <xf numFmtId="0" fontId="19" fillId="6" borderId="7" xfId="0" applyFont="1" applyFill="1" applyBorder="1" applyAlignment="1">
      <alignment horizontal="center" vertical="center" wrapText="1"/>
    </xf>
    <xf numFmtId="0" fontId="19" fillId="6" borderId="7" xfId="0" applyFont="1" applyFill="1" applyBorder="1" applyAlignment="1">
      <alignment vertical="center" wrapText="1"/>
    </xf>
    <xf numFmtId="43" fontId="12" fillId="0" borderId="7" xfId="1" applyFont="1" applyFill="1" applyBorder="1" applyAlignment="1">
      <alignment vertical="center"/>
    </xf>
    <xf numFmtId="49" fontId="12" fillId="3" borderId="7" xfId="0" quotePrefix="1" applyNumberFormat="1" applyFont="1" applyFill="1" applyBorder="1" applyAlignment="1">
      <alignment horizontal="center" vertical="center" wrapText="1"/>
    </xf>
    <xf numFmtId="0" fontId="12" fillId="3" borderId="7" xfId="0" applyFont="1" applyFill="1" applyBorder="1" applyAlignment="1">
      <alignment horizontal="center" vertical="center"/>
    </xf>
    <xf numFmtId="165" fontId="15" fillId="0" borderId="7" xfId="0" applyNumberFormat="1" applyFont="1" applyBorder="1" applyAlignment="1">
      <alignment horizontal="left" vertical="center" wrapText="1"/>
    </xf>
    <xf numFmtId="0" fontId="15" fillId="0" borderId="7" xfId="0" applyFont="1" applyBorder="1" applyAlignment="1">
      <alignment horizontal="center" vertical="center"/>
    </xf>
    <xf numFmtId="0" fontId="15" fillId="0" borderId="7" xfId="0" applyFont="1" applyBorder="1" applyAlignment="1">
      <alignment vertical="center" wrapText="1"/>
    </xf>
    <xf numFmtId="43" fontId="12" fillId="0" borderId="7" xfId="1" applyFont="1" applyFill="1" applyBorder="1" applyAlignment="1">
      <alignment horizontal="center" vertical="center"/>
    </xf>
    <xf numFmtId="4" fontId="13" fillId="3" borderId="10" xfId="0" applyNumberFormat="1" applyFont="1" applyFill="1" applyBorder="1" applyAlignment="1">
      <alignment horizontal="right" vertical="center"/>
    </xf>
    <xf numFmtId="43" fontId="5" fillId="2" borderId="10" xfId="1"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6" fillId="3" borderId="0" xfId="0" applyFont="1" applyFill="1" applyAlignment="1">
      <alignment horizontal="center" vertical="center"/>
    </xf>
    <xf numFmtId="43" fontId="6" fillId="3" borderId="0" xfId="0" applyNumberFormat="1" applyFont="1" applyFill="1" applyAlignment="1">
      <alignment horizontal="center" vertical="center"/>
    </xf>
    <xf numFmtId="43" fontId="19" fillId="0" borderId="11" xfId="4" applyFont="1" applyFill="1" applyBorder="1" applyAlignment="1">
      <alignment horizontal="left" vertical="center"/>
    </xf>
    <xf numFmtId="0" fontId="21" fillId="0" borderId="0" xfId="0" applyFont="1" applyAlignment="1">
      <alignment horizontal="center"/>
    </xf>
    <xf numFmtId="0" fontId="22" fillId="0" borderId="0" xfId="0" applyFont="1"/>
    <xf numFmtId="0" fontId="22" fillId="0" borderId="0" xfId="0" applyFont="1" applyAlignment="1">
      <alignment horizontal="center"/>
    </xf>
    <xf numFmtId="0" fontId="7" fillId="0" borderId="0" xfId="0" applyFont="1" applyAlignment="1">
      <alignment vertical="center"/>
    </xf>
    <xf numFmtId="0" fontId="22" fillId="0" borderId="4" xfId="0" applyFont="1" applyBorder="1" applyAlignment="1">
      <alignment vertical="center" wrapText="1"/>
    </xf>
    <xf numFmtId="4" fontId="13" fillId="3" borderId="0" xfId="0" applyNumberFormat="1" applyFont="1" applyFill="1" applyAlignment="1">
      <alignment horizontal="center" vertical="center"/>
    </xf>
    <xf numFmtId="4" fontId="13" fillId="3" borderId="0" xfId="0" applyNumberFormat="1" applyFont="1" applyFill="1" applyAlignment="1">
      <alignment horizontal="right" vertical="center"/>
    </xf>
    <xf numFmtId="43" fontId="20" fillId="0" borderId="0" xfId="1" applyFont="1" applyFill="1" applyBorder="1" applyAlignment="1">
      <alignment vertical="center"/>
    </xf>
    <xf numFmtId="4" fontId="5" fillId="3" borderId="17" xfId="0" applyNumberFormat="1" applyFont="1" applyFill="1" applyBorder="1" applyAlignment="1">
      <alignment horizontal="right" vertical="center"/>
    </xf>
    <xf numFmtId="43" fontId="20" fillId="0" borderId="17" xfId="1" applyFont="1" applyFill="1" applyBorder="1" applyAlignment="1">
      <alignment vertical="center"/>
    </xf>
    <xf numFmtId="43" fontId="19" fillId="0" borderId="18" xfId="1" applyFont="1" applyFill="1" applyBorder="1" applyAlignment="1">
      <alignment vertical="center"/>
    </xf>
    <xf numFmtId="4" fontId="13" fillId="3" borderId="20" xfId="0" applyNumberFormat="1" applyFont="1" applyFill="1" applyBorder="1" applyAlignment="1">
      <alignment horizontal="right" vertical="center"/>
    </xf>
    <xf numFmtId="43" fontId="20" fillId="0" borderId="21" xfId="1" applyFont="1" applyFill="1" applyBorder="1" applyAlignment="1">
      <alignment vertical="center"/>
    </xf>
    <xf numFmtId="165" fontId="12" fillId="3" borderId="18" xfId="0" applyNumberFormat="1" applyFont="1" applyFill="1" applyBorder="1" applyAlignment="1">
      <alignment horizontal="left" vertical="center" wrapText="1"/>
    </xf>
    <xf numFmtId="43" fontId="19" fillId="0" borderId="18" xfId="1" applyFont="1" applyFill="1" applyBorder="1" applyAlignment="1">
      <alignment vertical="center" wrapText="1"/>
    </xf>
    <xf numFmtId="0" fontId="6" fillId="3" borderId="18" xfId="0" applyFont="1" applyFill="1" applyBorder="1" applyAlignment="1">
      <alignment horizontal="center" vertical="center"/>
    </xf>
    <xf numFmtId="0" fontId="19" fillId="0" borderId="18" xfId="0" applyFont="1" applyBorder="1" applyAlignment="1">
      <alignment vertical="center" wrapText="1"/>
    </xf>
    <xf numFmtId="4" fontId="5" fillId="3" borderId="23" xfId="0" applyNumberFormat="1" applyFont="1" applyFill="1" applyBorder="1" applyAlignment="1">
      <alignment horizontal="right" vertical="center"/>
    </xf>
    <xf numFmtId="43" fontId="20" fillId="0" borderId="24" xfId="1" applyFont="1" applyFill="1" applyBorder="1" applyAlignment="1">
      <alignment vertical="center"/>
    </xf>
    <xf numFmtId="0" fontId="19" fillId="6" borderId="26" xfId="0" applyFont="1" applyFill="1" applyBorder="1" applyAlignment="1">
      <alignment vertical="center" wrapText="1"/>
    </xf>
    <xf numFmtId="43" fontId="12" fillId="0" borderId="27" xfId="1" applyFont="1" applyFill="1" applyBorder="1" applyAlignment="1">
      <alignment vertical="center"/>
    </xf>
    <xf numFmtId="43" fontId="19" fillId="0" borderId="28" xfId="4" applyFont="1" applyFill="1" applyBorder="1" applyAlignment="1">
      <alignment horizontal="left" vertical="center"/>
    </xf>
    <xf numFmtId="43" fontId="19" fillId="0" borderId="4" xfId="4" applyFont="1" applyFill="1" applyBorder="1" applyAlignment="1">
      <alignment horizontal="left" vertical="center"/>
    </xf>
    <xf numFmtId="43" fontId="19" fillId="0" borderId="29" xfId="4" applyFont="1" applyFill="1" applyBorder="1"/>
    <xf numFmtId="43" fontId="19" fillId="0" borderId="30" xfId="4" applyFont="1" applyFill="1" applyBorder="1" applyAlignment="1">
      <alignment horizontal="left" vertical="center"/>
    </xf>
    <xf numFmtId="43" fontId="19" fillId="0" borderId="31" xfId="4" applyFont="1" applyFill="1" applyBorder="1" applyAlignment="1">
      <alignment horizontal="left" vertical="center"/>
    </xf>
    <xf numFmtId="0" fontId="12" fillId="0" borderId="25" xfId="0" applyFont="1" applyBorder="1" applyAlignment="1">
      <alignment horizontal="center" vertical="center" wrapText="1"/>
    </xf>
    <xf numFmtId="0" fontId="22" fillId="0" borderId="32" xfId="0" applyFont="1" applyBorder="1"/>
    <xf numFmtId="43" fontId="6" fillId="3" borderId="0" xfId="0" applyNumberFormat="1" applyFont="1" applyFill="1" applyAlignment="1">
      <alignment vertical="center"/>
    </xf>
    <xf numFmtId="0" fontId="6" fillId="0" borderId="2" xfId="0" applyFont="1" applyBorder="1" applyAlignment="1">
      <alignment horizontal="center" vertical="center"/>
    </xf>
    <xf numFmtId="0" fontId="13" fillId="7" borderId="6" xfId="0" applyFont="1" applyFill="1" applyBorder="1" applyAlignment="1">
      <alignment horizontal="center" vertical="center"/>
    </xf>
    <xf numFmtId="165" fontId="13" fillId="7" borderId="6" xfId="0" applyNumberFormat="1" applyFont="1" applyFill="1" applyBorder="1" applyAlignment="1">
      <alignment horizontal="center" vertical="center"/>
    </xf>
    <xf numFmtId="43" fontId="20" fillId="7" borderId="6" xfId="1" applyFont="1" applyFill="1" applyBorder="1" applyAlignment="1">
      <alignment vertical="center"/>
    </xf>
    <xf numFmtId="43" fontId="13" fillId="7" borderId="6" xfId="1" applyFont="1" applyFill="1" applyBorder="1" applyAlignment="1">
      <alignment horizontal="right" vertical="center"/>
    </xf>
    <xf numFmtId="165" fontId="23" fillId="0" borderId="15" xfId="0" applyNumberFormat="1" applyFont="1" applyBorder="1" applyAlignment="1">
      <alignment horizontal="left" vertical="center" wrapText="1"/>
    </xf>
    <xf numFmtId="0" fontId="23" fillId="0" borderId="15" xfId="0" applyFont="1" applyBorder="1" applyAlignment="1">
      <alignment horizontal="center"/>
    </xf>
    <xf numFmtId="0" fontId="23" fillId="0" borderId="2" xfId="0" applyFont="1" applyBorder="1" applyAlignment="1">
      <alignment vertical="center" wrapText="1"/>
    </xf>
    <xf numFmtId="43" fontId="23" fillId="0" borderId="30" xfId="4" applyFont="1" applyFill="1" applyBorder="1" applyAlignment="1">
      <alignment vertical="center"/>
    </xf>
    <xf numFmtId="43" fontId="23" fillId="0" borderId="13" xfId="1" applyFont="1" applyFill="1" applyBorder="1" applyAlignment="1">
      <alignment vertical="center"/>
    </xf>
    <xf numFmtId="165" fontId="23" fillId="0" borderId="16" xfId="0" applyNumberFormat="1" applyFont="1" applyBorder="1" applyAlignment="1">
      <alignment horizontal="left" vertical="center" wrapText="1"/>
    </xf>
    <xf numFmtId="0" fontId="23" fillId="0" borderId="16" xfId="0" applyFont="1" applyBorder="1" applyAlignment="1">
      <alignment horizontal="center"/>
    </xf>
    <xf numFmtId="0" fontId="23" fillId="0" borderId="2" xfId="0" applyFont="1" applyBorder="1" applyAlignment="1">
      <alignment vertical="top" wrapText="1"/>
    </xf>
    <xf numFmtId="43" fontId="14" fillId="0" borderId="30" xfId="4" applyFont="1" applyFill="1" applyBorder="1" applyAlignment="1">
      <alignment vertical="center"/>
    </xf>
    <xf numFmtId="165" fontId="14" fillId="0" borderId="16" xfId="0" applyNumberFormat="1" applyFont="1" applyBorder="1" applyAlignment="1">
      <alignment horizontal="left" vertical="center" wrapText="1"/>
    </xf>
    <xf numFmtId="0" fontId="14" fillId="0" borderId="16" xfId="0" applyFont="1" applyBorder="1" applyAlignment="1">
      <alignment horizontal="center"/>
    </xf>
    <xf numFmtId="165" fontId="23" fillId="0" borderId="11" xfId="0" applyNumberFormat="1" applyFont="1" applyBorder="1" applyAlignment="1">
      <alignment horizontal="left" vertical="center" wrapText="1"/>
    </xf>
    <xf numFmtId="0" fontId="23" fillId="0" borderId="11" xfId="0" applyFont="1" applyBorder="1" applyAlignment="1">
      <alignment horizontal="center"/>
    </xf>
    <xf numFmtId="0" fontId="24" fillId="0" borderId="0" xfId="0" applyFont="1" applyAlignment="1">
      <alignment vertical="center"/>
    </xf>
    <xf numFmtId="4" fontId="24" fillId="0" borderId="0" xfId="0" applyNumberFormat="1" applyFont="1" applyAlignment="1">
      <alignment vertical="center"/>
    </xf>
    <xf numFmtId="0" fontId="25" fillId="0" borderId="0" xfId="0" applyFont="1" applyAlignment="1">
      <alignment horizontal="center"/>
    </xf>
    <xf numFmtId="0" fontId="23" fillId="0" borderId="0" xfId="0" applyFont="1"/>
    <xf numFmtId="4" fontId="5" fillId="3" borderId="0" xfId="0" applyNumberFormat="1" applyFont="1" applyFill="1" applyAlignment="1">
      <alignment horizontal="center" vertical="center"/>
    </xf>
    <xf numFmtId="4" fontId="5" fillId="3" borderId="0" xfId="0" applyNumberFormat="1" applyFont="1" applyFill="1" applyAlignment="1">
      <alignment horizontal="right" vertical="center"/>
    </xf>
    <xf numFmtId="0" fontId="23" fillId="0" borderId="2" xfId="0" applyFont="1" applyBorder="1" applyAlignment="1">
      <alignment horizontal="left" vertical="center" wrapText="1"/>
    </xf>
    <xf numFmtId="14" fontId="12" fillId="0" borderId="4" xfId="0" applyNumberFormat="1" applyFont="1" applyBorder="1" applyAlignment="1">
      <alignment horizontal="left" vertical="center" wrapText="1"/>
    </xf>
    <xf numFmtId="0" fontId="5" fillId="0" borderId="9" xfId="0" applyFont="1" applyBorder="1" applyAlignment="1">
      <alignment vertical="center"/>
    </xf>
    <xf numFmtId="0" fontId="5" fillId="0" borderId="8" xfId="0" applyFont="1" applyBorder="1" applyAlignment="1">
      <alignment horizontal="center" vertical="center"/>
    </xf>
    <xf numFmtId="165" fontId="13" fillId="0" borderId="8" xfId="0" applyNumberFormat="1" applyFont="1" applyBorder="1" applyAlignment="1">
      <alignment horizontal="center" vertical="center"/>
    </xf>
    <xf numFmtId="0" fontId="13" fillId="0" borderId="8" xfId="0" applyFont="1" applyBorder="1" applyAlignment="1">
      <alignment horizontal="center" vertical="center"/>
    </xf>
    <xf numFmtId="165" fontId="13" fillId="0" borderId="6" xfId="0" applyNumberFormat="1" applyFont="1" applyBorder="1" applyAlignment="1">
      <alignment horizontal="center" vertical="center"/>
    </xf>
    <xf numFmtId="43" fontId="20" fillId="0" borderId="8" xfId="1" applyFont="1" applyFill="1" applyBorder="1" applyAlignment="1">
      <alignment vertical="center"/>
    </xf>
    <xf numFmtId="43" fontId="13" fillId="0" borderId="8" xfId="1" applyFont="1" applyFill="1" applyBorder="1" applyAlignment="1">
      <alignment horizontal="right" vertical="center"/>
    </xf>
    <xf numFmtId="0" fontId="13" fillId="0" borderId="6" xfId="0" applyFont="1" applyBorder="1" applyAlignment="1">
      <alignment horizontal="center" vertical="center"/>
    </xf>
    <xf numFmtId="43" fontId="20" fillId="0" borderId="6" xfId="1" applyFont="1" applyFill="1" applyBorder="1" applyAlignment="1">
      <alignment vertical="center"/>
    </xf>
    <xf numFmtId="43" fontId="13" fillId="0" borderId="6" xfId="1" applyFont="1" applyFill="1" applyBorder="1" applyAlignment="1">
      <alignment horizontal="right" vertical="center"/>
    </xf>
    <xf numFmtId="0" fontId="5" fillId="0" borderId="10" xfId="0" applyFont="1" applyBorder="1" applyAlignment="1">
      <alignment vertical="center"/>
    </xf>
    <xf numFmtId="165" fontId="13" fillId="0" borderId="10" xfId="0" applyNumberFormat="1" applyFont="1" applyBorder="1" applyAlignment="1">
      <alignment vertical="center"/>
    </xf>
    <xf numFmtId="43" fontId="20" fillId="0" borderId="14" xfId="1" applyFont="1" applyFill="1" applyBorder="1" applyAlignment="1">
      <alignment vertical="center"/>
    </xf>
    <xf numFmtId="43" fontId="13" fillId="0" borderId="10" xfId="1" applyFont="1" applyFill="1" applyBorder="1" applyAlignment="1">
      <alignment vertical="center"/>
    </xf>
    <xf numFmtId="165" fontId="13" fillId="8" borderId="14" xfId="0" applyNumberFormat="1" applyFont="1" applyFill="1" applyBorder="1" applyAlignment="1">
      <alignment horizontal="center" vertical="center"/>
    </xf>
    <xf numFmtId="0" fontId="13" fillId="8" borderId="14" xfId="0" applyFont="1" applyFill="1" applyBorder="1" applyAlignment="1">
      <alignment horizontal="center" vertical="center"/>
    </xf>
    <xf numFmtId="43" fontId="20" fillId="8" borderId="14" xfId="1" applyFont="1" applyFill="1" applyBorder="1" applyAlignment="1">
      <alignment vertical="center"/>
    </xf>
    <xf numFmtId="43" fontId="13" fillId="8" borderId="14" xfId="1" applyFont="1" applyFill="1" applyBorder="1" applyAlignment="1">
      <alignment horizontal="right" vertical="center"/>
    </xf>
    <xf numFmtId="43" fontId="20" fillId="8" borderId="10" xfId="1" applyFont="1" applyFill="1" applyBorder="1" applyAlignment="1">
      <alignment vertical="center"/>
    </xf>
    <xf numFmtId="49" fontId="12" fillId="3" borderId="11" xfId="0" applyNumberFormat="1" applyFont="1" applyFill="1" applyBorder="1" applyAlignment="1">
      <alignment horizontal="center" vertical="center" wrapText="1"/>
    </xf>
    <xf numFmtId="43" fontId="12" fillId="0" borderId="11" xfId="1" applyFont="1" applyFill="1" applyBorder="1"/>
    <xf numFmtId="14" fontId="12" fillId="0" borderId="11" xfId="0" applyNumberFormat="1" applyFont="1" applyBorder="1" applyAlignment="1">
      <alignment horizontal="left"/>
    </xf>
    <xf numFmtId="14" fontId="12" fillId="0" borderId="4" xfId="1" applyNumberFormat="1" applyFont="1" applyFill="1" applyBorder="1" applyAlignment="1">
      <alignment horizontal="left" vertical="center" wrapText="1"/>
    </xf>
    <xf numFmtId="43" fontId="12" fillId="0" borderId="4" xfId="1" applyFont="1" applyFill="1" applyBorder="1" applyAlignment="1">
      <alignment horizontal="left" vertical="center" wrapText="1"/>
    </xf>
    <xf numFmtId="14" fontId="12" fillId="0" borderId="11" xfId="1" applyNumberFormat="1" applyFont="1" applyFill="1" applyBorder="1" applyAlignment="1">
      <alignment horizontal="left"/>
    </xf>
    <xf numFmtId="0" fontId="12" fillId="0" borderId="4" xfId="0" applyFont="1" applyBorder="1" applyAlignment="1">
      <alignment vertical="center" wrapText="1"/>
    </xf>
    <xf numFmtId="43" fontId="12" fillId="0" borderId="11" xfId="1" applyFont="1" applyFill="1" applyBorder="1" applyAlignment="1">
      <alignment vertical="center"/>
    </xf>
    <xf numFmtId="165" fontId="12" fillId="0" borderId="11" xfId="0" applyNumberFormat="1" applyFont="1" applyBorder="1" applyAlignment="1">
      <alignment horizontal="left" vertical="center" wrapText="1"/>
    </xf>
    <xf numFmtId="0" fontId="12" fillId="0" borderId="11" xfId="0" applyFont="1" applyBorder="1" applyAlignment="1">
      <alignment horizontal="center"/>
    </xf>
    <xf numFmtId="43" fontId="23" fillId="0" borderId="33" xfId="1" applyFont="1" applyFill="1" applyBorder="1"/>
    <xf numFmtId="0" fontId="13" fillId="0" borderId="9" xfId="0" applyFont="1" applyBorder="1" applyAlignment="1">
      <alignment horizontal="center" vertical="center"/>
    </xf>
    <xf numFmtId="165" fontId="12" fillId="0" borderId="9" xfId="0" applyNumberFormat="1" applyFont="1" applyBorder="1" applyAlignment="1">
      <alignment horizontal="center" vertical="center"/>
    </xf>
    <xf numFmtId="0" fontId="12" fillId="0" borderId="9" xfId="0" applyFont="1" applyBorder="1" applyAlignment="1">
      <alignment horizontal="center" vertical="center"/>
    </xf>
    <xf numFmtId="43" fontId="19" fillId="0" borderId="9" xfId="1" applyFont="1" applyFill="1" applyBorder="1" applyAlignment="1">
      <alignment vertical="center"/>
    </xf>
    <xf numFmtId="43" fontId="12" fillId="0" borderId="9" xfId="1" applyFont="1" applyFill="1" applyBorder="1" applyAlignment="1">
      <alignment horizontal="right" vertical="center"/>
    </xf>
    <xf numFmtId="0" fontId="23" fillId="0" borderId="0" xfId="0" applyFont="1" applyAlignment="1">
      <alignment horizontal="center"/>
    </xf>
    <xf numFmtId="0" fontId="0" fillId="3" borderId="0" xfId="0" applyFill="1" applyAlignment="1">
      <alignment horizontal="center" vertical="center"/>
    </xf>
    <xf numFmtId="0" fontId="11" fillId="3" borderId="0" xfId="0" applyFont="1" applyFill="1" applyAlignment="1">
      <alignment horizontal="center" vertical="center"/>
    </xf>
    <xf numFmtId="0" fontId="10" fillId="0" borderId="0" xfId="0" applyFont="1" applyAlignment="1">
      <alignment horizontal="center"/>
    </xf>
    <xf numFmtId="0" fontId="13" fillId="0" borderId="1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43" fontId="0" fillId="3" borderId="0" xfId="1" applyFont="1" applyFill="1" applyAlignment="1">
      <alignment vertical="center"/>
    </xf>
    <xf numFmtId="43" fontId="11" fillId="3" borderId="0" xfId="1" applyFont="1" applyFill="1" applyAlignment="1">
      <alignment vertical="center"/>
    </xf>
    <xf numFmtId="43" fontId="10" fillId="0" borderId="0" xfId="1" applyFont="1"/>
    <xf numFmtId="43" fontId="10" fillId="3" borderId="0" xfId="1" applyFont="1" applyFill="1" applyAlignment="1">
      <alignment horizontal="center" vertical="center"/>
    </xf>
    <xf numFmtId="43" fontId="23" fillId="0" borderId="30" xfId="1" applyFont="1" applyFill="1" applyBorder="1" applyAlignment="1">
      <alignment vertical="center"/>
    </xf>
    <xf numFmtId="43" fontId="23" fillId="0" borderId="28" xfId="1" applyFont="1" applyFill="1" applyBorder="1"/>
    <xf numFmtId="43" fontId="23" fillId="0" borderId="28" xfId="1" applyFont="1" applyFill="1" applyBorder="1" applyAlignment="1">
      <alignment vertical="center"/>
    </xf>
    <xf numFmtId="43" fontId="23" fillId="0" borderId="28" xfId="1" applyFont="1" applyFill="1" applyBorder="1" applyAlignment="1">
      <alignment horizontal="left" vertical="center"/>
    </xf>
    <xf numFmtId="43" fontId="14" fillId="0" borderId="28" xfId="1" applyFont="1" applyFill="1" applyBorder="1"/>
    <xf numFmtId="43" fontId="23" fillId="0" borderId="28" xfId="1" applyFont="1" applyFill="1" applyBorder="1" applyAlignment="1">
      <alignment vertical="center" wrapText="1"/>
    </xf>
    <xf numFmtId="43" fontId="24" fillId="0" borderId="0" xfId="1" applyFont="1" applyAlignment="1">
      <alignment vertical="center"/>
    </xf>
    <xf numFmtId="43" fontId="7" fillId="0" borderId="0" xfId="1" applyFont="1" applyAlignment="1">
      <alignment vertical="center"/>
    </xf>
    <xf numFmtId="43" fontId="0" fillId="0" borderId="0" xfId="1" applyFont="1" applyAlignment="1">
      <alignment vertical="center"/>
    </xf>
    <xf numFmtId="43" fontId="5" fillId="0" borderId="0" xfId="1" applyFont="1" applyAlignment="1">
      <alignment vertical="center"/>
    </xf>
    <xf numFmtId="43" fontId="2" fillId="0" borderId="0" xfId="1" applyFont="1" applyAlignment="1">
      <alignment vertical="center"/>
    </xf>
    <xf numFmtId="165" fontId="12" fillId="0" borderId="9" xfId="0" applyNumberFormat="1" applyFont="1" applyBorder="1" applyAlignment="1">
      <alignment horizontal="center" vertical="center" wrapText="1"/>
    </xf>
    <xf numFmtId="165" fontId="12" fillId="0" borderId="18" xfId="0" applyNumberFormat="1" applyFont="1" applyBorder="1" applyAlignment="1">
      <alignment horizontal="left" vertical="center" wrapText="1"/>
    </xf>
    <xf numFmtId="43" fontId="6" fillId="3" borderId="0" xfId="1" applyFont="1" applyFill="1" applyAlignment="1">
      <alignment vertical="center"/>
    </xf>
    <xf numFmtId="4" fontId="24" fillId="4" borderId="3" xfId="0" applyNumberFormat="1" applyFont="1" applyFill="1" applyBorder="1" applyAlignment="1">
      <alignment vertical="center"/>
    </xf>
    <xf numFmtId="4" fontId="24" fillId="4" borderId="34" xfId="0" applyNumberFormat="1" applyFont="1" applyFill="1" applyBorder="1" applyAlignment="1">
      <alignment vertical="center"/>
    </xf>
    <xf numFmtId="4" fontId="24" fillId="4" borderId="35" xfId="0" applyNumberFormat="1" applyFont="1" applyFill="1" applyBorder="1" applyAlignment="1">
      <alignment vertical="center"/>
    </xf>
    <xf numFmtId="43" fontId="24" fillId="4" borderId="36" xfId="1" applyFont="1" applyFill="1" applyBorder="1" applyAlignment="1">
      <alignment vertical="center"/>
    </xf>
    <xf numFmtId="0" fontId="23" fillId="0" borderId="11" xfId="0" applyFont="1" applyBorder="1" applyAlignment="1">
      <alignment vertical="center" wrapText="1"/>
    </xf>
    <xf numFmtId="43" fontId="23" fillId="0" borderId="11" xfId="4" applyFont="1" applyFill="1" applyBorder="1" applyAlignment="1">
      <alignment vertical="center"/>
    </xf>
    <xf numFmtId="43" fontId="23" fillId="0" borderId="11" xfId="1" applyFont="1" applyFill="1" applyBorder="1"/>
    <xf numFmtId="14" fontId="12" fillId="0" borderId="11" xfId="0" applyNumberFormat="1" applyFont="1" applyBorder="1" applyAlignment="1">
      <alignment horizontal="left" wrapText="1"/>
    </xf>
    <xf numFmtId="0" fontId="27" fillId="3" borderId="0" xfId="0" applyFont="1" applyFill="1" applyAlignment="1">
      <alignment vertical="top"/>
    </xf>
    <xf numFmtId="0" fontId="27" fillId="3" borderId="0" xfId="0" applyFont="1" applyFill="1" applyAlignment="1">
      <alignment horizontal="center" vertical="top" wrapText="1"/>
    </xf>
    <xf numFmtId="0" fontId="6" fillId="3" borderId="32" xfId="0" applyFont="1" applyFill="1" applyBorder="1" applyAlignment="1">
      <alignment horizontal="center" vertical="center"/>
    </xf>
    <xf numFmtId="43" fontId="23" fillId="0" borderId="33" xfId="1" applyFont="1" applyFill="1" applyBorder="1" applyAlignment="1">
      <alignment vertical="center"/>
    </xf>
    <xf numFmtId="0" fontId="6" fillId="3" borderId="9" xfId="0" applyFont="1" applyFill="1" applyBorder="1" applyAlignment="1">
      <alignment horizontal="center" vertical="center"/>
    </xf>
    <xf numFmtId="165" fontId="12" fillId="3" borderId="9" xfId="0" applyNumberFormat="1" applyFont="1" applyFill="1" applyBorder="1" applyAlignment="1">
      <alignment horizontal="left" vertical="center" wrapText="1"/>
    </xf>
    <xf numFmtId="0" fontId="12" fillId="0" borderId="9" xfId="0" applyFont="1" applyBorder="1" applyAlignment="1">
      <alignment horizontal="center" vertical="center" wrapText="1"/>
    </xf>
    <xf numFmtId="0" fontId="19" fillId="0" borderId="9" xfId="0" applyFont="1" applyBorder="1" applyAlignment="1">
      <alignment vertical="center" wrapText="1"/>
    </xf>
    <xf numFmtId="43" fontId="19" fillId="0" borderId="9" xfId="1" applyFont="1" applyFill="1" applyBorder="1" applyAlignment="1">
      <alignment vertical="center" wrapText="1"/>
    </xf>
    <xf numFmtId="0" fontId="13" fillId="0" borderId="37" xfId="0" applyFont="1" applyBorder="1" applyAlignment="1">
      <alignment horizontal="center" vertical="center"/>
    </xf>
    <xf numFmtId="165" fontId="12" fillId="0" borderId="37" xfId="0" applyNumberFormat="1" applyFont="1" applyBorder="1" applyAlignment="1">
      <alignment horizontal="center" vertical="center"/>
    </xf>
    <xf numFmtId="0" fontId="12" fillId="0" borderId="37" xfId="0" applyFont="1" applyBorder="1" applyAlignment="1">
      <alignment horizontal="center" vertical="center"/>
    </xf>
    <xf numFmtId="165" fontId="12" fillId="0" borderId="37" xfId="0" applyNumberFormat="1" applyFont="1" applyBorder="1" applyAlignment="1">
      <alignment horizontal="center" vertical="center" wrapText="1"/>
    </xf>
    <xf numFmtId="43" fontId="19" fillId="0" borderId="37" xfId="1" applyFont="1" applyFill="1" applyBorder="1" applyAlignment="1">
      <alignment vertical="center"/>
    </xf>
    <xf numFmtId="43" fontId="12" fillId="0" borderId="37" xfId="1" applyFont="1" applyFill="1" applyBorder="1" applyAlignment="1">
      <alignment horizontal="right" vertical="center"/>
    </xf>
    <xf numFmtId="165" fontId="12" fillId="0" borderId="11" xfId="0" applyNumberFormat="1" applyFont="1" applyBorder="1" applyAlignment="1">
      <alignment horizontal="center" vertical="center" wrapText="1"/>
    </xf>
    <xf numFmtId="0" fontId="12" fillId="0" borderId="11" xfId="0" applyFont="1" applyBorder="1" applyAlignment="1">
      <alignment horizontal="center" vertical="center"/>
    </xf>
    <xf numFmtId="165" fontId="12" fillId="0" borderId="11" xfId="0" applyNumberFormat="1" applyFont="1" applyBorder="1" applyAlignment="1">
      <alignment horizontal="center" vertical="center"/>
    </xf>
    <xf numFmtId="0" fontId="13" fillId="0" borderId="11" xfId="0" applyFont="1" applyBorder="1" applyAlignment="1">
      <alignment horizontal="center" vertical="center"/>
    </xf>
    <xf numFmtId="43" fontId="19" fillId="0" borderId="11" xfId="1" applyFont="1" applyFill="1" applyBorder="1" applyAlignment="1">
      <alignment vertical="center"/>
    </xf>
    <xf numFmtId="43" fontId="12" fillId="0" borderId="27" xfId="1" applyFont="1" applyFill="1" applyBorder="1" applyAlignment="1">
      <alignment horizontal="center" vertical="center"/>
    </xf>
    <xf numFmtId="43" fontId="12" fillId="0" borderId="11" xfId="1" applyFont="1" applyFill="1" applyBorder="1" applyAlignment="1">
      <alignment horizontal="right" vertical="center"/>
    </xf>
    <xf numFmtId="4" fontId="13" fillId="3" borderId="19" xfId="0" applyNumberFormat="1" applyFont="1" applyFill="1" applyBorder="1" applyAlignment="1">
      <alignment horizontal="center" vertical="center"/>
    </xf>
    <xf numFmtId="4" fontId="13" fillId="3" borderId="20" xfId="0" applyNumberFormat="1" applyFont="1" applyFill="1" applyBorder="1" applyAlignment="1">
      <alignment horizontal="center" vertical="center"/>
    </xf>
    <xf numFmtId="0" fontId="27" fillId="3" borderId="0" xfId="0" applyFont="1" applyFill="1" applyAlignment="1">
      <alignment horizontal="center" vertical="center"/>
    </xf>
    <xf numFmtId="0" fontId="16" fillId="0" borderId="0" xfId="0" applyFont="1" applyAlignment="1">
      <alignment horizontal="center" vertical="center"/>
    </xf>
    <xf numFmtId="0" fontId="16" fillId="3" borderId="0" xfId="0" applyFont="1" applyFill="1" applyAlignment="1">
      <alignment horizontal="center" vertical="center"/>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0" xfId="0" applyFont="1" applyFill="1" applyBorder="1" applyAlignment="1">
      <alignment horizontal="right"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9" fillId="0" borderId="0" xfId="0" applyFont="1" applyAlignment="1">
      <alignment horizontal="left" vertical="center" wrapText="1"/>
    </xf>
    <xf numFmtId="4" fontId="5" fillId="3" borderId="10" xfId="0" applyNumberFormat="1" applyFont="1" applyFill="1" applyBorder="1" applyAlignment="1">
      <alignment horizontal="center" vertical="center"/>
    </xf>
    <xf numFmtId="4" fontId="5" fillId="3" borderId="17" xfId="0" applyNumberFormat="1" applyFont="1" applyFill="1" applyBorder="1" applyAlignment="1">
      <alignment horizontal="center" vertical="center"/>
    </xf>
    <xf numFmtId="4" fontId="5" fillId="3" borderId="22" xfId="0" applyNumberFormat="1" applyFont="1" applyFill="1" applyBorder="1" applyAlignment="1">
      <alignment horizontal="center" vertical="center"/>
    </xf>
    <xf numFmtId="4" fontId="5" fillId="3" borderId="23" xfId="0" applyNumberFormat="1"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4" fontId="13" fillId="3" borderId="10" xfId="0" applyNumberFormat="1"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center"/>
    </xf>
  </cellXfs>
  <cellStyles count="10">
    <cellStyle name="Millares" xfId="1" builtinId="3"/>
    <cellStyle name="Millares 2" xfId="2" xr:uid="{00000000-0005-0000-0000-000001000000}"/>
    <cellStyle name="Millares 2 2" xfId="3" xr:uid="{00000000-0005-0000-0000-000002000000}"/>
    <cellStyle name="Millares 3" xfId="4" xr:uid="{00000000-0005-0000-0000-000003000000}"/>
    <cellStyle name="Moneda 2" xfId="5" xr:uid="{00000000-0005-0000-0000-000004000000}"/>
    <cellStyle name="Normal" xfId="0" builtinId="0"/>
    <cellStyle name="Normal 2" xfId="6" xr:uid="{00000000-0005-0000-0000-000006000000}"/>
    <cellStyle name="Normal 3" xfId="7" xr:uid="{00000000-0005-0000-0000-000007000000}"/>
    <cellStyle name="Porcentaje 2" xfId="8" xr:uid="{00000000-0005-0000-0000-000008000000}"/>
    <cellStyle name="Porcentual 2" xfId="9" xr:uid="{00000000-0005-0000-0000-00000900000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126206</xdr:rowOff>
    </xdr:from>
    <xdr:to>
      <xdr:col>3</xdr:col>
      <xdr:colOff>1635919</xdr:colOff>
      <xdr:row>6</xdr:row>
      <xdr:rowOff>78581</xdr:rowOff>
    </xdr:to>
    <xdr:pic>
      <xdr:nvPicPr>
        <xdr:cNvPr id="13537" name="Imagen 3" descr="C:\Users\Sr. Reyes\Desktop\LOGO NUEVO SRSM\timbrado_Metropolitano.png">
          <a:extLst>
            <a:ext uri="{FF2B5EF4-FFF2-40B4-BE49-F238E27FC236}">
              <a16:creationId xmlns:a16="http://schemas.microsoft.com/office/drawing/2014/main" id="{00000000-0008-0000-0000-0000E13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83344" y="126206"/>
          <a:ext cx="2683669" cy="116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371475</xdr:colOff>
      <xdr:row>0</xdr:row>
      <xdr:rowOff>0</xdr:rowOff>
    </xdr:from>
    <xdr:to>
      <xdr:col>6</xdr:col>
      <xdr:colOff>904876</xdr:colOff>
      <xdr:row>4</xdr:row>
      <xdr:rowOff>119062</xdr:rowOff>
    </xdr:to>
    <xdr:pic>
      <xdr:nvPicPr>
        <xdr:cNvPr id="13538" name="Imagen 5" descr="https://drive.google.com/uc?id=1ZeuRMNJ_ubq0Egzw9DzttKC7pmv8pvki&amp;export=download">
          <a:extLst>
            <a:ext uri="{FF2B5EF4-FFF2-40B4-BE49-F238E27FC236}">
              <a16:creationId xmlns:a16="http://schemas.microsoft.com/office/drawing/2014/main" id="{00000000-0008-0000-0000-0000E23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0" y="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57150</xdr:rowOff>
    </xdr:from>
    <xdr:to>
      <xdr:col>5</xdr:col>
      <xdr:colOff>304800</xdr:colOff>
      <xdr:row>6</xdr:row>
      <xdr:rowOff>152400</xdr:rowOff>
    </xdr:to>
    <xdr:pic>
      <xdr:nvPicPr>
        <xdr:cNvPr id="14619" name="Imagen 3" descr="C:\Users\Sr. Reyes\Desktop\LOGO NUEVO SRSM\timbrado_Metropolitano.png">
          <a:extLst>
            <a:ext uri="{FF2B5EF4-FFF2-40B4-BE49-F238E27FC236}">
              <a16:creationId xmlns:a16="http://schemas.microsoft.com/office/drawing/2014/main" id="{00000000-0008-0000-0100-00001B3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47625" y="57150"/>
          <a:ext cx="28384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628650</xdr:colOff>
      <xdr:row>408</xdr:row>
      <xdr:rowOff>28575</xdr:rowOff>
    </xdr:from>
    <xdr:to>
      <xdr:col>7</xdr:col>
      <xdr:colOff>625475</xdr:colOff>
      <xdr:row>418</xdr:row>
      <xdr:rowOff>123825</xdr:rowOff>
    </xdr:to>
    <xdr:pic>
      <xdr:nvPicPr>
        <xdr:cNvPr id="14620" name="Imagen 4">
          <a:extLst>
            <a:ext uri="{FF2B5EF4-FFF2-40B4-BE49-F238E27FC236}">
              <a16:creationId xmlns:a16="http://schemas.microsoft.com/office/drawing/2014/main" id="{00000000-0008-0000-0100-00001C39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 y="54616350"/>
          <a:ext cx="69437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390525</xdr:colOff>
      <xdr:row>0</xdr:row>
      <xdr:rowOff>19050</xdr:rowOff>
    </xdr:from>
    <xdr:to>
      <xdr:col>8</xdr:col>
      <xdr:colOff>1422400</xdr:colOff>
      <xdr:row>4</xdr:row>
      <xdr:rowOff>142875</xdr:rowOff>
    </xdr:to>
    <xdr:pic>
      <xdr:nvPicPr>
        <xdr:cNvPr id="14621" name="Imagen 6" descr="https://drive.google.com/uc?id=1ZeuRMNJ_ubq0Egzw9DzttKC7pmv8pvki&amp;export=download">
          <a:extLst>
            <a:ext uri="{FF2B5EF4-FFF2-40B4-BE49-F238E27FC236}">
              <a16:creationId xmlns:a16="http://schemas.microsoft.com/office/drawing/2014/main" id="{00000000-0008-0000-0100-00001D39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0" y="1905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6</xdr:row>
      <xdr:rowOff>57150</xdr:rowOff>
    </xdr:to>
    <xdr:pic>
      <xdr:nvPicPr>
        <xdr:cNvPr id="15606" name="Imagen 3" descr="C:\Users\Sr. Reyes\Desktop\LOGO NUEVO SRSM\timbrado_Metropolitano.png">
          <a:extLst>
            <a:ext uri="{FF2B5EF4-FFF2-40B4-BE49-F238E27FC236}">
              <a16:creationId xmlns:a16="http://schemas.microsoft.com/office/drawing/2014/main" id="{00000000-0008-0000-0200-0000F6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0"/>
          <a:ext cx="28289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238125</xdr:colOff>
      <xdr:row>0</xdr:row>
      <xdr:rowOff>9525</xdr:rowOff>
    </xdr:from>
    <xdr:to>
      <xdr:col>8</xdr:col>
      <xdr:colOff>1562099</xdr:colOff>
      <xdr:row>4</xdr:row>
      <xdr:rowOff>180975</xdr:rowOff>
    </xdr:to>
    <xdr:pic>
      <xdr:nvPicPr>
        <xdr:cNvPr id="15607" name="Imagen 5" descr="https://drive.google.com/uc?id=1ZeuRMNJ_ubq0Egzw9DzttKC7pmv8pvki&amp;export=download">
          <a:extLst>
            <a:ext uri="{FF2B5EF4-FFF2-40B4-BE49-F238E27FC236}">
              <a16:creationId xmlns:a16="http://schemas.microsoft.com/office/drawing/2014/main" id="{00000000-0008-0000-0200-0000F73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05825" y="9525"/>
          <a:ext cx="27241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63594</xdr:colOff>
      <xdr:row>7</xdr:row>
      <xdr:rowOff>190500</xdr:rowOff>
    </xdr:to>
    <xdr:pic>
      <xdr:nvPicPr>
        <xdr:cNvPr id="16830" name="Imagen 3" descr="C:\Users\Sr. Reyes\Desktop\LOGO NUEVO SRSM\timbrado_Metropolitano.png">
          <a:extLst>
            <a:ext uri="{FF2B5EF4-FFF2-40B4-BE49-F238E27FC236}">
              <a16:creationId xmlns:a16="http://schemas.microsoft.com/office/drawing/2014/main" id="{00000000-0008-0000-0300-0000BE4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154</xdr:row>
      <xdr:rowOff>47625</xdr:rowOff>
    </xdr:from>
    <xdr:to>
      <xdr:col>8</xdr:col>
      <xdr:colOff>619486</xdr:colOff>
      <xdr:row>165</xdr:row>
      <xdr:rowOff>47624</xdr:rowOff>
    </xdr:to>
    <xdr:pic>
      <xdr:nvPicPr>
        <xdr:cNvPr id="16831" name="Imagen 5">
          <a:extLst>
            <a:ext uri="{FF2B5EF4-FFF2-40B4-BE49-F238E27FC236}">
              <a16:creationId xmlns:a16="http://schemas.microsoft.com/office/drawing/2014/main" id="{00000000-0008-0000-0300-0000BF4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3525" y="46101000"/>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155</xdr:row>
      <xdr:rowOff>38100</xdr:rowOff>
    </xdr:from>
    <xdr:to>
      <xdr:col>8</xdr:col>
      <xdr:colOff>771886</xdr:colOff>
      <xdr:row>166</xdr:row>
      <xdr:rowOff>47625</xdr:rowOff>
    </xdr:to>
    <xdr:pic>
      <xdr:nvPicPr>
        <xdr:cNvPr id="16832" name="Imagen 6">
          <a:extLst>
            <a:ext uri="{FF2B5EF4-FFF2-40B4-BE49-F238E27FC236}">
              <a16:creationId xmlns:a16="http://schemas.microsoft.com/office/drawing/2014/main" id="{00000000-0008-0000-0300-0000C04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85925" y="46253400"/>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156</xdr:row>
      <xdr:rowOff>38100</xdr:rowOff>
    </xdr:from>
    <xdr:to>
      <xdr:col>8</xdr:col>
      <xdr:colOff>924286</xdr:colOff>
      <xdr:row>167</xdr:row>
      <xdr:rowOff>38100</xdr:rowOff>
    </xdr:to>
    <xdr:pic>
      <xdr:nvPicPr>
        <xdr:cNvPr id="16833" name="Imagen 7">
          <a:extLst>
            <a:ext uri="{FF2B5EF4-FFF2-40B4-BE49-F238E27FC236}">
              <a16:creationId xmlns:a16="http://schemas.microsoft.com/office/drawing/2014/main" id="{00000000-0008-0000-0300-0000C14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8325" y="46415325"/>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157</xdr:row>
      <xdr:rowOff>28575</xdr:rowOff>
    </xdr:from>
    <xdr:to>
      <xdr:col>8</xdr:col>
      <xdr:colOff>952861</xdr:colOff>
      <xdr:row>168</xdr:row>
      <xdr:rowOff>38101</xdr:rowOff>
    </xdr:to>
    <xdr:pic>
      <xdr:nvPicPr>
        <xdr:cNvPr id="16834" name="Imagen 9">
          <a:extLst>
            <a:ext uri="{FF2B5EF4-FFF2-40B4-BE49-F238E27FC236}">
              <a16:creationId xmlns:a16="http://schemas.microsoft.com/office/drawing/2014/main" id="{00000000-0008-0000-0300-0000C24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0725" y="46567725"/>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9</xdr:col>
      <xdr:colOff>1319732</xdr:colOff>
      <xdr:row>6</xdr:row>
      <xdr:rowOff>47625</xdr:rowOff>
    </xdr:to>
    <xdr:pic>
      <xdr:nvPicPr>
        <xdr:cNvPr id="16835" name="Imagen 8" descr="https://drive.google.com/uc?id=1ZeuRMNJ_ubq0Egzw9DzttKC7pmv8pvki&amp;export=download">
          <a:extLst>
            <a:ext uri="{FF2B5EF4-FFF2-40B4-BE49-F238E27FC236}">
              <a16:creationId xmlns:a16="http://schemas.microsoft.com/office/drawing/2014/main" id="{00000000-0008-0000-0300-0000C34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62875" y="66675"/>
          <a:ext cx="32480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5</xdr:col>
      <xdr:colOff>447675</xdr:colOff>
      <xdr:row>7</xdr:row>
      <xdr:rowOff>190500</xdr:rowOff>
    </xdr:to>
    <xdr:pic>
      <xdr:nvPicPr>
        <xdr:cNvPr id="8745" name="Imagen 3" descr="C:\Users\Sr. Reyes\Desktop\LOGO NUEVO SRSM\timbrado_Metropolitano.png">
          <a:extLst>
            <a:ext uri="{FF2B5EF4-FFF2-40B4-BE49-F238E27FC236}">
              <a16:creationId xmlns:a16="http://schemas.microsoft.com/office/drawing/2014/main" id="{00000000-0008-0000-0400-00002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1343025</xdr:colOff>
      <xdr:row>1</xdr:row>
      <xdr:rowOff>66675</xdr:rowOff>
    </xdr:from>
    <xdr:to>
      <xdr:col>10</xdr:col>
      <xdr:colOff>95250</xdr:colOff>
      <xdr:row>6</xdr:row>
      <xdr:rowOff>171450</xdr:rowOff>
    </xdr:to>
    <xdr:pic>
      <xdr:nvPicPr>
        <xdr:cNvPr id="8746" name="Imagen 5" descr="https://drive.google.com/uc?id=1ZeuRMNJ_ubq0Egzw9DzttKC7pmv8pvki&amp;export=download">
          <a:extLst>
            <a:ext uri="{FF2B5EF4-FFF2-40B4-BE49-F238E27FC236}">
              <a16:creationId xmlns:a16="http://schemas.microsoft.com/office/drawing/2014/main" id="{00000000-0008-0000-0400-00002A2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2875" y="228600"/>
          <a:ext cx="31432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277906</xdr:colOff>
      <xdr:row>7</xdr:row>
      <xdr:rowOff>190500</xdr:rowOff>
    </xdr:to>
    <xdr:pic>
      <xdr:nvPicPr>
        <xdr:cNvPr id="2" name="Imagen 3" descr="C:\Users\Sr. Reyes\Desktop\LOGO NUEVO SRSM\timbrado_Metropolitano.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21081"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91</xdr:row>
      <xdr:rowOff>47625</xdr:rowOff>
    </xdr:from>
    <xdr:to>
      <xdr:col>8</xdr:col>
      <xdr:colOff>833799</xdr:colOff>
      <xdr:row>102</xdr:row>
      <xdr:rowOff>47625</xdr:rowOff>
    </xdr:to>
    <xdr:pic>
      <xdr:nvPicPr>
        <xdr:cNvPr id="3" name="Imagen 5">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25803225"/>
          <a:ext cx="6929799" cy="1781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92</xdr:row>
      <xdr:rowOff>38100</xdr:rowOff>
    </xdr:from>
    <xdr:to>
      <xdr:col>8</xdr:col>
      <xdr:colOff>948099</xdr:colOff>
      <xdr:row>103</xdr:row>
      <xdr:rowOff>47624</xdr:rowOff>
    </xdr:to>
    <xdr:pic>
      <xdr:nvPicPr>
        <xdr:cNvPr id="4" name="Imagen 6">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25955625"/>
          <a:ext cx="6929799" cy="179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93</xdr:row>
      <xdr:rowOff>38100</xdr:rowOff>
    </xdr:from>
    <xdr:to>
      <xdr:col>8</xdr:col>
      <xdr:colOff>948099</xdr:colOff>
      <xdr:row>104</xdr:row>
      <xdr:rowOff>38102</xdr:rowOff>
    </xdr:to>
    <xdr:pic>
      <xdr:nvPicPr>
        <xdr:cNvPr id="5" name="Imagen 7">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26117550"/>
          <a:ext cx="6929799" cy="1781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94</xdr:row>
      <xdr:rowOff>28575</xdr:rowOff>
    </xdr:from>
    <xdr:to>
      <xdr:col>8</xdr:col>
      <xdr:colOff>948099</xdr:colOff>
      <xdr:row>105</xdr:row>
      <xdr:rowOff>38102</xdr:rowOff>
    </xdr:to>
    <xdr:pic>
      <xdr:nvPicPr>
        <xdr:cNvPr id="6" name="Imagen 9">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26269950"/>
          <a:ext cx="6929799" cy="1790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9</xdr:col>
      <xdr:colOff>1319732</xdr:colOff>
      <xdr:row>6</xdr:row>
      <xdr:rowOff>47625</xdr:rowOff>
    </xdr:to>
    <xdr:pic>
      <xdr:nvPicPr>
        <xdr:cNvPr id="7" name="Imagen 8" descr="https://drive.google.com/uc?id=1ZeuRMNJ_ubq0Egzw9DzttKC7pmv8pvki&amp;export=download">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372350" y="66675"/>
          <a:ext cx="3243782"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277906</xdr:colOff>
      <xdr:row>7</xdr:row>
      <xdr:rowOff>190500</xdr:rowOff>
    </xdr:to>
    <xdr:pic>
      <xdr:nvPicPr>
        <xdr:cNvPr id="2" name="Imagen 3" descr="C:\Users\Sr. Reyes\Desktop\LOGO NUEVO SRSM\timbrado_Metropolitano.png">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21081"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112</xdr:row>
      <xdr:rowOff>47625</xdr:rowOff>
    </xdr:from>
    <xdr:to>
      <xdr:col>8</xdr:col>
      <xdr:colOff>833799</xdr:colOff>
      <xdr:row>123</xdr:row>
      <xdr:rowOff>47626</xdr:rowOff>
    </xdr:to>
    <xdr:pic>
      <xdr:nvPicPr>
        <xdr:cNvPr id="3" name="Imagen 5">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4830425"/>
          <a:ext cx="6929799"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113</xdr:row>
      <xdr:rowOff>38100</xdr:rowOff>
    </xdr:from>
    <xdr:to>
      <xdr:col>8</xdr:col>
      <xdr:colOff>948099</xdr:colOff>
      <xdr:row>124</xdr:row>
      <xdr:rowOff>47624</xdr:rowOff>
    </xdr:to>
    <xdr:pic>
      <xdr:nvPicPr>
        <xdr:cNvPr id="4" name="Imagen 6">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14982825"/>
          <a:ext cx="6929799" cy="179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114</xdr:row>
      <xdr:rowOff>38100</xdr:rowOff>
    </xdr:from>
    <xdr:to>
      <xdr:col>8</xdr:col>
      <xdr:colOff>948099</xdr:colOff>
      <xdr:row>125</xdr:row>
      <xdr:rowOff>38103</xdr:rowOff>
    </xdr:to>
    <xdr:pic>
      <xdr:nvPicPr>
        <xdr:cNvPr id="5" name="Imagen 7">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15144750"/>
          <a:ext cx="6929799" cy="17811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115</xdr:row>
      <xdr:rowOff>28575</xdr:rowOff>
    </xdr:from>
    <xdr:to>
      <xdr:col>8</xdr:col>
      <xdr:colOff>948099</xdr:colOff>
      <xdr:row>126</xdr:row>
      <xdr:rowOff>38102</xdr:rowOff>
    </xdr:to>
    <xdr:pic>
      <xdr:nvPicPr>
        <xdr:cNvPr id="6" name="Imagen 9">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15297150"/>
          <a:ext cx="6929799" cy="1790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9</xdr:col>
      <xdr:colOff>1319732</xdr:colOff>
      <xdr:row>6</xdr:row>
      <xdr:rowOff>47625</xdr:rowOff>
    </xdr:to>
    <xdr:pic>
      <xdr:nvPicPr>
        <xdr:cNvPr id="7" name="Imagen 8" descr="https://drive.google.com/uc?id=1ZeuRMNJ_ubq0Egzw9DzttKC7pmv8pvki&amp;export=download">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372350" y="66675"/>
          <a:ext cx="3243782"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NCART%202026/LIBRO%20BANCO%2031%20DIC%2025%20-26.xlsx" TargetMode="External"/><Relationship Id="rId2" Type="http://schemas.openxmlformats.org/officeDocument/2006/relationships/externalLinkPath" Target="file:///C:\Users\julia.villar\Desktop\DOCUMENTOS%20PARA%20DISPONIBLIDAD\INCART%202026\LIBRO%20BANCO%2031%20DIC%2025%20-26.xlsx" TargetMode="External"/><Relationship Id="rId1" Type="http://schemas.openxmlformats.org/officeDocument/2006/relationships/externalLinkPath" Target="/Users/julia.villar/Desktop/DOCUMENTOS%20PARA%20DISPONIBLIDAD/INCART%202026/LIBRO%20BANCO%2031%20DIC%2025%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orange.Perez/Downloads/DISPONIBILIDAD%20LIBRO%20BANCO%20ACTUALIZADO%202018.....xlsx" TargetMode="External"/><Relationship Id="rId1" Type="http://schemas.openxmlformats.org/officeDocument/2006/relationships/externalLinkPath" Target="/Users/Sorange.Perez/Downloads/DISPONIBILIDAD%20LIBRO%20BANCO%20ACTUALIZAD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TA. RECOLECTORA (010) y 3000"/>
      <sheetName val="Hoja1"/>
      <sheetName val="formato para DDPI"/>
      <sheetName val="CTA. RECOLECTORA AUXILIAR 3001"/>
      <sheetName val="CTA. OPERATIVA.(160)"/>
      <sheetName val="CTA. NOMINA 2000"/>
      <sheetName val="CTA. FONDOCYT 960"/>
      <sheetName val="CTA.  2000 ONCO"/>
      <sheetName val="CTA.  2000 ONCO."/>
      <sheetName val="CTA.  3103 F. REPONIBLE"/>
      <sheetName val="CTA.  3103 F. REPONIBLE."/>
      <sheetName val="CTA. DOLARES 1500"/>
      <sheetName val="CTA. EUROS 8000 "/>
      <sheetName val="CTA. EUROS 8001"/>
    </sheetNames>
    <sheetDataSet>
      <sheetData sheetId="0">
        <row r="908">
          <cell r="G908">
            <v>101751950.94379999</v>
          </cell>
        </row>
        <row r="1243">
          <cell r="G1243">
            <v>31114815.389800057</v>
          </cell>
        </row>
      </sheetData>
      <sheetData sheetId="1"/>
      <sheetData sheetId="2"/>
      <sheetData sheetId="3">
        <row r="699">
          <cell r="J699">
            <v>-58121541.195700042</v>
          </cell>
        </row>
        <row r="836">
          <cell r="J836">
            <v>-27013069.455700032</v>
          </cell>
        </row>
      </sheetData>
      <sheetData sheetId="4">
        <row r="13">
          <cell r="J13">
            <v>23157.403400009345</v>
          </cell>
        </row>
        <row r="16">
          <cell r="J16">
            <v>993495.98340000934</v>
          </cell>
        </row>
      </sheetData>
      <sheetData sheetId="5">
        <row r="166">
          <cell r="G166">
            <v>236078212.18643224</v>
          </cell>
        </row>
        <row r="188">
          <cell r="G188">
            <v>171980154.69643226</v>
          </cell>
        </row>
      </sheetData>
      <sheetData sheetId="6">
        <row r="13">
          <cell r="J13">
            <v>1178467.0799999998</v>
          </cell>
        </row>
        <row r="14">
          <cell r="J14">
            <v>1178292.0799999998</v>
          </cell>
        </row>
      </sheetData>
      <sheetData sheetId="7"/>
      <sheetData sheetId="8">
        <row r="26">
          <cell r="G26">
            <v>880230.07999999984</v>
          </cell>
        </row>
        <row r="29">
          <cell r="G29">
            <v>880596.39999999991</v>
          </cell>
        </row>
      </sheetData>
      <sheetData sheetId="9"/>
      <sheetData sheetId="10">
        <row r="45">
          <cell r="J45">
            <v>11030.860499999926</v>
          </cell>
        </row>
        <row r="46">
          <cell r="J46">
            <v>10855.860499999926</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ISPONIBILIDAD"/>
      <sheetName val="CUENTA SUBVENCION DE NOMINA"/>
      <sheetName val="CTA. RECOLECTORA (010)"/>
      <sheetName val="CTA. RECOLECTORA AUXILIAR"/>
      <sheetName val="CTA. OPERATIVA.(160)"/>
      <sheetName val="CTA. NOMINA 2018"/>
      <sheetName val="Hoja1"/>
      <sheetName val="RENTA CAFETERIA  JULIO 2018"/>
    </sheetNames>
    <sheetDataSet>
      <sheetData sheetId="0"/>
      <sheetData sheetId="1"/>
      <sheetData sheetId="2">
        <row r="6">
          <cell r="E6">
            <v>0</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Brío">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C000"/>
  </sheetPr>
  <dimension ref="A1:N389"/>
  <sheetViews>
    <sheetView topLeftCell="B1" zoomScale="70" zoomScaleNormal="70" zoomScaleSheetLayoutView="50" workbookViewId="0">
      <selection activeCell="A9" sqref="A9:G9"/>
    </sheetView>
  </sheetViews>
  <sheetFormatPr baseColWidth="10" defaultColWidth="9.140625" defaultRowHeight="12.75" x14ac:dyDescent="0.2"/>
  <cols>
    <col min="1" max="1" width="16.28515625" style="1" hidden="1" customWidth="1"/>
    <col min="2" max="2" width="16.85546875" style="1" customWidth="1"/>
    <col min="3" max="3" width="12.5703125" style="1" hidden="1" customWidth="1"/>
    <col min="4" max="4" width="79.7109375" style="1" customWidth="1"/>
    <col min="5" max="5" width="33.85546875" style="1" customWidth="1"/>
    <col min="6" max="6" width="31" style="186" customWidth="1"/>
    <col min="7" max="7" width="46.42578125" style="1" customWidth="1"/>
    <col min="8" max="8" width="19.28515625" style="11" bestFit="1" customWidth="1"/>
    <col min="9" max="9" width="21.5703125" style="11" customWidth="1"/>
    <col min="10" max="11" width="9.140625" style="11"/>
    <col min="12" max="16384" width="9.140625" style="1"/>
  </cols>
  <sheetData>
    <row r="1" spans="1:14" s="11" customFormat="1" ht="15" customHeight="1" x14ac:dyDescent="0.2">
      <c r="F1" s="174"/>
    </row>
    <row r="2" spans="1:14" s="11" customFormat="1" x14ac:dyDescent="0.2">
      <c r="F2" s="174"/>
    </row>
    <row r="3" spans="1:14" s="14" customFormat="1" ht="12" customHeight="1" x14ac:dyDescent="0.2">
      <c r="F3" s="175"/>
    </row>
    <row r="4" spans="1:14" s="15" customFormat="1" ht="18" customHeight="1" x14ac:dyDescent="0.3">
      <c r="A4" s="16"/>
      <c r="B4" s="12"/>
      <c r="C4" s="16"/>
      <c r="D4" s="16"/>
      <c r="E4" s="16"/>
      <c r="F4" s="176"/>
      <c r="G4" s="16"/>
      <c r="H4" s="16"/>
      <c r="I4" s="16"/>
    </row>
    <row r="5" spans="1:14" s="13" customFormat="1" ht="18.75" x14ac:dyDescent="0.2">
      <c r="A5" s="225"/>
      <c r="B5" s="225"/>
      <c r="C5" s="225"/>
      <c r="D5" s="225"/>
      <c r="E5" s="225"/>
      <c r="F5" s="225"/>
      <c r="G5" s="225"/>
    </row>
    <row r="6" spans="1:14" s="15" customFormat="1" ht="18.75" x14ac:dyDescent="0.3">
      <c r="A6" s="225" t="s">
        <v>10</v>
      </c>
      <c r="B6" s="225"/>
      <c r="C6" s="225"/>
      <c r="D6" s="225"/>
      <c r="E6" s="225"/>
      <c r="F6" s="225"/>
      <c r="G6" s="225"/>
      <c r="H6" s="16"/>
      <c r="I6" s="16"/>
    </row>
    <row r="7" spans="1:14" s="14" customFormat="1" ht="18.75" x14ac:dyDescent="0.2">
      <c r="A7" s="225" t="s">
        <v>14</v>
      </c>
      <c r="B7" s="225"/>
      <c r="C7" s="225"/>
      <c r="D7" s="225"/>
      <c r="E7" s="225"/>
      <c r="F7" s="225"/>
      <c r="G7" s="225"/>
    </row>
    <row r="8" spans="1:14" s="14" customFormat="1" ht="21" customHeight="1" x14ac:dyDescent="0.2">
      <c r="A8" s="226" t="s">
        <v>3</v>
      </c>
      <c r="B8" s="226"/>
      <c r="C8" s="226"/>
      <c r="D8" s="226"/>
      <c r="E8" s="226"/>
      <c r="F8" s="226"/>
      <c r="G8" s="226"/>
    </row>
    <row r="9" spans="1:14" s="14" customFormat="1" ht="18.75" x14ac:dyDescent="0.2">
      <c r="A9" s="226" t="s">
        <v>80</v>
      </c>
      <c r="B9" s="226"/>
      <c r="C9" s="226"/>
      <c r="D9" s="226"/>
      <c r="E9" s="226"/>
      <c r="F9" s="226"/>
      <c r="G9" s="226"/>
    </row>
    <row r="10" spans="1:14" s="14" customFormat="1" ht="18.75" x14ac:dyDescent="0.2">
      <c r="A10" s="15"/>
      <c r="B10" s="27"/>
      <c r="C10" s="27"/>
      <c r="D10" s="27"/>
      <c r="E10" s="27"/>
      <c r="F10" s="177"/>
      <c r="G10" s="15"/>
    </row>
    <row r="11" spans="1:14" s="14" customFormat="1" ht="18.75" x14ac:dyDescent="0.2">
      <c r="A11" s="15"/>
      <c r="B11" s="27"/>
      <c r="C11" s="27"/>
      <c r="D11" s="27"/>
      <c r="E11" s="27"/>
      <c r="F11" s="177"/>
      <c r="G11" s="15"/>
    </row>
    <row r="12" spans="1:14" s="11" customFormat="1" ht="19.5" customHeight="1" thickBot="1" x14ac:dyDescent="0.25">
      <c r="F12" s="174"/>
      <c r="N12" s="26"/>
    </row>
    <row r="13" spans="1:14" s="3" customFormat="1" ht="27.75" customHeight="1" thickTop="1" thickBot="1" x14ac:dyDescent="0.25">
      <c r="A13" s="230"/>
      <c r="B13" s="228" t="s">
        <v>13</v>
      </c>
      <c r="C13" s="228"/>
      <c r="D13" s="228"/>
      <c r="E13" s="228"/>
      <c r="F13" s="228"/>
      <c r="G13" s="228"/>
      <c r="H13" s="7"/>
      <c r="I13" s="7"/>
      <c r="J13" s="7"/>
      <c r="K13" s="7"/>
    </row>
    <row r="14" spans="1:14" s="3" customFormat="1" ht="27.75" customHeight="1" thickTop="1" thickBot="1" x14ac:dyDescent="0.25">
      <c r="A14" s="230"/>
      <c r="B14" s="229" t="s">
        <v>14</v>
      </c>
      <c r="C14" s="229"/>
      <c r="D14" s="229"/>
      <c r="E14" s="229"/>
      <c r="F14" s="229"/>
      <c r="G14" s="71">
        <f>+'[1]CTA. RECOLECTORA (010) y 3000'!$G$908</f>
        <v>101751950.94379999</v>
      </c>
      <c r="H14" s="7"/>
      <c r="I14" s="7"/>
      <c r="J14" s="7"/>
      <c r="K14" s="7"/>
    </row>
    <row r="15" spans="1:14" s="3" customFormat="1" ht="26.25" customHeight="1" thickTop="1" thickBot="1" x14ac:dyDescent="0.25">
      <c r="A15" s="230"/>
      <c r="B15" s="227"/>
      <c r="C15" s="227"/>
      <c r="D15" s="227"/>
      <c r="E15" s="227"/>
      <c r="F15" s="227"/>
      <c r="G15" s="71">
        <v>0</v>
      </c>
      <c r="H15" s="7"/>
      <c r="I15" s="7"/>
      <c r="J15" s="7"/>
      <c r="K15" s="7"/>
    </row>
    <row r="16" spans="1:14" s="3" customFormat="1" ht="34.5" customHeight="1" thickTop="1" thickBot="1" x14ac:dyDescent="0.25">
      <c r="A16" s="231"/>
      <c r="B16" s="57" t="s">
        <v>4</v>
      </c>
      <c r="C16" s="57" t="s">
        <v>5</v>
      </c>
      <c r="D16" s="57" t="s">
        <v>6</v>
      </c>
      <c r="E16" s="57" t="s">
        <v>0</v>
      </c>
      <c r="F16" s="71" t="s">
        <v>1</v>
      </c>
      <c r="G16" s="57" t="s">
        <v>2</v>
      </c>
      <c r="H16" s="7"/>
      <c r="I16" s="7"/>
      <c r="J16" s="7"/>
      <c r="K16" s="7"/>
    </row>
    <row r="17" spans="1:8" s="10" customFormat="1" ht="36.75" customHeight="1" thickTop="1" thickBot="1" x14ac:dyDescent="0.25">
      <c r="A17" s="37"/>
      <c r="B17" s="146"/>
      <c r="C17" s="147"/>
      <c r="D17" s="146">
        <v>46081</v>
      </c>
      <c r="E17" s="148">
        <f>'[2]CTA. RECOLECTORA (010)'!E6</f>
        <v>0</v>
      </c>
      <c r="F17" s="149">
        <v>0</v>
      </c>
      <c r="G17" s="150">
        <f>+G14</f>
        <v>101751950.94379999</v>
      </c>
      <c r="H17" s="75"/>
    </row>
    <row r="18" spans="1:8" s="10" customFormat="1" ht="27" customHeight="1" thickTop="1" thickBot="1" x14ac:dyDescent="0.25">
      <c r="A18" s="38"/>
      <c r="B18" s="111">
        <v>46082</v>
      </c>
      <c r="C18" s="112"/>
      <c r="D18" s="113" t="s">
        <v>81</v>
      </c>
      <c r="E18" s="114"/>
      <c r="F18" s="178">
        <v>3086.72</v>
      </c>
      <c r="G18" s="115">
        <f>G17+E18-F18</f>
        <v>101748864.22379999</v>
      </c>
    </row>
    <row r="19" spans="1:8" s="10" customFormat="1" ht="27" customHeight="1" thickTop="1" thickBot="1" x14ac:dyDescent="0.25">
      <c r="A19" s="202"/>
      <c r="B19" s="111">
        <v>46082</v>
      </c>
      <c r="C19" s="112"/>
      <c r="D19" s="113" t="s">
        <v>82</v>
      </c>
      <c r="E19" s="114">
        <v>850</v>
      </c>
      <c r="F19" s="203"/>
      <c r="G19" s="115">
        <f t="shared" ref="G19:G82" si="0">G18+E19-F19</f>
        <v>101749714.22379999</v>
      </c>
    </row>
    <row r="20" spans="1:8" s="10" customFormat="1" ht="18" thickTop="1" thickBot="1" x14ac:dyDescent="0.25">
      <c r="A20" s="21"/>
      <c r="B20" s="116">
        <v>46082</v>
      </c>
      <c r="C20" s="117"/>
      <c r="D20" s="113" t="s">
        <v>36</v>
      </c>
      <c r="E20" s="114">
        <v>31040</v>
      </c>
      <c r="F20" s="179"/>
      <c r="G20" s="115">
        <f t="shared" si="0"/>
        <v>101780754.22379999</v>
      </c>
    </row>
    <row r="21" spans="1:8" s="7" customFormat="1" ht="18" thickTop="1" thickBot="1" x14ac:dyDescent="0.25">
      <c r="A21" s="21"/>
      <c r="B21" s="116">
        <v>46082</v>
      </c>
      <c r="C21" s="117"/>
      <c r="D21" s="113" t="s">
        <v>26</v>
      </c>
      <c r="E21" s="114">
        <v>32740</v>
      </c>
      <c r="F21" s="179">
        <v>1668.5</v>
      </c>
      <c r="G21" s="115">
        <f t="shared" si="0"/>
        <v>101811825.72379999</v>
      </c>
    </row>
    <row r="22" spans="1:8" s="7" customFormat="1" ht="18" thickTop="1" thickBot="1" x14ac:dyDescent="0.25">
      <c r="A22" s="21"/>
      <c r="B22" s="116">
        <v>46083</v>
      </c>
      <c r="C22" s="117"/>
      <c r="D22" s="113" t="s">
        <v>36</v>
      </c>
      <c r="E22" s="114">
        <v>5000</v>
      </c>
      <c r="F22" s="179"/>
      <c r="G22" s="115">
        <f t="shared" si="0"/>
        <v>101816825.72379999</v>
      </c>
    </row>
    <row r="23" spans="1:8" s="7" customFormat="1" ht="18" thickTop="1" thickBot="1" x14ac:dyDescent="0.25">
      <c r="A23" s="21"/>
      <c r="B23" s="116">
        <v>46083</v>
      </c>
      <c r="C23" s="117"/>
      <c r="D23" s="113" t="s">
        <v>36</v>
      </c>
      <c r="E23" s="114">
        <v>60540</v>
      </c>
      <c r="F23" s="179"/>
      <c r="G23" s="115">
        <f t="shared" si="0"/>
        <v>101877365.72379999</v>
      </c>
    </row>
    <row r="24" spans="1:8" s="7" customFormat="1" ht="18" thickTop="1" thickBot="1" x14ac:dyDescent="0.25">
      <c r="A24" s="21"/>
      <c r="B24" s="116">
        <v>46083</v>
      </c>
      <c r="C24" s="117"/>
      <c r="D24" s="113" t="s">
        <v>36</v>
      </c>
      <c r="E24" s="114">
        <v>50240</v>
      </c>
      <c r="F24" s="179"/>
      <c r="G24" s="115">
        <f t="shared" si="0"/>
        <v>101927605.72379999</v>
      </c>
    </row>
    <row r="25" spans="1:8" s="7" customFormat="1" ht="18" thickTop="1" thickBot="1" x14ac:dyDescent="0.25">
      <c r="A25" s="21"/>
      <c r="B25" s="116">
        <v>46083</v>
      </c>
      <c r="C25" s="117"/>
      <c r="D25" s="113" t="s">
        <v>36</v>
      </c>
      <c r="E25" s="114">
        <v>23050</v>
      </c>
      <c r="F25" s="179"/>
      <c r="G25" s="115">
        <f t="shared" si="0"/>
        <v>101950655.72379999</v>
      </c>
    </row>
    <row r="26" spans="1:8" s="7" customFormat="1" ht="18" thickTop="1" thickBot="1" x14ac:dyDescent="0.25">
      <c r="A26" s="21"/>
      <c r="B26" s="116">
        <v>46083</v>
      </c>
      <c r="C26" s="117"/>
      <c r="D26" s="113" t="s">
        <v>36</v>
      </c>
      <c r="E26" s="114">
        <v>3050</v>
      </c>
      <c r="F26" s="179"/>
      <c r="G26" s="115">
        <f t="shared" si="0"/>
        <v>101953705.72379999</v>
      </c>
    </row>
    <row r="27" spans="1:8" s="7" customFormat="1" ht="24.75" customHeight="1" thickTop="1" thickBot="1" x14ac:dyDescent="0.25">
      <c r="A27" s="21"/>
      <c r="B27" s="116">
        <v>46083</v>
      </c>
      <c r="C27" s="117"/>
      <c r="D27" s="113" t="s">
        <v>36</v>
      </c>
      <c r="E27" s="114">
        <v>46130</v>
      </c>
      <c r="F27" s="179"/>
      <c r="G27" s="115">
        <f t="shared" si="0"/>
        <v>101999835.72379999</v>
      </c>
    </row>
    <row r="28" spans="1:8" s="7" customFormat="1" ht="18" thickTop="1" thickBot="1" x14ac:dyDescent="0.25">
      <c r="A28" s="21"/>
      <c r="B28" s="116">
        <v>46083</v>
      </c>
      <c r="C28" s="117"/>
      <c r="D28" s="113" t="s">
        <v>36</v>
      </c>
      <c r="E28" s="114">
        <v>10785</v>
      </c>
      <c r="F28" s="179"/>
      <c r="G28" s="115">
        <f t="shared" si="0"/>
        <v>102010620.72379999</v>
      </c>
    </row>
    <row r="29" spans="1:8" s="7" customFormat="1" ht="27" customHeight="1" thickTop="1" thickBot="1" x14ac:dyDescent="0.25">
      <c r="A29" s="21"/>
      <c r="B29" s="116">
        <v>46083</v>
      </c>
      <c r="C29" s="117"/>
      <c r="D29" s="113" t="s">
        <v>26</v>
      </c>
      <c r="E29" s="114">
        <v>73978.429999999993</v>
      </c>
      <c r="F29" s="179">
        <v>1963.07</v>
      </c>
      <c r="G29" s="115">
        <f t="shared" si="0"/>
        <v>102082636.0838</v>
      </c>
    </row>
    <row r="30" spans="1:8" s="7" customFormat="1" ht="27.75" customHeight="1" thickTop="1" thickBot="1" x14ac:dyDescent="0.25">
      <c r="A30" s="21"/>
      <c r="B30" s="116">
        <v>46083</v>
      </c>
      <c r="C30" s="117"/>
      <c r="D30" s="113" t="s">
        <v>83</v>
      </c>
      <c r="E30" s="114">
        <v>16007.56</v>
      </c>
      <c r="F30" s="179"/>
      <c r="G30" s="115">
        <f t="shared" si="0"/>
        <v>102098643.64380001</v>
      </c>
    </row>
    <row r="31" spans="1:8" s="7" customFormat="1" ht="31.5" thickTop="1" thickBot="1" x14ac:dyDescent="0.25">
      <c r="A31" s="21"/>
      <c r="B31" s="116">
        <v>46083</v>
      </c>
      <c r="C31" s="117"/>
      <c r="D31" s="113" t="s">
        <v>84</v>
      </c>
      <c r="E31" s="114">
        <v>123600</v>
      </c>
      <c r="F31" s="179"/>
      <c r="G31" s="115">
        <f t="shared" si="0"/>
        <v>102222243.64380001</v>
      </c>
    </row>
    <row r="32" spans="1:8" s="7" customFormat="1" ht="57.75" customHeight="1" thickTop="1" thickBot="1" x14ac:dyDescent="0.25">
      <c r="A32" s="21"/>
      <c r="B32" s="116">
        <v>46083</v>
      </c>
      <c r="C32" s="117"/>
      <c r="D32" s="113" t="s">
        <v>83</v>
      </c>
      <c r="E32" s="114">
        <v>166269.71</v>
      </c>
      <c r="F32" s="179"/>
      <c r="G32" s="115">
        <f t="shared" si="0"/>
        <v>102388513.3538</v>
      </c>
    </row>
    <row r="33" spans="1:7" s="7" customFormat="1" ht="18" thickTop="1" thickBot="1" x14ac:dyDescent="0.25">
      <c r="A33" s="21"/>
      <c r="B33" s="116">
        <v>46083</v>
      </c>
      <c r="C33" s="117"/>
      <c r="D33" s="113" t="s">
        <v>69</v>
      </c>
      <c r="E33" s="114">
        <v>236659.05</v>
      </c>
      <c r="F33" s="179"/>
      <c r="G33" s="115">
        <f t="shared" si="0"/>
        <v>102625172.4038</v>
      </c>
    </row>
    <row r="34" spans="1:7" s="7" customFormat="1" ht="23.25" customHeight="1" thickTop="1" thickBot="1" x14ac:dyDescent="0.25">
      <c r="A34" s="21"/>
      <c r="B34" s="116">
        <v>46083</v>
      </c>
      <c r="C34" s="117"/>
      <c r="D34" s="113" t="s">
        <v>59</v>
      </c>
      <c r="E34" s="114">
        <v>14400</v>
      </c>
      <c r="F34" s="179"/>
      <c r="G34" s="115">
        <f t="shared" si="0"/>
        <v>102639572.4038</v>
      </c>
    </row>
    <row r="35" spans="1:7" s="7" customFormat="1" ht="18" thickTop="1" thickBot="1" x14ac:dyDescent="0.25">
      <c r="A35" s="21"/>
      <c r="B35" s="116">
        <v>46083</v>
      </c>
      <c r="C35" s="117"/>
      <c r="D35" s="113" t="s">
        <v>59</v>
      </c>
      <c r="E35" s="114">
        <v>140910</v>
      </c>
      <c r="F35" s="179"/>
      <c r="G35" s="115">
        <f t="shared" si="0"/>
        <v>102780482.4038</v>
      </c>
    </row>
    <row r="36" spans="1:7" s="7" customFormat="1" ht="18" thickTop="1" thickBot="1" x14ac:dyDescent="0.25">
      <c r="A36" s="21"/>
      <c r="B36" s="116">
        <v>46083</v>
      </c>
      <c r="C36" s="117"/>
      <c r="D36" s="113" t="s">
        <v>59</v>
      </c>
      <c r="E36" s="114">
        <v>5486095.8300000001</v>
      </c>
      <c r="F36" s="179"/>
      <c r="G36" s="115">
        <f t="shared" si="0"/>
        <v>108266578.23379999</v>
      </c>
    </row>
    <row r="37" spans="1:7" s="7" customFormat="1" ht="18" thickTop="1" thickBot="1" x14ac:dyDescent="0.25">
      <c r="A37" s="21"/>
      <c r="B37" s="116">
        <v>46083</v>
      </c>
      <c r="C37" s="117"/>
      <c r="D37" s="113" t="s">
        <v>59</v>
      </c>
      <c r="E37" s="114">
        <v>20590.93</v>
      </c>
      <c r="F37" s="179"/>
      <c r="G37" s="115">
        <f t="shared" si="0"/>
        <v>108287169.1638</v>
      </c>
    </row>
    <row r="38" spans="1:7" s="7" customFormat="1" ht="18" thickTop="1" thickBot="1" x14ac:dyDescent="0.25">
      <c r="A38" s="21"/>
      <c r="B38" s="116">
        <v>46083</v>
      </c>
      <c r="C38" s="117"/>
      <c r="D38" s="113" t="s">
        <v>59</v>
      </c>
      <c r="E38" s="114">
        <v>304351.26</v>
      </c>
      <c r="F38" s="179"/>
      <c r="G38" s="115">
        <f t="shared" si="0"/>
        <v>108591520.42380001</v>
      </c>
    </row>
    <row r="39" spans="1:7" s="7" customFormat="1" ht="15" customHeight="1" thickTop="1" thickBot="1" x14ac:dyDescent="0.25">
      <c r="A39" s="21"/>
      <c r="B39" s="116">
        <v>46083</v>
      </c>
      <c r="C39" s="117"/>
      <c r="D39" s="113" t="s">
        <v>59</v>
      </c>
      <c r="E39" s="114">
        <v>677550.6</v>
      </c>
      <c r="F39" s="179"/>
      <c r="G39" s="115">
        <f t="shared" si="0"/>
        <v>109269071.0238</v>
      </c>
    </row>
    <row r="40" spans="1:7" s="7" customFormat="1" ht="18" thickTop="1" thickBot="1" x14ac:dyDescent="0.25">
      <c r="A40" s="21"/>
      <c r="B40" s="116">
        <v>46083</v>
      </c>
      <c r="C40" s="117"/>
      <c r="D40" s="113" t="s">
        <v>59</v>
      </c>
      <c r="E40" s="114">
        <v>1306486.54</v>
      </c>
      <c r="F40" s="179"/>
      <c r="G40" s="115">
        <f t="shared" si="0"/>
        <v>110575557.56380001</v>
      </c>
    </row>
    <row r="41" spans="1:7" s="7" customFormat="1" ht="56.25" customHeight="1" thickTop="1" thickBot="1" x14ac:dyDescent="0.25">
      <c r="A41" s="21"/>
      <c r="B41" s="116">
        <v>46083</v>
      </c>
      <c r="C41" s="117"/>
      <c r="D41" s="113" t="s">
        <v>85</v>
      </c>
      <c r="E41" s="114">
        <v>1500</v>
      </c>
      <c r="F41" s="179"/>
      <c r="G41" s="115">
        <f t="shared" si="0"/>
        <v>110577057.56380001</v>
      </c>
    </row>
    <row r="42" spans="1:7" s="7" customFormat="1" ht="60" customHeight="1" thickTop="1" thickBot="1" x14ac:dyDescent="0.25">
      <c r="A42" s="21"/>
      <c r="B42" s="116">
        <v>46083</v>
      </c>
      <c r="C42" s="117"/>
      <c r="D42" s="113" t="s">
        <v>86</v>
      </c>
      <c r="E42" s="114">
        <v>2000</v>
      </c>
      <c r="F42" s="179"/>
      <c r="G42" s="115">
        <f t="shared" si="0"/>
        <v>110579057.56380001</v>
      </c>
    </row>
    <row r="43" spans="1:7" s="7" customFormat="1" ht="86.25" customHeight="1" thickTop="1" thickBot="1" x14ac:dyDescent="0.25">
      <c r="A43" s="21"/>
      <c r="B43" s="116">
        <v>46083</v>
      </c>
      <c r="C43" s="117"/>
      <c r="D43" s="113" t="s">
        <v>87</v>
      </c>
      <c r="E43" s="114">
        <v>2477</v>
      </c>
      <c r="F43" s="180"/>
      <c r="G43" s="115">
        <f t="shared" si="0"/>
        <v>110581534.56380001</v>
      </c>
    </row>
    <row r="44" spans="1:7" s="7" customFormat="1" ht="18" thickTop="1" thickBot="1" x14ac:dyDescent="0.25">
      <c r="A44" s="21"/>
      <c r="B44" s="116">
        <v>46083</v>
      </c>
      <c r="C44" s="117"/>
      <c r="D44" s="113" t="s">
        <v>21</v>
      </c>
      <c r="E44" s="114"/>
      <c r="F44" s="179">
        <v>960790.25</v>
      </c>
      <c r="G44" s="115">
        <f t="shared" si="0"/>
        <v>109620744.31380001</v>
      </c>
    </row>
    <row r="45" spans="1:7" s="7" customFormat="1" ht="18" thickTop="1" thickBot="1" x14ac:dyDescent="0.25">
      <c r="A45" s="21"/>
      <c r="B45" s="116">
        <v>46084</v>
      </c>
      <c r="C45" s="117"/>
      <c r="D45" s="113" t="s">
        <v>36</v>
      </c>
      <c r="E45" s="114">
        <v>1700</v>
      </c>
      <c r="F45" s="179"/>
      <c r="G45" s="115">
        <f t="shared" si="0"/>
        <v>109622444.31380001</v>
      </c>
    </row>
    <row r="46" spans="1:7" s="7" customFormat="1" ht="26.25" customHeight="1" thickTop="1" thickBot="1" x14ac:dyDescent="0.25">
      <c r="A46" s="21"/>
      <c r="B46" s="116">
        <v>46084</v>
      </c>
      <c r="C46" s="117"/>
      <c r="D46" s="113" t="s">
        <v>36</v>
      </c>
      <c r="E46" s="114">
        <v>37980</v>
      </c>
      <c r="F46" s="179"/>
      <c r="G46" s="115">
        <f t="shared" si="0"/>
        <v>109660424.31380001</v>
      </c>
    </row>
    <row r="47" spans="1:7" s="7" customFormat="1" ht="21" customHeight="1" thickTop="1" thickBot="1" x14ac:dyDescent="0.25">
      <c r="A47" s="21"/>
      <c r="B47" s="116">
        <v>46084</v>
      </c>
      <c r="C47" s="117"/>
      <c r="D47" s="130" t="s">
        <v>36</v>
      </c>
      <c r="E47" s="114">
        <v>148160</v>
      </c>
      <c r="F47" s="180"/>
      <c r="G47" s="115">
        <f t="shared" si="0"/>
        <v>109808584.31380001</v>
      </c>
    </row>
    <row r="48" spans="1:7" s="7" customFormat="1" ht="25.5" customHeight="1" thickTop="1" thickBot="1" x14ac:dyDescent="0.25">
      <c r="A48" s="21"/>
      <c r="B48" s="116">
        <v>46084</v>
      </c>
      <c r="C48" s="117"/>
      <c r="D48" s="113" t="s">
        <v>36</v>
      </c>
      <c r="E48" s="114">
        <v>8230</v>
      </c>
      <c r="F48" s="180"/>
      <c r="G48" s="115">
        <f t="shared" si="0"/>
        <v>109816814.31380001</v>
      </c>
    </row>
    <row r="49" spans="1:7" s="7" customFormat="1" ht="24.75" customHeight="1" thickTop="1" thickBot="1" x14ac:dyDescent="0.25">
      <c r="A49" s="21"/>
      <c r="B49" s="116">
        <v>46084</v>
      </c>
      <c r="C49" s="117"/>
      <c r="D49" s="113" t="s">
        <v>36</v>
      </c>
      <c r="E49" s="114">
        <v>12450</v>
      </c>
      <c r="F49" s="179"/>
      <c r="G49" s="115">
        <f t="shared" si="0"/>
        <v>109829264.31380001</v>
      </c>
    </row>
    <row r="50" spans="1:7" s="7" customFormat="1" ht="18" thickTop="1" thickBot="1" x14ac:dyDescent="0.25">
      <c r="A50" s="21"/>
      <c r="B50" s="116">
        <v>46084</v>
      </c>
      <c r="C50" s="117"/>
      <c r="D50" s="113" t="s">
        <v>36</v>
      </c>
      <c r="E50" s="114">
        <v>11575</v>
      </c>
      <c r="F50" s="179"/>
      <c r="G50" s="115">
        <f t="shared" si="0"/>
        <v>109840839.31380001</v>
      </c>
    </row>
    <row r="51" spans="1:7" s="7" customFormat="1" ht="18" thickTop="1" thickBot="1" x14ac:dyDescent="0.25">
      <c r="A51" s="21"/>
      <c r="B51" s="116">
        <v>46084</v>
      </c>
      <c r="C51" s="117"/>
      <c r="D51" s="113" t="s">
        <v>36</v>
      </c>
      <c r="E51" s="114">
        <v>9085</v>
      </c>
      <c r="F51" s="179"/>
      <c r="G51" s="115">
        <f t="shared" si="0"/>
        <v>109849924.31380001</v>
      </c>
    </row>
    <row r="52" spans="1:7" s="7" customFormat="1" ht="18" thickTop="1" thickBot="1" x14ac:dyDescent="0.25">
      <c r="A52" s="21"/>
      <c r="B52" s="116">
        <v>46084</v>
      </c>
      <c r="C52" s="117"/>
      <c r="D52" s="113" t="s">
        <v>26</v>
      </c>
      <c r="E52" s="114">
        <v>111554.19</v>
      </c>
      <c r="F52" s="179">
        <v>2885.35</v>
      </c>
      <c r="G52" s="115">
        <f t="shared" si="0"/>
        <v>109958593.15380001</v>
      </c>
    </row>
    <row r="53" spans="1:7" s="7" customFormat="1" ht="39" customHeight="1" thickTop="1" thickBot="1" x14ac:dyDescent="0.25">
      <c r="A53" s="21"/>
      <c r="B53" s="116">
        <v>46084</v>
      </c>
      <c r="C53" s="117"/>
      <c r="D53" s="113" t="s">
        <v>88</v>
      </c>
      <c r="E53" s="114">
        <v>75000</v>
      </c>
      <c r="F53" s="179"/>
      <c r="G53" s="115">
        <f t="shared" si="0"/>
        <v>110033593.15380001</v>
      </c>
    </row>
    <row r="54" spans="1:7" s="7" customFormat="1" ht="31.5" thickTop="1" thickBot="1" x14ac:dyDescent="0.25">
      <c r="A54" s="21"/>
      <c r="B54" s="116">
        <v>46084</v>
      </c>
      <c r="C54" s="117"/>
      <c r="D54" s="113" t="s">
        <v>89</v>
      </c>
      <c r="E54" s="114">
        <v>20000</v>
      </c>
      <c r="F54" s="179"/>
      <c r="G54" s="115">
        <f t="shared" si="0"/>
        <v>110053593.15380001</v>
      </c>
    </row>
    <row r="55" spans="1:7" s="7" customFormat="1" ht="38.25" customHeight="1" thickTop="1" thickBot="1" x14ac:dyDescent="0.25">
      <c r="A55" s="21"/>
      <c r="B55" s="116">
        <v>46084</v>
      </c>
      <c r="C55" s="117"/>
      <c r="D55" s="118" t="s">
        <v>90</v>
      </c>
      <c r="E55" s="114">
        <v>14729.03</v>
      </c>
      <c r="F55" s="181"/>
      <c r="G55" s="115">
        <f t="shared" si="0"/>
        <v>110068322.18380001</v>
      </c>
    </row>
    <row r="56" spans="1:7" s="7" customFormat="1" ht="34.5" customHeight="1" thickTop="1" thickBot="1" x14ac:dyDescent="0.25">
      <c r="A56" s="21"/>
      <c r="B56" s="116">
        <v>46084</v>
      </c>
      <c r="C56" s="117"/>
      <c r="D56" s="113" t="s">
        <v>91</v>
      </c>
      <c r="E56" s="114">
        <v>25481.93</v>
      </c>
      <c r="F56" s="179"/>
      <c r="G56" s="115">
        <f t="shared" si="0"/>
        <v>110093804.11380002</v>
      </c>
    </row>
    <row r="57" spans="1:7" s="7" customFormat="1" ht="31.5" thickTop="1" thickBot="1" x14ac:dyDescent="0.25">
      <c r="A57" s="21"/>
      <c r="B57" s="116">
        <v>46084</v>
      </c>
      <c r="C57" s="117"/>
      <c r="D57" s="113" t="s">
        <v>92</v>
      </c>
      <c r="E57" s="114">
        <v>16833.169999999998</v>
      </c>
      <c r="F57" s="179"/>
      <c r="G57" s="115">
        <f t="shared" si="0"/>
        <v>110110637.28380002</v>
      </c>
    </row>
    <row r="58" spans="1:7" s="7" customFormat="1" ht="31.5" thickTop="1" thickBot="1" x14ac:dyDescent="0.25">
      <c r="A58" s="21"/>
      <c r="B58" s="116">
        <v>46084</v>
      </c>
      <c r="C58" s="117"/>
      <c r="D58" s="113" t="s">
        <v>93</v>
      </c>
      <c r="E58" s="114">
        <v>25953.82</v>
      </c>
      <c r="F58" s="180"/>
      <c r="G58" s="115">
        <f t="shared" si="0"/>
        <v>110136591.10380001</v>
      </c>
    </row>
    <row r="59" spans="1:7" s="7" customFormat="1" ht="31.5" thickTop="1" thickBot="1" x14ac:dyDescent="0.25">
      <c r="A59" s="21"/>
      <c r="B59" s="116">
        <v>46084</v>
      </c>
      <c r="C59" s="117"/>
      <c r="D59" s="113" t="s">
        <v>94</v>
      </c>
      <c r="E59" s="114">
        <v>57284.42</v>
      </c>
      <c r="F59" s="179"/>
      <c r="G59" s="115">
        <f t="shared" si="0"/>
        <v>110193875.52380002</v>
      </c>
    </row>
    <row r="60" spans="1:7" s="7" customFormat="1" ht="25.5" customHeight="1" thickTop="1" thickBot="1" x14ac:dyDescent="0.25">
      <c r="A60" s="21"/>
      <c r="B60" s="116">
        <v>46083</v>
      </c>
      <c r="C60" s="117"/>
      <c r="D60" s="113" t="s">
        <v>21</v>
      </c>
      <c r="E60" s="114"/>
      <c r="F60" s="179">
        <v>3618914.65</v>
      </c>
      <c r="G60" s="115">
        <f t="shared" si="0"/>
        <v>106574960.87380001</v>
      </c>
    </row>
    <row r="61" spans="1:7" s="7" customFormat="1" ht="18" thickTop="1" thickBot="1" x14ac:dyDescent="0.25">
      <c r="A61" s="21"/>
      <c r="B61" s="116">
        <v>46085</v>
      </c>
      <c r="C61" s="117"/>
      <c r="D61" s="113" t="s">
        <v>36</v>
      </c>
      <c r="E61" s="114">
        <v>53061</v>
      </c>
      <c r="F61" s="179"/>
      <c r="G61" s="115">
        <f t="shared" si="0"/>
        <v>106628021.87380001</v>
      </c>
    </row>
    <row r="62" spans="1:7" s="7" customFormat="1" ht="18" thickTop="1" thickBot="1" x14ac:dyDescent="0.25">
      <c r="A62" s="21"/>
      <c r="B62" s="116">
        <v>46085</v>
      </c>
      <c r="C62" s="117"/>
      <c r="D62" s="113" t="s">
        <v>36</v>
      </c>
      <c r="E62" s="114">
        <v>85341</v>
      </c>
      <c r="F62" s="179"/>
      <c r="G62" s="115">
        <f t="shared" si="0"/>
        <v>106713362.87380001</v>
      </c>
    </row>
    <row r="63" spans="1:7" s="7" customFormat="1" ht="18" thickTop="1" thickBot="1" x14ac:dyDescent="0.25">
      <c r="A63" s="21"/>
      <c r="B63" s="116">
        <v>46085</v>
      </c>
      <c r="C63" s="117"/>
      <c r="D63" s="113" t="s">
        <v>36</v>
      </c>
      <c r="E63" s="114">
        <v>27530</v>
      </c>
      <c r="F63" s="179"/>
      <c r="G63" s="115">
        <f t="shared" si="0"/>
        <v>106740892.87380001</v>
      </c>
    </row>
    <row r="64" spans="1:7" s="7" customFormat="1" ht="18.75" customHeight="1" thickTop="1" thickBot="1" x14ac:dyDescent="0.25">
      <c r="A64" s="21"/>
      <c r="B64" s="116">
        <v>46085</v>
      </c>
      <c r="C64" s="117"/>
      <c r="D64" s="113" t="s">
        <v>36</v>
      </c>
      <c r="E64" s="114">
        <v>3400</v>
      </c>
      <c r="F64" s="179"/>
      <c r="G64" s="115">
        <f t="shared" si="0"/>
        <v>106744292.87380001</v>
      </c>
    </row>
    <row r="65" spans="1:7" s="7" customFormat="1" ht="18" thickTop="1" thickBot="1" x14ac:dyDescent="0.25">
      <c r="A65" s="21"/>
      <c r="B65" s="116">
        <v>46085</v>
      </c>
      <c r="C65" s="117"/>
      <c r="D65" s="118" t="s">
        <v>36</v>
      </c>
      <c r="E65" s="114">
        <v>52965</v>
      </c>
      <c r="F65" s="181"/>
      <c r="G65" s="115">
        <f t="shared" si="0"/>
        <v>106797257.87380001</v>
      </c>
    </row>
    <row r="66" spans="1:7" s="7" customFormat="1" ht="18" thickTop="1" thickBot="1" x14ac:dyDescent="0.25">
      <c r="A66" s="21"/>
      <c r="B66" s="116">
        <v>46085</v>
      </c>
      <c r="C66" s="117"/>
      <c r="D66" s="113" t="s">
        <v>36</v>
      </c>
      <c r="E66" s="114">
        <v>13015</v>
      </c>
      <c r="F66" s="179"/>
      <c r="G66" s="115">
        <f t="shared" si="0"/>
        <v>106810272.87380001</v>
      </c>
    </row>
    <row r="67" spans="1:7" s="7" customFormat="1" ht="18" thickTop="1" thickBot="1" x14ac:dyDescent="0.25">
      <c r="A67" s="21"/>
      <c r="B67" s="116">
        <v>46085</v>
      </c>
      <c r="C67" s="117"/>
      <c r="D67" s="113" t="s">
        <v>36</v>
      </c>
      <c r="E67" s="114">
        <v>80</v>
      </c>
      <c r="F67" s="179"/>
      <c r="G67" s="115">
        <f t="shared" si="0"/>
        <v>106810352.87380001</v>
      </c>
    </row>
    <row r="68" spans="1:7" s="7" customFormat="1" ht="18" thickTop="1" thickBot="1" x14ac:dyDescent="0.25">
      <c r="A68" s="21"/>
      <c r="B68" s="116">
        <v>46085</v>
      </c>
      <c r="C68" s="117"/>
      <c r="D68" s="113" t="s">
        <v>26</v>
      </c>
      <c r="E68" s="114">
        <v>116946.58</v>
      </c>
      <c r="F68" s="179">
        <v>3071.57</v>
      </c>
      <c r="G68" s="115">
        <f t="shared" si="0"/>
        <v>106924227.88380001</v>
      </c>
    </row>
    <row r="69" spans="1:7" s="7" customFormat="1" ht="18" thickTop="1" thickBot="1" x14ac:dyDescent="0.25">
      <c r="A69" s="21"/>
      <c r="B69" s="116">
        <v>46085</v>
      </c>
      <c r="C69" s="117"/>
      <c r="D69" s="113" t="s">
        <v>58</v>
      </c>
      <c r="E69" s="114">
        <v>5411.7</v>
      </c>
      <c r="F69" s="179"/>
      <c r="G69" s="115">
        <f t="shared" si="0"/>
        <v>106929639.58380002</v>
      </c>
    </row>
    <row r="70" spans="1:7" s="7" customFormat="1" ht="18" thickTop="1" thickBot="1" x14ac:dyDescent="0.25">
      <c r="A70" s="21"/>
      <c r="B70" s="116">
        <v>46085</v>
      </c>
      <c r="C70" s="117"/>
      <c r="D70" s="113" t="s">
        <v>21</v>
      </c>
      <c r="E70" s="114"/>
      <c r="F70" s="179">
        <v>207900</v>
      </c>
      <c r="G70" s="115">
        <f t="shared" si="0"/>
        <v>106721739.58380002</v>
      </c>
    </row>
    <row r="71" spans="1:7" s="7" customFormat="1" ht="18" thickTop="1" thickBot="1" x14ac:dyDescent="0.25">
      <c r="A71" s="21"/>
      <c r="B71" s="116">
        <v>46086</v>
      </c>
      <c r="C71" s="117"/>
      <c r="D71" s="113" t="s">
        <v>36</v>
      </c>
      <c r="E71" s="114">
        <v>3635</v>
      </c>
      <c r="F71" s="179"/>
      <c r="G71" s="115">
        <f t="shared" si="0"/>
        <v>106725374.58380002</v>
      </c>
    </row>
    <row r="72" spans="1:7" s="7" customFormat="1" ht="18" thickTop="1" thickBot="1" x14ac:dyDescent="0.25">
      <c r="A72" s="21"/>
      <c r="B72" s="116">
        <v>46086</v>
      </c>
      <c r="C72" s="117"/>
      <c r="D72" s="113" t="s">
        <v>36</v>
      </c>
      <c r="E72" s="114">
        <v>29810</v>
      </c>
      <c r="F72" s="179"/>
      <c r="G72" s="115">
        <f t="shared" si="0"/>
        <v>106755184.58380002</v>
      </c>
    </row>
    <row r="73" spans="1:7" s="7" customFormat="1" ht="18" thickTop="1" thickBot="1" x14ac:dyDescent="0.25">
      <c r="A73" s="21"/>
      <c r="B73" s="116">
        <v>46086</v>
      </c>
      <c r="C73" s="117"/>
      <c r="D73" s="113" t="s">
        <v>36</v>
      </c>
      <c r="E73" s="119">
        <v>27300</v>
      </c>
      <c r="F73" s="179"/>
      <c r="G73" s="115">
        <f t="shared" si="0"/>
        <v>106782484.58380002</v>
      </c>
    </row>
    <row r="74" spans="1:7" s="7" customFormat="1" ht="18" thickTop="1" thickBot="1" x14ac:dyDescent="0.25">
      <c r="A74" s="21"/>
      <c r="B74" s="116">
        <v>46086</v>
      </c>
      <c r="C74" s="117"/>
      <c r="D74" s="113" t="s">
        <v>36</v>
      </c>
      <c r="E74" s="119">
        <v>14740</v>
      </c>
      <c r="F74" s="179"/>
      <c r="G74" s="115">
        <f t="shared" si="0"/>
        <v>106797224.58380002</v>
      </c>
    </row>
    <row r="75" spans="1:7" s="7" customFormat="1" ht="18" thickTop="1" thickBot="1" x14ac:dyDescent="0.25">
      <c r="A75" s="21"/>
      <c r="B75" s="116">
        <v>46086</v>
      </c>
      <c r="C75" s="117"/>
      <c r="D75" s="113" t="s">
        <v>36</v>
      </c>
      <c r="E75" s="119">
        <v>5595</v>
      </c>
      <c r="F75" s="182"/>
      <c r="G75" s="115">
        <f t="shared" si="0"/>
        <v>106802819.58380002</v>
      </c>
    </row>
    <row r="76" spans="1:7" s="7" customFormat="1" ht="18" thickTop="1" thickBot="1" x14ac:dyDescent="0.25">
      <c r="A76" s="21"/>
      <c r="B76" s="116">
        <v>46086</v>
      </c>
      <c r="C76" s="117"/>
      <c r="D76" s="113" t="s">
        <v>36</v>
      </c>
      <c r="E76" s="119">
        <v>71022</v>
      </c>
      <c r="F76" s="182"/>
      <c r="G76" s="115">
        <f t="shared" si="0"/>
        <v>106873841.58380002</v>
      </c>
    </row>
    <row r="77" spans="1:7" s="7" customFormat="1" ht="18" thickTop="1" thickBot="1" x14ac:dyDescent="0.25">
      <c r="A77" s="21"/>
      <c r="B77" s="116">
        <v>46086</v>
      </c>
      <c r="C77" s="117"/>
      <c r="D77" s="118" t="s">
        <v>36</v>
      </c>
      <c r="E77" s="114">
        <v>5580</v>
      </c>
      <c r="F77" s="179"/>
      <c r="G77" s="115">
        <f t="shared" si="0"/>
        <v>106879421.58380002</v>
      </c>
    </row>
    <row r="78" spans="1:7" s="7" customFormat="1" ht="21" customHeight="1" thickTop="1" thickBot="1" x14ac:dyDescent="0.25">
      <c r="A78" s="21"/>
      <c r="B78" s="116">
        <v>46086</v>
      </c>
      <c r="C78" s="117"/>
      <c r="D78" s="113" t="s">
        <v>26</v>
      </c>
      <c r="E78" s="114">
        <v>100636.94</v>
      </c>
      <c r="F78" s="179">
        <v>2651.98</v>
      </c>
      <c r="G78" s="115">
        <f t="shared" si="0"/>
        <v>106977406.54380001</v>
      </c>
    </row>
    <row r="79" spans="1:7" s="7" customFormat="1" ht="20.25" customHeight="1" thickTop="1" thickBot="1" x14ac:dyDescent="0.25">
      <c r="A79" s="21"/>
      <c r="B79" s="116">
        <v>46086</v>
      </c>
      <c r="C79" s="117"/>
      <c r="D79" s="113" t="s">
        <v>69</v>
      </c>
      <c r="E79" s="114">
        <v>5140</v>
      </c>
      <c r="F79" s="179"/>
      <c r="G79" s="115">
        <f t="shared" si="0"/>
        <v>106982546.54380001</v>
      </c>
    </row>
    <row r="80" spans="1:7" s="3" customFormat="1" ht="61.5" thickTop="1" thickBot="1" x14ac:dyDescent="0.25">
      <c r="A80" s="106"/>
      <c r="B80" s="116">
        <v>46086</v>
      </c>
      <c r="C80" s="117"/>
      <c r="D80" s="113" t="s">
        <v>95</v>
      </c>
      <c r="E80" s="114">
        <v>1670</v>
      </c>
      <c r="F80" s="179"/>
      <c r="G80" s="115">
        <f t="shared" si="0"/>
        <v>106984216.54380001</v>
      </c>
    </row>
    <row r="81" spans="1:8" s="7" customFormat="1" ht="18" thickTop="1" thickBot="1" x14ac:dyDescent="0.25">
      <c r="A81" s="21"/>
      <c r="B81" s="116">
        <v>46086</v>
      </c>
      <c r="C81" s="117"/>
      <c r="D81" s="113" t="s">
        <v>21</v>
      </c>
      <c r="E81" s="114"/>
      <c r="F81" s="179">
        <v>20669052.239999998</v>
      </c>
      <c r="G81" s="115">
        <f t="shared" si="0"/>
        <v>86315164.303800017</v>
      </c>
    </row>
    <row r="82" spans="1:8" s="7" customFormat="1" ht="18" thickTop="1" thickBot="1" x14ac:dyDescent="0.25">
      <c r="A82" s="21"/>
      <c r="B82" s="116">
        <v>46087</v>
      </c>
      <c r="C82" s="117"/>
      <c r="D82" s="113" t="s">
        <v>36</v>
      </c>
      <c r="E82" s="114">
        <v>53175</v>
      </c>
      <c r="F82" s="179"/>
      <c r="G82" s="115">
        <f t="shared" si="0"/>
        <v>86368339.303800017</v>
      </c>
    </row>
    <row r="83" spans="1:8" s="7" customFormat="1" ht="18" thickTop="1" thickBot="1" x14ac:dyDescent="0.25">
      <c r="A83" s="21"/>
      <c r="B83" s="116">
        <v>46087</v>
      </c>
      <c r="C83" s="117"/>
      <c r="D83" s="113" t="s">
        <v>36</v>
      </c>
      <c r="E83" s="114">
        <v>45485</v>
      </c>
      <c r="F83" s="179"/>
      <c r="G83" s="115">
        <f t="shared" ref="G83:G146" si="1">G82+E83-F83</f>
        <v>86413824.303800017</v>
      </c>
    </row>
    <row r="84" spans="1:8" s="7" customFormat="1" ht="21" customHeight="1" thickTop="1" thickBot="1" x14ac:dyDescent="0.25">
      <c r="A84" s="21"/>
      <c r="B84" s="116">
        <v>46087</v>
      </c>
      <c r="C84" s="117"/>
      <c r="D84" s="113" t="s">
        <v>36</v>
      </c>
      <c r="E84" s="114">
        <v>28482</v>
      </c>
      <c r="F84" s="179"/>
      <c r="G84" s="115">
        <f t="shared" si="1"/>
        <v>86442306.303800017</v>
      </c>
    </row>
    <row r="85" spans="1:8" s="7" customFormat="1" ht="24.75" customHeight="1" thickTop="1" thickBot="1" x14ac:dyDescent="0.25">
      <c r="A85" s="21"/>
      <c r="B85" s="116">
        <v>46087</v>
      </c>
      <c r="C85" s="117"/>
      <c r="D85" s="131" t="s">
        <v>36</v>
      </c>
      <c r="E85" s="114">
        <v>7935</v>
      </c>
      <c r="F85" s="179"/>
      <c r="G85" s="115">
        <f t="shared" si="1"/>
        <v>86450241.303800017</v>
      </c>
    </row>
    <row r="86" spans="1:8" s="7" customFormat="1" ht="21.75" customHeight="1" thickTop="1" thickBot="1" x14ac:dyDescent="0.25">
      <c r="A86" s="21"/>
      <c r="B86" s="116">
        <v>46087</v>
      </c>
      <c r="C86" s="117"/>
      <c r="D86" s="113" t="s">
        <v>36</v>
      </c>
      <c r="E86" s="114">
        <v>33840</v>
      </c>
      <c r="F86" s="179"/>
      <c r="G86" s="115">
        <f t="shared" si="1"/>
        <v>86484081.303800017</v>
      </c>
    </row>
    <row r="87" spans="1:8" s="7" customFormat="1" ht="18" thickTop="1" thickBot="1" x14ac:dyDescent="0.25">
      <c r="A87" s="21"/>
      <c r="B87" s="116">
        <v>46087</v>
      </c>
      <c r="C87" s="117"/>
      <c r="D87" s="113" t="s">
        <v>36</v>
      </c>
      <c r="E87" s="114">
        <v>6285</v>
      </c>
      <c r="F87" s="179"/>
      <c r="G87" s="115">
        <f t="shared" si="1"/>
        <v>86490366.303800017</v>
      </c>
    </row>
    <row r="88" spans="1:8" s="7" customFormat="1" ht="18" thickTop="1" thickBot="1" x14ac:dyDescent="0.25">
      <c r="A88" s="21"/>
      <c r="B88" s="116">
        <v>46087</v>
      </c>
      <c r="C88" s="117"/>
      <c r="D88" s="113" t="s">
        <v>26</v>
      </c>
      <c r="E88" s="114">
        <v>78883.11</v>
      </c>
      <c r="F88" s="179">
        <v>2103.75</v>
      </c>
      <c r="G88" s="115">
        <f t="shared" si="1"/>
        <v>86567145.663800016</v>
      </c>
    </row>
    <row r="89" spans="1:8" s="7" customFormat="1" ht="18" thickTop="1" thickBot="1" x14ac:dyDescent="0.25">
      <c r="A89" s="21"/>
      <c r="B89" s="116">
        <v>46087</v>
      </c>
      <c r="C89" s="117"/>
      <c r="D89" s="113" t="s">
        <v>69</v>
      </c>
      <c r="E89" s="114">
        <v>17125.599999999999</v>
      </c>
      <c r="F89" s="179"/>
      <c r="G89" s="115">
        <f t="shared" si="1"/>
        <v>86584271.26380001</v>
      </c>
    </row>
    <row r="90" spans="1:8" s="7" customFormat="1" ht="18" thickTop="1" thickBot="1" x14ac:dyDescent="0.25">
      <c r="A90" s="21"/>
      <c r="B90" s="116">
        <v>46087</v>
      </c>
      <c r="C90" s="117"/>
      <c r="D90" s="118" t="s">
        <v>96</v>
      </c>
      <c r="E90" s="114">
        <v>117389.75999999999</v>
      </c>
      <c r="F90" s="179"/>
      <c r="G90" s="115">
        <f t="shared" si="1"/>
        <v>86701661.023800015</v>
      </c>
    </row>
    <row r="91" spans="1:8" s="7" customFormat="1" ht="76.5" thickTop="1" thickBot="1" x14ac:dyDescent="0.25">
      <c r="A91" s="21"/>
      <c r="B91" s="116">
        <v>46087</v>
      </c>
      <c r="C91" s="117"/>
      <c r="D91" s="113" t="s">
        <v>97</v>
      </c>
      <c r="E91" s="114">
        <v>455</v>
      </c>
      <c r="F91" s="179"/>
      <c r="G91" s="115">
        <f t="shared" si="1"/>
        <v>86702116.023800015</v>
      </c>
    </row>
    <row r="92" spans="1:8" s="7" customFormat="1" ht="76.5" thickTop="1" thickBot="1" x14ac:dyDescent="0.25">
      <c r="A92" s="21"/>
      <c r="B92" s="116">
        <v>46087</v>
      </c>
      <c r="C92" s="117"/>
      <c r="D92" s="113" t="s">
        <v>98</v>
      </c>
      <c r="E92" s="114">
        <v>1000</v>
      </c>
      <c r="F92" s="179"/>
      <c r="G92" s="115">
        <f t="shared" si="1"/>
        <v>86703116.023800015</v>
      </c>
    </row>
    <row r="93" spans="1:8" s="7" customFormat="1" ht="18" thickTop="1" thickBot="1" x14ac:dyDescent="0.25">
      <c r="A93" s="21"/>
      <c r="B93" s="116">
        <v>46087</v>
      </c>
      <c r="C93" s="117"/>
      <c r="D93" s="113" t="s">
        <v>21</v>
      </c>
      <c r="E93" s="114"/>
      <c r="F93" s="179">
        <v>2626092.88</v>
      </c>
      <c r="G93" s="115">
        <f t="shared" si="1"/>
        <v>84077023.14380002</v>
      </c>
    </row>
    <row r="94" spans="1:8" s="7" customFormat="1" ht="25.5" customHeight="1" thickTop="1" thickBot="1" x14ac:dyDescent="0.25">
      <c r="A94" s="21"/>
      <c r="B94" s="116">
        <v>46088</v>
      </c>
      <c r="C94" s="117"/>
      <c r="D94" s="113" t="s">
        <v>36</v>
      </c>
      <c r="E94" s="114">
        <v>20020</v>
      </c>
      <c r="F94" s="179"/>
      <c r="G94" s="115">
        <f t="shared" si="1"/>
        <v>84097043.14380002</v>
      </c>
    </row>
    <row r="95" spans="1:8" s="7" customFormat="1" ht="18" thickTop="1" thickBot="1" x14ac:dyDescent="0.25">
      <c r="A95" s="21"/>
      <c r="B95" s="116">
        <v>46088</v>
      </c>
      <c r="C95" s="117"/>
      <c r="D95" s="113" t="s">
        <v>26</v>
      </c>
      <c r="E95" s="114">
        <v>15340</v>
      </c>
      <c r="F95" s="179">
        <v>383.5</v>
      </c>
      <c r="G95" s="115">
        <f t="shared" si="1"/>
        <v>84111999.64380002</v>
      </c>
      <c r="H95" s="105"/>
    </row>
    <row r="96" spans="1:8" s="7" customFormat="1" ht="18" thickTop="1" thickBot="1" x14ac:dyDescent="0.25">
      <c r="A96" s="21"/>
      <c r="B96" s="116">
        <v>46089</v>
      </c>
      <c r="C96" s="117"/>
      <c r="D96" s="113" t="s">
        <v>36</v>
      </c>
      <c r="E96" s="114">
        <v>41370</v>
      </c>
      <c r="F96" s="179"/>
      <c r="G96" s="115">
        <f t="shared" si="1"/>
        <v>84153369.64380002</v>
      </c>
    </row>
    <row r="97" spans="1:7" s="7" customFormat="1" ht="18" thickTop="1" thickBot="1" x14ac:dyDescent="0.25">
      <c r="A97" s="21"/>
      <c r="B97" s="116">
        <v>46089</v>
      </c>
      <c r="C97" s="117"/>
      <c r="D97" s="113" t="s">
        <v>26</v>
      </c>
      <c r="E97" s="114">
        <v>17500</v>
      </c>
      <c r="F97" s="179">
        <v>459.5</v>
      </c>
      <c r="G97" s="115">
        <f t="shared" si="1"/>
        <v>84170410.14380002</v>
      </c>
    </row>
    <row r="98" spans="1:7" s="7" customFormat="1" ht="18" thickTop="1" thickBot="1" x14ac:dyDescent="0.25">
      <c r="A98" s="21"/>
      <c r="B98" s="116">
        <v>46090</v>
      </c>
      <c r="C98" s="117"/>
      <c r="D98" s="113" t="s">
        <v>36</v>
      </c>
      <c r="E98" s="114">
        <v>85</v>
      </c>
      <c r="F98" s="179"/>
      <c r="G98" s="115">
        <f t="shared" si="1"/>
        <v>84170495.14380002</v>
      </c>
    </row>
    <row r="99" spans="1:7" s="7" customFormat="1" ht="18" thickTop="1" thickBot="1" x14ac:dyDescent="0.25">
      <c r="A99" s="21"/>
      <c r="B99" s="116">
        <v>46090</v>
      </c>
      <c r="C99" s="117"/>
      <c r="D99" s="113" t="s">
        <v>36</v>
      </c>
      <c r="E99" s="114">
        <v>128250</v>
      </c>
      <c r="F99" s="179"/>
      <c r="G99" s="115">
        <f t="shared" si="1"/>
        <v>84298745.14380002</v>
      </c>
    </row>
    <row r="100" spans="1:7" s="7" customFormat="1" ht="18" thickTop="1" thickBot="1" x14ac:dyDescent="0.25">
      <c r="A100" s="21"/>
      <c r="B100" s="116">
        <v>46090</v>
      </c>
      <c r="C100" s="117"/>
      <c r="D100" s="113" t="s">
        <v>36</v>
      </c>
      <c r="E100" s="114">
        <v>52870</v>
      </c>
      <c r="F100" s="179"/>
      <c r="G100" s="115">
        <f t="shared" si="1"/>
        <v>84351615.14380002</v>
      </c>
    </row>
    <row r="101" spans="1:7" s="7" customFormat="1" ht="18" thickTop="1" thickBot="1" x14ac:dyDescent="0.25">
      <c r="A101" s="21"/>
      <c r="B101" s="116">
        <v>46090</v>
      </c>
      <c r="C101" s="117"/>
      <c r="D101" s="113" t="s">
        <v>36</v>
      </c>
      <c r="E101" s="114">
        <v>32600</v>
      </c>
      <c r="F101" s="179"/>
      <c r="G101" s="115">
        <f t="shared" si="1"/>
        <v>84384215.14380002</v>
      </c>
    </row>
    <row r="102" spans="1:7" s="7" customFormat="1" ht="18" thickTop="1" thickBot="1" x14ac:dyDescent="0.25">
      <c r="A102" s="21"/>
      <c r="B102" s="116">
        <v>46090</v>
      </c>
      <c r="C102" s="117"/>
      <c r="D102" s="113" t="s">
        <v>36</v>
      </c>
      <c r="E102" s="114">
        <v>2400</v>
      </c>
      <c r="F102" s="180"/>
      <c r="G102" s="115">
        <f t="shared" si="1"/>
        <v>84386615.14380002</v>
      </c>
    </row>
    <row r="103" spans="1:7" s="7" customFormat="1" ht="18" thickTop="1" thickBot="1" x14ac:dyDescent="0.25">
      <c r="A103" s="21"/>
      <c r="B103" s="116">
        <v>46090</v>
      </c>
      <c r="C103" s="117"/>
      <c r="D103" s="118" t="s">
        <v>36</v>
      </c>
      <c r="E103" s="114">
        <v>52940</v>
      </c>
      <c r="F103" s="179"/>
      <c r="G103" s="115">
        <f t="shared" si="1"/>
        <v>84439555.14380002</v>
      </c>
    </row>
    <row r="104" spans="1:7" s="7" customFormat="1" ht="18" thickTop="1" thickBot="1" x14ac:dyDescent="0.25">
      <c r="A104" s="21"/>
      <c r="B104" s="116">
        <v>46090</v>
      </c>
      <c r="C104" s="117"/>
      <c r="D104" s="113" t="s">
        <v>36</v>
      </c>
      <c r="E104" s="114">
        <v>6275</v>
      </c>
      <c r="F104" s="179"/>
      <c r="G104" s="115">
        <f t="shared" si="1"/>
        <v>84445830.14380002</v>
      </c>
    </row>
    <row r="105" spans="1:7" s="7" customFormat="1" ht="18" thickTop="1" thickBot="1" x14ac:dyDescent="0.25">
      <c r="A105" s="21"/>
      <c r="B105" s="116">
        <v>46090</v>
      </c>
      <c r="C105" s="117"/>
      <c r="D105" s="113" t="s">
        <v>26</v>
      </c>
      <c r="E105" s="114">
        <v>82048.41</v>
      </c>
      <c r="F105" s="179">
        <v>2142.65</v>
      </c>
      <c r="G105" s="115">
        <f t="shared" si="1"/>
        <v>84525735.903800011</v>
      </c>
    </row>
    <row r="106" spans="1:7" s="7" customFormat="1" ht="22.5" customHeight="1" thickTop="1" thickBot="1" x14ac:dyDescent="0.25">
      <c r="A106" s="21"/>
      <c r="B106" s="116">
        <v>46090</v>
      </c>
      <c r="C106" s="117"/>
      <c r="D106" s="113" t="s">
        <v>59</v>
      </c>
      <c r="E106" s="114">
        <v>1609965.35</v>
      </c>
      <c r="F106" s="179"/>
      <c r="G106" s="115">
        <f t="shared" si="1"/>
        <v>86135701.253800005</v>
      </c>
    </row>
    <row r="107" spans="1:7" s="7" customFormat="1" ht="18" thickTop="1" thickBot="1" x14ac:dyDescent="0.25">
      <c r="A107" s="21"/>
      <c r="B107" s="116">
        <v>46090</v>
      </c>
      <c r="C107" s="117"/>
      <c r="D107" s="113" t="s">
        <v>59</v>
      </c>
      <c r="E107" s="114">
        <v>2140917</v>
      </c>
      <c r="F107" s="179"/>
      <c r="G107" s="115">
        <f t="shared" si="1"/>
        <v>88276618.253800005</v>
      </c>
    </row>
    <row r="108" spans="1:7" s="7" customFormat="1" ht="18" thickTop="1" thickBot="1" x14ac:dyDescent="0.25">
      <c r="A108" s="21"/>
      <c r="B108" s="116">
        <v>46090</v>
      </c>
      <c r="C108" s="117"/>
      <c r="D108" s="113" t="s">
        <v>59</v>
      </c>
      <c r="E108" s="114">
        <v>344397.2</v>
      </c>
      <c r="F108" s="179"/>
      <c r="G108" s="115">
        <f t="shared" si="1"/>
        <v>88621015.453800008</v>
      </c>
    </row>
    <row r="109" spans="1:7" s="7" customFormat="1" ht="18" thickTop="1" thickBot="1" x14ac:dyDescent="0.25">
      <c r="A109" s="21"/>
      <c r="B109" s="116">
        <v>46090</v>
      </c>
      <c r="C109" s="117"/>
      <c r="D109" s="113" t="s">
        <v>59</v>
      </c>
      <c r="E109" s="114">
        <v>1631021.33</v>
      </c>
      <c r="F109" s="179"/>
      <c r="G109" s="115">
        <f t="shared" si="1"/>
        <v>90252036.783800006</v>
      </c>
    </row>
    <row r="110" spans="1:7" s="7" customFormat="1" ht="20.25" customHeight="1" thickTop="1" thickBot="1" x14ac:dyDescent="0.25">
      <c r="A110" s="21"/>
      <c r="B110" s="120">
        <v>46090</v>
      </c>
      <c r="C110" s="121"/>
      <c r="D110" s="113" t="s">
        <v>59</v>
      </c>
      <c r="E110" s="114">
        <v>176874.33</v>
      </c>
      <c r="F110" s="179"/>
      <c r="G110" s="115">
        <f t="shared" si="1"/>
        <v>90428911.113800004</v>
      </c>
    </row>
    <row r="111" spans="1:7" s="7" customFormat="1" ht="18" thickTop="1" thickBot="1" x14ac:dyDescent="0.25">
      <c r="A111" s="21"/>
      <c r="B111" s="116">
        <v>46090</v>
      </c>
      <c r="C111" s="117"/>
      <c r="D111" s="113" t="s">
        <v>59</v>
      </c>
      <c r="E111" s="114">
        <v>1063659</v>
      </c>
      <c r="F111" s="179"/>
      <c r="G111" s="115">
        <f t="shared" si="1"/>
        <v>91492570.113800004</v>
      </c>
    </row>
    <row r="112" spans="1:7" s="7" customFormat="1" ht="18" thickTop="1" thickBot="1" x14ac:dyDescent="0.25">
      <c r="A112" s="21"/>
      <c r="B112" s="116">
        <v>46090</v>
      </c>
      <c r="C112" s="117"/>
      <c r="D112" s="113" t="s">
        <v>59</v>
      </c>
      <c r="E112" s="114">
        <v>632294.53</v>
      </c>
      <c r="F112" s="179"/>
      <c r="G112" s="115">
        <f t="shared" si="1"/>
        <v>92124864.643800005</v>
      </c>
    </row>
    <row r="113" spans="1:7" s="7" customFormat="1" ht="18" thickTop="1" thickBot="1" x14ac:dyDescent="0.25">
      <c r="A113" s="21"/>
      <c r="B113" s="116">
        <v>46090</v>
      </c>
      <c r="C113" s="117"/>
      <c r="D113" s="113" t="s">
        <v>59</v>
      </c>
      <c r="E113" s="114">
        <v>104591.1</v>
      </c>
      <c r="F113" s="179"/>
      <c r="G113" s="115">
        <f t="shared" si="1"/>
        <v>92229455.743799999</v>
      </c>
    </row>
    <row r="114" spans="1:7" s="7" customFormat="1" ht="18" thickTop="1" thickBot="1" x14ac:dyDescent="0.25">
      <c r="A114" s="21"/>
      <c r="B114" s="116">
        <v>46090</v>
      </c>
      <c r="C114" s="117"/>
      <c r="D114" s="113" t="s">
        <v>67</v>
      </c>
      <c r="E114" s="114">
        <v>15834.69</v>
      </c>
      <c r="F114" s="179"/>
      <c r="G114" s="115">
        <f t="shared" si="1"/>
        <v>92245290.433799997</v>
      </c>
    </row>
    <row r="115" spans="1:7" s="7" customFormat="1" ht="25.5" customHeight="1" thickTop="1" thickBot="1" x14ac:dyDescent="0.25">
      <c r="A115" s="21"/>
      <c r="B115" s="116">
        <v>46090</v>
      </c>
      <c r="C115" s="117"/>
      <c r="D115" s="113" t="s">
        <v>67</v>
      </c>
      <c r="E115" s="114">
        <v>264393.45</v>
      </c>
      <c r="F115" s="179"/>
      <c r="G115" s="115">
        <f t="shared" si="1"/>
        <v>92509683.8838</v>
      </c>
    </row>
    <row r="116" spans="1:7" s="7" customFormat="1" ht="27" customHeight="1" thickTop="1" thickBot="1" x14ac:dyDescent="0.25">
      <c r="A116" s="21"/>
      <c r="B116" s="120">
        <v>46090</v>
      </c>
      <c r="C116" s="121"/>
      <c r="D116" s="113" t="s">
        <v>21</v>
      </c>
      <c r="E116" s="114"/>
      <c r="F116" s="179">
        <v>2706056.44</v>
      </c>
      <c r="G116" s="115">
        <f t="shared" si="1"/>
        <v>89803627.443800002</v>
      </c>
    </row>
    <row r="117" spans="1:7" s="7" customFormat="1" ht="18" thickTop="1" thickBot="1" x14ac:dyDescent="0.25">
      <c r="A117" s="21"/>
      <c r="B117" s="116">
        <v>46091</v>
      </c>
      <c r="C117" s="117"/>
      <c r="D117" s="113" t="s">
        <v>36</v>
      </c>
      <c r="E117" s="114">
        <v>34270</v>
      </c>
      <c r="F117" s="179"/>
      <c r="G117" s="115">
        <f t="shared" si="1"/>
        <v>89837897.443800002</v>
      </c>
    </row>
    <row r="118" spans="1:7" s="7" customFormat="1" ht="18" thickTop="1" thickBot="1" x14ac:dyDescent="0.25">
      <c r="A118" s="21"/>
      <c r="B118" s="116">
        <v>46091</v>
      </c>
      <c r="C118" s="117"/>
      <c r="D118" s="113" t="s">
        <v>36</v>
      </c>
      <c r="E118" s="114">
        <v>4625</v>
      </c>
      <c r="F118" s="152"/>
      <c r="G118" s="115">
        <f t="shared" si="1"/>
        <v>89842522.443800002</v>
      </c>
    </row>
    <row r="119" spans="1:7" s="7" customFormat="1" ht="18" thickTop="1" thickBot="1" x14ac:dyDescent="0.25">
      <c r="A119" s="21"/>
      <c r="B119" s="116">
        <v>46091</v>
      </c>
      <c r="C119" s="117"/>
      <c r="D119" s="113" t="s">
        <v>36</v>
      </c>
      <c r="E119" s="114">
        <v>101530</v>
      </c>
      <c r="F119" s="179"/>
      <c r="G119" s="115">
        <f t="shared" si="1"/>
        <v>89944052.443800002</v>
      </c>
    </row>
    <row r="120" spans="1:7" s="7" customFormat="1" ht="18" thickTop="1" thickBot="1" x14ac:dyDescent="0.25">
      <c r="A120" s="21"/>
      <c r="B120" s="116">
        <v>46091</v>
      </c>
      <c r="C120" s="117"/>
      <c r="D120" s="113" t="s">
        <v>36</v>
      </c>
      <c r="E120" s="114">
        <v>14460</v>
      </c>
      <c r="F120" s="179"/>
      <c r="G120" s="115">
        <f t="shared" si="1"/>
        <v>89958512.443800002</v>
      </c>
    </row>
    <row r="121" spans="1:7" s="7" customFormat="1" ht="18" thickTop="1" thickBot="1" x14ac:dyDescent="0.25">
      <c r="A121" s="21"/>
      <c r="B121" s="116">
        <v>46091</v>
      </c>
      <c r="C121" s="117"/>
      <c r="D121" s="118" t="s">
        <v>36</v>
      </c>
      <c r="E121" s="114">
        <v>5910</v>
      </c>
      <c r="F121" s="179"/>
      <c r="G121" s="115">
        <f t="shared" si="1"/>
        <v>89964422.443800002</v>
      </c>
    </row>
    <row r="122" spans="1:7" s="7" customFormat="1" ht="18" thickTop="1" thickBot="1" x14ac:dyDescent="0.25">
      <c r="A122" s="21"/>
      <c r="B122" s="116">
        <v>46091</v>
      </c>
      <c r="C122" s="117"/>
      <c r="D122" s="113" t="s">
        <v>36</v>
      </c>
      <c r="E122" s="114">
        <v>37230</v>
      </c>
      <c r="F122" s="179"/>
      <c r="G122" s="115">
        <f t="shared" si="1"/>
        <v>90001652.443800002</v>
      </c>
    </row>
    <row r="123" spans="1:7" s="7" customFormat="1" ht="18" thickTop="1" thickBot="1" x14ac:dyDescent="0.25">
      <c r="A123" s="21"/>
      <c r="B123" s="116">
        <v>46091</v>
      </c>
      <c r="C123" s="117"/>
      <c r="D123" s="113" t="s">
        <v>36</v>
      </c>
      <c r="E123" s="114">
        <v>11760</v>
      </c>
      <c r="F123" s="179"/>
      <c r="G123" s="115">
        <f t="shared" si="1"/>
        <v>90013412.443800002</v>
      </c>
    </row>
    <row r="124" spans="1:7" s="7" customFormat="1" ht="18" thickTop="1" thickBot="1" x14ac:dyDescent="0.25">
      <c r="A124" s="21"/>
      <c r="B124" s="116">
        <v>46091</v>
      </c>
      <c r="C124" s="117"/>
      <c r="D124" s="113" t="s">
        <v>26</v>
      </c>
      <c r="E124" s="114">
        <v>165522.79</v>
      </c>
      <c r="F124" s="179">
        <v>4420.3100000000004</v>
      </c>
      <c r="G124" s="115">
        <f t="shared" si="1"/>
        <v>90174514.923800007</v>
      </c>
    </row>
    <row r="125" spans="1:7" s="7" customFormat="1" ht="18" thickTop="1" thickBot="1" x14ac:dyDescent="0.25">
      <c r="A125" s="21"/>
      <c r="B125" s="116">
        <v>46091</v>
      </c>
      <c r="C125" s="117"/>
      <c r="D125" s="113" t="s">
        <v>68</v>
      </c>
      <c r="E125" s="114">
        <v>23403.84</v>
      </c>
      <c r="F125" s="179"/>
      <c r="G125" s="115">
        <f t="shared" si="1"/>
        <v>90197918.76380001</v>
      </c>
    </row>
    <row r="126" spans="1:7" s="7" customFormat="1" ht="18" thickTop="1" thickBot="1" x14ac:dyDescent="0.25">
      <c r="A126" s="21"/>
      <c r="B126" s="116">
        <v>46091</v>
      </c>
      <c r="C126" s="117"/>
      <c r="D126" s="113" t="s">
        <v>99</v>
      </c>
      <c r="E126" s="114">
        <v>91957</v>
      </c>
      <c r="F126" s="179"/>
      <c r="G126" s="115">
        <f t="shared" si="1"/>
        <v>90289875.76380001</v>
      </c>
    </row>
    <row r="127" spans="1:7" s="7" customFormat="1" ht="46.5" thickTop="1" thickBot="1" x14ac:dyDescent="0.25">
      <c r="A127" s="21"/>
      <c r="B127" s="116">
        <v>46091</v>
      </c>
      <c r="C127" s="117"/>
      <c r="D127" s="113" t="s">
        <v>100</v>
      </c>
      <c r="E127" s="114">
        <v>1758</v>
      </c>
      <c r="F127" s="180"/>
      <c r="G127" s="115">
        <f t="shared" si="1"/>
        <v>90291633.76380001</v>
      </c>
    </row>
    <row r="128" spans="1:7" s="7" customFormat="1" ht="18" thickTop="1" thickBot="1" x14ac:dyDescent="0.25">
      <c r="A128" s="21"/>
      <c r="B128" s="116">
        <v>46091</v>
      </c>
      <c r="C128" s="117"/>
      <c r="D128" s="113" t="s">
        <v>53</v>
      </c>
      <c r="E128" s="114">
        <v>2576</v>
      </c>
      <c r="F128" s="179"/>
      <c r="G128" s="115">
        <f t="shared" si="1"/>
        <v>90294209.76380001</v>
      </c>
    </row>
    <row r="129" spans="1:7" s="7" customFormat="1" ht="18" thickTop="1" thickBot="1" x14ac:dyDescent="0.25">
      <c r="A129" s="21"/>
      <c r="B129" s="116">
        <v>46091</v>
      </c>
      <c r="C129" s="117"/>
      <c r="D129" s="113" t="s">
        <v>58</v>
      </c>
      <c r="E129" s="114">
        <v>22229.24</v>
      </c>
      <c r="F129" s="179"/>
      <c r="G129" s="115">
        <f t="shared" si="1"/>
        <v>90316439.003800005</v>
      </c>
    </row>
    <row r="130" spans="1:7" s="7" customFormat="1" ht="18" thickTop="1" thickBot="1" x14ac:dyDescent="0.25">
      <c r="A130" s="10"/>
      <c r="B130" s="116">
        <v>46091</v>
      </c>
      <c r="C130" s="117"/>
      <c r="D130" s="118" t="s">
        <v>21</v>
      </c>
      <c r="E130" s="114"/>
      <c r="F130" s="181">
        <v>17163808.170000002</v>
      </c>
      <c r="G130" s="115">
        <f t="shared" si="1"/>
        <v>73152630.833800003</v>
      </c>
    </row>
    <row r="131" spans="1:7" s="7" customFormat="1" ht="18" thickTop="1" thickBot="1" x14ac:dyDescent="0.25">
      <c r="A131" s="10"/>
      <c r="B131" s="116">
        <v>46092</v>
      </c>
      <c r="C131" s="117"/>
      <c r="D131" s="118" t="s">
        <v>36</v>
      </c>
      <c r="E131" s="114">
        <v>67200</v>
      </c>
      <c r="F131" s="183"/>
      <c r="G131" s="115">
        <f t="shared" si="1"/>
        <v>73219830.833800003</v>
      </c>
    </row>
    <row r="132" spans="1:7" s="7" customFormat="1" ht="18" thickTop="1" thickBot="1" x14ac:dyDescent="0.25">
      <c r="A132" s="10"/>
      <c r="B132" s="116">
        <v>46092</v>
      </c>
      <c r="C132" s="117"/>
      <c r="D132" s="113" t="s">
        <v>36</v>
      </c>
      <c r="E132" s="114">
        <v>47125</v>
      </c>
      <c r="F132" s="179"/>
      <c r="G132" s="115">
        <f t="shared" si="1"/>
        <v>73266955.833800003</v>
      </c>
    </row>
    <row r="133" spans="1:7" s="7" customFormat="1" ht="18" thickTop="1" thickBot="1" x14ac:dyDescent="0.25">
      <c r="A133" s="10"/>
      <c r="B133" s="116">
        <v>46092</v>
      </c>
      <c r="C133" s="117"/>
      <c r="D133" s="113" t="s">
        <v>36</v>
      </c>
      <c r="E133" s="114">
        <v>12615</v>
      </c>
      <c r="F133" s="179"/>
      <c r="G133" s="115">
        <f t="shared" si="1"/>
        <v>73279570.833800003</v>
      </c>
    </row>
    <row r="134" spans="1:7" s="7" customFormat="1" ht="18" thickTop="1" thickBot="1" x14ac:dyDescent="0.25">
      <c r="A134" s="10"/>
      <c r="B134" s="116">
        <v>46092</v>
      </c>
      <c r="C134" s="117"/>
      <c r="D134" s="113" t="s">
        <v>36</v>
      </c>
      <c r="E134" s="114">
        <v>8475</v>
      </c>
      <c r="F134" s="179"/>
      <c r="G134" s="115">
        <f t="shared" si="1"/>
        <v>73288045.833800003</v>
      </c>
    </row>
    <row r="135" spans="1:7" s="7" customFormat="1" ht="32.25" customHeight="1" thickTop="1" thickBot="1" x14ac:dyDescent="0.25">
      <c r="A135" s="10"/>
      <c r="B135" s="116">
        <v>46092</v>
      </c>
      <c r="C135" s="117"/>
      <c r="D135" s="113" t="s">
        <v>36</v>
      </c>
      <c r="E135" s="114">
        <v>78775</v>
      </c>
      <c r="F135" s="179"/>
      <c r="G135" s="115">
        <f t="shared" si="1"/>
        <v>73366820.833800003</v>
      </c>
    </row>
    <row r="136" spans="1:7" s="7" customFormat="1" ht="18" thickTop="1" thickBot="1" x14ac:dyDescent="0.25">
      <c r="A136" s="10"/>
      <c r="B136" s="116">
        <v>46092</v>
      </c>
      <c r="C136" s="117"/>
      <c r="D136" s="113" t="s">
        <v>36</v>
      </c>
      <c r="E136" s="114">
        <v>5750</v>
      </c>
      <c r="F136" s="179"/>
      <c r="G136" s="115">
        <f t="shared" si="1"/>
        <v>73372570.833800003</v>
      </c>
    </row>
    <row r="137" spans="1:7" s="7" customFormat="1" ht="18" thickTop="1" thickBot="1" x14ac:dyDescent="0.25">
      <c r="A137" s="10"/>
      <c r="B137" s="116">
        <v>46092</v>
      </c>
      <c r="C137" s="117"/>
      <c r="D137" s="113" t="s">
        <v>26</v>
      </c>
      <c r="E137" s="114">
        <v>169478.61</v>
      </c>
      <c r="F137" s="179">
        <v>4477.3</v>
      </c>
      <c r="G137" s="115">
        <f t="shared" si="1"/>
        <v>73537572.143800005</v>
      </c>
    </row>
    <row r="138" spans="1:7" s="7" customFormat="1" ht="61.5" thickTop="1" thickBot="1" x14ac:dyDescent="0.25">
      <c r="A138" s="10"/>
      <c r="B138" s="116">
        <v>46092</v>
      </c>
      <c r="C138" s="117"/>
      <c r="D138" s="113" t="s">
        <v>101</v>
      </c>
      <c r="E138" s="114">
        <v>1500</v>
      </c>
      <c r="F138" s="179"/>
      <c r="G138" s="115">
        <f t="shared" si="1"/>
        <v>73539072.143800005</v>
      </c>
    </row>
    <row r="139" spans="1:7" s="7" customFormat="1" ht="18" thickTop="1" thickBot="1" x14ac:dyDescent="0.25">
      <c r="A139" s="10"/>
      <c r="B139" s="116">
        <v>46092</v>
      </c>
      <c r="C139" s="117"/>
      <c r="D139" s="113" t="s">
        <v>21</v>
      </c>
      <c r="E139" s="114"/>
      <c r="F139" s="179">
        <v>4639282.83</v>
      </c>
      <c r="G139" s="115">
        <f t="shared" si="1"/>
        <v>68899789.313800007</v>
      </c>
    </row>
    <row r="140" spans="1:7" s="7" customFormat="1" ht="18" thickTop="1" thickBot="1" x14ac:dyDescent="0.25">
      <c r="A140" s="10"/>
      <c r="B140" s="116">
        <v>46093</v>
      </c>
      <c r="C140" s="117"/>
      <c r="D140" s="113" t="s">
        <v>36</v>
      </c>
      <c r="E140" s="114">
        <v>60440</v>
      </c>
      <c r="F140" s="179"/>
      <c r="G140" s="115">
        <f t="shared" si="1"/>
        <v>68960229.313800007</v>
      </c>
    </row>
    <row r="141" spans="1:7" s="7" customFormat="1" ht="18" thickTop="1" thickBot="1" x14ac:dyDescent="0.25">
      <c r="A141" s="10"/>
      <c r="B141" s="116">
        <v>46093</v>
      </c>
      <c r="C141" s="117"/>
      <c r="D141" s="113" t="s">
        <v>36</v>
      </c>
      <c r="E141" s="114">
        <v>108930</v>
      </c>
      <c r="F141" s="179"/>
      <c r="G141" s="115">
        <f t="shared" si="1"/>
        <v>69069159.313800007</v>
      </c>
    </row>
    <row r="142" spans="1:7" s="7" customFormat="1" ht="18" thickTop="1" thickBot="1" x14ac:dyDescent="0.25">
      <c r="A142" s="10"/>
      <c r="B142" s="116">
        <v>46093</v>
      </c>
      <c r="C142" s="117"/>
      <c r="D142" s="113" t="s">
        <v>36</v>
      </c>
      <c r="E142" s="114">
        <v>14050</v>
      </c>
      <c r="F142" s="179"/>
      <c r="G142" s="115">
        <f t="shared" si="1"/>
        <v>69083209.313800007</v>
      </c>
    </row>
    <row r="143" spans="1:7" s="7" customFormat="1" ht="18" thickTop="1" thickBot="1" x14ac:dyDescent="0.25">
      <c r="A143" s="10"/>
      <c r="B143" s="116">
        <v>46093</v>
      </c>
      <c r="C143" s="117"/>
      <c r="D143" s="113" t="s">
        <v>36</v>
      </c>
      <c r="E143" s="119">
        <v>7750</v>
      </c>
      <c r="F143" s="182"/>
      <c r="G143" s="115">
        <f t="shared" si="1"/>
        <v>69090959.313800007</v>
      </c>
    </row>
    <row r="144" spans="1:7" s="7" customFormat="1" ht="18" thickTop="1" thickBot="1" x14ac:dyDescent="0.25">
      <c r="A144" s="10"/>
      <c r="B144" s="116">
        <v>46093</v>
      </c>
      <c r="C144" s="117"/>
      <c r="D144" s="113" t="s">
        <v>36</v>
      </c>
      <c r="E144" s="119">
        <v>23450</v>
      </c>
      <c r="F144" s="182"/>
      <c r="G144" s="115">
        <f t="shared" si="1"/>
        <v>69114409.313800007</v>
      </c>
    </row>
    <row r="145" spans="1:7" s="7" customFormat="1" ht="18" thickTop="1" thickBot="1" x14ac:dyDescent="0.25">
      <c r="A145" s="10"/>
      <c r="B145" s="116">
        <v>46093</v>
      </c>
      <c r="C145" s="117"/>
      <c r="D145" s="113" t="s">
        <v>36</v>
      </c>
      <c r="E145" s="119">
        <v>12095</v>
      </c>
      <c r="F145" s="179"/>
      <c r="G145" s="115">
        <f t="shared" si="1"/>
        <v>69126504.313800007</v>
      </c>
    </row>
    <row r="146" spans="1:7" s="7" customFormat="1" ht="18" thickTop="1" thickBot="1" x14ac:dyDescent="0.25">
      <c r="A146" s="10"/>
      <c r="B146" s="116">
        <v>46093</v>
      </c>
      <c r="C146" s="117"/>
      <c r="D146" s="113" t="s">
        <v>26</v>
      </c>
      <c r="E146" s="119">
        <v>220014.83</v>
      </c>
      <c r="F146" s="179">
        <v>5665.72</v>
      </c>
      <c r="G146" s="115">
        <f t="shared" si="1"/>
        <v>69340853.423800007</v>
      </c>
    </row>
    <row r="147" spans="1:7" s="7" customFormat="1" ht="61.5" thickTop="1" thickBot="1" x14ac:dyDescent="0.25">
      <c r="A147" s="10"/>
      <c r="B147" s="116">
        <v>46093</v>
      </c>
      <c r="C147" s="117"/>
      <c r="D147" s="113" t="s">
        <v>102</v>
      </c>
      <c r="E147" s="119">
        <v>500</v>
      </c>
      <c r="F147" s="179"/>
      <c r="G147" s="115">
        <f t="shared" ref="G147:G210" si="2">G146+E147-F147</f>
        <v>69341353.423800007</v>
      </c>
    </row>
    <row r="148" spans="1:7" s="7" customFormat="1" ht="46.5" thickTop="1" thickBot="1" x14ac:dyDescent="0.25">
      <c r="A148" s="10"/>
      <c r="B148" s="116">
        <v>46093</v>
      </c>
      <c r="C148" s="117"/>
      <c r="D148" s="113" t="s">
        <v>103</v>
      </c>
      <c r="E148" s="114">
        <v>100</v>
      </c>
      <c r="F148" s="179"/>
      <c r="G148" s="115">
        <f t="shared" si="2"/>
        <v>69341453.423800007</v>
      </c>
    </row>
    <row r="149" spans="1:7" s="7" customFormat="1" ht="18" thickTop="1" thickBot="1" x14ac:dyDescent="0.25">
      <c r="A149" s="10"/>
      <c r="B149" s="116">
        <v>46094</v>
      </c>
      <c r="C149" s="117"/>
      <c r="D149" s="113" t="s">
        <v>36</v>
      </c>
      <c r="E149" s="114">
        <v>89600</v>
      </c>
      <c r="F149" s="179"/>
      <c r="G149" s="115">
        <f t="shared" si="2"/>
        <v>69431053.423800007</v>
      </c>
    </row>
    <row r="150" spans="1:7" s="7" customFormat="1" ht="23.25" customHeight="1" thickTop="1" thickBot="1" x14ac:dyDescent="0.25">
      <c r="A150" s="10"/>
      <c r="B150" s="116">
        <v>46094</v>
      </c>
      <c r="C150" s="117"/>
      <c r="D150" s="113" t="s">
        <v>36</v>
      </c>
      <c r="E150" s="114">
        <v>49165</v>
      </c>
      <c r="F150" s="179"/>
      <c r="G150" s="115">
        <f t="shared" si="2"/>
        <v>69480218.423800007</v>
      </c>
    </row>
    <row r="151" spans="1:7" s="7" customFormat="1" ht="18" thickTop="1" thickBot="1" x14ac:dyDescent="0.25">
      <c r="A151" s="10"/>
      <c r="B151" s="116">
        <v>46094</v>
      </c>
      <c r="C151" s="117"/>
      <c r="D151" s="113" t="s">
        <v>36</v>
      </c>
      <c r="E151" s="114">
        <v>16815</v>
      </c>
      <c r="F151" s="179"/>
      <c r="G151" s="115">
        <f t="shared" si="2"/>
        <v>69497033.423800007</v>
      </c>
    </row>
    <row r="152" spans="1:7" s="7" customFormat="1" ht="18" thickTop="1" thickBot="1" x14ac:dyDescent="0.25">
      <c r="A152" s="10"/>
      <c r="B152" s="116">
        <v>46094</v>
      </c>
      <c r="C152" s="117"/>
      <c r="D152" s="113" t="s">
        <v>36</v>
      </c>
      <c r="E152" s="114">
        <v>3950</v>
      </c>
      <c r="F152" s="179"/>
      <c r="G152" s="115">
        <f t="shared" si="2"/>
        <v>69500983.423800007</v>
      </c>
    </row>
    <row r="153" spans="1:7" s="7" customFormat="1" ht="18" thickTop="1" thickBot="1" x14ac:dyDescent="0.25">
      <c r="A153" s="10"/>
      <c r="B153" s="116">
        <v>46094</v>
      </c>
      <c r="C153" s="117"/>
      <c r="D153" s="113" t="s">
        <v>36</v>
      </c>
      <c r="E153" s="114">
        <v>14850</v>
      </c>
      <c r="F153" s="179"/>
      <c r="G153" s="115">
        <f t="shared" si="2"/>
        <v>69515833.423800007</v>
      </c>
    </row>
    <row r="154" spans="1:7" s="7" customFormat="1" ht="19.5" customHeight="1" thickTop="1" thickBot="1" x14ac:dyDescent="0.25">
      <c r="A154" s="10"/>
      <c r="B154" s="116">
        <v>46094</v>
      </c>
      <c r="C154" s="117"/>
      <c r="D154" s="113" t="s">
        <v>36</v>
      </c>
      <c r="E154" s="114">
        <v>1755</v>
      </c>
      <c r="F154" s="179"/>
      <c r="G154" s="115">
        <f t="shared" si="2"/>
        <v>69517588.423800007</v>
      </c>
    </row>
    <row r="155" spans="1:7" s="7" customFormat="1" ht="18" thickTop="1" thickBot="1" x14ac:dyDescent="0.25">
      <c r="A155" s="10"/>
      <c r="B155" s="116">
        <v>46094</v>
      </c>
      <c r="C155" s="117"/>
      <c r="D155" s="113" t="s">
        <v>26</v>
      </c>
      <c r="E155" s="114">
        <v>76640.009999999995</v>
      </c>
      <c r="F155" s="179">
        <v>1987.66</v>
      </c>
      <c r="G155" s="115">
        <f t="shared" si="2"/>
        <v>69592240.773800015</v>
      </c>
    </row>
    <row r="156" spans="1:7" s="7" customFormat="1" ht="31.5" thickTop="1" thickBot="1" x14ac:dyDescent="0.25">
      <c r="A156" s="10"/>
      <c r="B156" s="116">
        <v>46094</v>
      </c>
      <c r="C156" s="117"/>
      <c r="D156" s="113" t="s">
        <v>104</v>
      </c>
      <c r="E156" s="114">
        <v>12760.4</v>
      </c>
      <c r="F156" s="179">
        <v>407.81199999999995</v>
      </c>
      <c r="G156" s="115">
        <f t="shared" si="2"/>
        <v>69604593.361800015</v>
      </c>
    </row>
    <row r="157" spans="1:7" s="7" customFormat="1" ht="18" thickTop="1" thickBot="1" x14ac:dyDescent="0.25">
      <c r="A157" s="10"/>
      <c r="B157" s="116">
        <v>46094</v>
      </c>
      <c r="C157" s="117"/>
      <c r="D157" s="113" t="s">
        <v>64</v>
      </c>
      <c r="E157" s="114">
        <v>95725.440000000002</v>
      </c>
      <c r="F157" s="179"/>
      <c r="G157" s="115">
        <f t="shared" si="2"/>
        <v>69700318.801800013</v>
      </c>
    </row>
    <row r="158" spans="1:7" s="7" customFormat="1" ht="18.75" customHeight="1" thickTop="1" thickBot="1" x14ac:dyDescent="0.25">
      <c r="A158" s="10"/>
      <c r="B158" s="116">
        <v>46095</v>
      </c>
      <c r="C158" s="117"/>
      <c r="D158" s="113" t="s">
        <v>36</v>
      </c>
      <c r="E158" s="114">
        <v>60</v>
      </c>
      <c r="F158" s="179"/>
      <c r="G158" s="115">
        <f t="shared" si="2"/>
        <v>69700378.801800013</v>
      </c>
    </row>
    <row r="159" spans="1:7" s="7" customFormat="1" ht="23.25" customHeight="1" thickTop="1" thickBot="1" x14ac:dyDescent="0.25">
      <c r="A159" s="10"/>
      <c r="B159" s="116">
        <v>46095</v>
      </c>
      <c r="C159" s="117"/>
      <c r="D159" s="113" t="s">
        <v>36</v>
      </c>
      <c r="E159" s="114">
        <v>29400</v>
      </c>
      <c r="F159" s="179"/>
      <c r="G159" s="115">
        <f t="shared" si="2"/>
        <v>69729778.801800013</v>
      </c>
    </row>
    <row r="160" spans="1:7" s="7" customFormat="1" ht="19.5" customHeight="1" thickTop="1" thickBot="1" x14ac:dyDescent="0.25">
      <c r="A160" s="10"/>
      <c r="B160" s="116">
        <v>46095</v>
      </c>
      <c r="C160" s="117"/>
      <c r="D160" s="113" t="s">
        <v>26</v>
      </c>
      <c r="E160" s="114">
        <v>20500</v>
      </c>
      <c r="F160" s="179">
        <v>548.79999999999995</v>
      </c>
      <c r="G160" s="115">
        <f t="shared" si="2"/>
        <v>69749730.001800016</v>
      </c>
    </row>
    <row r="161" spans="1:7" s="7" customFormat="1" ht="21.75" customHeight="1" thickTop="1" thickBot="1" x14ac:dyDescent="0.25">
      <c r="A161" s="10"/>
      <c r="B161" s="116">
        <v>46096</v>
      </c>
      <c r="C161" s="117"/>
      <c r="D161" s="113" t="s">
        <v>36</v>
      </c>
      <c r="E161" s="114">
        <v>8320</v>
      </c>
      <c r="F161" s="179"/>
      <c r="G161" s="115">
        <f t="shared" si="2"/>
        <v>69758050.001800016</v>
      </c>
    </row>
    <row r="162" spans="1:7" s="7" customFormat="1" ht="18" thickTop="1" thickBot="1" x14ac:dyDescent="0.25">
      <c r="A162" s="10"/>
      <c r="B162" s="131">
        <v>46096</v>
      </c>
      <c r="C162" s="131"/>
      <c r="D162" s="131" t="s">
        <v>26</v>
      </c>
      <c r="E162" s="155">
        <v>33890</v>
      </c>
      <c r="F162" s="155">
        <v>869.25</v>
      </c>
      <c r="G162" s="115">
        <f t="shared" si="2"/>
        <v>69791070.751800016</v>
      </c>
    </row>
    <row r="163" spans="1:7" s="7" customFormat="1" ht="18" thickTop="1" thickBot="1" x14ac:dyDescent="0.25">
      <c r="A163" s="10"/>
      <c r="B163" s="131">
        <v>46097</v>
      </c>
      <c r="C163" s="131"/>
      <c r="D163" s="131" t="s">
        <v>36</v>
      </c>
      <c r="E163" s="155">
        <v>325</v>
      </c>
      <c r="F163" s="155"/>
      <c r="G163" s="115">
        <f t="shared" si="2"/>
        <v>69791395.751800016</v>
      </c>
    </row>
    <row r="164" spans="1:7" s="7" customFormat="1" ht="21" customHeight="1" thickTop="1" thickBot="1" x14ac:dyDescent="0.25">
      <c r="A164" s="10"/>
      <c r="B164" s="131">
        <v>46097</v>
      </c>
      <c r="C164" s="131"/>
      <c r="D164" s="131" t="s">
        <v>36</v>
      </c>
      <c r="E164" s="155">
        <v>62865</v>
      </c>
      <c r="F164" s="155"/>
      <c r="G164" s="115">
        <f t="shared" si="2"/>
        <v>69854260.751800016</v>
      </c>
    </row>
    <row r="165" spans="1:7" s="7" customFormat="1" ht="18" thickTop="1" thickBot="1" x14ac:dyDescent="0.25">
      <c r="A165" s="10"/>
      <c r="B165" s="131">
        <v>46097</v>
      </c>
      <c r="C165" s="131"/>
      <c r="D165" s="131" t="s">
        <v>36</v>
      </c>
      <c r="E165" s="155">
        <v>500</v>
      </c>
      <c r="F165" s="155"/>
      <c r="G165" s="115">
        <f t="shared" si="2"/>
        <v>69854760.751800016</v>
      </c>
    </row>
    <row r="166" spans="1:7" s="7" customFormat="1" ht="18" thickTop="1" thickBot="1" x14ac:dyDescent="0.25">
      <c r="A166" s="10"/>
      <c r="B166" s="131">
        <v>46097</v>
      </c>
      <c r="C166" s="131"/>
      <c r="D166" s="131" t="s">
        <v>36</v>
      </c>
      <c r="E166" s="155">
        <v>95430</v>
      </c>
      <c r="F166" s="155"/>
      <c r="G166" s="115">
        <f t="shared" si="2"/>
        <v>69950190.751800016</v>
      </c>
    </row>
    <row r="167" spans="1:7" s="7" customFormat="1" ht="18" thickTop="1" thickBot="1" x14ac:dyDescent="0.25">
      <c r="A167" s="10"/>
      <c r="B167" s="131">
        <v>46097</v>
      </c>
      <c r="C167" s="131"/>
      <c r="D167" s="131" t="s">
        <v>36</v>
      </c>
      <c r="E167" s="155">
        <v>26210</v>
      </c>
      <c r="F167" s="155"/>
      <c r="G167" s="115">
        <f t="shared" si="2"/>
        <v>69976400.751800016</v>
      </c>
    </row>
    <row r="168" spans="1:7" s="7" customFormat="1" ht="18" thickTop="1" thickBot="1" x14ac:dyDescent="0.25">
      <c r="A168" s="10"/>
      <c r="B168" s="131">
        <v>46097</v>
      </c>
      <c r="C168" s="131"/>
      <c r="D168" s="131" t="s">
        <v>36</v>
      </c>
      <c r="E168" s="155">
        <v>2600</v>
      </c>
      <c r="F168" s="155"/>
      <c r="G168" s="115">
        <f t="shared" si="2"/>
        <v>69979000.751800016</v>
      </c>
    </row>
    <row r="169" spans="1:7" s="7" customFormat="1" ht="18" thickTop="1" thickBot="1" x14ac:dyDescent="0.25">
      <c r="A169" s="10"/>
      <c r="B169" s="131">
        <v>46097</v>
      </c>
      <c r="C169" s="131"/>
      <c r="D169" s="131" t="s">
        <v>36</v>
      </c>
      <c r="E169" s="155">
        <v>60000</v>
      </c>
      <c r="F169" s="155"/>
      <c r="G169" s="115">
        <f t="shared" si="2"/>
        <v>70039000.751800016</v>
      </c>
    </row>
    <row r="170" spans="1:7" s="7" customFormat="1" ht="18" thickTop="1" thickBot="1" x14ac:dyDescent="0.25">
      <c r="A170" s="10"/>
      <c r="B170" s="159">
        <v>46097</v>
      </c>
      <c r="C170" s="160"/>
      <c r="D170" s="157" t="s">
        <v>36</v>
      </c>
      <c r="E170" s="158">
        <v>14900</v>
      </c>
      <c r="F170" s="158"/>
      <c r="G170" s="115">
        <f t="shared" si="2"/>
        <v>70053900.751800016</v>
      </c>
    </row>
    <row r="171" spans="1:7" s="7" customFormat="1" ht="18" thickTop="1" thickBot="1" x14ac:dyDescent="0.25">
      <c r="A171" s="10"/>
      <c r="B171" s="131">
        <v>46097</v>
      </c>
      <c r="C171" s="131"/>
      <c r="D171" s="153" t="s">
        <v>26</v>
      </c>
      <c r="E171" s="155">
        <v>155871.23000000001</v>
      </c>
      <c r="F171" s="155">
        <v>4136.7700000000004</v>
      </c>
      <c r="G171" s="115">
        <f t="shared" si="2"/>
        <v>70205635.211800024</v>
      </c>
    </row>
    <row r="172" spans="1:7" s="7" customFormat="1" ht="18" thickTop="1" thickBot="1" x14ac:dyDescent="0.25">
      <c r="A172" s="10"/>
      <c r="B172" s="154">
        <v>46097</v>
      </c>
      <c r="C172" s="131"/>
      <c r="D172" s="153" t="s">
        <v>59</v>
      </c>
      <c r="E172" s="155">
        <v>4033253</v>
      </c>
      <c r="F172" s="155"/>
      <c r="G172" s="115">
        <f t="shared" si="2"/>
        <v>74238888.211800024</v>
      </c>
    </row>
    <row r="173" spans="1:7" s="7" customFormat="1" ht="25.5" customHeight="1" thickTop="1" thickBot="1" x14ac:dyDescent="0.25">
      <c r="A173" s="10"/>
      <c r="B173" s="154">
        <v>46097</v>
      </c>
      <c r="C173" s="131"/>
      <c r="D173" s="199" t="s">
        <v>59</v>
      </c>
      <c r="E173" s="155">
        <v>934969</v>
      </c>
      <c r="F173" s="155"/>
      <c r="G173" s="115">
        <f t="shared" si="2"/>
        <v>75173857.211800024</v>
      </c>
    </row>
    <row r="174" spans="1:7" s="7" customFormat="1" ht="18" thickTop="1" thickBot="1" x14ac:dyDescent="0.25">
      <c r="A174" s="10"/>
      <c r="B174" s="154">
        <v>46097</v>
      </c>
      <c r="C174" s="131"/>
      <c r="D174" s="153" t="s">
        <v>59</v>
      </c>
      <c r="E174" s="155">
        <v>1707740.23</v>
      </c>
      <c r="F174" s="155"/>
      <c r="G174" s="115">
        <f t="shared" si="2"/>
        <v>76881597.441800028</v>
      </c>
    </row>
    <row r="175" spans="1:7" s="7" customFormat="1" ht="18" thickTop="1" thickBot="1" x14ac:dyDescent="0.25">
      <c r="A175" s="10"/>
      <c r="B175" s="156">
        <v>46097</v>
      </c>
      <c r="C175" s="152"/>
      <c r="D175" s="157" t="s">
        <v>50</v>
      </c>
      <c r="E175" s="152">
        <v>2371225.17</v>
      </c>
      <c r="F175" s="152"/>
      <c r="G175" s="115">
        <f t="shared" si="2"/>
        <v>79252822.61180003</v>
      </c>
    </row>
    <row r="176" spans="1:7" s="7" customFormat="1" ht="17.25" customHeight="1" thickTop="1" thickBot="1" x14ac:dyDescent="0.25">
      <c r="A176" s="10"/>
      <c r="B176" s="116">
        <v>46097</v>
      </c>
      <c r="C176" s="117"/>
      <c r="D176" s="113" t="s">
        <v>51</v>
      </c>
      <c r="E176" s="114">
        <v>829199.73</v>
      </c>
      <c r="F176" s="161"/>
      <c r="G176" s="115">
        <f t="shared" si="2"/>
        <v>80082022.341800034</v>
      </c>
    </row>
    <row r="177" spans="1:8" s="7" customFormat="1" ht="46.5" thickTop="1" thickBot="1" x14ac:dyDescent="0.25">
      <c r="A177" s="10"/>
      <c r="B177" s="122">
        <v>46097</v>
      </c>
      <c r="C177" s="123"/>
      <c r="D177" s="113" t="s">
        <v>105</v>
      </c>
      <c r="E177" s="114">
        <v>3500</v>
      </c>
      <c r="F177" s="161"/>
      <c r="G177" s="115">
        <f t="shared" si="2"/>
        <v>80085522.341800034</v>
      </c>
    </row>
    <row r="178" spans="1:8" s="7" customFormat="1" ht="61.5" thickTop="1" thickBot="1" x14ac:dyDescent="0.25">
      <c r="A178" s="10"/>
      <c r="B178" s="122">
        <v>46097</v>
      </c>
      <c r="C178" s="123"/>
      <c r="D178" s="113" t="s">
        <v>106</v>
      </c>
      <c r="E178" s="114">
        <v>100000</v>
      </c>
      <c r="F178" s="161"/>
      <c r="G178" s="115">
        <f t="shared" si="2"/>
        <v>80185522.341800034</v>
      </c>
    </row>
    <row r="179" spans="1:8" s="7" customFormat="1" ht="18" thickTop="1" thickBot="1" x14ac:dyDescent="0.25">
      <c r="A179" s="10"/>
      <c r="B179" s="122">
        <v>46097</v>
      </c>
      <c r="C179" s="123"/>
      <c r="D179" s="113" t="s">
        <v>21</v>
      </c>
      <c r="E179" s="114"/>
      <c r="F179" s="161">
        <v>245683.64</v>
      </c>
      <c r="G179" s="115">
        <f t="shared" si="2"/>
        <v>79939838.701800033</v>
      </c>
    </row>
    <row r="180" spans="1:8" s="7" customFormat="1" ht="76.5" thickTop="1" thickBot="1" x14ac:dyDescent="0.25">
      <c r="A180" s="10"/>
      <c r="B180" s="122">
        <v>46097</v>
      </c>
      <c r="C180" s="123"/>
      <c r="D180" s="113" t="s">
        <v>107</v>
      </c>
      <c r="E180" s="114">
        <v>1000</v>
      </c>
      <c r="F180" s="161"/>
      <c r="G180" s="115">
        <f t="shared" si="2"/>
        <v>79940838.701800033</v>
      </c>
    </row>
    <row r="181" spans="1:8" s="7" customFormat="1" ht="18" thickTop="1" thickBot="1" x14ac:dyDescent="0.25">
      <c r="A181" s="10"/>
      <c r="B181" s="122">
        <v>46098</v>
      </c>
      <c r="C181" s="123"/>
      <c r="D181" s="113" t="s">
        <v>36</v>
      </c>
      <c r="E181" s="114">
        <v>53475</v>
      </c>
      <c r="F181" s="161"/>
      <c r="G181" s="115">
        <f t="shared" si="2"/>
        <v>79994313.701800033</v>
      </c>
    </row>
    <row r="182" spans="1:8" s="7" customFormat="1" ht="18" thickTop="1" thickBot="1" x14ac:dyDescent="0.25">
      <c r="A182" s="10"/>
      <c r="B182" s="122">
        <v>46098</v>
      </c>
      <c r="C182" s="123"/>
      <c r="D182" s="113" t="s">
        <v>36</v>
      </c>
      <c r="E182" s="114">
        <v>117</v>
      </c>
      <c r="F182" s="161"/>
      <c r="G182" s="115">
        <f t="shared" si="2"/>
        <v>79994430.701800033</v>
      </c>
    </row>
    <row r="183" spans="1:8" s="7" customFormat="1" ht="18" thickTop="1" thickBot="1" x14ac:dyDescent="0.25">
      <c r="A183" s="10"/>
      <c r="B183" s="122">
        <v>46098</v>
      </c>
      <c r="C183" s="123"/>
      <c r="D183" s="113" t="s">
        <v>36</v>
      </c>
      <c r="E183" s="114">
        <v>56360</v>
      </c>
      <c r="F183" s="161"/>
      <c r="G183" s="115">
        <f t="shared" si="2"/>
        <v>80050790.701800033</v>
      </c>
    </row>
    <row r="184" spans="1:8" s="7" customFormat="1" ht="18" thickTop="1" thickBot="1" x14ac:dyDescent="0.25">
      <c r="A184" s="10"/>
      <c r="B184" s="122">
        <v>46098</v>
      </c>
      <c r="C184" s="123"/>
      <c r="D184" s="113" t="s">
        <v>36</v>
      </c>
      <c r="E184" s="114">
        <v>14700</v>
      </c>
      <c r="F184" s="161"/>
      <c r="G184" s="115">
        <f t="shared" si="2"/>
        <v>80065490.701800033</v>
      </c>
    </row>
    <row r="185" spans="1:8" s="7" customFormat="1" ht="18" thickTop="1" thickBot="1" x14ac:dyDescent="0.25">
      <c r="A185" s="10"/>
      <c r="B185" s="122">
        <v>46098</v>
      </c>
      <c r="C185" s="123"/>
      <c r="D185" s="113" t="s">
        <v>36</v>
      </c>
      <c r="E185" s="114">
        <v>22400</v>
      </c>
      <c r="F185" s="161"/>
      <c r="G185" s="115">
        <f t="shared" si="2"/>
        <v>80087890.701800033</v>
      </c>
    </row>
    <row r="186" spans="1:8" s="7" customFormat="1" ht="18" thickTop="1" thickBot="1" x14ac:dyDescent="0.25">
      <c r="A186" s="10"/>
      <c r="B186" s="122">
        <v>46098</v>
      </c>
      <c r="C186" s="123"/>
      <c r="D186" s="113" t="s">
        <v>36</v>
      </c>
      <c r="E186" s="114">
        <v>9551</v>
      </c>
      <c r="F186" s="161"/>
      <c r="G186" s="115">
        <f t="shared" si="2"/>
        <v>80097441.701800033</v>
      </c>
    </row>
    <row r="187" spans="1:8" s="7" customFormat="1" ht="18" thickTop="1" thickBot="1" x14ac:dyDescent="0.25">
      <c r="A187" s="10"/>
      <c r="B187" s="122">
        <v>46098</v>
      </c>
      <c r="C187" s="123"/>
      <c r="D187" s="113" t="s">
        <v>36</v>
      </c>
      <c r="E187" s="114">
        <v>7400</v>
      </c>
      <c r="F187" s="161"/>
      <c r="G187" s="115">
        <f t="shared" si="2"/>
        <v>80104841.701800033</v>
      </c>
    </row>
    <row r="188" spans="1:8" s="7" customFormat="1" ht="18" thickTop="1" thickBot="1" x14ac:dyDescent="0.25">
      <c r="A188" s="10"/>
      <c r="B188" s="122">
        <v>46098</v>
      </c>
      <c r="C188" s="123"/>
      <c r="D188" s="113" t="s">
        <v>26</v>
      </c>
      <c r="E188" s="114">
        <v>116970.46</v>
      </c>
      <c r="F188" s="161">
        <v>3011.3</v>
      </c>
      <c r="G188" s="115">
        <f t="shared" si="2"/>
        <v>80218800.86180003</v>
      </c>
    </row>
    <row r="189" spans="1:8" s="7" customFormat="1" ht="18" thickTop="1" thickBot="1" x14ac:dyDescent="0.25">
      <c r="A189" s="10"/>
      <c r="B189" s="122">
        <v>46098</v>
      </c>
      <c r="C189" s="123"/>
      <c r="D189" s="113" t="s">
        <v>69</v>
      </c>
      <c r="E189" s="114">
        <v>97187.75</v>
      </c>
      <c r="F189" s="161"/>
      <c r="G189" s="115">
        <f t="shared" si="2"/>
        <v>80315988.61180003</v>
      </c>
    </row>
    <row r="190" spans="1:8" s="7" customFormat="1" ht="61.5" thickTop="1" thickBot="1" x14ac:dyDescent="0.25">
      <c r="A190" s="10"/>
      <c r="B190" s="122">
        <v>46098</v>
      </c>
      <c r="C190" s="123"/>
      <c r="D190" s="113" t="s">
        <v>108</v>
      </c>
      <c r="E190" s="114">
        <v>1705.8</v>
      </c>
      <c r="F190" s="161"/>
      <c r="G190" s="115">
        <f t="shared" si="2"/>
        <v>80317694.411800027</v>
      </c>
    </row>
    <row r="191" spans="1:8" s="7" customFormat="1" ht="76.5" thickTop="1" thickBot="1" x14ac:dyDescent="0.25">
      <c r="A191" s="10"/>
      <c r="B191" s="122">
        <v>46098</v>
      </c>
      <c r="C191" s="123"/>
      <c r="D191" s="113" t="s">
        <v>109</v>
      </c>
      <c r="E191" s="114">
        <v>2000</v>
      </c>
      <c r="F191" s="161"/>
      <c r="G191" s="115">
        <f t="shared" si="2"/>
        <v>80319694.411800027</v>
      </c>
      <c r="H191" s="191"/>
    </row>
    <row r="192" spans="1:8" s="7" customFormat="1" ht="31.5" thickTop="1" thickBot="1" x14ac:dyDescent="0.25">
      <c r="A192" s="10"/>
      <c r="B192" s="122">
        <v>46098</v>
      </c>
      <c r="C192" s="123"/>
      <c r="D192" s="113" t="s">
        <v>110</v>
      </c>
      <c r="E192" s="114">
        <v>702735</v>
      </c>
      <c r="F192" s="161"/>
      <c r="G192" s="115">
        <f t="shared" si="2"/>
        <v>81022429.411800027</v>
      </c>
    </row>
    <row r="193" spans="1:7" s="7" customFormat="1" ht="31.5" thickTop="1" thickBot="1" x14ac:dyDescent="0.25">
      <c r="A193" s="10"/>
      <c r="B193" s="122">
        <v>46099</v>
      </c>
      <c r="C193" s="123"/>
      <c r="D193" s="113" t="s">
        <v>111</v>
      </c>
      <c r="E193" s="114"/>
      <c r="F193" s="161">
        <v>970513.51</v>
      </c>
      <c r="G193" s="115">
        <f t="shared" si="2"/>
        <v>80051915.901800022</v>
      </c>
    </row>
    <row r="194" spans="1:7" s="7" customFormat="1" ht="18" thickTop="1" thickBot="1" x14ac:dyDescent="0.25">
      <c r="A194" s="10"/>
      <c r="B194" s="122">
        <v>46099</v>
      </c>
      <c r="C194" s="123"/>
      <c r="D194" s="113" t="s">
        <v>36</v>
      </c>
      <c r="E194" s="114">
        <v>36520</v>
      </c>
      <c r="F194" s="161"/>
      <c r="G194" s="115">
        <f t="shared" si="2"/>
        <v>80088435.901800022</v>
      </c>
    </row>
    <row r="195" spans="1:7" s="7" customFormat="1" ht="18" thickTop="1" thickBot="1" x14ac:dyDescent="0.25">
      <c r="A195" s="10"/>
      <c r="B195" s="122">
        <v>46099</v>
      </c>
      <c r="C195" s="123"/>
      <c r="D195" s="113" t="s">
        <v>36</v>
      </c>
      <c r="E195" s="114">
        <v>115570</v>
      </c>
      <c r="F195" s="161"/>
      <c r="G195" s="115">
        <f t="shared" si="2"/>
        <v>80204005.901800022</v>
      </c>
    </row>
    <row r="196" spans="1:7" s="7" customFormat="1" ht="18" thickTop="1" thickBot="1" x14ac:dyDescent="0.25">
      <c r="A196" s="10"/>
      <c r="B196" s="122">
        <v>46099</v>
      </c>
      <c r="C196" s="123"/>
      <c r="D196" s="113" t="s">
        <v>36</v>
      </c>
      <c r="E196" s="114">
        <v>64950</v>
      </c>
      <c r="F196" s="161"/>
      <c r="G196" s="115">
        <f t="shared" si="2"/>
        <v>80268955.901800022</v>
      </c>
    </row>
    <row r="197" spans="1:7" s="7" customFormat="1" ht="18" thickTop="1" thickBot="1" x14ac:dyDescent="0.25">
      <c r="A197" s="10"/>
      <c r="B197" s="122">
        <v>46099</v>
      </c>
      <c r="C197" s="123"/>
      <c r="D197" s="113" t="s">
        <v>36</v>
      </c>
      <c r="E197" s="114">
        <v>17000</v>
      </c>
      <c r="F197" s="161"/>
      <c r="G197" s="115">
        <f t="shared" si="2"/>
        <v>80285955.901800022</v>
      </c>
    </row>
    <row r="198" spans="1:7" s="7" customFormat="1" ht="18" thickTop="1" thickBot="1" x14ac:dyDescent="0.25">
      <c r="A198" s="10"/>
      <c r="B198" s="122">
        <v>46099</v>
      </c>
      <c r="C198" s="123"/>
      <c r="D198" s="113" t="s">
        <v>36</v>
      </c>
      <c r="E198" s="114">
        <v>5960</v>
      </c>
      <c r="F198" s="161"/>
      <c r="G198" s="115">
        <f t="shared" si="2"/>
        <v>80291915.901800022</v>
      </c>
    </row>
    <row r="199" spans="1:7" s="7" customFormat="1" ht="18" thickTop="1" thickBot="1" x14ac:dyDescent="0.25">
      <c r="A199" s="10"/>
      <c r="B199" s="122">
        <v>46099</v>
      </c>
      <c r="C199" s="123"/>
      <c r="D199" s="113" t="s">
        <v>36</v>
      </c>
      <c r="E199" s="114">
        <v>8150</v>
      </c>
      <c r="F199" s="161"/>
      <c r="G199" s="115">
        <f t="shared" si="2"/>
        <v>80300065.901800022</v>
      </c>
    </row>
    <row r="200" spans="1:7" s="7" customFormat="1" ht="18" thickTop="1" thickBot="1" x14ac:dyDescent="0.25">
      <c r="A200" s="10"/>
      <c r="B200" s="122">
        <v>46099</v>
      </c>
      <c r="C200" s="123"/>
      <c r="D200" s="113" t="s">
        <v>26</v>
      </c>
      <c r="E200" s="114">
        <v>84665.9</v>
      </c>
      <c r="F200" s="161">
        <v>2182.5100000000002</v>
      </c>
      <c r="G200" s="115">
        <f t="shared" si="2"/>
        <v>80382549.291800022</v>
      </c>
    </row>
    <row r="201" spans="1:7" s="7" customFormat="1" ht="31.5" thickTop="1" thickBot="1" x14ac:dyDescent="0.25">
      <c r="A201" s="10"/>
      <c r="B201" s="122">
        <v>46099</v>
      </c>
      <c r="C201" s="123"/>
      <c r="D201" s="113" t="s">
        <v>104</v>
      </c>
      <c r="E201" s="114">
        <v>700</v>
      </c>
      <c r="F201" s="161">
        <v>46</v>
      </c>
      <c r="G201" s="115">
        <f t="shared" si="2"/>
        <v>80383203.291800022</v>
      </c>
    </row>
    <row r="202" spans="1:7" s="7" customFormat="1" ht="61.5" thickTop="1" thickBot="1" x14ac:dyDescent="0.25">
      <c r="A202" s="10"/>
      <c r="B202" s="122">
        <v>46099</v>
      </c>
      <c r="C202" s="123"/>
      <c r="D202" s="113" t="s">
        <v>112</v>
      </c>
      <c r="E202" s="114">
        <v>950</v>
      </c>
      <c r="F202" s="161"/>
      <c r="G202" s="115">
        <f t="shared" si="2"/>
        <v>80384153.291800022</v>
      </c>
    </row>
    <row r="203" spans="1:7" s="7" customFormat="1" ht="18" thickTop="1" thickBot="1" x14ac:dyDescent="0.25">
      <c r="A203" s="10"/>
      <c r="B203" s="122">
        <v>46099</v>
      </c>
      <c r="C203" s="123" t="s">
        <v>113</v>
      </c>
      <c r="D203" s="113" t="s">
        <v>114</v>
      </c>
      <c r="E203" s="114"/>
      <c r="F203" s="161">
        <v>2990641.83</v>
      </c>
      <c r="G203" s="115">
        <f t="shared" si="2"/>
        <v>77393511.461800024</v>
      </c>
    </row>
    <row r="204" spans="1:7" s="7" customFormat="1" ht="18" thickTop="1" thickBot="1" x14ac:dyDescent="0.25">
      <c r="A204" s="10"/>
      <c r="B204" s="122">
        <v>46100</v>
      </c>
      <c r="C204" s="123"/>
      <c r="D204" s="113" t="s">
        <v>36</v>
      </c>
      <c r="E204" s="114">
        <v>64420</v>
      </c>
      <c r="F204" s="161"/>
      <c r="G204" s="115">
        <f t="shared" si="2"/>
        <v>77457931.461800024</v>
      </c>
    </row>
    <row r="205" spans="1:7" s="7" customFormat="1" ht="18" thickTop="1" thickBot="1" x14ac:dyDescent="0.25">
      <c r="A205" s="10"/>
      <c r="B205" s="122">
        <v>46100</v>
      </c>
      <c r="C205" s="123"/>
      <c r="D205" s="113" t="s">
        <v>36</v>
      </c>
      <c r="E205" s="114">
        <v>71</v>
      </c>
      <c r="F205" s="161"/>
      <c r="G205" s="115">
        <f t="shared" si="2"/>
        <v>77458002.461800024</v>
      </c>
    </row>
    <row r="206" spans="1:7" s="7" customFormat="1" ht="18" thickTop="1" thickBot="1" x14ac:dyDescent="0.25">
      <c r="A206" s="10"/>
      <c r="B206" s="122">
        <v>46100</v>
      </c>
      <c r="C206" s="123"/>
      <c r="D206" s="113" t="s">
        <v>36</v>
      </c>
      <c r="E206" s="114">
        <v>43050</v>
      </c>
      <c r="F206" s="161"/>
      <c r="G206" s="115">
        <f t="shared" si="2"/>
        <v>77501052.461800024</v>
      </c>
    </row>
    <row r="207" spans="1:7" s="7" customFormat="1" ht="18" thickTop="1" thickBot="1" x14ac:dyDescent="0.25">
      <c r="A207" s="10"/>
      <c r="B207" s="122">
        <v>46100</v>
      </c>
      <c r="C207" s="123"/>
      <c r="D207" s="113" t="s">
        <v>36</v>
      </c>
      <c r="E207" s="114">
        <v>17450</v>
      </c>
      <c r="F207" s="161"/>
      <c r="G207" s="115">
        <f t="shared" si="2"/>
        <v>77518502.461800024</v>
      </c>
    </row>
    <row r="208" spans="1:7" s="7" customFormat="1" ht="18" thickTop="1" thickBot="1" x14ac:dyDescent="0.25">
      <c r="A208" s="10"/>
      <c r="B208" s="122">
        <v>46100</v>
      </c>
      <c r="C208" s="123"/>
      <c r="D208" s="113" t="s">
        <v>36</v>
      </c>
      <c r="E208" s="114">
        <v>1800</v>
      </c>
      <c r="F208" s="161"/>
      <c r="G208" s="115">
        <f t="shared" si="2"/>
        <v>77520302.461800024</v>
      </c>
    </row>
    <row r="209" spans="1:7" s="7" customFormat="1" ht="18" thickTop="1" thickBot="1" x14ac:dyDescent="0.25">
      <c r="A209" s="10"/>
      <c r="B209" s="122">
        <v>46100</v>
      </c>
      <c r="C209" s="123"/>
      <c r="D209" s="113" t="s">
        <v>36</v>
      </c>
      <c r="E209" s="114">
        <v>8875</v>
      </c>
      <c r="F209" s="161"/>
      <c r="G209" s="115">
        <f t="shared" si="2"/>
        <v>77529177.461800024</v>
      </c>
    </row>
    <row r="210" spans="1:7" s="7" customFormat="1" ht="18" thickTop="1" thickBot="1" x14ac:dyDescent="0.25">
      <c r="A210" s="10"/>
      <c r="B210" s="122">
        <v>46100</v>
      </c>
      <c r="C210" s="123"/>
      <c r="D210" s="113" t="s">
        <v>36</v>
      </c>
      <c r="E210" s="114">
        <v>78435</v>
      </c>
      <c r="F210" s="161"/>
      <c r="G210" s="115">
        <f t="shared" si="2"/>
        <v>77607612.461800024</v>
      </c>
    </row>
    <row r="211" spans="1:7" s="7" customFormat="1" ht="18" thickTop="1" thickBot="1" x14ac:dyDescent="0.25">
      <c r="A211" s="10"/>
      <c r="B211" s="122">
        <v>46100</v>
      </c>
      <c r="C211" s="123"/>
      <c r="D211" s="113" t="s">
        <v>26</v>
      </c>
      <c r="E211" s="114">
        <v>131228.62</v>
      </c>
      <c r="F211" s="161">
        <v>3408.11</v>
      </c>
      <c r="G211" s="115">
        <f t="shared" ref="G211:G274" si="3">G210+E211-F211</f>
        <v>77735432.971800029</v>
      </c>
    </row>
    <row r="212" spans="1:7" s="7" customFormat="1" ht="18" thickTop="1" thickBot="1" x14ac:dyDescent="0.25">
      <c r="A212" s="10"/>
      <c r="B212" s="122">
        <v>46100</v>
      </c>
      <c r="C212" s="123"/>
      <c r="D212" s="113" t="s">
        <v>58</v>
      </c>
      <c r="E212" s="114">
        <v>264760.17</v>
      </c>
      <c r="F212" s="161"/>
      <c r="G212" s="115">
        <f t="shared" si="3"/>
        <v>78000193.141800031</v>
      </c>
    </row>
    <row r="213" spans="1:7" s="7" customFormat="1" ht="61.5" thickTop="1" thickBot="1" x14ac:dyDescent="0.25">
      <c r="A213" s="10"/>
      <c r="B213" s="122">
        <v>46100</v>
      </c>
      <c r="C213" s="123"/>
      <c r="D213" s="113" t="s">
        <v>115</v>
      </c>
      <c r="E213" s="114">
        <v>40100</v>
      </c>
      <c r="F213" s="161"/>
      <c r="G213" s="115">
        <f t="shared" si="3"/>
        <v>78040293.141800031</v>
      </c>
    </row>
    <row r="214" spans="1:7" s="7" customFormat="1" ht="18" thickTop="1" thickBot="1" x14ac:dyDescent="0.25">
      <c r="A214" s="10"/>
      <c r="B214" s="122">
        <v>46101</v>
      </c>
      <c r="C214" s="123"/>
      <c r="D214" s="113" t="s">
        <v>36</v>
      </c>
      <c r="E214" s="114">
        <v>51855</v>
      </c>
      <c r="F214" s="161"/>
      <c r="G214" s="115">
        <f t="shared" si="3"/>
        <v>78092148.141800031</v>
      </c>
    </row>
    <row r="215" spans="1:7" s="7" customFormat="1" ht="18" thickTop="1" thickBot="1" x14ac:dyDescent="0.25">
      <c r="A215" s="10"/>
      <c r="B215" s="122">
        <v>46101</v>
      </c>
      <c r="C215" s="123"/>
      <c r="D215" s="113" t="s">
        <v>36</v>
      </c>
      <c r="E215" s="114">
        <v>38125</v>
      </c>
      <c r="F215" s="161"/>
      <c r="G215" s="115">
        <f t="shared" si="3"/>
        <v>78130273.141800031</v>
      </c>
    </row>
    <row r="216" spans="1:7" s="7" customFormat="1" ht="18" thickTop="1" thickBot="1" x14ac:dyDescent="0.25">
      <c r="A216" s="10"/>
      <c r="B216" s="122">
        <v>46101</v>
      </c>
      <c r="C216" s="123"/>
      <c r="D216" s="113" t="s">
        <v>36</v>
      </c>
      <c r="E216" s="114">
        <v>12985</v>
      </c>
      <c r="F216" s="161"/>
      <c r="G216" s="115">
        <f t="shared" si="3"/>
        <v>78143258.141800031</v>
      </c>
    </row>
    <row r="217" spans="1:7" s="7" customFormat="1" ht="18" thickTop="1" thickBot="1" x14ac:dyDescent="0.25">
      <c r="A217" s="10"/>
      <c r="B217" s="122">
        <v>46101</v>
      </c>
      <c r="C217" s="123"/>
      <c r="D217" s="113" t="s">
        <v>36</v>
      </c>
      <c r="E217" s="114">
        <v>3330</v>
      </c>
      <c r="F217" s="161"/>
      <c r="G217" s="115">
        <f t="shared" si="3"/>
        <v>78146588.141800031</v>
      </c>
    </row>
    <row r="218" spans="1:7" s="7" customFormat="1" ht="18" thickTop="1" thickBot="1" x14ac:dyDescent="0.25">
      <c r="A218" s="10"/>
      <c r="B218" s="122">
        <v>46101</v>
      </c>
      <c r="C218" s="123"/>
      <c r="D218" s="113" t="s">
        <v>36</v>
      </c>
      <c r="E218" s="114">
        <v>18810</v>
      </c>
      <c r="F218" s="161"/>
      <c r="G218" s="115">
        <f t="shared" si="3"/>
        <v>78165398.141800031</v>
      </c>
    </row>
    <row r="219" spans="1:7" s="7" customFormat="1" ht="18" thickTop="1" thickBot="1" x14ac:dyDescent="0.25">
      <c r="A219" s="10"/>
      <c r="B219" s="122">
        <v>46101</v>
      </c>
      <c r="C219" s="123"/>
      <c r="D219" s="113" t="s">
        <v>36</v>
      </c>
      <c r="E219" s="114">
        <v>7250</v>
      </c>
      <c r="F219" s="161"/>
      <c r="G219" s="115">
        <f t="shared" si="3"/>
        <v>78172648.141800031</v>
      </c>
    </row>
    <row r="220" spans="1:7" s="7" customFormat="1" ht="18" thickTop="1" thickBot="1" x14ac:dyDescent="0.25">
      <c r="A220" s="10"/>
      <c r="B220" s="122">
        <v>46101</v>
      </c>
      <c r="C220" s="123"/>
      <c r="D220" s="113" t="s">
        <v>26</v>
      </c>
      <c r="E220" s="114">
        <v>42431.42</v>
      </c>
      <c r="F220" s="161">
        <v>1078.6099999999999</v>
      </c>
      <c r="G220" s="115">
        <f t="shared" si="3"/>
        <v>78214000.951800033</v>
      </c>
    </row>
    <row r="221" spans="1:7" s="7" customFormat="1" ht="18" thickTop="1" thickBot="1" x14ac:dyDescent="0.25">
      <c r="A221" s="10"/>
      <c r="B221" s="122">
        <v>46101</v>
      </c>
      <c r="C221" s="123"/>
      <c r="D221" s="113" t="s">
        <v>52</v>
      </c>
      <c r="E221" s="114">
        <v>165362.09</v>
      </c>
      <c r="F221" s="161"/>
      <c r="G221" s="115">
        <f t="shared" si="3"/>
        <v>78379363.041800037</v>
      </c>
    </row>
    <row r="222" spans="1:7" s="7" customFormat="1" ht="18" thickTop="1" thickBot="1" x14ac:dyDescent="0.25">
      <c r="A222" s="10"/>
      <c r="B222" s="122">
        <v>46101</v>
      </c>
      <c r="C222" s="123"/>
      <c r="D222" s="113" t="s">
        <v>52</v>
      </c>
      <c r="E222" s="114">
        <v>63675.8</v>
      </c>
      <c r="F222" s="161"/>
      <c r="G222" s="115">
        <f t="shared" si="3"/>
        <v>78443038.841800034</v>
      </c>
    </row>
    <row r="223" spans="1:7" s="7" customFormat="1" ht="18" thickTop="1" thickBot="1" x14ac:dyDescent="0.25">
      <c r="A223" s="10"/>
      <c r="B223" s="122">
        <v>46101</v>
      </c>
      <c r="C223" s="123"/>
      <c r="D223" s="113" t="s">
        <v>52</v>
      </c>
      <c r="E223" s="114">
        <v>770037.81</v>
      </c>
      <c r="F223" s="161"/>
      <c r="G223" s="115">
        <f t="shared" si="3"/>
        <v>79213076.651800036</v>
      </c>
    </row>
    <row r="224" spans="1:7" s="7" customFormat="1" ht="18" thickTop="1" thickBot="1" x14ac:dyDescent="0.25">
      <c r="A224" s="10"/>
      <c r="B224" s="122">
        <v>46101</v>
      </c>
      <c r="C224" s="123"/>
      <c r="D224" s="113" t="s">
        <v>52</v>
      </c>
      <c r="E224" s="114">
        <v>536190.61</v>
      </c>
      <c r="F224" s="161"/>
      <c r="G224" s="115">
        <f t="shared" si="3"/>
        <v>79749267.261800036</v>
      </c>
    </row>
    <row r="225" spans="1:7" s="7" customFormat="1" ht="18" thickTop="1" thickBot="1" x14ac:dyDescent="0.25">
      <c r="A225" s="10"/>
      <c r="B225" s="122">
        <v>46101</v>
      </c>
      <c r="C225" s="123"/>
      <c r="D225" s="113" t="s">
        <v>52</v>
      </c>
      <c r="E225" s="114">
        <v>390243</v>
      </c>
      <c r="F225" s="161"/>
      <c r="G225" s="115">
        <f t="shared" si="3"/>
        <v>80139510.261800036</v>
      </c>
    </row>
    <row r="226" spans="1:7" s="7" customFormat="1" ht="18" thickTop="1" thickBot="1" x14ac:dyDescent="0.25">
      <c r="A226" s="10"/>
      <c r="B226" s="122">
        <v>46101</v>
      </c>
      <c r="C226" s="123"/>
      <c r="D226" s="113" t="s">
        <v>52</v>
      </c>
      <c r="E226" s="114">
        <v>71532.75</v>
      </c>
      <c r="F226" s="161"/>
      <c r="G226" s="115">
        <f t="shared" si="3"/>
        <v>80211043.011800036</v>
      </c>
    </row>
    <row r="227" spans="1:7" s="7" customFormat="1" ht="18" thickTop="1" thickBot="1" x14ac:dyDescent="0.25">
      <c r="A227" s="10"/>
      <c r="B227" s="122">
        <v>46101</v>
      </c>
      <c r="C227" s="123"/>
      <c r="D227" s="113" t="s">
        <v>52</v>
      </c>
      <c r="E227" s="114">
        <v>69636.88</v>
      </c>
      <c r="F227" s="161"/>
      <c r="G227" s="115">
        <f t="shared" si="3"/>
        <v>80280679.891800031</v>
      </c>
    </row>
    <row r="228" spans="1:7" s="7" customFormat="1" ht="18" thickTop="1" thickBot="1" x14ac:dyDescent="0.25">
      <c r="A228" s="10"/>
      <c r="B228" s="122">
        <v>46101</v>
      </c>
      <c r="C228" s="123"/>
      <c r="D228" s="113" t="s">
        <v>52</v>
      </c>
      <c r="E228" s="114">
        <v>326498.23</v>
      </c>
      <c r="F228" s="161"/>
      <c r="G228" s="115">
        <f t="shared" si="3"/>
        <v>80607178.121800035</v>
      </c>
    </row>
    <row r="229" spans="1:7" s="7" customFormat="1" ht="18" thickTop="1" thickBot="1" x14ac:dyDescent="0.25">
      <c r="A229" s="10"/>
      <c r="B229" s="122">
        <v>46101</v>
      </c>
      <c r="C229" s="123"/>
      <c r="D229" s="113" t="s">
        <v>52</v>
      </c>
      <c r="E229" s="114">
        <v>278217.34999999998</v>
      </c>
      <c r="F229" s="161"/>
      <c r="G229" s="115">
        <f t="shared" si="3"/>
        <v>80885395.471800029</v>
      </c>
    </row>
    <row r="230" spans="1:7" s="7" customFormat="1" ht="18" thickTop="1" thickBot="1" x14ac:dyDescent="0.25">
      <c r="A230" s="10"/>
      <c r="B230" s="122">
        <v>46101</v>
      </c>
      <c r="C230" s="123"/>
      <c r="D230" s="113" t="s">
        <v>52</v>
      </c>
      <c r="E230" s="114">
        <v>32441.8</v>
      </c>
      <c r="F230" s="161"/>
      <c r="G230" s="115">
        <f t="shared" si="3"/>
        <v>80917837.271800026</v>
      </c>
    </row>
    <row r="231" spans="1:7" s="7" customFormat="1" ht="18" thickTop="1" thickBot="1" x14ac:dyDescent="0.25">
      <c r="A231" s="10"/>
      <c r="B231" s="122">
        <v>46101</v>
      </c>
      <c r="C231" s="123"/>
      <c r="D231" s="113" t="s">
        <v>38</v>
      </c>
      <c r="E231" s="114">
        <v>183322.16</v>
      </c>
      <c r="F231" s="161"/>
      <c r="G231" s="115">
        <f t="shared" si="3"/>
        <v>81101159.431800023</v>
      </c>
    </row>
    <row r="232" spans="1:7" s="7" customFormat="1" ht="18" thickTop="1" thickBot="1" x14ac:dyDescent="0.25">
      <c r="A232" s="10"/>
      <c r="B232" s="122">
        <v>46101</v>
      </c>
      <c r="C232" s="123"/>
      <c r="D232" s="113" t="s">
        <v>53</v>
      </c>
      <c r="E232" s="114">
        <v>560107.28</v>
      </c>
      <c r="F232" s="161"/>
      <c r="G232" s="115">
        <f t="shared" si="3"/>
        <v>81661266.711800024</v>
      </c>
    </row>
    <row r="233" spans="1:7" s="7" customFormat="1" ht="76.5" thickTop="1" thickBot="1" x14ac:dyDescent="0.25">
      <c r="A233" s="10"/>
      <c r="B233" s="122">
        <v>46101</v>
      </c>
      <c r="C233" s="123"/>
      <c r="D233" s="113" t="s">
        <v>116</v>
      </c>
      <c r="E233" s="114">
        <v>1000</v>
      </c>
      <c r="F233" s="161"/>
      <c r="G233" s="115">
        <f t="shared" si="3"/>
        <v>81662266.711800024</v>
      </c>
    </row>
    <row r="234" spans="1:7" s="7" customFormat="1" ht="61.5" thickTop="1" thickBot="1" x14ac:dyDescent="0.25">
      <c r="A234" s="10"/>
      <c r="B234" s="122">
        <v>46101</v>
      </c>
      <c r="C234" s="123"/>
      <c r="D234" s="113" t="s">
        <v>117</v>
      </c>
      <c r="E234" s="114">
        <v>14800</v>
      </c>
      <c r="F234" s="161"/>
      <c r="G234" s="115">
        <f t="shared" si="3"/>
        <v>81677066.711800024</v>
      </c>
    </row>
    <row r="235" spans="1:7" s="7" customFormat="1" ht="18" thickTop="1" thickBot="1" x14ac:dyDescent="0.25">
      <c r="A235" s="10"/>
      <c r="B235" s="122">
        <v>46101</v>
      </c>
      <c r="C235" s="123"/>
      <c r="D235" s="113" t="s">
        <v>21</v>
      </c>
      <c r="E235" s="114"/>
      <c r="F235" s="161">
        <v>213883.82</v>
      </c>
      <c r="G235" s="115">
        <f t="shared" si="3"/>
        <v>81463182.891800031</v>
      </c>
    </row>
    <row r="236" spans="1:7" s="7" customFormat="1" ht="18" thickTop="1" thickBot="1" x14ac:dyDescent="0.25">
      <c r="A236" s="10"/>
      <c r="B236" s="122">
        <v>46102</v>
      </c>
      <c r="C236" s="123"/>
      <c r="D236" s="113" t="s">
        <v>36</v>
      </c>
      <c r="E236" s="114">
        <v>920</v>
      </c>
      <c r="F236" s="161"/>
      <c r="G236" s="115">
        <f t="shared" si="3"/>
        <v>81464102.891800031</v>
      </c>
    </row>
    <row r="237" spans="1:7" s="7" customFormat="1" ht="18" thickTop="1" thickBot="1" x14ac:dyDescent="0.25">
      <c r="A237" s="10"/>
      <c r="B237" s="122">
        <v>46102</v>
      </c>
      <c r="C237" s="123"/>
      <c r="D237" s="113" t="s">
        <v>26</v>
      </c>
      <c r="E237" s="114">
        <v>340</v>
      </c>
      <c r="F237" s="161">
        <v>8.5</v>
      </c>
      <c r="G237" s="115">
        <f t="shared" si="3"/>
        <v>81464434.391800031</v>
      </c>
    </row>
    <row r="238" spans="1:7" s="7" customFormat="1" ht="18" thickTop="1" thickBot="1" x14ac:dyDescent="0.25">
      <c r="A238" s="10"/>
      <c r="B238" s="122">
        <v>46103</v>
      </c>
      <c r="C238" s="123"/>
      <c r="D238" s="113" t="s">
        <v>26</v>
      </c>
      <c r="E238" s="114">
        <v>51036.4</v>
      </c>
      <c r="F238" s="161">
        <v>1387.44</v>
      </c>
      <c r="G238" s="115">
        <f t="shared" si="3"/>
        <v>81514083.351800039</v>
      </c>
    </row>
    <row r="239" spans="1:7" s="7" customFormat="1" ht="18" thickTop="1" thickBot="1" x14ac:dyDescent="0.25">
      <c r="A239" s="10"/>
      <c r="B239" s="122">
        <v>46104</v>
      </c>
      <c r="C239" s="123"/>
      <c r="D239" s="113" t="s">
        <v>36</v>
      </c>
      <c r="E239" s="114">
        <v>55</v>
      </c>
      <c r="F239" s="161"/>
      <c r="G239" s="115">
        <f t="shared" si="3"/>
        <v>81514138.351800039</v>
      </c>
    </row>
    <row r="240" spans="1:7" s="7" customFormat="1" ht="18" thickTop="1" thickBot="1" x14ac:dyDescent="0.25">
      <c r="A240" s="10"/>
      <c r="B240" s="122">
        <v>46104</v>
      </c>
      <c r="C240" s="123"/>
      <c r="D240" s="113" t="s">
        <v>36</v>
      </c>
      <c r="E240" s="114">
        <v>24990</v>
      </c>
      <c r="F240" s="161"/>
      <c r="G240" s="115">
        <f t="shared" si="3"/>
        <v>81539128.351800039</v>
      </c>
    </row>
    <row r="241" spans="1:7" s="7" customFormat="1" ht="18" thickTop="1" thickBot="1" x14ac:dyDescent="0.25">
      <c r="A241" s="10"/>
      <c r="B241" s="122">
        <v>46104</v>
      </c>
      <c r="C241" s="123"/>
      <c r="D241" s="113" t="s">
        <v>36</v>
      </c>
      <c r="E241" s="114">
        <v>39105</v>
      </c>
      <c r="F241" s="161"/>
      <c r="G241" s="115">
        <f t="shared" si="3"/>
        <v>81578233.351800039</v>
      </c>
    </row>
    <row r="242" spans="1:7" s="7" customFormat="1" ht="18" thickTop="1" thickBot="1" x14ac:dyDescent="0.25">
      <c r="A242" s="10"/>
      <c r="B242" s="122">
        <v>46104</v>
      </c>
      <c r="C242" s="123"/>
      <c r="D242" s="113" t="s">
        <v>36</v>
      </c>
      <c r="E242" s="114">
        <v>39711</v>
      </c>
      <c r="F242" s="161"/>
      <c r="G242" s="115">
        <f t="shared" si="3"/>
        <v>81617944.351800039</v>
      </c>
    </row>
    <row r="243" spans="1:7" s="7" customFormat="1" ht="18" thickTop="1" thickBot="1" x14ac:dyDescent="0.25">
      <c r="A243" s="10"/>
      <c r="B243" s="122">
        <v>46104</v>
      </c>
      <c r="C243" s="123"/>
      <c r="D243" s="113" t="s">
        <v>36</v>
      </c>
      <c r="E243" s="114">
        <v>2105</v>
      </c>
      <c r="F243" s="161"/>
      <c r="G243" s="115">
        <f t="shared" si="3"/>
        <v>81620049.351800039</v>
      </c>
    </row>
    <row r="244" spans="1:7" s="7" customFormat="1" ht="18" thickTop="1" thickBot="1" x14ac:dyDescent="0.25">
      <c r="A244" s="10"/>
      <c r="B244" s="122">
        <v>46104</v>
      </c>
      <c r="C244" s="123"/>
      <c r="D244" s="113" t="s">
        <v>36</v>
      </c>
      <c r="E244" s="114">
        <v>57888</v>
      </c>
      <c r="F244" s="161"/>
      <c r="G244" s="115">
        <f t="shared" si="3"/>
        <v>81677937.351800039</v>
      </c>
    </row>
    <row r="245" spans="1:7" s="7" customFormat="1" ht="18" thickTop="1" thickBot="1" x14ac:dyDescent="0.25">
      <c r="A245" s="10"/>
      <c r="B245" s="122">
        <v>46104</v>
      </c>
      <c r="C245" s="123"/>
      <c r="D245" s="113" t="s">
        <v>36</v>
      </c>
      <c r="E245" s="114">
        <v>6530</v>
      </c>
      <c r="F245" s="161"/>
      <c r="G245" s="115">
        <f t="shared" si="3"/>
        <v>81684467.351800039</v>
      </c>
    </row>
    <row r="246" spans="1:7" s="7" customFormat="1" ht="18" thickTop="1" thickBot="1" x14ac:dyDescent="0.25">
      <c r="A246" s="10"/>
      <c r="B246" s="122">
        <v>46104</v>
      </c>
      <c r="C246" s="123"/>
      <c r="D246" s="113" t="s">
        <v>26</v>
      </c>
      <c r="E246" s="114">
        <v>88558.89</v>
      </c>
      <c r="F246" s="161">
        <v>2283.42</v>
      </c>
      <c r="G246" s="115">
        <f t="shared" si="3"/>
        <v>81770742.821800038</v>
      </c>
    </row>
    <row r="247" spans="1:7" s="7" customFormat="1" ht="18" thickTop="1" thickBot="1" x14ac:dyDescent="0.25">
      <c r="A247" s="10"/>
      <c r="B247" s="122">
        <v>46104</v>
      </c>
      <c r="C247" s="123"/>
      <c r="D247" s="113" t="s">
        <v>68</v>
      </c>
      <c r="E247" s="114">
        <v>49478.75</v>
      </c>
      <c r="F247" s="161"/>
      <c r="G247" s="115">
        <f t="shared" si="3"/>
        <v>81820221.571800038</v>
      </c>
    </row>
    <row r="248" spans="1:7" s="7" customFormat="1" ht="76.5" thickTop="1" thickBot="1" x14ac:dyDescent="0.25">
      <c r="A248" s="10"/>
      <c r="B248" s="122">
        <v>46104</v>
      </c>
      <c r="C248" s="123"/>
      <c r="D248" s="113" t="s">
        <v>118</v>
      </c>
      <c r="E248" s="114">
        <v>1000</v>
      </c>
      <c r="F248" s="161"/>
      <c r="G248" s="115">
        <f t="shared" si="3"/>
        <v>81821221.571800038</v>
      </c>
    </row>
    <row r="249" spans="1:7" s="7" customFormat="1" ht="61.5" thickTop="1" thickBot="1" x14ac:dyDescent="0.25">
      <c r="A249" s="10"/>
      <c r="B249" s="122">
        <v>46104</v>
      </c>
      <c r="C249" s="123"/>
      <c r="D249" s="113" t="s">
        <v>119</v>
      </c>
      <c r="E249" s="114">
        <v>2750</v>
      </c>
      <c r="F249" s="161"/>
      <c r="G249" s="115">
        <f t="shared" si="3"/>
        <v>81823971.571800038</v>
      </c>
    </row>
    <row r="250" spans="1:7" s="7" customFormat="1" ht="61.5" thickTop="1" thickBot="1" x14ac:dyDescent="0.25">
      <c r="A250" s="10"/>
      <c r="B250" s="122">
        <v>46104</v>
      </c>
      <c r="C250" s="123"/>
      <c r="D250" s="113" t="s">
        <v>120</v>
      </c>
      <c r="E250" s="114">
        <v>5000</v>
      </c>
      <c r="F250" s="161"/>
      <c r="G250" s="115">
        <f t="shared" si="3"/>
        <v>81828971.571800038</v>
      </c>
    </row>
    <row r="251" spans="1:7" s="7" customFormat="1" ht="18" thickTop="1" thickBot="1" x14ac:dyDescent="0.25">
      <c r="A251" s="10"/>
      <c r="B251" s="122">
        <v>46104</v>
      </c>
      <c r="C251" s="123"/>
      <c r="D251" s="113" t="s">
        <v>121</v>
      </c>
      <c r="E251" s="114">
        <v>27391</v>
      </c>
      <c r="F251" s="161"/>
      <c r="G251" s="115">
        <f t="shared" si="3"/>
        <v>81856362.571800038</v>
      </c>
    </row>
    <row r="252" spans="1:7" s="7" customFormat="1" ht="21" customHeight="1" thickTop="1" thickBot="1" x14ac:dyDescent="0.25">
      <c r="A252" s="10"/>
      <c r="B252" s="122">
        <v>46104</v>
      </c>
      <c r="C252" s="123"/>
      <c r="D252" s="113" t="s">
        <v>21</v>
      </c>
      <c r="E252" s="114"/>
      <c r="F252" s="161">
        <v>943050.42</v>
      </c>
      <c r="G252" s="115">
        <f t="shared" si="3"/>
        <v>80913312.151800036</v>
      </c>
    </row>
    <row r="253" spans="1:7" s="7" customFormat="1" ht="18" thickTop="1" thickBot="1" x14ac:dyDescent="0.25">
      <c r="A253" s="10"/>
      <c r="B253" s="122">
        <v>46105</v>
      </c>
      <c r="C253" s="123"/>
      <c r="D253" s="113" t="s">
        <v>36</v>
      </c>
      <c r="E253" s="114">
        <v>189</v>
      </c>
      <c r="F253" s="161"/>
      <c r="G253" s="115">
        <f t="shared" si="3"/>
        <v>80913501.151800036</v>
      </c>
    </row>
    <row r="254" spans="1:7" s="7" customFormat="1" ht="18" thickTop="1" thickBot="1" x14ac:dyDescent="0.25">
      <c r="A254" s="10"/>
      <c r="B254" s="122">
        <v>46105</v>
      </c>
      <c r="C254" s="123"/>
      <c r="D254" s="113" t="s">
        <v>36</v>
      </c>
      <c r="E254" s="114">
        <v>46350</v>
      </c>
      <c r="F254" s="161"/>
      <c r="G254" s="115">
        <f t="shared" si="3"/>
        <v>80959851.151800036</v>
      </c>
    </row>
    <row r="255" spans="1:7" s="7" customFormat="1" ht="18" thickTop="1" thickBot="1" x14ac:dyDescent="0.25">
      <c r="A255" s="10"/>
      <c r="B255" s="122">
        <v>46105</v>
      </c>
      <c r="C255" s="123"/>
      <c r="D255" s="113" t="s">
        <v>36</v>
      </c>
      <c r="E255" s="114">
        <v>58075</v>
      </c>
      <c r="F255" s="161"/>
      <c r="G255" s="115">
        <f t="shared" si="3"/>
        <v>81017926.151800036</v>
      </c>
    </row>
    <row r="256" spans="1:7" s="7" customFormat="1" ht="18" thickTop="1" thickBot="1" x14ac:dyDescent="0.25">
      <c r="A256" s="10"/>
      <c r="B256" s="122">
        <v>46105</v>
      </c>
      <c r="C256" s="123"/>
      <c r="D256" s="113" t="s">
        <v>36</v>
      </c>
      <c r="E256" s="114">
        <v>35605</v>
      </c>
      <c r="F256" s="161"/>
      <c r="G256" s="115">
        <f t="shared" si="3"/>
        <v>81053531.151800036</v>
      </c>
    </row>
    <row r="257" spans="1:9" s="7" customFormat="1" ht="18" thickTop="1" thickBot="1" x14ac:dyDescent="0.25">
      <c r="A257" s="10"/>
      <c r="B257" s="122">
        <v>46105</v>
      </c>
      <c r="C257" s="123"/>
      <c r="D257" s="113" t="s">
        <v>36</v>
      </c>
      <c r="E257" s="114">
        <v>18200</v>
      </c>
      <c r="F257" s="161"/>
      <c r="G257" s="115">
        <f t="shared" si="3"/>
        <v>81071731.151800036</v>
      </c>
    </row>
    <row r="258" spans="1:9" s="7" customFormat="1" ht="18" thickTop="1" thickBot="1" x14ac:dyDescent="0.25">
      <c r="A258" s="10"/>
      <c r="B258" s="122">
        <v>46105</v>
      </c>
      <c r="C258" s="123"/>
      <c r="D258" s="113" t="s">
        <v>36</v>
      </c>
      <c r="E258" s="114">
        <v>7635</v>
      </c>
      <c r="F258" s="161"/>
      <c r="G258" s="115">
        <f t="shared" si="3"/>
        <v>81079366.151800036</v>
      </c>
    </row>
    <row r="259" spans="1:9" s="7" customFormat="1" ht="18" thickTop="1" thickBot="1" x14ac:dyDescent="0.25">
      <c r="A259" s="10"/>
      <c r="B259" s="122">
        <v>46105</v>
      </c>
      <c r="C259" s="123"/>
      <c r="D259" s="113" t="s">
        <v>36</v>
      </c>
      <c r="E259" s="114">
        <v>5175</v>
      </c>
      <c r="F259" s="161"/>
      <c r="G259" s="115">
        <f t="shared" si="3"/>
        <v>81084541.151800036</v>
      </c>
    </row>
    <row r="260" spans="1:9" s="7" customFormat="1" ht="18" thickTop="1" thickBot="1" x14ac:dyDescent="0.25">
      <c r="A260" s="10"/>
      <c r="B260" s="122">
        <v>46105</v>
      </c>
      <c r="C260" s="123"/>
      <c r="D260" s="113" t="s">
        <v>26</v>
      </c>
      <c r="E260" s="114">
        <v>88984.58</v>
      </c>
      <c r="F260" s="161">
        <v>2294.5300000000002</v>
      </c>
      <c r="G260" s="115">
        <f t="shared" si="3"/>
        <v>81171231.201800033</v>
      </c>
    </row>
    <row r="261" spans="1:9" s="7" customFormat="1" ht="76.5" thickTop="1" thickBot="1" x14ac:dyDescent="0.25">
      <c r="A261" s="10"/>
      <c r="B261" s="122">
        <v>46105</v>
      </c>
      <c r="C261" s="123"/>
      <c r="D261" s="113" t="s">
        <v>122</v>
      </c>
      <c r="E261" s="114">
        <v>1000</v>
      </c>
      <c r="F261" s="161"/>
      <c r="G261" s="115">
        <f t="shared" si="3"/>
        <v>81172231.201800033</v>
      </c>
      <c r="I261" s="105"/>
    </row>
    <row r="262" spans="1:9" s="7" customFormat="1" ht="76.5" thickTop="1" thickBot="1" x14ac:dyDescent="0.25">
      <c r="A262" s="10"/>
      <c r="B262" s="122">
        <v>46105</v>
      </c>
      <c r="C262" s="123"/>
      <c r="D262" s="113" t="s">
        <v>123</v>
      </c>
      <c r="E262" s="114">
        <v>2180</v>
      </c>
      <c r="F262" s="161"/>
      <c r="G262" s="115">
        <f t="shared" si="3"/>
        <v>81174411.201800033</v>
      </c>
    </row>
    <row r="263" spans="1:9" s="7" customFormat="1" ht="18" thickTop="1" thickBot="1" x14ac:dyDescent="0.25">
      <c r="A263" s="10"/>
      <c r="B263" s="122">
        <v>46105</v>
      </c>
      <c r="C263" s="123"/>
      <c r="D263" s="113" t="s">
        <v>21</v>
      </c>
      <c r="E263" s="114"/>
      <c r="F263" s="161">
        <v>139732.26999999999</v>
      </c>
      <c r="G263" s="115">
        <f t="shared" si="3"/>
        <v>81034678.931800038</v>
      </c>
    </row>
    <row r="264" spans="1:9" s="7" customFormat="1" ht="18" thickTop="1" thickBot="1" x14ac:dyDescent="0.25">
      <c r="A264" s="10"/>
      <c r="B264" s="122">
        <v>46106</v>
      </c>
      <c r="C264" s="123"/>
      <c r="D264" s="113" t="s">
        <v>36</v>
      </c>
      <c r="E264" s="114">
        <v>19455</v>
      </c>
      <c r="F264" s="161"/>
      <c r="G264" s="115">
        <f t="shared" si="3"/>
        <v>81054133.931800038</v>
      </c>
    </row>
    <row r="265" spans="1:9" s="7" customFormat="1" ht="18" thickTop="1" thickBot="1" x14ac:dyDescent="0.25">
      <c r="A265" s="10"/>
      <c r="B265" s="122">
        <v>46106</v>
      </c>
      <c r="C265" s="123"/>
      <c r="D265" s="113" t="s">
        <v>36</v>
      </c>
      <c r="E265" s="114">
        <v>42300</v>
      </c>
      <c r="F265" s="161"/>
      <c r="G265" s="115">
        <f t="shared" si="3"/>
        <v>81096433.931800038</v>
      </c>
    </row>
    <row r="266" spans="1:9" s="7" customFormat="1" ht="18" thickTop="1" thickBot="1" x14ac:dyDescent="0.25">
      <c r="A266" s="10"/>
      <c r="B266" s="122">
        <v>46106</v>
      </c>
      <c r="C266" s="123"/>
      <c r="D266" s="113" t="s">
        <v>36</v>
      </c>
      <c r="E266" s="114">
        <v>34290</v>
      </c>
      <c r="F266" s="161"/>
      <c r="G266" s="115">
        <f t="shared" si="3"/>
        <v>81130723.931800038</v>
      </c>
    </row>
    <row r="267" spans="1:9" s="7" customFormat="1" ht="18" thickTop="1" thickBot="1" x14ac:dyDescent="0.25">
      <c r="A267" s="10"/>
      <c r="B267" s="122">
        <v>46106</v>
      </c>
      <c r="C267" s="123"/>
      <c r="D267" s="113" t="s">
        <v>36</v>
      </c>
      <c r="E267" s="114">
        <v>91105</v>
      </c>
      <c r="F267" s="161"/>
      <c r="G267" s="115">
        <f t="shared" si="3"/>
        <v>81221828.931800038</v>
      </c>
    </row>
    <row r="268" spans="1:9" s="7" customFormat="1" ht="18" thickTop="1" thickBot="1" x14ac:dyDescent="0.25">
      <c r="A268" s="10"/>
      <c r="B268" s="122">
        <v>46106</v>
      </c>
      <c r="C268" s="123"/>
      <c r="D268" s="113" t="s">
        <v>36</v>
      </c>
      <c r="E268" s="114">
        <v>5240</v>
      </c>
      <c r="F268" s="161"/>
      <c r="G268" s="115">
        <f t="shared" si="3"/>
        <v>81227068.931800038</v>
      </c>
    </row>
    <row r="269" spans="1:9" s="7" customFormat="1" ht="18" thickTop="1" thickBot="1" x14ac:dyDescent="0.25">
      <c r="A269" s="10"/>
      <c r="B269" s="122">
        <v>46106</v>
      </c>
      <c r="C269" s="123"/>
      <c r="D269" s="113" t="s">
        <v>26</v>
      </c>
      <c r="E269" s="114">
        <v>66915.45</v>
      </c>
      <c r="F269" s="161">
        <v>1737.98</v>
      </c>
      <c r="G269" s="115">
        <f t="shared" si="3"/>
        <v>81292246.401800036</v>
      </c>
    </row>
    <row r="270" spans="1:9" s="7" customFormat="1" ht="31.5" thickTop="1" thickBot="1" x14ac:dyDescent="0.25">
      <c r="A270" s="10"/>
      <c r="B270" s="122">
        <v>46106</v>
      </c>
      <c r="C270" s="123"/>
      <c r="D270" s="113" t="s">
        <v>104</v>
      </c>
      <c r="E270" s="114">
        <v>350.4</v>
      </c>
      <c r="F270" s="161">
        <v>35.512</v>
      </c>
      <c r="G270" s="115">
        <f t="shared" si="3"/>
        <v>81292561.289800048</v>
      </c>
    </row>
    <row r="271" spans="1:9" s="7" customFormat="1" ht="31.5" thickTop="1" thickBot="1" x14ac:dyDescent="0.25">
      <c r="A271" s="10"/>
      <c r="B271" s="122">
        <v>46106</v>
      </c>
      <c r="C271" s="123"/>
      <c r="D271" s="113" t="s">
        <v>124</v>
      </c>
      <c r="E271" s="114">
        <v>75000</v>
      </c>
      <c r="F271" s="161"/>
      <c r="G271" s="115">
        <f t="shared" si="3"/>
        <v>81367561.289800048</v>
      </c>
    </row>
    <row r="272" spans="1:9" s="7" customFormat="1" ht="18" thickTop="1" thickBot="1" x14ac:dyDescent="0.25">
      <c r="A272" s="10"/>
      <c r="B272" s="122">
        <v>46106</v>
      </c>
      <c r="C272" s="123"/>
      <c r="D272" s="113" t="s">
        <v>21</v>
      </c>
      <c r="E272" s="114"/>
      <c r="F272" s="161">
        <v>15617419.08</v>
      </c>
      <c r="G272" s="115">
        <f t="shared" si="3"/>
        <v>65750142.20980005</v>
      </c>
    </row>
    <row r="273" spans="1:7" s="7" customFormat="1" ht="91.5" thickTop="1" thickBot="1" x14ac:dyDescent="0.25">
      <c r="A273" s="10"/>
      <c r="B273" s="122">
        <v>46106</v>
      </c>
      <c r="C273" s="123"/>
      <c r="D273" s="113" t="s">
        <v>125</v>
      </c>
      <c r="E273" s="114"/>
      <c r="F273" s="161">
        <v>236250</v>
      </c>
      <c r="G273" s="115">
        <f t="shared" si="3"/>
        <v>65513892.20980005</v>
      </c>
    </row>
    <row r="274" spans="1:7" s="7" customFormat="1" ht="31.5" thickTop="1" thickBot="1" x14ac:dyDescent="0.25">
      <c r="A274" s="10"/>
      <c r="B274" s="122">
        <v>46106</v>
      </c>
      <c r="C274" s="123" t="s">
        <v>113</v>
      </c>
      <c r="D274" s="113" t="s">
        <v>126</v>
      </c>
      <c r="E274" s="114"/>
      <c r="F274" s="161">
        <v>70510.540000000037</v>
      </c>
      <c r="G274" s="115">
        <f t="shared" si="3"/>
        <v>65443381.669800051</v>
      </c>
    </row>
    <row r="275" spans="1:7" s="7" customFormat="1" ht="18" thickTop="1" thickBot="1" x14ac:dyDescent="0.25">
      <c r="A275" s="10"/>
      <c r="B275" s="122">
        <v>46107</v>
      </c>
      <c r="C275" s="123"/>
      <c r="D275" s="113" t="s">
        <v>36</v>
      </c>
      <c r="E275" s="114">
        <v>51365</v>
      </c>
      <c r="F275" s="161"/>
      <c r="G275" s="115">
        <f t="shared" ref="G275:G338" si="4">G274+E275-F275</f>
        <v>65494746.669800051</v>
      </c>
    </row>
    <row r="276" spans="1:7" s="7" customFormat="1" ht="18" thickTop="1" thickBot="1" x14ac:dyDescent="0.25">
      <c r="A276" s="10"/>
      <c r="B276" s="122">
        <v>46107</v>
      </c>
      <c r="C276" s="123"/>
      <c r="D276" s="113" t="s">
        <v>36</v>
      </c>
      <c r="E276" s="114">
        <v>64705</v>
      </c>
      <c r="F276" s="161"/>
      <c r="G276" s="115">
        <f t="shared" si="4"/>
        <v>65559451.669800051</v>
      </c>
    </row>
    <row r="277" spans="1:7" s="7" customFormat="1" ht="18" thickTop="1" thickBot="1" x14ac:dyDescent="0.25">
      <c r="A277" s="10"/>
      <c r="B277" s="122">
        <v>46107</v>
      </c>
      <c r="C277" s="123"/>
      <c r="D277" s="113" t="s">
        <v>36</v>
      </c>
      <c r="E277" s="114">
        <v>18255</v>
      </c>
      <c r="F277" s="161"/>
      <c r="G277" s="115">
        <f t="shared" si="4"/>
        <v>65577706.669800051</v>
      </c>
    </row>
    <row r="278" spans="1:7" s="7" customFormat="1" ht="18" thickTop="1" thickBot="1" x14ac:dyDescent="0.25">
      <c r="A278" s="10"/>
      <c r="B278" s="122">
        <v>46107</v>
      </c>
      <c r="C278" s="123"/>
      <c r="D278" s="113" t="s">
        <v>36</v>
      </c>
      <c r="E278" s="114">
        <v>46765</v>
      </c>
      <c r="F278" s="161"/>
      <c r="G278" s="115">
        <f t="shared" si="4"/>
        <v>65624471.669800051</v>
      </c>
    </row>
    <row r="279" spans="1:7" s="7" customFormat="1" ht="18" thickTop="1" thickBot="1" x14ac:dyDescent="0.25">
      <c r="A279" s="10"/>
      <c r="B279" s="122">
        <v>46107</v>
      </c>
      <c r="C279" s="123"/>
      <c r="D279" s="113" t="s">
        <v>36</v>
      </c>
      <c r="E279" s="114">
        <v>8205</v>
      </c>
      <c r="F279" s="161"/>
      <c r="G279" s="115">
        <f t="shared" si="4"/>
        <v>65632676.669800051</v>
      </c>
    </row>
    <row r="280" spans="1:7" s="7" customFormat="1" ht="18" thickTop="1" thickBot="1" x14ac:dyDescent="0.25">
      <c r="A280" s="10"/>
      <c r="B280" s="122">
        <v>46107</v>
      </c>
      <c r="C280" s="123"/>
      <c r="D280" s="113" t="s">
        <v>26</v>
      </c>
      <c r="E280" s="114">
        <v>136474.15</v>
      </c>
      <c r="F280" s="161">
        <v>3535.4</v>
      </c>
      <c r="G280" s="115">
        <f t="shared" si="4"/>
        <v>65765615.419800051</v>
      </c>
    </row>
    <row r="281" spans="1:7" s="7" customFormat="1" ht="61.5" thickTop="1" thickBot="1" x14ac:dyDescent="0.25">
      <c r="A281" s="10"/>
      <c r="B281" s="122">
        <v>46107</v>
      </c>
      <c r="C281" s="123"/>
      <c r="D281" s="113" t="s">
        <v>127</v>
      </c>
      <c r="E281" s="114">
        <v>5000</v>
      </c>
      <c r="F281" s="161"/>
      <c r="G281" s="115">
        <f t="shared" si="4"/>
        <v>65770615.419800051</v>
      </c>
    </row>
    <row r="282" spans="1:7" s="7" customFormat="1" ht="61.5" thickTop="1" thickBot="1" x14ac:dyDescent="0.25">
      <c r="A282" s="10"/>
      <c r="B282" s="122">
        <v>46107</v>
      </c>
      <c r="C282" s="123"/>
      <c r="D282" s="113" t="s">
        <v>128</v>
      </c>
      <c r="E282" s="114">
        <v>100</v>
      </c>
      <c r="F282" s="161"/>
      <c r="G282" s="115">
        <f t="shared" si="4"/>
        <v>65770715.419800051</v>
      </c>
    </row>
    <row r="283" spans="1:7" s="7" customFormat="1" ht="18" thickTop="1" thickBot="1" x14ac:dyDescent="0.25">
      <c r="A283" s="10"/>
      <c r="B283" s="122">
        <v>46107</v>
      </c>
      <c r="C283" s="123"/>
      <c r="D283" s="113" t="s">
        <v>21</v>
      </c>
      <c r="E283" s="114"/>
      <c r="F283" s="161">
        <v>1176097.2</v>
      </c>
      <c r="G283" s="115">
        <f t="shared" si="4"/>
        <v>64594618.219800048</v>
      </c>
    </row>
    <row r="284" spans="1:7" s="7" customFormat="1" ht="18" thickTop="1" thickBot="1" x14ac:dyDescent="0.25">
      <c r="A284" s="10"/>
      <c r="B284" s="122">
        <v>46108</v>
      </c>
      <c r="C284" s="123"/>
      <c r="D284" s="113" t="s">
        <v>36</v>
      </c>
      <c r="E284" s="114">
        <v>10790</v>
      </c>
      <c r="F284" s="161"/>
      <c r="G284" s="115">
        <f t="shared" si="4"/>
        <v>64605408.219800048</v>
      </c>
    </row>
    <row r="285" spans="1:7" s="7" customFormat="1" ht="18" thickTop="1" thickBot="1" x14ac:dyDescent="0.25">
      <c r="A285" s="10"/>
      <c r="B285" s="122">
        <v>46108</v>
      </c>
      <c r="C285" s="123"/>
      <c r="D285" s="113" t="s">
        <v>36</v>
      </c>
      <c r="E285" s="114">
        <v>28700</v>
      </c>
      <c r="F285" s="161"/>
      <c r="G285" s="115">
        <f t="shared" si="4"/>
        <v>64634108.219800048</v>
      </c>
    </row>
    <row r="286" spans="1:7" s="7" customFormat="1" ht="18" thickTop="1" thickBot="1" x14ac:dyDescent="0.25">
      <c r="A286" s="10"/>
      <c r="B286" s="122">
        <v>46108</v>
      </c>
      <c r="C286" s="123"/>
      <c r="D286" s="113" t="s">
        <v>36</v>
      </c>
      <c r="E286" s="114">
        <v>3450</v>
      </c>
      <c r="F286" s="161"/>
      <c r="G286" s="115">
        <f t="shared" si="4"/>
        <v>64637558.219800048</v>
      </c>
    </row>
    <row r="287" spans="1:7" s="7" customFormat="1" ht="18" thickTop="1" thickBot="1" x14ac:dyDescent="0.25">
      <c r="A287" s="10"/>
      <c r="B287" s="122">
        <v>46108</v>
      </c>
      <c r="C287" s="123"/>
      <c r="D287" s="113" t="s">
        <v>36</v>
      </c>
      <c r="E287" s="114">
        <v>6520</v>
      </c>
      <c r="F287" s="161"/>
      <c r="G287" s="115">
        <f t="shared" si="4"/>
        <v>64644078.219800048</v>
      </c>
    </row>
    <row r="288" spans="1:7" s="7" customFormat="1" ht="14.25" customHeight="1" thickTop="1" thickBot="1" x14ac:dyDescent="0.25">
      <c r="A288" s="10"/>
      <c r="B288" s="122">
        <v>46108</v>
      </c>
      <c r="C288" s="123"/>
      <c r="D288" s="113" t="s">
        <v>36</v>
      </c>
      <c r="E288" s="114">
        <v>14050</v>
      </c>
      <c r="F288" s="161"/>
      <c r="G288" s="115">
        <f t="shared" si="4"/>
        <v>64658128.219800048</v>
      </c>
    </row>
    <row r="289" spans="1:7" s="7" customFormat="1" ht="18" thickTop="1" thickBot="1" x14ac:dyDescent="0.25">
      <c r="A289" s="10"/>
      <c r="B289" s="122">
        <v>46108</v>
      </c>
      <c r="C289" s="123"/>
      <c r="D289" s="113" t="s">
        <v>36</v>
      </c>
      <c r="E289" s="114">
        <v>6115</v>
      </c>
      <c r="F289" s="161"/>
      <c r="G289" s="115">
        <f t="shared" si="4"/>
        <v>64664243.219800048</v>
      </c>
    </row>
    <row r="290" spans="1:7" s="7" customFormat="1" ht="18" thickTop="1" thickBot="1" x14ac:dyDescent="0.25">
      <c r="A290" s="10"/>
      <c r="B290" s="122">
        <v>46108</v>
      </c>
      <c r="C290" s="123"/>
      <c r="D290" s="113" t="s">
        <v>26</v>
      </c>
      <c r="E290" s="114">
        <v>86662.79</v>
      </c>
      <c r="F290" s="161">
        <v>2245.8000000000002</v>
      </c>
      <c r="G290" s="115">
        <f t="shared" si="4"/>
        <v>64748660.20980005</v>
      </c>
    </row>
    <row r="291" spans="1:7" s="7" customFormat="1" ht="31.5" thickTop="1" thickBot="1" x14ac:dyDescent="0.25">
      <c r="A291" s="10"/>
      <c r="B291" s="122">
        <v>46108</v>
      </c>
      <c r="C291" s="123"/>
      <c r="D291" s="113" t="s">
        <v>84</v>
      </c>
      <c r="E291" s="114">
        <v>123000</v>
      </c>
      <c r="F291" s="161"/>
      <c r="G291" s="115">
        <f t="shared" si="4"/>
        <v>64871660.20980005</v>
      </c>
    </row>
    <row r="292" spans="1:7" s="7" customFormat="1" ht="46.5" thickTop="1" thickBot="1" x14ac:dyDescent="0.25">
      <c r="A292" s="10"/>
      <c r="B292" s="122">
        <v>46108</v>
      </c>
      <c r="C292" s="123"/>
      <c r="D292" s="113" t="s">
        <v>129</v>
      </c>
      <c r="E292" s="114">
        <v>7032</v>
      </c>
      <c r="F292" s="161"/>
      <c r="G292" s="115">
        <f t="shared" si="4"/>
        <v>64878692.20980005</v>
      </c>
    </row>
    <row r="293" spans="1:7" s="7" customFormat="1" ht="18" thickTop="1" thickBot="1" x14ac:dyDescent="0.25">
      <c r="A293" s="10"/>
      <c r="B293" s="122">
        <v>46108</v>
      </c>
      <c r="C293" s="123"/>
      <c r="D293" s="113" t="s">
        <v>21</v>
      </c>
      <c r="E293" s="114"/>
      <c r="F293" s="161">
        <v>22855446.969999999</v>
      </c>
      <c r="G293" s="115">
        <f t="shared" si="4"/>
        <v>42023245.239800051</v>
      </c>
    </row>
    <row r="294" spans="1:7" s="7" customFormat="1" ht="18" thickTop="1" thickBot="1" x14ac:dyDescent="0.25">
      <c r="A294" s="10"/>
      <c r="B294" s="122">
        <v>46109</v>
      </c>
      <c r="C294" s="123"/>
      <c r="D294" s="113" t="s">
        <v>36</v>
      </c>
      <c r="E294" s="114">
        <v>6340</v>
      </c>
      <c r="F294" s="161"/>
      <c r="G294" s="115">
        <f t="shared" si="4"/>
        <v>42029585.239800051</v>
      </c>
    </row>
    <row r="295" spans="1:7" s="7" customFormat="1" ht="18" thickTop="1" thickBot="1" x14ac:dyDescent="0.25">
      <c r="A295" s="10"/>
      <c r="B295" s="122">
        <v>46110</v>
      </c>
      <c r="C295" s="123"/>
      <c r="D295" s="113" t="s">
        <v>26</v>
      </c>
      <c r="E295" s="114">
        <v>53840</v>
      </c>
      <c r="F295" s="161">
        <v>1416.05</v>
      </c>
      <c r="G295" s="115">
        <f t="shared" si="4"/>
        <v>42082009.189800054</v>
      </c>
    </row>
    <row r="296" spans="1:7" s="7" customFormat="1" ht="18" thickTop="1" thickBot="1" x14ac:dyDescent="0.25">
      <c r="A296" s="10"/>
      <c r="B296" s="122">
        <v>46111</v>
      </c>
      <c r="C296" s="123"/>
      <c r="D296" s="113" t="s">
        <v>36</v>
      </c>
      <c r="E296" s="114">
        <v>38155</v>
      </c>
      <c r="F296" s="161"/>
      <c r="G296" s="115">
        <f t="shared" si="4"/>
        <v>42120164.189800054</v>
      </c>
    </row>
    <row r="297" spans="1:7" s="7" customFormat="1" ht="18" thickTop="1" thickBot="1" x14ac:dyDescent="0.25">
      <c r="A297" s="10"/>
      <c r="B297" s="122">
        <v>46111</v>
      </c>
      <c r="C297" s="123"/>
      <c r="D297" s="113" t="s">
        <v>36</v>
      </c>
      <c r="E297" s="114">
        <v>100</v>
      </c>
      <c r="F297" s="161"/>
      <c r="G297" s="115">
        <f t="shared" si="4"/>
        <v>42120264.189800054</v>
      </c>
    </row>
    <row r="298" spans="1:7" s="7" customFormat="1" ht="18" thickTop="1" thickBot="1" x14ac:dyDescent="0.25">
      <c r="A298" s="10"/>
      <c r="B298" s="122">
        <v>46111</v>
      </c>
      <c r="C298" s="123"/>
      <c r="D298" s="113" t="s">
        <v>36</v>
      </c>
      <c r="E298" s="114">
        <v>100975</v>
      </c>
      <c r="F298" s="161"/>
      <c r="G298" s="115">
        <f t="shared" si="4"/>
        <v>42221239.189800054</v>
      </c>
    </row>
    <row r="299" spans="1:7" s="7" customFormat="1" ht="18" thickTop="1" thickBot="1" x14ac:dyDescent="0.25">
      <c r="A299" s="10"/>
      <c r="B299" s="122">
        <v>46111</v>
      </c>
      <c r="C299" s="123"/>
      <c r="D299" s="113" t="s">
        <v>36</v>
      </c>
      <c r="E299" s="114">
        <v>20380</v>
      </c>
      <c r="F299" s="161"/>
      <c r="G299" s="115">
        <f t="shared" si="4"/>
        <v>42241619.189800054</v>
      </c>
    </row>
    <row r="300" spans="1:7" s="7" customFormat="1" ht="18" thickTop="1" thickBot="1" x14ac:dyDescent="0.25">
      <c r="A300" s="10"/>
      <c r="B300" s="122">
        <v>46111</v>
      </c>
      <c r="C300" s="123"/>
      <c r="D300" s="113" t="s">
        <v>36</v>
      </c>
      <c r="E300" s="114">
        <v>1600</v>
      </c>
      <c r="F300" s="161"/>
      <c r="G300" s="115">
        <f t="shared" si="4"/>
        <v>42243219.189800054</v>
      </c>
    </row>
    <row r="301" spans="1:7" s="7" customFormat="1" ht="18" thickTop="1" thickBot="1" x14ac:dyDescent="0.25">
      <c r="A301" s="10"/>
      <c r="B301" s="122">
        <v>46111</v>
      </c>
      <c r="C301" s="123"/>
      <c r="D301" s="113" t="s">
        <v>36</v>
      </c>
      <c r="E301" s="114">
        <v>43536</v>
      </c>
      <c r="F301" s="161"/>
      <c r="G301" s="115">
        <f t="shared" si="4"/>
        <v>42286755.189800054</v>
      </c>
    </row>
    <row r="302" spans="1:7" s="7" customFormat="1" ht="18" thickTop="1" thickBot="1" x14ac:dyDescent="0.25">
      <c r="A302" s="10"/>
      <c r="B302" s="122">
        <v>46111</v>
      </c>
      <c r="C302" s="123"/>
      <c r="D302" s="196" t="s">
        <v>36</v>
      </c>
      <c r="E302" s="197">
        <v>4840</v>
      </c>
      <c r="F302" s="198"/>
      <c r="G302" s="115">
        <f t="shared" si="4"/>
        <v>42291595.189800054</v>
      </c>
    </row>
    <row r="303" spans="1:7" s="7" customFormat="1" ht="18" thickTop="1" thickBot="1" x14ac:dyDescent="0.25">
      <c r="A303" s="10"/>
      <c r="B303" s="122">
        <v>46111</v>
      </c>
      <c r="C303" s="123"/>
      <c r="D303" s="196" t="s">
        <v>26</v>
      </c>
      <c r="E303" s="197">
        <v>50848.24</v>
      </c>
      <c r="F303" s="198">
        <v>1313.7</v>
      </c>
      <c r="G303" s="115">
        <f t="shared" si="4"/>
        <v>42341129.729800053</v>
      </c>
    </row>
    <row r="304" spans="1:7" s="7" customFormat="1" ht="18" thickTop="1" thickBot="1" x14ac:dyDescent="0.25">
      <c r="A304" s="10"/>
      <c r="B304" s="122">
        <v>46111</v>
      </c>
      <c r="C304" s="123"/>
      <c r="D304" s="196" t="s">
        <v>63</v>
      </c>
      <c r="E304" s="197">
        <v>1559351.71</v>
      </c>
      <c r="F304" s="198"/>
      <c r="G304" s="115">
        <f t="shared" si="4"/>
        <v>43900481.439800054</v>
      </c>
    </row>
    <row r="305" spans="1:7" s="7" customFormat="1" ht="18" thickTop="1" thickBot="1" x14ac:dyDescent="0.25">
      <c r="A305" s="10"/>
      <c r="B305" s="122">
        <v>46111</v>
      </c>
      <c r="C305" s="123"/>
      <c r="D305" s="196" t="s">
        <v>83</v>
      </c>
      <c r="E305" s="197">
        <v>882218.87</v>
      </c>
      <c r="F305" s="198"/>
      <c r="G305" s="115">
        <f t="shared" si="4"/>
        <v>44782700.309800051</v>
      </c>
    </row>
    <row r="306" spans="1:7" s="7" customFormat="1" ht="18" thickTop="1" thickBot="1" x14ac:dyDescent="0.25">
      <c r="A306" s="10"/>
      <c r="B306" s="122">
        <v>46111</v>
      </c>
      <c r="C306" s="123"/>
      <c r="D306" s="196" t="s">
        <v>70</v>
      </c>
      <c r="E306" s="197">
        <v>9450</v>
      </c>
      <c r="F306" s="198"/>
      <c r="G306" s="115">
        <f t="shared" si="4"/>
        <v>44792150.309800051</v>
      </c>
    </row>
    <row r="307" spans="1:7" s="7" customFormat="1" ht="18" thickTop="1" thickBot="1" x14ac:dyDescent="0.25">
      <c r="A307" s="10"/>
      <c r="B307" s="122">
        <v>46111</v>
      </c>
      <c r="C307" s="123"/>
      <c r="D307" s="196" t="s">
        <v>64</v>
      </c>
      <c r="E307" s="197">
        <v>192656.17</v>
      </c>
      <c r="F307" s="198"/>
      <c r="G307" s="115">
        <f t="shared" si="4"/>
        <v>44984806.479800053</v>
      </c>
    </row>
    <row r="308" spans="1:7" s="7" customFormat="1" ht="76.5" thickTop="1" thickBot="1" x14ac:dyDescent="0.25">
      <c r="A308" s="10"/>
      <c r="B308" s="122">
        <v>46111</v>
      </c>
      <c r="C308" s="123"/>
      <c r="D308" s="196" t="s">
        <v>130</v>
      </c>
      <c r="E308" s="197">
        <v>2000</v>
      </c>
      <c r="F308" s="198"/>
      <c r="G308" s="115">
        <f t="shared" si="4"/>
        <v>44986806.479800053</v>
      </c>
    </row>
    <row r="309" spans="1:7" s="7" customFormat="1" ht="18" thickTop="1" thickBot="1" x14ac:dyDescent="0.25">
      <c r="A309" s="10"/>
      <c r="B309" s="122">
        <v>46111</v>
      </c>
      <c r="C309" s="123"/>
      <c r="D309" s="196" t="s">
        <v>21</v>
      </c>
      <c r="E309" s="197"/>
      <c r="F309" s="198">
        <v>1742249.16</v>
      </c>
      <c r="G309" s="115">
        <f t="shared" si="4"/>
        <v>43244557.319800057</v>
      </c>
    </row>
    <row r="310" spans="1:7" s="7" customFormat="1" ht="18" thickTop="1" thickBot="1" x14ac:dyDescent="0.25">
      <c r="A310" s="10"/>
      <c r="B310" s="122">
        <v>46112</v>
      </c>
      <c r="C310" s="123"/>
      <c r="D310" s="196" t="s">
        <v>36</v>
      </c>
      <c r="E310" s="197">
        <v>26000</v>
      </c>
      <c r="F310" s="198"/>
      <c r="G310" s="115">
        <f t="shared" si="4"/>
        <v>43270557.319800057</v>
      </c>
    </row>
    <row r="311" spans="1:7" s="7" customFormat="1" ht="18" thickTop="1" thickBot="1" x14ac:dyDescent="0.25">
      <c r="A311" s="10"/>
      <c r="B311" s="122">
        <v>46112</v>
      </c>
      <c r="C311" s="123"/>
      <c r="D311" s="196" t="s">
        <v>36</v>
      </c>
      <c r="E311" s="197">
        <v>70899</v>
      </c>
      <c r="F311" s="198"/>
      <c r="G311" s="115">
        <f t="shared" si="4"/>
        <v>43341456.319800057</v>
      </c>
    </row>
    <row r="312" spans="1:7" s="7" customFormat="1" ht="18" thickTop="1" thickBot="1" x14ac:dyDescent="0.25">
      <c r="A312" s="10"/>
      <c r="B312" s="122">
        <v>46112</v>
      </c>
      <c r="C312" s="123"/>
      <c r="D312" s="196" t="s">
        <v>36</v>
      </c>
      <c r="E312" s="197">
        <v>98925</v>
      </c>
      <c r="F312" s="198"/>
      <c r="G312" s="115">
        <f t="shared" si="4"/>
        <v>43440381.319800057</v>
      </c>
    </row>
    <row r="313" spans="1:7" s="7" customFormat="1" ht="18" thickTop="1" thickBot="1" x14ac:dyDescent="0.25">
      <c r="A313" s="10"/>
      <c r="B313" s="122">
        <v>46112</v>
      </c>
      <c r="C313" s="123"/>
      <c r="D313" s="196" t="s">
        <v>36</v>
      </c>
      <c r="E313" s="197">
        <v>22770</v>
      </c>
      <c r="F313" s="198"/>
      <c r="G313" s="115">
        <f t="shared" si="4"/>
        <v>43463151.319800057</v>
      </c>
    </row>
    <row r="314" spans="1:7" s="7" customFormat="1" ht="18" thickTop="1" thickBot="1" x14ac:dyDescent="0.25">
      <c r="A314" s="10"/>
      <c r="B314" s="122">
        <v>46112</v>
      </c>
      <c r="C314" s="123"/>
      <c r="D314" s="196" t="s">
        <v>36</v>
      </c>
      <c r="E314" s="197">
        <v>3770</v>
      </c>
      <c r="F314" s="198"/>
      <c r="G314" s="115">
        <f t="shared" si="4"/>
        <v>43466921.319800057</v>
      </c>
    </row>
    <row r="315" spans="1:7" s="7" customFormat="1" ht="18" thickTop="1" thickBot="1" x14ac:dyDescent="0.25">
      <c r="A315" s="10"/>
      <c r="B315" s="122">
        <v>46112</v>
      </c>
      <c r="C315" s="123"/>
      <c r="D315" s="196" t="s">
        <v>36</v>
      </c>
      <c r="E315" s="197">
        <v>27830</v>
      </c>
      <c r="F315" s="198"/>
      <c r="G315" s="115">
        <f t="shared" si="4"/>
        <v>43494751.319800057</v>
      </c>
    </row>
    <row r="316" spans="1:7" s="7" customFormat="1" ht="18" thickTop="1" thickBot="1" x14ac:dyDescent="0.25">
      <c r="A316" s="10"/>
      <c r="B316" s="122">
        <v>46112</v>
      </c>
      <c r="C316" s="123"/>
      <c r="D316" s="196" t="s">
        <v>36</v>
      </c>
      <c r="E316" s="197">
        <v>1600</v>
      </c>
      <c r="F316" s="198"/>
      <c r="G316" s="115">
        <f t="shared" si="4"/>
        <v>43496351.319800057</v>
      </c>
    </row>
    <row r="317" spans="1:7" s="7" customFormat="1" ht="53.25" customHeight="1" thickTop="1" thickBot="1" x14ac:dyDescent="0.25">
      <c r="A317" s="10"/>
      <c r="B317" s="122">
        <v>46112</v>
      </c>
      <c r="C317" s="123"/>
      <c r="D317" s="196" t="s">
        <v>26</v>
      </c>
      <c r="E317" s="197">
        <v>72293.929999999993</v>
      </c>
      <c r="F317" s="198"/>
      <c r="G317" s="115">
        <f t="shared" si="4"/>
        <v>43568645.249800056</v>
      </c>
    </row>
    <row r="318" spans="1:7" s="7" customFormat="1" ht="18" thickTop="1" thickBot="1" x14ac:dyDescent="0.25">
      <c r="A318" s="10"/>
      <c r="B318" s="122">
        <v>46112</v>
      </c>
      <c r="C318" s="123"/>
      <c r="D318" s="196" t="s">
        <v>99</v>
      </c>
      <c r="E318" s="197">
        <v>36487.57</v>
      </c>
      <c r="F318" s="198"/>
      <c r="G318" s="115">
        <f t="shared" si="4"/>
        <v>43605132.819800057</v>
      </c>
    </row>
    <row r="319" spans="1:7" s="7" customFormat="1" ht="18" thickTop="1" thickBot="1" x14ac:dyDescent="0.25">
      <c r="A319" s="10"/>
      <c r="B319" s="122">
        <v>46112</v>
      </c>
      <c r="C319" s="123"/>
      <c r="D319" s="196" t="s">
        <v>21</v>
      </c>
      <c r="E319" s="197"/>
      <c r="F319" s="198">
        <v>12490317.43</v>
      </c>
      <c r="G319" s="115">
        <f t="shared" si="4"/>
        <v>31114815.389800057</v>
      </c>
    </row>
    <row r="320" spans="1:7" s="7" customFormat="1" ht="18" hidden="1" thickTop="1" thickBot="1" x14ac:dyDescent="0.25">
      <c r="A320" s="10"/>
      <c r="B320" s="122"/>
      <c r="C320" s="123"/>
      <c r="D320" s="196"/>
      <c r="E320" s="197"/>
      <c r="F320" s="198"/>
      <c r="G320" s="115">
        <f t="shared" si="4"/>
        <v>31114815.389800057</v>
      </c>
    </row>
    <row r="321" spans="1:7" s="7" customFormat="1" ht="18" hidden="1" thickTop="1" thickBot="1" x14ac:dyDescent="0.25">
      <c r="A321" s="10"/>
      <c r="B321" s="122"/>
      <c r="C321" s="123"/>
      <c r="D321" s="196"/>
      <c r="E321" s="197"/>
      <c r="F321" s="198"/>
      <c r="G321" s="115">
        <f t="shared" si="4"/>
        <v>31114815.389800057</v>
      </c>
    </row>
    <row r="322" spans="1:7" s="7" customFormat="1" ht="18" hidden="1" thickTop="1" thickBot="1" x14ac:dyDescent="0.25">
      <c r="A322" s="10"/>
      <c r="B322" s="122"/>
      <c r="C322" s="123"/>
      <c r="D322" s="196"/>
      <c r="E322" s="197"/>
      <c r="F322" s="198"/>
      <c r="G322" s="115">
        <f t="shared" si="4"/>
        <v>31114815.389800057</v>
      </c>
    </row>
    <row r="323" spans="1:7" s="7" customFormat="1" ht="18" hidden="1" thickTop="1" thickBot="1" x14ac:dyDescent="0.25">
      <c r="A323" s="10"/>
      <c r="B323" s="122"/>
      <c r="C323" s="123"/>
      <c r="D323" s="196"/>
      <c r="E323" s="197"/>
      <c r="F323" s="198"/>
      <c r="G323" s="115">
        <f t="shared" si="4"/>
        <v>31114815.389800057</v>
      </c>
    </row>
    <row r="324" spans="1:7" s="7" customFormat="1" ht="18" hidden="1" thickTop="1" thickBot="1" x14ac:dyDescent="0.25">
      <c r="A324" s="10"/>
      <c r="B324" s="122"/>
      <c r="C324" s="123"/>
      <c r="D324" s="196"/>
      <c r="E324" s="197"/>
      <c r="F324" s="198"/>
      <c r="G324" s="115">
        <f t="shared" si="4"/>
        <v>31114815.389800057</v>
      </c>
    </row>
    <row r="325" spans="1:7" s="7" customFormat="1" ht="18" hidden="1" thickTop="1" thickBot="1" x14ac:dyDescent="0.25">
      <c r="A325" s="10"/>
      <c r="B325" s="122"/>
      <c r="C325" s="123"/>
      <c r="D325" s="196"/>
      <c r="E325" s="197"/>
      <c r="F325" s="198"/>
      <c r="G325" s="115">
        <f t="shared" si="4"/>
        <v>31114815.389800057</v>
      </c>
    </row>
    <row r="326" spans="1:7" s="7" customFormat="1" ht="18" hidden="1" thickTop="1" thickBot="1" x14ac:dyDescent="0.25">
      <c r="A326" s="10"/>
      <c r="B326" s="122"/>
      <c r="C326" s="123"/>
      <c r="D326" s="196"/>
      <c r="E326" s="197"/>
      <c r="F326" s="198"/>
      <c r="G326" s="115">
        <f t="shared" si="4"/>
        <v>31114815.389800057</v>
      </c>
    </row>
    <row r="327" spans="1:7" s="7" customFormat="1" ht="18" hidden="1" thickTop="1" thickBot="1" x14ac:dyDescent="0.25">
      <c r="A327" s="10"/>
      <c r="B327" s="122"/>
      <c r="C327" s="123"/>
      <c r="D327" s="196"/>
      <c r="E327" s="197"/>
      <c r="F327" s="198"/>
      <c r="G327" s="115">
        <f t="shared" si="4"/>
        <v>31114815.389800057</v>
      </c>
    </row>
    <row r="328" spans="1:7" s="7" customFormat="1" ht="18" hidden="1" thickTop="1" thickBot="1" x14ac:dyDescent="0.25">
      <c r="A328" s="10"/>
      <c r="B328" s="122"/>
      <c r="C328" s="123"/>
      <c r="D328" s="196"/>
      <c r="E328" s="197"/>
      <c r="F328" s="198"/>
      <c r="G328" s="115">
        <f t="shared" si="4"/>
        <v>31114815.389800057</v>
      </c>
    </row>
    <row r="329" spans="1:7" s="7" customFormat="1" ht="18" hidden="1" thickTop="1" thickBot="1" x14ac:dyDescent="0.25">
      <c r="A329" s="10"/>
      <c r="B329" s="122"/>
      <c r="C329" s="123"/>
      <c r="D329" s="196"/>
      <c r="E329" s="197"/>
      <c r="F329" s="198"/>
      <c r="G329" s="115">
        <f t="shared" si="4"/>
        <v>31114815.389800057</v>
      </c>
    </row>
    <row r="330" spans="1:7" s="7" customFormat="1" ht="18" hidden="1" thickTop="1" thickBot="1" x14ac:dyDescent="0.25">
      <c r="A330" s="10"/>
      <c r="B330" s="122"/>
      <c r="C330" s="123"/>
      <c r="D330" s="196"/>
      <c r="E330" s="197"/>
      <c r="F330" s="198"/>
      <c r="G330" s="115">
        <f t="shared" si="4"/>
        <v>31114815.389800057</v>
      </c>
    </row>
    <row r="331" spans="1:7" s="7" customFormat="1" ht="18" hidden="1" thickTop="1" thickBot="1" x14ac:dyDescent="0.25">
      <c r="A331" s="10"/>
      <c r="B331" s="122"/>
      <c r="C331" s="123"/>
      <c r="D331" s="196"/>
      <c r="E331" s="197"/>
      <c r="F331" s="198"/>
      <c r="G331" s="115">
        <f t="shared" si="4"/>
        <v>31114815.389800057</v>
      </c>
    </row>
    <row r="332" spans="1:7" s="7" customFormat="1" ht="18" hidden="1" thickTop="1" thickBot="1" x14ac:dyDescent="0.25">
      <c r="A332" s="10"/>
      <c r="B332" s="122"/>
      <c r="C332" s="123"/>
      <c r="D332" s="196"/>
      <c r="E332" s="197"/>
      <c r="F332" s="198"/>
      <c r="G332" s="115">
        <f t="shared" si="4"/>
        <v>31114815.389800057</v>
      </c>
    </row>
    <row r="333" spans="1:7" s="7" customFormat="1" ht="18" hidden="1" thickTop="1" thickBot="1" x14ac:dyDescent="0.25">
      <c r="A333" s="10"/>
      <c r="B333" s="122"/>
      <c r="C333" s="123"/>
      <c r="D333" s="196"/>
      <c r="E333" s="197"/>
      <c r="F333" s="198"/>
      <c r="G333" s="115">
        <f t="shared" si="4"/>
        <v>31114815.389800057</v>
      </c>
    </row>
    <row r="334" spans="1:7" s="7" customFormat="1" ht="18" hidden="1" thickTop="1" thickBot="1" x14ac:dyDescent="0.25">
      <c r="A334" s="10"/>
      <c r="B334" s="122"/>
      <c r="C334" s="123"/>
      <c r="D334" s="196"/>
      <c r="E334" s="197"/>
      <c r="F334" s="198"/>
      <c r="G334" s="115">
        <f t="shared" si="4"/>
        <v>31114815.389800057</v>
      </c>
    </row>
    <row r="335" spans="1:7" s="7" customFormat="1" ht="18" hidden="1" thickTop="1" thickBot="1" x14ac:dyDescent="0.25">
      <c r="A335" s="10"/>
      <c r="B335" s="122"/>
      <c r="C335" s="123"/>
      <c r="D335" s="196"/>
      <c r="E335" s="197"/>
      <c r="F335" s="198"/>
      <c r="G335" s="115">
        <f t="shared" si="4"/>
        <v>31114815.389800057</v>
      </c>
    </row>
    <row r="336" spans="1:7" s="7" customFormat="1" ht="18" hidden="1" thickTop="1" thickBot="1" x14ac:dyDescent="0.25">
      <c r="A336" s="10"/>
      <c r="B336" s="122"/>
      <c r="C336" s="123"/>
      <c r="D336" s="196"/>
      <c r="E336" s="197"/>
      <c r="F336" s="198"/>
      <c r="G336" s="115">
        <f t="shared" si="4"/>
        <v>31114815.389800057</v>
      </c>
    </row>
    <row r="337" spans="1:8" s="7" customFormat="1" ht="18" hidden="1" thickTop="1" thickBot="1" x14ac:dyDescent="0.25">
      <c r="A337" s="10"/>
      <c r="B337" s="122"/>
      <c r="C337" s="123"/>
      <c r="D337" s="196"/>
      <c r="E337" s="197"/>
      <c r="F337" s="198"/>
      <c r="G337" s="115">
        <f t="shared" si="4"/>
        <v>31114815.389800057</v>
      </c>
    </row>
    <row r="338" spans="1:8" s="7" customFormat="1" ht="18" hidden="1" thickTop="1" thickBot="1" x14ac:dyDescent="0.25">
      <c r="A338" s="10"/>
      <c r="B338" s="122"/>
      <c r="C338" s="123"/>
      <c r="D338" s="196"/>
      <c r="E338" s="197"/>
      <c r="F338" s="198"/>
      <c r="G338" s="115">
        <f t="shared" si="4"/>
        <v>31114815.389800057</v>
      </c>
    </row>
    <row r="339" spans="1:8" s="7" customFormat="1" ht="18" hidden="1" thickTop="1" thickBot="1" x14ac:dyDescent="0.25">
      <c r="A339" s="10"/>
      <c r="B339" s="122"/>
      <c r="C339" s="123"/>
      <c r="D339" s="196"/>
      <c r="E339" s="197"/>
      <c r="F339" s="198"/>
      <c r="G339" s="115">
        <f t="shared" ref="G339:G349" si="5">G338+E339-F339</f>
        <v>31114815.389800057</v>
      </c>
    </row>
    <row r="340" spans="1:8" s="7" customFormat="1" ht="18" hidden="1" thickTop="1" thickBot="1" x14ac:dyDescent="0.25">
      <c r="A340" s="10"/>
      <c r="B340" s="122"/>
      <c r="C340" s="123"/>
      <c r="D340" s="196"/>
      <c r="E340" s="197"/>
      <c r="F340" s="198"/>
      <c r="G340" s="115">
        <f t="shared" si="5"/>
        <v>31114815.389800057</v>
      </c>
    </row>
    <row r="341" spans="1:8" s="7" customFormat="1" ht="18" hidden="1" thickTop="1" thickBot="1" x14ac:dyDescent="0.25">
      <c r="A341" s="10"/>
      <c r="B341" s="122"/>
      <c r="C341" s="123"/>
      <c r="D341" s="196"/>
      <c r="E341" s="197"/>
      <c r="F341" s="198"/>
      <c r="G341" s="115">
        <f t="shared" si="5"/>
        <v>31114815.389800057</v>
      </c>
    </row>
    <row r="342" spans="1:8" s="7" customFormat="1" ht="18" hidden="1" thickTop="1" thickBot="1" x14ac:dyDescent="0.25">
      <c r="A342" s="10"/>
      <c r="B342" s="122"/>
      <c r="C342" s="123"/>
      <c r="D342" s="196"/>
      <c r="E342" s="197"/>
      <c r="F342" s="198"/>
      <c r="G342" s="115">
        <f t="shared" si="5"/>
        <v>31114815.389800057</v>
      </c>
    </row>
    <row r="343" spans="1:8" s="7" customFormat="1" ht="18" hidden="1" thickTop="1" thickBot="1" x14ac:dyDescent="0.25">
      <c r="A343" s="10"/>
      <c r="B343" s="122"/>
      <c r="C343" s="123"/>
      <c r="D343" s="196"/>
      <c r="E343" s="197"/>
      <c r="F343" s="198"/>
      <c r="G343" s="115">
        <f t="shared" si="5"/>
        <v>31114815.389800057</v>
      </c>
    </row>
    <row r="344" spans="1:8" s="7" customFormat="1" ht="18" hidden="1" thickTop="1" thickBot="1" x14ac:dyDescent="0.25">
      <c r="A344" s="10"/>
      <c r="B344" s="122"/>
      <c r="C344" s="123"/>
      <c r="D344" s="196"/>
      <c r="E344" s="197"/>
      <c r="F344" s="198"/>
      <c r="G344" s="115">
        <f t="shared" si="5"/>
        <v>31114815.389800057</v>
      </c>
    </row>
    <row r="345" spans="1:8" s="7" customFormat="1" ht="18" hidden="1" thickTop="1" thickBot="1" x14ac:dyDescent="0.25">
      <c r="A345" s="10"/>
      <c r="B345" s="122"/>
      <c r="C345" s="123"/>
      <c r="D345" s="196"/>
      <c r="E345" s="197"/>
      <c r="F345" s="198"/>
      <c r="G345" s="115">
        <f t="shared" si="5"/>
        <v>31114815.389800057</v>
      </c>
    </row>
    <row r="346" spans="1:8" s="7" customFormat="1" ht="18" hidden="1" thickTop="1" thickBot="1" x14ac:dyDescent="0.25">
      <c r="A346" s="10"/>
      <c r="B346" s="122"/>
      <c r="C346" s="123"/>
      <c r="D346" s="196"/>
      <c r="E346" s="197"/>
      <c r="F346" s="198"/>
      <c r="G346" s="115">
        <f t="shared" si="5"/>
        <v>31114815.389800057</v>
      </c>
    </row>
    <row r="347" spans="1:8" s="7" customFormat="1" ht="18" hidden="1" thickTop="1" thickBot="1" x14ac:dyDescent="0.25">
      <c r="A347" s="10"/>
      <c r="B347" s="122"/>
      <c r="C347" s="123"/>
      <c r="D347" s="196"/>
      <c r="E347" s="197"/>
      <c r="F347" s="198"/>
      <c r="G347" s="115">
        <f t="shared" si="5"/>
        <v>31114815.389800057</v>
      </c>
    </row>
    <row r="348" spans="1:8" s="7" customFormat="1" ht="18" hidden="1" thickTop="1" thickBot="1" x14ac:dyDescent="0.25">
      <c r="A348" s="10"/>
      <c r="B348" s="122"/>
      <c r="C348" s="123"/>
      <c r="D348" s="196"/>
      <c r="E348" s="197"/>
      <c r="F348" s="198"/>
      <c r="G348" s="115">
        <f t="shared" si="5"/>
        <v>31114815.389800057</v>
      </c>
    </row>
    <row r="349" spans="1:8" s="7" customFormat="1" ht="18" hidden="1" thickTop="1" thickBot="1" x14ac:dyDescent="0.25">
      <c r="A349" s="10"/>
      <c r="B349" s="122"/>
      <c r="C349" s="123"/>
      <c r="D349" s="196"/>
      <c r="E349" s="197"/>
      <c r="F349" s="198"/>
      <c r="G349" s="115">
        <f t="shared" si="5"/>
        <v>31114815.389800057</v>
      </c>
    </row>
    <row r="350" spans="1:8" ht="18" thickTop="1" thickBot="1" x14ac:dyDescent="0.25">
      <c r="A350" s="23"/>
      <c r="B350" s="192"/>
      <c r="C350" s="193"/>
      <c r="D350" s="193" t="s">
        <v>8</v>
      </c>
      <c r="E350" s="194">
        <f>SUM(E18:E349)</f>
        <v>41715472.849999994</v>
      </c>
      <c r="F350" s="195">
        <f>SUM(F18:F349)</f>
        <v>112352608.40399998</v>
      </c>
      <c r="G350" s="115">
        <f>G17+E350-F350</f>
        <v>31114815.389800012</v>
      </c>
      <c r="H350" s="24">
        <f>+G350-'[1]CTA. RECOLECTORA (010) y 3000'!$G$1243</f>
        <v>-4.4703483581542969E-8</v>
      </c>
    </row>
    <row r="351" spans="1:8" ht="16.5" x14ac:dyDescent="0.2">
      <c r="A351" s="5"/>
      <c r="B351" s="124"/>
      <c r="C351" s="124"/>
      <c r="D351" s="124"/>
      <c r="E351" s="125"/>
      <c r="F351" s="184"/>
      <c r="G351" s="125"/>
    </row>
    <row r="352" spans="1:8" ht="16.5" x14ac:dyDescent="0.2">
      <c r="A352" s="5"/>
      <c r="B352" s="124"/>
      <c r="C352" s="126" t="s">
        <v>28</v>
      </c>
      <c r="D352" s="127"/>
      <c r="E352" s="80"/>
      <c r="F352" s="185"/>
      <c r="G352" s="125"/>
    </row>
    <row r="353" spans="1:8" ht="16.5" x14ac:dyDescent="0.2">
      <c r="A353" s="5"/>
      <c r="B353" s="124"/>
      <c r="C353" s="126" t="s">
        <v>30</v>
      </c>
      <c r="D353" s="127"/>
      <c r="E353" s="80"/>
      <c r="F353" s="185"/>
      <c r="G353" s="125"/>
    </row>
    <row r="354" spans="1:8" ht="16.5" x14ac:dyDescent="0.2">
      <c r="A354" s="5"/>
      <c r="B354" s="124"/>
      <c r="C354" s="126"/>
      <c r="D354" s="77" t="s">
        <v>33</v>
      </c>
      <c r="E354" s="126"/>
      <c r="G354" s="167"/>
    </row>
    <row r="355" spans="1:8" ht="16.5" x14ac:dyDescent="0.2">
      <c r="A355" s="5"/>
      <c r="B355" s="124"/>
      <c r="C355" s="127"/>
      <c r="D355" s="77" t="s">
        <v>28</v>
      </c>
      <c r="E355" s="78" t="s">
        <v>35</v>
      </c>
      <c r="G355" s="77" t="s">
        <v>34</v>
      </c>
    </row>
    <row r="356" spans="1:8" ht="16.5" x14ac:dyDescent="0.2">
      <c r="A356" s="5"/>
      <c r="B356" s="124"/>
      <c r="C356" s="127"/>
      <c r="D356" s="77" t="s">
        <v>30</v>
      </c>
      <c r="E356" s="77" t="s">
        <v>29</v>
      </c>
      <c r="G356" s="77" t="s">
        <v>32</v>
      </c>
    </row>
    <row r="357" spans="1:8" ht="16.5" x14ac:dyDescent="0.2">
      <c r="A357" s="5"/>
      <c r="B357" s="124"/>
      <c r="C357" s="127"/>
      <c r="D357" s="77" t="s">
        <v>31</v>
      </c>
      <c r="E357" s="77" t="s">
        <v>56</v>
      </c>
      <c r="G357" s="77" t="s">
        <v>57</v>
      </c>
    </row>
    <row r="358" spans="1:8" ht="16.5" x14ac:dyDescent="0.2">
      <c r="A358" s="5"/>
      <c r="B358" s="124"/>
      <c r="C358" s="127"/>
      <c r="D358" s="80"/>
      <c r="E358" s="77" t="s">
        <v>46</v>
      </c>
      <c r="F358" s="184"/>
      <c r="G358" s="77" t="s">
        <v>45</v>
      </c>
      <c r="H358" s="22"/>
    </row>
    <row r="359" spans="1:8" ht="16.5" x14ac:dyDescent="0.2">
      <c r="A359" s="5"/>
      <c r="B359" s="124"/>
      <c r="C359" s="127"/>
      <c r="D359" s="80"/>
      <c r="F359" s="184"/>
      <c r="G359" s="125"/>
    </row>
    <row r="360" spans="1:8" ht="16.5" x14ac:dyDescent="0.2">
      <c r="A360" s="5"/>
      <c r="B360" s="124"/>
      <c r="C360" s="127"/>
      <c r="D360" s="80"/>
      <c r="F360" s="184"/>
      <c r="G360" s="125"/>
    </row>
    <row r="361" spans="1:8" ht="16.5" x14ac:dyDescent="0.2">
      <c r="A361" s="5"/>
      <c r="B361" s="124"/>
      <c r="C361" s="127"/>
      <c r="D361" s="80"/>
      <c r="F361" s="184"/>
      <c r="G361" s="125"/>
    </row>
    <row r="362" spans="1:8" ht="16.5" x14ac:dyDescent="0.2">
      <c r="A362" s="5"/>
      <c r="B362" s="124"/>
      <c r="C362" s="124"/>
      <c r="F362" s="184"/>
      <c r="G362" s="125"/>
    </row>
    <row r="363" spans="1:8" ht="16.5" x14ac:dyDescent="0.2">
      <c r="A363" s="5"/>
      <c r="B363" s="124"/>
      <c r="C363" s="124"/>
      <c r="E363" s="80"/>
      <c r="F363" s="184"/>
      <c r="G363" s="125"/>
    </row>
    <row r="364" spans="1:8" ht="16.5" x14ac:dyDescent="0.2">
      <c r="A364" s="5"/>
      <c r="B364" s="5"/>
      <c r="C364" s="5"/>
      <c r="F364" s="187"/>
      <c r="G364" s="8"/>
    </row>
    <row r="365" spans="1:8" ht="16.5" x14ac:dyDescent="0.2">
      <c r="A365" s="5"/>
      <c r="B365" s="5"/>
      <c r="C365" s="5"/>
      <c r="F365" s="187"/>
      <c r="G365" s="8"/>
    </row>
    <row r="366" spans="1:8" ht="16.5" x14ac:dyDescent="0.2">
      <c r="A366" s="5"/>
      <c r="B366" s="5"/>
      <c r="C366" s="5"/>
      <c r="E366" s="8"/>
      <c r="F366" s="187"/>
      <c r="G366" s="8"/>
    </row>
    <row r="367" spans="1:8" x14ac:dyDescent="0.2">
      <c r="A367" s="9"/>
      <c r="B367" s="9"/>
      <c r="C367" s="9"/>
      <c r="D367" s="9"/>
      <c r="E367" s="9"/>
      <c r="F367" s="188"/>
      <c r="G367" s="9"/>
    </row>
    <row r="368" spans="1:8" x14ac:dyDescent="0.2">
      <c r="A368" s="9"/>
      <c r="B368" s="9"/>
      <c r="C368" s="9"/>
      <c r="D368" s="9"/>
      <c r="E368" s="9"/>
      <c r="F368" s="188"/>
      <c r="G368" s="9"/>
    </row>
    <row r="369" spans="1:7" x14ac:dyDescent="0.2">
      <c r="A369" s="9"/>
      <c r="B369" s="9"/>
      <c r="C369" s="9"/>
      <c r="D369" s="9"/>
      <c r="E369" s="9"/>
      <c r="F369" s="188"/>
      <c r="G369" s="9"/>
    </row>
    <row r="388" spans="1:1" ht="13.5" thickBot="1" x14ac:dyDescent="0.25"/>
    <row r="389" spans="1:1" ht="15" x14ac:dyDescent="0.2">
      <c r="A389" s="2"/>
    </row>
  </sheetData>
  <autoFilter ref="B1:H389" xr:uid="{00000000-0009-0000-0000-000000000000}"/>
  <mergeCells count="9">
    <mergeCell ref="A5:G5"/>
    <mergeCell ref="B14:F14"/>
    <mergeCell ref="B13:G13"/>
    <mergeCell ref="A13:A16"/>
    <mergeCell ref="B15:F15"/>
    <mergeCell ref="A6:G6"/>
    <mergeCell ref="A7:G7"/>
    <mergeCell ref="A8:G8"/>
    <mergeCell ref="A9:G9"/>
  </mergeCells>
  <phoneticPr fontId="3" type="noConversion"/>
  <printOptions horizontalCentered="1"/>
  <pageMargins left="0.23622047244094491" right="0.23622047244094491" top="0.74803149606299213" bottom="0.74803149606299213" header="0.31496062992125984" footer="0.31496062992125984"/>
  <pageSetup scale="50" fitToHeight="0" orientation="portrait" r:id="rId1"/>
  <headerFooter alignWithMargins="0">
    <oddFooter>Página &amp;P</oddFooter>
  </headerFooter>
  <rowBreaks count="5" manualBreakCount="5">
    <brk id="60" max="6" man="1"/>
    <brk id="103" max="6" man="1"/>
    <brk id="143" max="6" man="1"/>
    <brk id="193" max="6" man="1"/>
    <brk id="25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tabColor rgb="FFFFC000"/>
  </sheetPr>
  <dimension ref="A1:CQ394"/>
  <sheetViews>
    <sheetView topLeftCell="B137" zoomScale="80" zoomScaleNormal="80" workbookViewId="0">
      <selection activeCell="J346" sqref="J346"/>
    </sheetView>
  </sheetViews>
  <sheetFormatPr baseColWidth="10" defaultColWidth="9.140625" defaultRowHeight="12.75" x14ac:dyDescent="0.2"/>
  <cols>
    <col min="1" max="1" width="0" style="11" hidden="1" customWidth="1"/>
    <col min="2" max="2" width="1.5703125" style="11" customWidth="1"/>
    <col min="3" max="3" width="3.7109375" style="1" customWidth="1"/>
    <col min="4" max="4" width="17.42578125" style="1" customWidth="1"/>
    <col min="5" max="5" width="16" style="173" customWidth="1"/>
    <col min="6" max="6" width="46.7109375" style="1" customWidth="1"/>
    <col min="7" max="7" width="24" style="1" customWidth="1"/>
    <col min="8" max="9" width="23.5703125" style="1" customWidth="1"/>
    <col min="10" max="10" width="19.42578125" style="11" bestFit="1" customWidth="1"/>
    <col min="11" max="13" width="9.140625" style="11"/>
    <col min="14" max="16384" width="9.140625" style="1"/>
  </cols>
  <sheetData>
    <row r="1" spans="1:13" s="11" customFormat="1" ht="15" customHeight="1" x14ac:dyDescent="0.2">
      <c r="E1" s="168"/>
    </row>
    <row r="2" spans="1:13" s="11" customFormat="1" x14ac:dyDescent="0.2">
      <c r="E2" s="168"/>
    </row>
    <row r="3" spans="1:13" s="14" customFormat="1" ht="12" customHeight="1" x14ac:dyDescent="0.2">
      <c r="E3" s="169"/>
    </row>
    <row r="4" spans="1:13" s="15" customFormat="1" ht="18" customHeight="1" x14ac:dyDescent="0.3">
      <c r="B4" s="16"/>
      <c r="C4" s="16"/>
      <c r="D4" s="12"/>
      <c r="E4" s="170"/>
      <c r="F4" s="16"/>
      <c r="G4" s="16"/>
      <c r="H4" s="16"/>
      <c r="I4" s="16"/>
      <c r="J4" s="16"/>
      <c r="K4" s="16"/>
    </row>
    <row r="5" spans="1:13" s="13" customFormat="1" ht="18" customHeight="1" x14ac:dyDescent="0.2">
      <c r="A5" s="13" t="s">
        <v>9</v>
      </c>
      <c r="E5" s="12"/>
    </row>
    <row r="6" spans="1:13" s="15" customFormat="1" ht="15" customHeight="1" x14ac:dyDescent="0.3">
      <c r="B6" s="13"/>
      <c r="C6" s="225" t="s">
        <v>10</v>
      </c>
      <c r="D6" s="225"/>
      <c r="E6" s="225"/>
      <c r="F6" s="225"/>
      <c r="G6" s="225"/>
      <c r="H6" s="225"/>
      <c r="I6" s="225"/>
      <c r="J6" s="16"/>
      <c r="K6" s="16"/>
    </row>
    <row r="7" spans="1:13" s="14" customFormat="1" ht="18.75" x14ac:dyDescent="0.2">
      <c r="B7" s="15"/>
      <c r="C7" s="226" t="s">
        <v>18</v>
      </c>
      <c r="D7" s="226"/>
      <c r="E7" s="226"/>
      <c r="F7" s="226"/>
      <c r="G7" s="226"/>
      <c r="H7" s="226"/>
      <c r="I7" s="226"/>
    </row>
    <row r="8" spans="1:13" s="14" customFormat="1" ht="21" customHeight="1" x14ac:dyDescent="0.2">
      <c r="B8" s="15"/>
      <c r="C8" s="226" t="s">
        <v>3</v>
      </c>
      <c r="D8" s="226"/>
      <c r="E8" s="226"/>
      <c r="F8" s="226"/>
      <c r="G8" s="226"/>
      <c r="H8" s="226"/>
      <c r="I8" s="226"/>
    </row>
    <row r="9" spans="1:13" s="14" customFormat="1" ht="18.75" x14ac:dyDescent="0.2">
      <c r="C9" s="226" t="s">
        <v>80</v>
      </c>
      <c r="D9" s="226"/>
      <c r="E9" s="226"/>
      <c r="F9" s="226"/>
      <c r="G9" s="226"/>
      <c r="H9" s="226"/>
      <c r="I9" s="226"/>
    </row>
    <row r="10" spans="1:13" s="11" customFormat="1" ht="19.5" customHeight="1" thickBot="1" x14ac:dyDescent="0.25">
      <c r="E10" s="168"/>
    </row>
    <row r="11" spans="1:13" s="3" customFormat="1" ht="28.5" customHeight="1" thickTop="1" thickBot="1" x14ac:dyDescent="0.25">
      <c r="A11" s="7"/>
      <c r="B11" s="7"/>
      <c r="C11" s="227"/>
      <c r="D11" s="228" t="s">
        <v>16</v>
      </c>
      <c r="E11" s="228"/>
      <c r="F11" s="228"/>
      <c r="G11" s="228"/>
      <c r="H11" s="228"/>
      <c r="I11" s="228"/>
      <c r="J11" s="7"/>
      <c r="K11" s="7"/>
      <c r="L11" s="7"/>
      <c r="M11" s="7"/>
    </row>
    <row r="12" spans="1:13" s="3" customFormat="1" ht="18" customHeight="1" thickTop="1" thickBot="1" x14ac:dyDescent="0.25">
      <c r="A12" s="7"/>
      <c r="B12" s="7"/>
      <c r="C12" s="227"/>
      <c r="D12" s="229" t="s">
        <v>7</v>
      </c>
      <c r="E12" s="229"/>
      <c r="F12" s="229"/>
      <c r="G12" s="229"/>
      <c r="H12" s="229"/>
      <c r="I12" s="46">
        <f>+'[1]CTA. RECOLECTORA AUXILIAR 3001'!$J$699</f>
        <v>-58121541.195700042</v>
      </c>
      <c r="J12" s="7"/>
      <c r="K12" s="7"/>
      <c r="L12" s="7"/>
      <c r="M12" s="7"/>
    </row>
    <row r="13" spans="1:13" s="3" customFormat="1" ht="33" customHeight="1" thickTop="1" thickBot="1" x14ac:dyDescent="0.25">
      <c r="A13" s="7"/>
      <c r="B13" s="7"/>
      <c r="C13" s="227"/>
      <c r="D13" s="57" t="s">
        <v>4</v>
      </c>
      <c r="E13" s="57" t="s">
        <v>5</v>
      </c>
      <c r="F13" s="57" t="s">
        <v>6</v>
      </c>
      <c r="G13" s="57" t="s">
        <v>0</v>
      </c>
      <c r="H13" s="57" t="s">
        <v>1</v>
      </c>
      <c r="I13" s="57" t="s">
        <v>2</v>
      </c>
      <c r="J13" s="7"/>
      <c r="K13" s="7"/>
      <c r="L13" s="7"/>
      <c r="M13" s="7"/>
    </row>
    <row r="14" spans="1:13" s="10" customFormat="1" ht="29.25" customHeight="1" thickTop="1" thickBot="1" x14ac:dyDescent="0.25">
      <c r="C14" s="142"/>
      <c r="D14" s="143"/>
      <c r="E14" s="171"/>
      <c r="F14" s="136">
        <f>+'INGRESOS CUENTA COLECT'!D17</f>
        <v>46081</v>
      </c>
      <c r="G14" s="144"/>
      <c r="H14" s="145">
        <v>0</v>
      </c>
      <c r="I14" s="56">
        <f>+I12</f>
        <v>-58121541.195700042</v>
      </c>
    </row>
    <row r="15" spans="1:13" s="6" customFormat="1" ht="31.5" customHeight="1" thickTop="1" thickBot="1" x14ac:dyDescent="0.25">
      <c r="C15" s="58"/>
      <c r="D15" s="60">
        <v>46084</v>
      </c>
      <c r="E15" s="61">
        <v>2365</v>
      </c>
      <c r="F15" s="96" t="s">
        <v>15</v>
      </c>
      <c r="G15" s="100"/>
      <c r="H15" s="100">
        <v>12284.182000000001</v>
      </c>
      <c r="I15" s="40">
        <f>I14+G15-H15</f>
        <v>-58133825.377700038</v>
      </c>
    </row>
    <row r="16" spans="1:13" s="6" customFormat="1" ht="31.5" customHeight="1" thickTop="1" thickBot="1" x14ac:dyDescent="0.25">
      <c r="C16" s="132"/>
      <c r="D16" s="60">
        <v>46084</v>
      </c>
      <c r="E16" s="61">
        <v>2365</v>
      </c>
      <c r="F16" s="96" t="s">
        <v>66</v>
      </c>
      <c r="G16" s="100"/>
      <c r="H16" s="100">
        <v>233399.45800000001</v>
      </c>
      <c r="I16" s="40">
        <f t="shared" ref="I16:I200" si="0">I15+G16-H16</f>
        <v>-58367224.835700035</v>
      </c>
    </row>
    <row r="17" spans="3:9" s="6" customFormat="1" ht="24.75" customHeight="1" thickTop="1" thickBot="1" x14ac:dyDescent="0.25">
      <c r="C17" s="59"/>
      <c r="D17" s="60">
        <v>46084</v>
      </c>
      <c r="E17" s="64"/>
      <c r="F17" s="96" t="s">
        <v>21</v>
      </c>
      <c r="G17" s="101">
        <v>3618914.65</v>
      </c>
      <c r="H17" s="101"/>
      <c r="I17" s="40">
        <f t="shared" si="0"/>
        <v>-54748310.185700037</v>
      </c>
    </row>
    <row r="18" spans="3:9" s="6" customFormat="1" ht="30" thickTop="1" thickBot="1" x14ac:dyDescent="0.25">
      <c r="C18" s="59"/>
      <c r="D18" s="60">
        <v>46085</v>
      </c>
      <c r="E18" s="61"/>
      <c r="F18" s="96" t="s">
        <v>21</v>
      </c>
      <c r="G18" s="101">
        <v>207900</v>
      </c>
      <c r="H18" s="98"/>
      <c r="I18" s="40">
        <f t="shared" si="0"/>
        <v>-54540410.185700037</v>
      </c>
    </row>
    <row r="19" spans="3:9" s="6" customFormat="1" ht="30" thickTop="1" thickBot="1" x14ac:dyDescent="0.25">
      <c r="C19" s="59"/>
      <c r="D19" s="60">
        <v>46086</v>
      </c>
      <c r="E19" s="64"/>
      <c r="F19" s="96" t="s">
        <v>21</v>
      </c>
      <c r="G19" s="101">
        <v>20669052.239999998</v>
      </c>
      <c r="H19" s="98"/>
      <c r="I19" s="40">
        <f t="shared" si="0"/>
        <v>-33871357.945700034</v>
      </c>
    </row>
    <row r="20" spans="3:9" s="6" customFormat="1" ht="30" thickTop="1" thickBot="1" x14ac:dyDescent="0.25">
      <c r="C20" s="59"/>
      <c r="D20" s="60">
        <v>46087</v>
      </c>
      <c r="E20" s="61"/>
      <c r="F20" s="96" t="s">
        <v>21</v>
      </c>
      <c r="G20" s="101">
        <v>2626092.88</v>
      </c>
      <c r="H20" s="98"/>
      <c r="I20" s="40">
        <f t="shared" si="0"/>
        <v>-31245265.065700036</v>
      </c>
    </row>
    <row r="21" spans="3:9" s="6" customFormat="1" ht="30" thickTop="1" thickBot="1" x14ac:dyDescent="0.25">
      <c r="C21" s="59"/>
      <c r="D21" s="60">
        <v>46087</v>
      </c>
      <c r="E21" s="64"/>
      <c r="F21" s="96" t="s">
        <v>21</v>
      </c>
      <c r="G21" s="101">
        <v>2706056.44</v>
      </c>
      <c r="H21" s="98"/>
      <c r="I21" s="40">
        <f t="shared" si="0"/>
        <v>-28539208.625700034</v>
      </c>
    </row>
    <row r="22" spans="3:9" s="6" customFormat="1" ht="30" thickTop="1" thickBot="1" x14ac:dyDescent="0.25">
      <c r="C22" s="59"/>
      <c r="D22" s="60">
        <v>46090</v>
      </c>
      <c r="E22" s="61">
        <v>2366</v>
      </c>
      <c r="F22" s="96" t="s">
        <v>15</v>
      </c>
      <c r="G22" s="101"/>
      <c r="H22" s="98">
        <v>6885.5800000000008</v>
      </c>
      <c r="I22" s="40">
        <f t="shared" si="0"/>
        <v>-28546094.205700032</v>
      </c>
    </row>
    <row r="23" spans="3:9" s="6" customFormat="1" ht="18" thickTop="1" thickBot="1" x14ac:dyDescent="0.25">
      <c r="C23" s="59"/>
      <c r="D23" s="60">
        <v>46090</v>
      </c>
      <c r="E23" s="61">
        <v>2366</v>
      </c>
      <c r="F23" s="96" t="s">
        <v>131</v>
      </c>
      <c r="G23" s="101"/>
      <c r="H23" s="98">
        <v>155614.11000000002</v>
      </c>
      <c r="I23" s="40">
        <f t="shared" si="0"/>
        <v>-28701708.315700032</v>
      </c>
    </row>
    <row r="24" spans="3:9" s="6" customFormat="1" ht="30" thickTop="1" thickBot="1" x14ac:dyDescent="0.25">
      <c r="C24" s="59"/>
      <c r="D24" s="60">
        <v>46090</v>
      </c>
      <c r="E24" s="61">
        <v>2367</v>
      </c>
      <c r="F24" s="96" t="s">
        <v>15</v>
      </c>
      <c r="G24" s="101"/>
      <c r="H24" s="98">
        <v>2766.06</v>
      </c>
      <c r="I24" s="40">
        <f t="shared" si="0"/>
        <v>-28704474.37570003</v>
      </c>
    </row>
    <row r="25" spans="3:9" s="6" customFormat="1" ht="18" thickTop="1" thickBot="1" x14ac:dyDescent="0.25">
      <c r="C25" s="59"/>
      <c r="D25" s="60">
        <v>46090</v>
      </c>
      <c r="E25" s="61">
        <v>2367</v>
      </c>
      <c r="F25" s="96" t="s">
        <v>75</v>
      </c>
      <c r="G25" s="101"/>
      <c r="H25" s="98">
        <v>62512.959999999999</v>
      </c>
      <c r="I25" s="40">
        <f t="shared" si="0"/>
        <v>-28766987.335700031</v>
      </c>
    </row>
    <row r="26" spans="3:9" s="6" customFormat="1" ht="30" thickTop="1" thickBot="1" x14ac:dyDescent="0.25">
      <c r="C26" s="59"/>
      <c r="D26" s="60">
        <v>46090</v>
      </c>
      <c r="E26" s="61">
        <v>2368</v>
      </c>
      <c r="F26" s="96" t="s">
        <v>15</v>
      </c>
      <c r="G26" s="101"/>
      <c r="H26" s="98">
        <v>1925.5625</v>
      </c>
      <c r="I26" s="40">
        <f t="shared" si="0"/>
        <v>-28768912.898200031</v>
      </c>
    </row>
    <row r="27" spans="3:9" s="6" customFormat="1" ht="18" thickTop="1" thickBot="1" x14ac:dyDescent="0.25">
      <c r="C27" s="59"/>
      <c r="D27" s="60">
        <v>46090</v>
      </c>
      <c r="E27" s="61">
        <v>2368</v>
      </c>
      <c r="F27" s="96" t="s">
        <v>132</v>
      </c>
      <c r="G27" s="101"/>
      <c r="H27" s="98">
        <v>43517.717499999999</v>
      </c>
      <c r="I27" s="40">
        <f t="shared" si="0"/>
        <v>-28812430.615700033</v>
      </c>
    </row>
    <row r="28" spans="3:9" s="6" customFormat="1" ht="18" thickTop="1" thickBot="1" x14ac:dyDescent="0.25">
      <c r="C28" s="59"/>
      <c r="D28" s="60">
        <v>46090</v>
      </c>
      <c r="E28" s="61">
        <v>2369</v>
      </c>
      <c r="F28" s="96" t="s">
        <v>61</v>
      </c>
      <c r="G28" s="101"/>
      <c r="H28" s="98">
        <v>126000</v>
      </c>
      <c r="I28" s="40">
        <f t="shared" si="0"/>
        <v>-28938430.615700033</v>
      </c>
    </row>
    <row r="29" spans="3:9" s="6" customFormat="1" ht="18" thickTop="1" thickBot="1" x14ac:dyDescent="0.25">
      <c r="C29" s="59"/>
      <c r="D29" s="60">
        <v>46090</v>
      </c>
      <c r="E29" s="61">
        <v>2370</v>
      </c>
      <c r="F29" s="96" t="s">
        <v>133</v>
      </c>
      <c r="G29" s="101"/>
      <c r="H29" s="98">
        <v>43524.18</v>
      </c>
      <c r="I29" s="40">
        <f t="shared" si="0"/>
        <v>-28981954.795700032</v>
      </c>
    </row>
    <row r="30" spans="3:9" s="6" customFormat="1" ht="18" thickTop="1" thickBot="1" x14ac:dyDescent="0.25">
      <c r="C30" s="59"/>
      <c r="D30" s="60">
        <v>46090</v>
      </c>
      <c r="E30" s="61">
        <v>2371</v>
      </c>
      <c r="F30" s="96" t="s">
        <v>133</v>
      </c>
      <c r="G30" s="101"/>
      <c r="H30" s="98">
        <v>55070.6</v>
      </c>
      <c r="I30" s="40">
        <f t="shared" si="0"/>
        <v>-29037025.395700034</v>
      </c>
    </row>
    <row r="31" spans="3:9" s="6" customFormat="1" ht="30" thickTop="1" thickBot="1" x14ac:dyDescent="0.25">
      <c r="C31" s="59"/>
      <c r="D31" s="60">
        <v>46090</v>
      </c>
      <c r="E31" s="61">
        <v>2372</v>
      </c>
      <c r="F31" s="96" t="s">
        <v>15</v>
      </c>
      <c r="G31" s="101"/>
      <c r="H31" s="98">
        <v>818.18</v>
      </c>
      <c r="I31" s="40">
        <f t="shared" si="0"/>
        <v>-29037843.575700033</v>
      </c>
    </row>
    <row r="32" spans="3:9" s="6" customFormat="1" ht="18" thickTop="1" thickBot="1" x14ac:dyDescent="0.25">
      <c r="C32" s="59"/>
      <c r="D32" s="60">
        <v>46090</v>
      </c>
      <c r="E32" s="61">
        <v>2372</v>
      </c>
      <c r="F32" s="96" t="s">
        <v>134</v>
      </c>
      <c r="G32" s="101"/>
      <c r="H32" s="98">
        <v>18490.87</v>
      </c>
      <c r="I32" s="40">
        <f t="shared" si="0"/>
        <v>-29056334.445700034</v>
      </c>
    </row>
    <row r="33" spans="3:9" s="6" customFormat="1" ht="18" thickTop="1" thickBot="1" x14ac:dyDescent="0.25">
      <c r="C33" s="59"/>
      <c r="D33" s="60">
        <v>46090</v>
      </c>
      <c r="E33" s="61">
        <v>2373</v>
      </c>
      <c r="F33" s="96" t="s">
        <v>61</v>
      </c>
      <c r="G33" s="101"/>
      <c r="H33" s="98">
        <v>19000</v>
      </c>
      <c r="I33" s="40">
        <f t="shared" si="0"/>
        <v>-29075334.445700034</v>
      </c>
    </row>
    <row r="34" spans="3:9" s="6" customFormat="1" ht="30" thickTop="1" thickBot="1" x14ac:dyDescent="0.25">
      <c r="C34" s="59"/>
      <c r="D34" s="60">
        <v>46091</v>
      </c>
      <c r="E34" s="61"/>
      <c r="F34" s="96" t="s">
        <v>21</v>
      </c>
      <c r="G34" s="101">
        <v>17163808.170000002</v>
      </c>
      <c r="H34" s="98"/>
      <c r="I34" s="40">
        <f t="shared" si="0"/>
        <v>-11911526.275700033</v>
      </c>
    </row>
    <row r="35" spans="3:9" s="6" customFormat="1" ht="30" thickTop="1" thickBot="1" x14ac:dyDescent="0.25">
      <c r="C35" s="59"/>
      <c r="D35" s="60">
        <v>46091</v>
      </c>
      <c r="E35" s="61">
        <v>2374</v>
      </c>
      <c r="F35" s="96" t="s">
        <v>15</v>
      </c>
      <c r="G35" s="101"/>
      <c r="H35" s="98">
        <v>363.5</v>
      </c>
      <c r="I35" s="40">
        <f t="shared" si="0"/>
        <v>-11911889.775700033</v>
      </c>
    </row>
    <row r="36" spans="3:9" s="6" customFormat="1" ht="18" thickTop="1" thickBot="1" x14ac:dyDescent="0.25">
      <c r="C36" s="59"/>
      <c r="D36" s="60">
        <v>46091</v>
      </c>
      <c r="E36" s="61">
        <v>2374</v>
      </c>
      <c r="F36" s="96" t="s">
        <v>135</v>
      </c>
      <c r="G36" s="101"/>
      <c r="H36" s="98">
        <v>6906.5</v>
      </c>
      <c r="I36" s="40">
        <f t="shared" si="0"/>
        <v>-11918796.275700033</v>
      </c>
    </row>
    <row r="37" spans="3:9" s="6" customFormat="1" ht="18" thickTop="1" thickBot="1" x14ac:dyDescent="0.25">
      <c r="C37" s="59"/>
      <c r="D37" s="60">
        <v>46091</v>
      </c>
      <c r="E37" s="61">
        <v>2375</v>
      </c>
      <c r="F37" s="96" t="s">
        <v>136</v>
      </c>
      <c r="G37" s="101"/>
      <c r="H37" s="98">
        <v>21672.28</v>
      </c>
      <c r="I37" s="40">
        <f t="shared" si="0"/>
        <v>-11940468.555700032</v>
      </c>
    </row>
    <row r="38" spans="3:9" s="6" customFormat="1" ht="18" thickTop="1" thickBot="1" x14ac:dyDescent="0.25">
      <c r="C38" s="59"/>
      <c r="D38" s="60">
        <v>46091</v>
      </c>
      <c r="E38" s="61">
        <v>2376</v>
      </c>
      <c r="F38" s="96" t="s">
        <v>137</v>
      </c>
      <c r="G38" s="101"/>
      <c r="H38" s="98">
        <v>38220</v>
      </c>
      <c r="I38" s="40">
        <f t="shared" si="0"/>
        <v>-11978688.555700032</v>
      </c>
    </row>
    <row r="39" spans="3:9" s="6" customFormat="1" ht="18" thickTop="1" thickBot="1" x14ac:dyDescent="0.25">
      <c r="C39" s="59"/>
      <c r="D39" s="60">
        <v>46091</v>
      </c>
      <c r="E39" s="61">
        <v>2377</v>
      </c>
      <c r="F39" s="96" t="s">
        <v>71</v>
      </c>
      <c r="G39" s="101"/>
      <c r="H39" s="98">
        <v>9048</v>
      </c>
      <c r="I39" s="40">
        <f t="shared" si="0"/>
        <v>-11987736.555700032</v>
      </c>
    </row>
    <row r="40" spans="3:9" s="6" customFormat="1" ht="18" thickTop="1" thickBot="1" x14ac:dyDescent="0.25">
      <c r="C40" s="59"/>
      <c r="D40" s="60">
        <v>46091</v>
      </c>
      <c r="E40" s="61">
        <v>2378</v>
      </c>
      <c r="F40" s="96" t="s">
        <v>65</v>
      </c>
      <c r="G40" s="101"/>
      <c r="H40" s="98">
        <v>26100</v>
      </c>
      <c r="I40" s="40">
        <f t="shared" si="0"/>
        <v>-12013836.555700032</v>
      </c>
    </row>
    <row r="41" spans="3:9" s="6" customFormat="1" ht="18" thickTop="1" thickBot="1" x14ac:dyDescent="0.25">
      <c r="C41" s="59"/>
      <c r="D41" s="60">
        <v>46091</v>
      </c>
      <c r="E41" s="61">
        <v>2379</v>
      </c>
      <c r="F41" s="96" t="s">
        <v>60</v>
      </c>
      <c r="G41" s="101"/>
      <c r="H41" s="98">
        <v>22050</v>
      </c>
      <c r="I41" s="40">
        <f t="shared" si="0"/>
        <v>-12035886.555700032</v>
      </c>
    </row>
    <row r="42" spans="3:9" s="6" customFormat="1" ht="30" thickTop="1" thickBot="1" x14ac:dyDescent="0.25">
      <c r="C42" s="59"/>
      <c r="D42" s="60">
        <v>46091</v>
      </c>
      <c r="E42" s="61">
        <v>2380</v>
      </c>
      <c r="F42" s="96" t="s">
        <v>138</v>
      </c>
      <c r="G42" s="101"/>
      <c r="H42" s="98">
        <v>293958.03999999998</v>
      </c>
      <c r="I42" s="40">
        <f t="shared" si="0"/>
        <v>-12329844.595700031</v>
      </c>
    </row>
    <row r="43" spans="3:9" s="6" customFormat="1" ht="18" thickTop="1" thickBot="1" x14ac:dyDescent="0.25">
      <c r="C43" s="59"/>
      <c r="D43" s="60">
        <v>46091</v>
      </c>
      <c r="E43" s="61">
        <v>2381</v>
      </c>
      <c r="F43" s="96" t="s">
        <v>72</v>
      </c>
      <c r="G43" s="101"/>
      <c r="H43" s="98">
        <v>435390</v>
      </c>
      <c r="I43" s="40">
        <f t="shared" si="0"/>
        <v>-12765234.595700031</v>
      </c>
    </row>
    <row r="44" spans="3:9" s="6" customFormat="1" ht="30" thickTop="1" thickBot="1" x14ac:dyDescent="0.25">
      <c r="C44" s="59"/>
      <c r="D44" s="60">
        <v>46091</v>
      </c>
      <c r="E44" s="61">
        <v>2382</v>
      </c>
      <c r="F44" s="96" t="s">
        <v>15</v>
      </c>
      <c r="G44" s="101"/>
      <c r="H44" s="98">
        <v>2690.8250000000003</v>
      </c>
      <c r="I44" s="40">
        <f t="shared" si="0"/>
        <v>-12767925.42070003</v>
      </c>
    </row>
    <row r="45" spans="3:9" s="6" customFormat="1" ht="18" thickTop="1" thickBot="1" x14ac:dyDescent="0.25">
      <c r="C45" s="59"/>
      <c r="D45" s="60">
        <v>46091</v>
      </c>
      <c r="E45" s="61">
        <v>2382</v>
      </c>
      <c r="F45" s="96" t="s">
        <v>139</v>
      </c>
      <c r="G45" s="101"/>
      <c r="H45" s="98">
        <v>86651.275000000009</v>
      </c>
      <c r="I45" s="40">
        <f t="shared" si="0"/>
        <v>-12854576.695700031</v>
      </c>
    </row>
    <row r="46" spans="3:9" s="6" customFormat="1" ht="30" thickTop="1" thickBot="1" x14ac:dyDescent="0.25">
      <c r="C46" s="59"/>
      <c r="D46" s="60">
        <v>46092</v>
      </c>
      <c r="E46" s="61"/>
      <c r="F46" s="96" t="s">
        <v>21</v>
      </c>
      <c r="G46" s="101">
        <v>4639282.83</v>
      </c>
      <c r="H46" s="98"/>
      <c r="I46" s="40">
        <f t="shared" si="0"/>
        <v>-8215293.8657000307</v>
      </c>
    </row>
    <row r="47" spans="3:9" s="6" customFormat="1" ht="30" thickTop="1" thickBot="1" x14ac:dyDescent="0.25">
      <c r="C47" s="59"/>
      <c r="D47" s="60">
        <v>46092</v>
      </c>
      <c r="E47" s="61">
        <v>2383</v>
      </c>
      <c r="F47" s="96" t="s">
        <v>15</v>
      </c>
      <c r="G47" s="101"/>
      <c r="H47" s="98">
        <v>617.5</v>
      </c>
      <c r="I47" s="40">
        <f t="shared" si="0"/>
        <v>-8215911.3657000307</v>
      </c>
    </row>
    <row r="48" spans="3:9" s="6" customFormat="1" ht="18" thickTop="1" thickBot="1" x14ac:dyDescent="0.25">
      <c r="C48" s="59"/>
      <c r="D48" s="60">
        <v>46092</v>
      </c>
      <c r="E48" s="61">
        <v>2383</v>
      </c>
      <c r="F48" s="96" t="s">
        <v>139</v>
      </c>
      <c r="G48" s="101"/>
      <c r="H48" s="98">
        <v>37732.5</v>
      </c>
      <c r="I48" s="40">
        <f t="shared" si="0"/>
        <v>-8253643.8657000307</v>
      </c>
    </row>
    <row r="49" spans="3:9" s="6" customFormat="1" ht="30" thickTop="1" thickBot="1" x14ac:dyDescent="0.25">
      <c r="C49" s="59"/>
      <c r="D49" s="60">
        <v>46092</v>
      </c>
      <c r="E49" s="61">
        <v>2384</v>
      </c>
      <c r="F49" s="96" t="s">
        <v>15</v>
      </c>
      <c r="G49" s="101"/>
      <c r="H49" s="98">
        <v>875.5200000000001</v>
      </c>
      <c r="I49" s="40">
        <f t="shared" si="0"/>
        <v>-8254519.3857000303</v>
      </c>
    </row>
    <row r="50" spans="3:9" s="6" customFormat="1" ht="18" thickTop="1" thickBot="1" x14ac:dyDescent="0.25">
      <c r="C50" s="59"/>
      <c r="D50" s="60">
        <v>46092</v>
      </c>
      <c r="E50" s="61">
        <v>2384</v>
      </c>
      <c r="F50" s="96" t="s">
        <v>139</v>
      </c>
      <c r="G50" s="101"/>
      <c r="H50" s="98">
        <v>20423.95</v>
      </c>
      <c r="I50" s="40">
        <f t="shared" si="0"/>
        <v>-8274943.3357000304</v>
      </c>
    </row>
    <row r="51" spans="3:9" s="6" customFormat="1" ht="30" thickTop="1" thickBot="1" x14ac:dyDescent="0.25">
      <c r="C51" s="59"/>
      <c r="D51" s="60">
        <v>46092</v>
      </c>
      <c r="E51" s="61">
        <v>2385</v>
      </c>
      <c r="F51" s="96" t="s">
        <v>15</v>
      </c>
      <c r="G51" s="101"/>
      <c r="H51" s="98">
        <v>1200</v>
      </c>
      <c r="I51" s="40">
        <f t="shared" si="0"/>
        <v>-8276143.3357000304</v>
      </c>
    </row>
    <row r="52" spans="3:9" s="6" customFormat="1" ht="18" thickTop="1" thickBot="1" x14ac:dyDescent="0.25">
      <c r="C52" s="59"/>
      <c r="D52" s="60">
        <v>46092</v>
      </c>
      <c r="E52" s="61">
        <v>2385</v>
      </c>
      <c r="F52" s="96" t="s">
        <v>139</v>
      </c>
      <c r="G52" s="101"/>
      <c r="H52" s="98">
        <v>27120</v>
      </c>
      <c r="I52" s="40">
        <f t="shared" si="0"/>
        <v>-8303263.3357000304</v>
      </c>
    </row>
    <row r="53" spans="3:9" s="6" customFormat="1" ht="30" thickTop="1" thickBot="1" x14ac:dyDescent="0.25">
      <c r="C53" s="59"/>
      <c r="D53" s="60">
        <v>46092</v>
      </c>
      <c r="E53" s="61">
        <v>2386</v>
      </c>
      <c r="F53" s="96" t="s">
        <v>15</v>
      </c>
      <c r="G53" s="101"/>
      <c r="H53" s="98">
        <v>1698</v>
      </c>
      <c r="I53" s="40">
        <f t="shared" si="0"/>
        <v>-8304961.3357000304</v>
      </c>
    </row>
    <row r="54" spans="3:9" s="6" customFormat="1" ht="18" thickTop="1" thickBot="1" x14ac:dyDescent="0.25">
      <c r="C54" s="59"/>
      <c r="D54" s="60">
        <v>46092</v>
      </c>
      <c r="E54" s="61">
        <v>2386</v>
      </c>
      <c r="F54" s="96" t="s">
        <v>139</v>
      </c>
      <c r="G54" s="101"/>
      <c r="H54" s="98">
        <v>38374.800000000003</v>
      </c>
      <c r="I54" s="40">
        <f t="shared" si="0"/>
        <v>-8343336.1357000303</v>
      </c>
    </row>
    <row r="55" spans="3:9" s="6" customFormat="1" ht="18" thickTop="1" thickBot="1" x14ac:dyDescent="0.25">
      <c r="C55" s="59"/>
      <c r="D55" s="60">
        <v>46092</v>
      </c>
      <c r="E55" s="61">
        <v>2387</v>
      </c>
      <c r="F55" s="96" t="s">
        <v>140</v>
      </c>
      <c r="G55" s="101"/>
      <c r="H55" s="98">
        <v>11690</v>
      </c>
      <c r="I55" s="40">
        <f t="shared" si="0"/>
        <v>-8355026.1357000303</v>
      </c>
    </row>
    <row r="56" spans="3:9" s="6" customFormat="1" ht="30" thickTop="1" thickBot="1" x14ac:dyDescent="0.25">
      <c r="C56" s="59"/>
      <c r="D56" s="60">
        <v>46092</v>
      </c>
      <c r="E56" s="61">
        <v>2388</v>
      </c>
      <c r="F56" s="96" t="s">
        <v>141</v>
      </c>
      <c r="G56" s="101"/>
      <c r="H56" s="98">
        <v>250000</v>
      </c>
      <c r="I56" s="40">
        <f t="shared" si="0"/>
        <v>-8605026.1357000303</v>
      </c>
    </row>
    <row r="57" spans="3:9" s="6" customFormat="1" ht="18" thickTop="1" thickBot="1" x14ac:dyDescent="0.25">
      <c r="C57" s="59"/>
      <c r="D57" s="60">
        <v>46093</v>
      </c>
      <c r="E57" s="61">
        <v>2389</v>
      </c>
      <c r="F57" s="96" t="s">
        <v>41</v>
      </c>
      <c r="G57" s="101"/>
      <c r="H57" s="98">
        <v>189325.29000000004</v>
      </c>
      <c r="I57" s="40">
        <f t="shared" si="0"/>
        <v>-8794351.4257000312</v>
      </c>
    </row>
    <row r="58" spans="3:9" s="6" customFormat="1" ht="18" thickTop="1" thickBot="1" x14ac:dyDescent="0.25">
      <c r="C58" s="59"/>
      <c r="D58" s="60">
        <v>46093</v>
      </c>
      <c r="E58" s="61">
        <v>2390</v>
      </c>
      <c r="F58" s="96" t="s">
        <v>42</v>
      </c>
      <c r="G58" s="101"/>
      <c r="H58" s="98">
        <v>268377.03999999998</v>
      </c>
      <c r="I58" s="40">
        <f t="shared" si="0"/>
        <v>-9062728.4657000303</v>
      </c>
    </row>
    <row r="59" spans="3:9" s="6" customFormat="1" ht="18" thickTop="1" thickBot="1" x14ac:dyDescent="0.25">
      <c r="C59" s="59"/>
      <c r="D59" s="60">
        <v>46093</v>
      </c>
      <c r="E59" s="61">
        <v>2391</v>
      </c>
      <c r="F59" s="96" t="s">
        <v>43</v>
      </c>
      <c r="G59" s="101"/>
      <c r="H59" s="98">
        <v>67250.25</v>
      </c>
      <c r="I59" s="40">
        <f t="shared" si="0"/>
        <v>-9129978.7157000303</v>
      </c>
    </row>
    <row r="60" spans="3:9" s="6" customFormat="1" ht="18" thickTop="1" thickBot="1" x14ac:dyDescent="0.25">
      <c r="C60" s="59"/>
      <c r="D60" s="60">
        <v>46093</v>
      </c>
      <c r="E60" s="61">
        <v>2392</v>
      </c>
      <c r="F60" s="96" t="s">
        <v>142</v>
      </c>
      <c r="G60" s="101"/>
      <c r="H60" s="98">
        <v>122967.8</v>
      </c>
      <c r="I60" s="40">
        <f t="shared" si="0"/>
        <v>-9252946.5157000311</v>
      </c>
    </row>
    <row r="61" spans="3:9" s="6" customFormat="1" ht="30" thickTop="1" thickBot="1" x14ac:dyDescent="0.25">
      <c r="C61" s="59"/>
      <c r="D61" s="60">
        <v>46097</v>
      </c>
      <c r="E61" s="61"/>
      <c r="F61" s="96" t="s">
        <v>21</v>
      </c>
      <c r="G61" s="101">
        <v>245683.64</v>
      </c>
      <c r="H61" s="98"/>
      <c r="I61" s="40">
        <f t="shared" si="0"/>
        <v>-9007262.8757000305</v>
      </c>
    </row>
    <row r="62" spans="3:9" s="6" customFormat="1" ht="18" thickTop="1" thickBot="1" x14ac:dyDescent="0.25">
      <c r="C62" s="59"/>
      <c r="D62" s="60">
        <v>46097</v>
      </c>
      <c r="E62" s="61">
        <v>2404</v>
      </c>
      <c r="F62" s="96" t="s">
        <v>73</v>
      </c>
      <c r="G62" s="101"/>
      <c r="H62" s="98">
        <v>80830</v>
      </c>
      <c r="I62" s="40">
        <f t="shared" si="0"/>
        <v>-9088092.8757000305</v>
      </c>
    </row>
    <row r="63" spans="3:9" s="6" customFormat="1" ht="18" thickTop="1" thickBot="1" x14ac:dyDescent="0.25">
      <c r="C63" s="59"/>
      <c r="D63" s="60">
        <v>46097</v>
      </c>
      <c r="E63" s="61">
        <v>2405</v>
      </c>
      <c r="F63" s="96" t="s">
        <v>143</v>
      </c>
      <c r="G63" s="101"/>
      <c r="H63" s="98">
        <v>159300</v>
      </c>
      <c r="I63" s="40">
        <f t="shared" si="0"/>
        <v>-9247392.8757000305</v>
      </c>
    </row>
    <row r="64" spans="3:9" s="6" customFormat="1" ht="18" thickTop="1" thickBot="1" x14ac:dyDescent="0.25">
      <c r="C64" s="59"/>
      <c r="D64" s="60">
        <v>46098</v>
      </c>
      <c r="E64" s="61">
        <v>2406</v>
      </c>
      <c r="F64" s="96" t="s">
        <v>144</v>
      </c>
      <c r="G64" s="101"/>
      <c r="H64" s="98">
        <v>487943.16</v>
      </c>
      <c r="I64" s="40">
        <f t="shared" si="0"/>
        <v>-9735336.0357000306</v>
      </c>
    </row>
    <row r="65" spans="3:9" s="6" customFormat="1" ht="18" thickTop="1" thickBot="1" x14ac:dyDescent="0.25">
      <c r="C65" s="59"/>
      <c r="D65" s="60">
        <v>46098</v>
      </c>
      <c r="E65" s="61">
        <v>2407</v>
      </c>
      <c r="F65" s="96" t="s">
        <v>74</v>
      </c>
      <c r="G65" s="101"/>
      <c r="H65" s="98">
        <v>1164306</v>
      </c>
      <c r="I65" s="40">
        <f t="shared" si="0"/>
        <v>-10899642.035700031</v>
      </c>
    </row>
    <row r="66" spans="3:9" s="6" customFormat="1" ht="18" thickTop="1" thickBot="1" x14ac:dyDescent="0.25">
      <c r="C66" s="59"/>
      <c r="D66" s="60">
        <v>46098</v>
      </c>
      <c r="E66" s="61">
        <v>2408</v>
      </c>
      <c r="F66" s="96" t="s">
        <v>145</v>
      </c>
      <c r="G66" s="101"/>
      <c r="H66" s="98">
        <v>11257632.07</v>
      </c>
      <c r="I66" s="40">
        <f t="shared" si="0"/>
        <v>-22157274.105700031</v>
      </c>
    </row>
    <row r="67" spans="3:9" s="6" customFormat="1" ht="18" thickTop="1" thickBot="1" x14ac:dyDescent="0.25">
      <c r="C67" s="59"/>
      <c r="D67" s="60">
        <v>46098</v>
      </c>
      <c r="E67" s="61">
        <v>2409</v>
      </c>
      <c r="F67" s="96" t="s">
        <v>146</v>
      </c>
      <c r="G67" s="101"/>
      <c r="H67" s="98">
        <v>90000</v>
      </c>
      <c r="I67" s="40">
        <f t="shared" si="0"/>
        <v>-22247274.105700031</v>
      </c>
    </row>
    <row r="68" spans="3:9" s="6" customFormat="1" ht="30" thickTop="1" thickBot="1" x14ac:dyDescent="0.25">
      <c r="C68" s="59"/>
      <c r="D68" s="60">
        <v>46099</v>
      </c>
      <c r="E68" s="61">
        <v>2410</v>
      </c>
      <c r="F68" s="96" t="s">
        <v>15</v>
      </c>
      <c r="G68" s="101"/>
      <c r="H68" s="98">
        <v>6632.1130000000012</v>
      </c>
      <c r="I68" s="40">
        <f t="shared" si="0"/>
        <v>-22253906.218700033</v>
      </c>
    </row>
    <row r="69" spans="3:9" s="6" customFormat="1" ht="18" thickTop="1" thickBot="1" x14ac:dyDescent="0.25">
      <c r="C69" s="59"/>
      <c r="D69" s="60">
        <v>46099</v>
      </c>
      <c r="E69" s="61">
        <v>2410</v>
      </c>
      <c r="F69" s="96" t="s">
        <v>147</v>
      </c>
      <c r="G69" s="101"/>
      <c r="H69" s="98">
        <v>149885.75699999998</v>
      </c>
      <c r="I69" s="40">
        <f t="shared" si="0"/>
        <v>-22403791.975700032</v>
      </c>
    </row>
    <row r="70" spans="3:9" s="6" customFormat="1" ht="18" thickTop="1" thickBot="1" x14ac:dyDescent="0.25">
      <c r="C70" s="59"/>
      <c r="D70" s="60">
        <v>46099</v>
      </c>
      <c r="E70" s="61">
        <v>2411</v>
      </c>
      <c r="F70" s="96" t="s">
        <v>148</v>
      </c>
      <c r="G70" s="101"/>
      <c r="H70" s="98">
        <v>665520</v>
      </c>
      <c r="I70" s="40">
        <f t="shared" si="0"/>
        <v>-23069311.975700032</v>
      </c>
    </row>
    <row r="71" spans="3:9" s="6" customFormat="1" ht="30" thickTop="1" thickBot="1" x14ac:dyDescent="0.25">
      <c r="C71" s="59"/>
      <c r="D71" s="60">
        <v>46099</v>
      </c>
      <c r="E71" s="61">
        <v>2412</v>
      </c>
      <c r="F71" s="96" t="s">
        <v>15</v>
      </c>
      <c r="G71" s="101"/>
      <c r="H71" s="98">
        <v>17400.316999999999</v>
      </c>
      <c r="I71" s="40">
        <f t="shared" si="0"/>
        <v>-23086712.292700034</v>
      </c>
    </row>
    <row r="72" spans="3:9" s="6" customFormat="1" ht="18" thickTop="1" thickBot="1" x14ac:dyDescent="0.25">
      <c r="C72" s="59"/>
      <c r="D72" s="60">
        <v>46099</v>
      </c>
      <c r="E72" s="61">
        <v>2412</v>
      </c>
      <c r="F72" s="96" t="s">
        <v>132</v>
      </c>
      <c r="G72" s="101"/>
      <c r="H72" s="98">
        <v>393247.17300000001</v>
      </c>
      <c r="I72" s="40">
        <f t="shared" si="0"/>
        <v>-23479959.465700034</v>
      </c>
    </row>
    <row r="73" spans="3:9" s="6" customFormat="1" ht="18" thickTop="1" thickBot="1" x14ac:dyDescent="0.25">
      <c r="C73" s="59"/>
      <c r="D73" s="60">
        <v>46100</v>
      </c>
      <c r="E73" s="61">
        <v>2414</v>
      </c>
      <c r="F73" s="96" t="s">
        <v>149</v>
      </c>
      <c r="G73" s="101"/>
      <c r="H73" s="98">
        <v>1920000</v>
      </c>
      <c r="I73" s="40">
        <f t="shared" si="0"/>
        <v>-25399959.465700034</v>
      </c>
    </row>
    <row r="74" spans="3:9" s="6" customFormat="1" ht="18" thickTop="1" thickBot="1" x14ac:dyDescent="0.25">
      <c r="C74" s="59"/>
      <c r="D74" s="60">
        <v>46100</v>
      </c>
      <c r="E74" s="61">
        <v>2415</v>
      </c>
      <c r="F74" s="96" t="s">
        <v>78</v>
      </c>
      <c r="G74" s="101"/>
      <c r="H74" s="98">
        <v>64192</v>
      </c>
      <c r="I74" s="40">
        <f t="shared" si="0"/>
        <v>-25464151.465700034</v>
      </c>
    </row>
    <row r="75" spans="3:9" s="6" customFormat="1" ht="18" thickTop="1" thickBot="1" x14ac:dyDescent="0.25">
      <c r="C75" s="59"/>
      <c r="D75" s="60">
        <v>46100</v>
      </c>
      <c r="E75" s="61">
        <v>2416</v>
      </c>
      <c r="F75" s="96" t="s">
        <v>78</v>
      </c>
      <c r="G75" s="101"/>
      <c r="H75" s="98">
        <v>13800</v>
      </c>
      <c r="I75" s="40">
        <f t="shared" si="0"/>
        <v>-25477951.465700034</v>
      </c>
    </row>
    <row r="76" spans="3:9" s="6" customFormat="1" ht="18" thickTop="1" thickBot="1" x14ac:dyDescent="0.25">
      <c r="C76" s="59"/>
      <c r="D76" s="60">
        <v>46100</v>
      </c>
      <c r="E76" s="61">
        <v>2417</v>
      </c>
      <c r="F76" s="96" t="s">
        <v>76</v>
      </c>
      <c r="G76" s="101"/>
      <c r="H76" s="98">
        <v>90966.2</v>
      </c>
      <c r="I76" s="40">
        <f t="shared" si="0"/>
        <v>-25568917.665700033</v>
      </c>
    </row>
    <row r="77" spans="3:9" s="6" customFormat="1" ht="18" thickTop="1" thickBot="1" x14ac:dyDescent="0.25">
      <c r="C77" s="59"/>
      <c r="D77" s="60">
        <v>46100</v>
      </c>
      <c r="E77" s="61">
        <v>2418</v>
      </c>
      <c r="F77" s="96" t="s">
        <v>150</v>
      </c>
      <c r="G77" s="101"/>
      <c r="H77" s="98">
        <v>115659.06</v>
      </c>
      <c r="I77" s="40">
        <f t="shared" si="0"/>
        <v>-25684576.725700032</v>
      </c>
    </row>
    <row r="78" spans="3:9" s="6" customFormat="1" ht="18" thickTop="1" thickBot="1" x14ac:dyDescent="0.25">
      <c r="C78" s="59"/>
      <c r="D78" s="60">
        <v>46100</v>
      </c>
      <c r="E78" s="61">
        <v>2419</v>
      </c>
      <c r="F78" s="96" t="s">
        <v>135</v>
      </c>
      <c r="G78" s="101"/>
      <c r="H78" s="98">
        <v>49362.400000000001</v>
      </c>
      <c r="I78" s="40">
        <f t="shared" si="0"/>
        <v>-25733939.12570003</v>
      </c>
    </row>
    <row r="79" spans="3:9" s="6" customFormat="1" ht="30" thickTop="1" thickBot="1" x14ac:dyDescent="0.25">
      <c r="C79" s="59"/>
      <c r="D79" s="60">
        <v>46100</v>
      </c>
      <c r="E79" s="61">
        <v>2420</v>
      </c>
      <c r="F79" s="96" t="s">
        <v>15</v>
      </c>
      <c r="G79" s="101"/>
      <c r="H79" s="98">
        <v>5310</v>
      </c>
      <c r="I79" s="40">
        <f t="shared" si="0"/>
        <v>-25739249.12570003</v>
      </c>
    </row>
    <row r="80" spans="3:9" s="6" customFormat="1" ht="18" thickTop="1" thickBot="1" x14ac:dyDescent="0.25">
      <c r="C80" s="59"/>
      <c r="D80" s="60">
        <v>46100</v>
      </c>
      <c r="E80" s="61">
        <v>2420</v>
      </c>
      <c r="F80" s="96" t="s">
        <v>151</v>
      </c>
      <c r="G80" s="101"/>
      <c r="H80" s="98">
        <v>100890</v>
      </c>
      <c r="I80" s="40">
        <f t="shared" si="0"/>
        <v>-25840139.12570003</v>
      </c>
    </row>
    <row r="81" spans="3:9" s="6" customFormat="1" ht="30" thickTop="1" thickBot="1" x14ac:dyDescent="0.25">
      <c r="C81" s="59"/>
      <c r="D81" s="60">
        <v>46100</v>
      </c>
      <c r="E81" s="61">
        <v>2421</v>
      </c>
      <c r="F81" s="96" t="s">
        <v>15</v>
      </c>
      <c r="G81" s="101"/>
      <c r="H81" s="98">
        <v>900</v>
      </c>
      <c r="I81" s="40">
        <f t="shared" si="0"/>
        <v>-25841039.12570003</v>
      </c>
    </row>
    <row r="82" spans="3:9" s="6" customFormat="1" ht="18" thickTop="1" thickBot="1" x14ac:dyDescent="0.25">
      <c r="C82" s="59"/>
      <c r="D82" s="60">
        <v>46100</v>
      </c>
      <c r="E82" s="61">
        <v>2421</v>
      </c>
      <c r="F82" s="96" t="s">
        <v>151</v>
      </c>
      <c r="G82" s="101"/>
      <c r="H82" s="98">
        <v>17100</v>
      </c>
      <c r="I82" s="40">
        <f t="shared" si="0"/>
        <v>-25858139.12570003</v>
      </c>
    </row>
    <row r="83" spans="3:9" s="6" customFormat="1" ht="30" thickTop="1" thickBot="1" x14ac:dyDescent="0.25">
      <c r="C83" s="59"/>
      <c r="D83" s="60">
        <v>46100</v>
      </c>
      <c r="E83" s="61">
        <v>2422</v>
      </c>
      <c r="F83" s="96" t="s">
        <v>15</v>
      </c>
      <c r="G83" s="101"/>
      <c r="H83" s="98">
        <v>2103.75</v>
      </c>
      <c r="I83" s="40">
        <f t="shared" si="0"/>
        <v>-25860242.87570003</v>
      </c>
    </row>
    <row r="84" spans="3:9" s="6" customFormat="1" ht="18" thickTop="1" thickBot="1" x14ac:dyDescent="0.25">
      <c r="C84" s="59"/>
      <c r="D84" s="60">
        <v>46100</v>
      </c>
      <c r="E84" s="61">
        <v>2422</v>
      </c>
      <c r="F84" s="96" t="s">
        <v>152</v>
      </c>
      <c r="G84" s="101"/>
      <c r="H84" s="98">
        <v>47544.75</v>
      </c>
      <c r="I84" s="40">
        <f t="shared" si="0"/>
        <v>-25907787.62570003</v>
      </c>
    </row>
    <row r="85" spans="3:9" s="6" customFormat="1" ht="30" thickTop="1" thickBot="1" x14ac:dyDescent="0.25">
      <c r="C85" s="59"/>
      <c r="D85" s="60">
        <v>46101</v>
      </c>
      <c r="E85" s="61"/>
      <c r="F85" s="96" t="s">
        <v>21</v>
      </c>
      <c r="G85" s="101">
        <v>213883.82</v>
      </c>
      <c r="H85" s="98"/>
      <c r="I85" s="40">
        <f t="shared" si="0"/>
        <v>-25693903.80570003</v>
      </c>
    </row>
    <row r="86" spans="3:9" s="6" customFormat="1" ht="30" thickTop="1" thickBot="1" x14ac:dyDescent="0.25">
      <c r="C86" s="59"/>
      <c r="D86" s="60">
        <v>46101</v>
      </c>
      <c r="E86" s="61">
        <v>2423</v>
      </c>
      <c r="F86" s="96" t="s">
        <v>15</v>
      </c>
      <c r="G86" s="101"/>
      <c r="H86" s="98">
        <v>2400</v>
      </c>
      <c r="I86" s="40">
        <f t="shared" si="0"/>
        <v>-25696303.80570003</v>
      </c>
    </row>
    <row r="87" spans="3:9" s="6" customFormat="1" ht="18" thickTop="1" thickBot="1" x14ac:dyDescent="0.25">
      <c r="C87" s="59"/>
      <c r="D87" s="60">
        <v>46101</v>
      </c>
      <c r="E87" s="61">
        <v>2423</v>
      </c>
      <c r="F87" s="96" t="s">
        <v>153</v>
      </c>
      <c r="G87" s="101"/>
      <c r="H87" s="98">
        <v>45600</v>
      </c>
      <c r="I87" s="40">
        <f t="shared" si="0"/>
        <v>-25741903.80570003</v>
      </c>
    </row>
    <row r="88" spans="3:9" s="6" customFormat="1" ht="30" thickTop="1" thickBot="1" x14ac:dyDescent="0.25">
      <c r="C88" s="59"/>
      <c r="D88" s="60">
        <v>46101</v>
      </c>
      <c r="E88" s="61">
        <v>2424</v>
      </c>
      <c r="F88" s="96" t="s">
        <v>15</v>
      </c>
      <c r="G88" s="101"/>
      <c r="H88" s="98">
        <v>8385</v>
      </c>
      <c r="I88" s="40">
        <f t="shared" si="0"/>
        <v>-25750288.80570003</v>
      </c>
    </row>
    <row r="89" spans="3:9" s="6" customFormat="1" ht="18" thickTop="1" thickBot="1" x14ac:dyDescent="0.25">
      <c r="C89" s="59"/>
      <c r="D89" s="60">
        <v>46101</v>
      </c>
      <c r="E89" s="61">
        <v>2424</v>
      </c>
      <c r="F89" s="96" t="s">
        <v>154</v>
      </c>
      <c r="G89" s="101"/>
      <c r="H89" s="98">
        <v>159315</v>
      </c>
      <c r="I89" s="40">
        <f t="shared" si="0"/>
        <v>-25909603.80570003</v>
      </c>
    </row>
    <row r="90" spans="3:9" s="6" customFormat="1" ht="18" thickTop="1" thickBot="1" x14ac:dyDescent="0.25">
      <c r="C90" s="59"/>
      <c r="D90" s="60">
        <v>46101</v>
      </c>
      <c r="E90" s="61">
        <v>2425</v>
      </c>
      <c r="F90" s="96" t="s">
        <v>71</v>
      </c>
      <c r="G90" s="101"/>
      <c r="H90" s="98">
        <v>15151.2</v>
      </c>
      <c r="I90" s="40">
        <f t="shared" si="0"/>
        <v>-25924755.005700029</v>
      </c>
    </row>
    <row r="91" spans="3:9" s="6" customFormat="1" ht="30" thickTop="1" thickBot="1" x14ac:dyDescent="0.25">
      <c r="C91" s="59"/>
      <c r="D91" s="60">
        <v>46101</v>
      </c>
      <c r="E91" s="61">
        <v>2426</v>
      </c>
      <c r="F91" s="96" t="s">
        <v>15</v>
      </c>
      <c r="G91" s="101"/>
      <c r="H91" s="98">
        <v>645</v>
      </c>
      <c r="I91" s="40">
        <f t="shared" si="0"/>
        <v>-25925400.005700029</v>
      </c>
    </row>
    <row r="92" spans="3:9" s="6" customFormat="1" ht="18" thickTop="1" thickBot="1" x14ac:dyDescent="0.25">
      <c r="C92" s="59"/>
      <c r="D92" s="60">
        <v>46101</v>
      </c>
      <c r="E92" s="61">
        <v>2426</v>
      </c>
      <c r="F92" s="96" t="s">
        <v>155</v>
      </c>
      <c r="G92" s="101"/>
      <c r="H92" s="98">
        <v>14577</v>
      </c>
      <c r="I92" s="40">
        <f t="shared" si="0"/>
        <v>-25939977.005700029</v>
      </c>
    </row>
    <row r="93" spans="3:9" s="6" customFormat="1" ht="30" thickTop="1" thickBot="1" x14ac:dyDescent="0.25">
      <c r="C93" s="59"/>
      <c r="D93" s="60">
        <v>46101</v>
      </c>
      <c r="E93" s="61">
        <v>2427</v>
      </c>
      <c r="F93" s="96" t="s">
        <v>15</v>
      </c>
      <c r="G93" s="101"/>
      <c r="H93" s="98">
        <v>4488</v>
      </c>
      <c r="I93" s="40">
        <f t="shared" si="0"/>
        <v>-25944465.005700029</v>
      </c>
    </row>
    <row r="94" spans="3:9" s="6" customFormat="1" ht="18" thickTop="1" thickBot="1" x14ac:dyDescent="0.25">
      <c r="C94" s="59"/>
      <c r="D94" s="60">
        <v>46101</v>
      </c>
      <c r="E94" s="61">
        <v>2427</v>
      </c>
      <c r="F94" s="96" t="s">
        <v>156</v>
      </c>
      <c r="G94" s="101"/>
      <c r="H94" s="98">
        <v>85272</v>
      </c>
      <c r="I94" s="40">
        <f t="shared" si="0"/>
        <v>-26029737.005700029</v>
      </c>
    </row>
    <row r="95" spans="3:9" s="6" customFormat="1" ht="18" thickTop="1" thickBot="1" x14ac:dyDescent="0.25">
      <c r="C95" s="59"/>
      <c r="D95" s="60">
        <v>46101</v>
      </c>
      <c r="E95" s="61">
        <v>2428</v>
      </c>
      <c r="F95" s="96" t="s">
        <v>157</v>
      </c>
      <c r="G95" s="101"/>
      <c r="H95" s="98">
        <v>729864</v>
      </c>
      <c r="I95" s="40">
        <f t="shared" si="0"/>
        <v>-26759601.005700029</v>
      </c>
    </row>
    <row r="96" spans="3:9" s="6" customFormat="1" ht="30" thickTop="1" thickBot="1" x14ac:dyDescent="0.25">
      <c r="C96" s="59"/>
      <c r="D96" s="60">
        <v>46104</v>
      </c>
      <c r="E96" s="61"/>
      <c r="F96" s="96" t="s">
        <v>21</v>
      </c>
      <c r="G96" s="101">
        <v>943050.42</v>
      </c>
      <c r="H96" s="98"/>
      <c r="I96" s="40">
        <f t="shared" si="0"/>
        <v>-25816550.585700028</v>
      </c>
    </row>
    <row r="97" spans="3:9" s="6" customFormat="1" ht="18" thickTop="1" thickBot="1" x14ac:dyDescent="0.25">
      <c r="C97" s="59"/>
      <c r="D97" s="60">
        <v>46104</v>
      </c>
      <c r="E97" s="61">
        <v>2429</v>
      </c>
      <c r="F97" s="96" t="s">
        <v>150</v>
      </c>
      <c r="G97" s="101"/>
      <c r="H97" s="98">
        <v>444304.51</v>
      </c>
      <c r="I97" s="40">
        <f t="shared" si="0"/>
        <v>-26260855.095700029</v>
      </c>
    </row>
    <row r="98" spans="3:9" s="6" customFormat="1" ht="30" thickTop="1" thickBot="1" x14ac:dyDescent="0.25">
      <c r="C98" s="59"/>
      <c r="D98" s="60">
        <v>46105</v>
      </c>
      <c r="E98" s="61"/>
      <c r="F98" s="96" t="s">
        <v>21</v>
      </c>
      <c r="G98" s="101">
        <v>139732.26999999999</v>
      </c>
      <c r="H98" s="98"/>
      <c r="I98" s="40">
        <f t="shared" si="0"/>
        <v>-26121122.82570003</v>
      </c>
    </row>
    <row r="99" spans="3:9" s="6" customFormat="1" ht="18" thickTop="1" thickBot="1" x14ac:dyDescent="0.25">
      <c r="C99" s="59"/>
      <c r="D99" s="60">
        <v>46105</v>
      </c>
      <c r="E99" s="61">
        <v>2430</v>
      </c>
      <c r="F99" s="96" t="s">
        <v>41</v>
      </c>
      <c r="G99" s="101"/>
      <c r="H99" s="98">
        <v>196608.4</v>
      </c>
      <c r="I99" s="40">
        <f t="shared" si="0"/>
        <v>-26317731.225700028</v>
      </c>
    </row>
    <row r="100" spans="3:9" s="6" customFormat="1" ht="30" thickTop="1" thickBot="1" x14ac:dyDescent="0.25">
      <c r="C100" s="59"/>
      <c r="D100" s="60">
        <v>46105</v>
      </c>
      <c r="E100" s="61">
        <v>2431</v>
      </c>
      <c r="F100" s="96" t="s">
        <v>15</v>
      </c>
      <c r="G100" s="101"/>
      <c r="H100" s="98">
        <v>185353.91399999999</v>
      </c>
      <c r="I100" s="40">
        <f t="shared" si="0"/>
        <v>-26503085.139700029</v>
      </c>
    </row>
    <row r="101" spans="3:9" s="6" customFormat="1" ht="30" thickTop="1" thickBot="1" x14ac:dyDescent="0.25">
      <c r="C101" s="59"/>
      <c r="D101" s="60">
        <v>46105</v>
      </c>
      <c r="E101" s="61">
        <v>2431</v>
      </c>
      <c r="F101" s="96" t="s">
        <v>158</v>
      </c>
      <c r="G101" s="101"/>
      <c r="H101" s="98">
        <v>3864972.4560000002</v>
      </c>
      <c r="I101" s="40">
        <f t="shared" si="0"/>
        <v>-30368057.595700029</v>
      </c>
    </row>
    <row r="102" spans="3:9" s="6" customFormat="1" ht="18" thickTop="1" thickBot="1" x14ac:dyDescent="0.25">
      <c r="C102" s="59"/>
      <c r="D102" s="60">
        <v>46105</v>
      </c>
      <c r="E102" s="61">
        <v>2432</v>
      </c>
      <c r="F102" s="96" t="s">
        <v>159</v>
      </c>
      <c r="G102" s="101"/>
      <c r="H102" s="98">
        <v>2533169.4</v>
      </c>
      <c r="I102" s="40">
        <f t="shared" si="0"/>
        <v>-32901226.995700028</v>
      </c>
    </row>
    <row r="103" spans="3:9" s="6" customFormat="1" ht="30" thickTop="1" thickBot="1" x14ac:dyDescent="0.25">
      <c r="C103" s="59"/>
      <c r="D103" s="60">
        <v>46105</v>
      </c>
      <c r="E103" s="61">
        <v>2433</v>
      </c>
      <c r="F103" s="96" t="s">
        <v>39</v>
      </c>
      <c r="G103" s="101"/>
      <c r="H103" s="98">
        <v>20323.86</v>
      </c>
      <c r="I103" s="40">
        <f t="shared" si="0"/>
        <v>-32921550.855700027</v>
      </c>
    </row>
    <row r="104" spans="3:9" s="6" customFormat="1" ht="44.25" thickTop="1" thickBot="1" x14ac:dyDescent="0.25">
      <c r="C104" s="59"/>
      <c r="D104" s="60">
        <v>46105</v>
      </c>
      <c r="E104" s="61">
        <v>2433</v>
      </c>
      <c r="F104" s="96" t="s">
        <v>160</v>
      </c>
      <c r="G104" s="101"/>
      <c r="H104" s="98">
        <v>891210.69</v>
      </c>
      <c r="I104" s="40">
        <f t="shared" si="0"/>
        <v>-33812761.545700029</v>
      </c>
    </row>
    <row r="105" spans="3:9" s="6" customFormat="1" ht="30" thickTop="1" thickBot="1" x14ac:dyDescent="0.25">
      <c r="C105" s="59"/>
      <c r="D105" s="60">
        <v>46105</v>
      </c>
      <c r="E105" s="61">
        <v>2434</v>
      </c>
      <c r="F105" s="96" t="s">
        <v>39</v>
      </c>
      <c r="G105" s="101"/>
      <c r="H105" s="98">
        <v>192366.98</v>
      </c>
      <c r="I105" s="40">
        <f t="shared" si="0"/>
        <v>-34005128.525700025</v>
      </c>
    </row>
    <row r="106" spans="3:9" s="6" customFormat="1" ht="44.25" thickTop="1" thickBot="1" x14ac:dyDescent="0.25">
      <c r="C106" s="59"/>
      <c r="D106" s="60">
        <v>46105</v>
      </c>
      <c r="E106" s="61">
        <v>2434</v>
      </c>
      <c r="F106" s="96" t="s">
        <v>161</v>
      </c>
      <c r="G106" s="101"/>
      <c r="H106" s="98">
        <v>1731302.71</v>
      </c>
      <c r="I106" s="40">
        <f t="shared" si="0"/>
        <v>-35736431.235700026</v>
      </c>
    </row>
    <row r="107" spans="3:9" s="6" customFormat="1" ht="30" thickTop="1" thickBot="1" x14ac:dyDescent="0.25">
      <c r="C107" s="59"/>
      <c r="D107" s="60">
        <v>46105</v>
      </c>
      <c r="E107" s="61">
        <v>2435</v>
      </c>
      <c r="F107" s="96" t="s">
        <v>39</v>
      </c>
      <c r="G107" s="101"/>
      <c r="H107" s="98">
        <v>6701823.5199999996</v>
      </c>
      <c r="I107" s="40">
        <f t="shared" si="0"/>
        <v>-42438254.755700022</v>
      </c>
    </row>
    <row r="108" spans="3:9" s="6" customFormat="1" ht="44.25" thickTop="1" thickBot="1" x14ac:dyDescent="0.25">
      <c r="C108" s="59"/>
      <c r="D108" s="60">
        <v>46105</v>
      </c>
      <c r="E108" s="61">
        <v>2435</v>
      </c>
      <c r="F108" s="96" t="s">
        <v>162</v>
      </c>
      <c r="G108" s="101"/>
      <c r="H108" s="98">
        <v>28973885.109999999</v>
      </c>
      <c r="I108" s="40">
        <f t="shared" si="0"/>
        <v>-71412139.865700021</v>
      </c>
    </row>
    <row r="109" spans="3:9" s="6" customFormat="1" ht="30" thickTop="1" thickBot="1" x14ac:dyDescent="0.25">
      <c r="C109" s="59"/>
      <c r="D109" s="60">
        <v>46106</v>
      </c>
      <c r="E109" s="61"/>
      <c r="F109" s="96" t="s">
        <v>21</v>
      </c>
      <c r="G109" s="101">
        <v>15617419.08</v>
      </c>
      <c r="H109" s="98"/>
      <c r="I109" s="40">
        <f t="shared" si="0"/>
        <v>-55794720.785700023</v>
      </c>
    </row>
    <row r="110" spans="3:9" s="6" customFormat="1" ht="30" thickTop="1" thickBot="1" x14ac:dyDescent="0.25">
      <c r="C110" s="59"/>
      <c r="D110" s="60">
        <v>46106</v>
      </c>
      <c r="E110" s="61">
        <v>2436</v>
      </c>
      <c r="F110" s="96" t="s">
        <v>15</v>
      </c>
      <c r="G110" s="101"/>
      <c r="H110" s="98">
        <v>13070.75</v>
      </c>
      <c r="I110" s="40">
        <f t="shared" si="0"/>
        <v>-55807791.535700023</v>
      </c>
    </row>
    <row r="111" spans="3:9" s="6" customFormat="1" ht="18" thickTop="1" thickBot="1" x14ac:dyDescent="0.25">
      <c r="C111" s="59"/>
      <c r="D111" s="60">
        <v>46106</v>
      </c>
      <c r="E111" s="61">
        <v>2436</v>
      </c>
      <c r="F111" s="96" t="s">
        <v>152</v>
      </c>
      <c r="G111" s="101"/>
      <c r="H111" s="98">
        <v>290044.67</v>
      </c>
      <c r="I111" s="40">
        <f t="shared" si="0"/>
        <v>-56097836.205700025</v>
      </c>
    </row>
    <row r="112" spans="3:9" s="6" customFormat="1" ht="30" thickTop="1" thickBot="1" x14ac:dyDescent="0.25">
      <c r="C112" s="59"/>
      <c r="D112" s="60">
        <v>46106</v>
      </c>
      <c r="E112" s="61">
        <v>2437</v>
      </c>
      <c r="F112" s="96" t="s">
        <v>15</v>
      </c>
      <c r="G112" s="101"/>
      <c r="H112" s="98">
        <v>5310</v>
      </c>
      <c r="I112" s="40">
        <f t="shared" si="0"/>
        <v>-56103146.205700025</v>
      </c>
    </row>
    <row r="113" spans="3:9" s="6" customFormat="1" ht="18" thickTop="1" thickBot="1" x14ac:dyDescent="0.25">
      <c r="C113" s="59"/>
      <c r="D113" s="60">
        <v>46106</v>
      </c>
      <c r="E113" s="61">
        <v>2437</v>
      </c>
      <c r="F113" s="96" t="s">
        <v>163</v>
      </c>
      <c r="G113" s="101"/>
      <c r="H113" s="98">
        <v>100890</v>
      </c>
      <c r="I113" s="40">
        <f t="shared" si="0"/>
        <v>-56204036.205700025</v>
      </c>
    </row>
    <row r="114" spans="3:9" s="6" customFormat="1" ht="30" thickTop="1" thickBot="1" x14ac:dyDescent="0.25">
      <c r="C114" s="59"/>
      <c r="D114" s="60">
        <v>46106</v>
      </c>
      <c r="E114" s="61">
        <v>2438</v>
      </c>
      <c r="F114" s="96" t="s">
        <v>15</v>
      </c>
      <c r="G114" s="101"/>
      <c r="H114" s="98">
        <v>3813.16</v>
      </c>
      <c r="I114" s="40">
        <f t="shared" si="0"/>
        <v>-56207849.365700021</v>
      </c>
    </row>
    <row r="115" spans="3:9" s="6" customFormat="1" ht="18" thickTop="1" thickBot="1" x14ac:dyDescent="0.25">
      <c r="C115" s="59"/>
      <c r="D115" s="60">
        <v>46106</v>
      </c>
      <c r="E115" s="61">
        <v>2438</v>
      </c>
      <c r="F115" s="96" t="s">
        <v>71</v>
      </c>
      <c r="G115" s="101"/>
      <c r="H115" s="98">
        <v>422992.24000000005</v>
      </c>
      <c r="I115" s="40">
        <f t="shared" si="0"/>
        <v>-56630841.605700023</v>
      </c>
    </row>
    <row r="116" spans="3:9" s="6" customFormat="1" ht="18" thickTop="1" thickBot="1" x14ac:dyDescent="0.25">
      <c r="C116" s="59"/>
      <c r="D116" s="60">
        <v>46107</v>
      </c>
      <c r="E116" s="61">
        <v>2439</v>
      </c>
      <c r="F116" s="96" t="s">
        <v>164</v>
      </c>
      <c r="G116" s="101"/>
      <c r="H116" s="98">
        <v>554793.52</v>
      </c>
      <c r="I116" s="40">
        <f t="shared" si="0"/>
        <v>-57185635.125700027</v>
      </c>
    </row>
    <row r="117" spans="3:9" s="6" customFormat="1" ht="30" thickTop="1" thickBot="1" x14ac:dyDescent="0.25">
      <c r="C117" s="59"/>
      <c r="D117" s="60">
        <v>46107</v>
      </c>
      <c r="E117" s="61"/>
      <c r="F117" s="96" t="s">
        <v>21</v>
      </c>
      <c r="G117" s="101">
        <v>1176097.2</v>
      </c>
      <c r="H117" s="98"/>
      <c r="I117" s="40">
        <f t="shared" si="0"/>
        <v>-56009537.925700024</v>
      </c>
    </row>
    <row r="118" spans="3:9" s="6" customFormat="1" ht="18" thickTop="1" thickBot="1" x14ac:dyDescent="0.25">
      <c r="C118" s="59"/>
      <c r="D118" s="60">
        <v>46107</v>
      </c>
      <c r="E118" s="61">
        <v>2440</v>
      </c>
      <c r="F118" s="96" t="s">
        <v>165</v>
      </c>
      <c r="G118" s="101"/>
      <c r="H118" s="98">
        <v>193845.8</v>
      </c>
      <c r="I118" s="40">
        <f t="shared" si="0"/>
        <v>-56203383.725700021</v>
      </c>
    </row>
    <row r="119" spans="3:9" s="6" customFormat="1" ht="18" thickTop="1" thickBot="1" x14ac:dyDescent="0.25">
      <c r="C119" s="59"/>
      <c r="D119" s="60">
        <v>46107</v>
      </c>
      <c r="E119" s="61">
        <v>2441</v>
      </c>
      <c r="F119" s="96" t="s">
        <v>165</v>
      </c>
      <c r="G119" s="101"/>
      <c r="H119" s="98">
        <v>270000</v>
      </c>
      <c r="I119" s="40">
        <f t="shared" si="0"/>
        <v>-56473383.725700021</v>
      </c>
    </row>
    <row r="120" spans="3:9" s="6" customFormat="1" ht="18" thickTop="1" thickBot="1" x14ac:dyDescent="0.25">
      <c r="C120" s="59"/>
      <c r="D120" s="60">
        <v>46107</v>
      </c>
      <c r="E120" s="61">
        <v>2442</v>
      </c>
      <c r="F120" s="96" t="s">
        <v>166</v>
      </c>
      <c r="G120" s="101"/>
      <c r="H120" s="98">
        <v>184860</v>
      </c>
      <c r="I120" s="40">
        <f t="shared" si="0"/>
        <v>-56658243.725700021</v>
      </c>
    </row>
    <row r="121" spans="3:9" s="6" customFormat="1" ht="30" thickTop="1" thickBot="1" x14ac:dyDescent="0.25">
      <c r="C121" s="59"/>
      <c r="D121" s="60">
        <v>46107</v>
      </c>
      <c r="E121" s="61">
        <v>2443</v>
      </c>
      <c r="F121" s="96" t="s">
        <v>15</v>
      </c>
      <c r="G121" s="101"/>
      <c r="H121" s="98">
        <v>9000</v>
      </c>
      <c r="I121" s="40">
        <f t="shared" si="0"/>
        <v>-56667243.725700021</v>
      </c>
    </row>
    <row r="122" spans="3:9" s="6" customFormat="1" ht="18" thickTop="1" thickBot="1" x14ac:dyDescent="0.25">
      <c r="C122" s="59"/>
      <c r="D122" s="60">
        <v>46107</v>
      </c>
      <c r="E122" s="61">
        <v>2443</v>
      </c>
      <c r="F122" s="96" t="s">
        <v>153</v>
      </c>
      <c r="G122" s="101"/>
      <c r="H122" s="98">
        <v>171000</v>
      </c>
      <c r="I122" s="40">
        <f t="shared" si="0"/>
        <v>-56838243.725700021</v>
      </c>
    </row>
    <row r="123" spans="3:9" s="6" customFormat="1" ht="30" thickTop="1" thickBot="1" x14ac:dyDescent="0.25">
      <c r="C123" s="59"/>
      <c r="D123" s="60">
        <v>46107</v>
      </c>
      <c r="E123" s="61">
        <v>2444</v>
      </c>
      <c r="F123" s="96" t="s">
        <v>15</v>
      </c>
      <c r="G123" s="101"/>
      <c r="H123" s="98">
        <v>15601.5</v>
      </c>
      <c r="I123" s="40">
        <f t="shared" si="0"/>
        <v>-56853845.225700021</v>
      </c>
    </row>
    <row r="124" spans="3:9" s="6" customFormat="1" ht="18" thickTop="1" thickBot="1" x14ac:dyDescent="0.25">
      <c r="C124" s="59"/>
      <c r="D124" s="60">
        <v>46107</v>
      </c>
      <c r="E124" s="61">
        <v>2444</v>
      </c>
      <c r="F124" s="96" t="s">
        <v>153</v>
      </c>
      <c r="G124" s="101"/>
      <c r="H124" s="98">
        <v>296428.5</v>
      </c>
      <c r="I124" s="40">
        <f t="shared" si="0"/>
        <v>-57150273.725700021</v>
      </c>
    </row>
    <row r="125" spans="3:9" s="6" customFormat="1" ht="30" thickTop="1" thickBot="1" x14ac:dyDescent="0.25">
      <c r="C125" s="59"/>
      <c r="D125" s="60">
        <v>46107</v>
      </c>
      <c r="E125" s="61">
        <v>2445</v>
      </c>
      <c r="F125" s="96" t="s">
        <v>15</v>
      </c>
      <c r="G125" s="101"/>
      <c r="H125" s="98">
        <v>4700</v>
      </c>
      <c r="I125" s="40">
        <f t="shared" si="0"/>
        <v>-57154973.725700021</v>
      </c>
    </row>
    <row r="126" spans="3:9" s="6" customFormat="1" ht="30" thickTop="1" thickBot="1" x14ac:dyDescent="0.25">
      <c r="C126" s="59"/>
      <c r="D126" s="60">
        <v>46107</v>
      </c>
      <c r="E126" s="61">
        <v>2445</v>
      </c>
      <c r="F126" s="96" t="s">
        <v>167</v>
      </c>
      <c r="G126" s="101"/>
      <c r="H126" s="98">
        <v>106220</v>
      </c>
      <c r="I126" s="40">
        <f t="shared" si="0"/>
        <v>-57261193.725700021</v>
      </c>
    </row>
    <row r="127" spans="3:9" s="6" customFormat="1" ht="30" thickTop="1" thickBot="1" x14ac:dyDescent="0.25">
      <c r="C127" s="59"/>
      <c r="D127" s="60">
        <v>46107</v>
      </c>
      <c r="E127" s="61">
        <v>2446</v>
      </c>
      <c r="F127" s="96" t="s">
        <v>15</v>
      </c>
      <c r="G127" s="101"/>
      <c r="H127" s="98">
        <v>7851.6334999999999</v>
      </c>
      <c r="I127" s="40">
        <f t="shared" si="0"/>
        <v>-57269045.359200023</v>
      </c>
    </row>
    <row r="128" spans="3:9" s="6" customFormat="1" ht="18" thickTop="1" thickBot="1" x14ac:dyDescent="0.25">
      <c r="C128" s="59"/>
      <c r="D128" s="60">
        <v>46107</v>
      </c>
      <c r="E128" s="61">
        <v>2446</v>
      </c>
      <c r="F128" s="96" t="s">
        <v>168</v>
      </c>
      <c r="G128" s="101"/>
      <c r="H128" s="98">
        <v>177446.91649999999</v>
      </c>
      <c r="I128" s="40">
        <f t="shared" si="0"/>
        <v>-57446492.275700025</v>
      </c>
    </row>
    <row r="129" spans="3:9" s="6" customFormat="1" ht="30" thickTop="1" thickBot="1" x14ac:dyDescent="0.25">
      <c r="C129" s="59"/>
      <c r="D129" s="60">
        <v>46108</v>
      </c>
      <c r="E129" s="61"/>
      <c r="F129" s="96" t="s">
        <v>21</v>
      </c>
      <c r="G129" s="101">
        <v>22855446.969999999</v>
      </c>
      <c r="H129" s="98"/>
      <c r="I129" s="40">
        <f t="shared" si="0"/>
        <v>-34591045.305700026</v>
      </c>
    </row>
    <row r="130" spans="3:9" s="6" customFormat="1" ht="30" thickTop="1" thickBot="1" x14ac:dyDescent="0.25">
      <c r="C130" s="59"/>
      <c r="D130" s="60">
        <v>46108</v>
      </c>
      <c r="E130" s="61">
        <v>2447</v>
      </c>
      <c r="F130" s="96" t="s">
        <v>15</v>
      </c>
      <c r="G130" s="101"/>
      <c r="H130" s="98">
        <v>23186.400000000005</v>
      </c>
      <c r="I130" s="40">
        <f t="shared" si="0"/>
        <v>-34614231.705700025</v>
      </c>
    </row>
    <row r="131" spans="3:9" s="6" customFormat="1" ht="18" thickTop="1" thickBot="1" x14ac:dyDescent="0.25">
      <c r="C131" s="59"/>
      <c r="D131" s="60">
        <v>46108</v>
      </c>
      <c r="E131" s="61">
        <v>2447</v>
      </c>
      <c r="F131" s="96" t="s">
        <v>169</v>
      </c>
      <c r="G131" s="101"/>
      <c r="H131" s="98">
        <v>524012.64</v>
      </c>
      <c r="I131" s="40">
        <f t="shared" si="0"/>
        <v>-35138244.345700026</v>
      </c>
    </row>
    <row r="132" spans="3:9" s="6" customFormat="1" ht="18" thickTop="1" thickBot="1" x14ac:dyDescent="0.25">
      <c r="C132" s="59"/>
      <c r="D132" s="60">
        <v>46108</v>
      </c>
      <c r="E132" s="61">
        <v>2448</v>
      </c>
      <c r="F132" s="96" t="s">
        <v>170</v>
      </c>
      <c r="G132" s="101"/>
      <c r="H132" s="98">
        <v>290280</v>
      </c>
      <c r="I132" s="40">
        <f t="shared" si="0"/>
        <v>-35428524.345700026</v>
      </c>
    </row>
    <row r="133" spans="3:9" s="6" customFormat="1" ht="30" thickTop="1" thickBot="1" x14ac:dyDescent="0.25">
      <c r="C133" s="59"/>
      <c r="D133" s="60">
        <v>46108</v>
      </c>
      <c r="E133" s="61">
        <v>2449</v>
      </c>
      <c r="F133" s="96" t="s">
        <v>15</v>
      </c>
      <c r="G133" s="101"/>
      <c r="H133" s="98">
        <v>7875</v>
      </c>
      <c r="I133" s="40">
        <f t="shared" si="0"/>
        <v>-35436399.345700026</v>
      </c>
    </row>
    <row r="134" spans="3:9" s="6" customFormat="1" ht="18" thickTop="1" thickBot="1" x14ac:dyDescent="0.25">
      <c r="C134" s="59"/>
      <c r="D134" s="60">
        <v>46108</v>
      </c>
      <c r="E134" s="61">
        <v>2449</v>
      </c>
      <c r="F134" s="96" t="s">
        <v>171</v>
      </c>
      <c r="G134" s="101"/>
      <c r="H134" s="98">
        <v>177975</v>
      </c>
      <c r="I134" s="40">
        <f t="shared" si="0"/>
        <v>-35614374.345700026</v>
      </c>
    </row>
    <row r="135" spans="3:9" s="6" customFormat="1" ht="18" thickTop="1" thickBot="1" x14ac:dyDescent="0.25">
      <c r="C135" s="59"/>
      <c r="D135" s="60">
        <v>46108</v>
      </c>
      <c r="E135" s="61">
        <v>2450</v>
      </c>
      <c r="F135" s="96" t="s">
        <v>172</v>
      </c>
      <c r="G135" s="101"/>
      <c r="H135" s="98">
        <v>141428.9</v>
      </c>
      <c r="I135" s="40">
        <f t="shared" si="0"/>
        <v>-35755803.245700024</v>
      </c>
    </row>
    <row r="136" spans="3:9" s="6" customFormat="1" ht="30" thickTop="1" thickBot="1" x14ac:dyDescent="0.25">
      <c r="C136" s="59"/>
      <c r="D136" s="60">
        <v>46108</v>
      </c>
      <c r="E136" s="61">
        <v>2451</v>
      </c>
      <c r="F136" s="96" t="s">
        <v>173</v>
      </c>
      <c r="G136" s="101"/>
      <c r="H136" s="98">
        <v>69011.42</v>
      </c>
      <c r="I136" s="40">
        <f t="shared" si="0"/>
        <v>-35824814.665700026</v>
      </c>
    </row>
    <row r="137" spans="3:9" s="6" customFormat="1" ht="30" thickTop="1" thickBot="1" x14ac:dyDescent="0.25">
      <c r="C137" s="59"/>
      <c r="D137" s="60">
        <v>46108</v>
      </c>
      <c r="E137" s="61">
        <v>2452</v>
      </c>
      <c r="F137" s="96" t="s">
        <v>173</v>
      </c>
      <c r="G137" s="101"/>
      <c r="H137" s="98">
        <v>38940</v>
      </c>
      <c r="I137" s="40">
        <f t="shared" si="0"/>
        <v>-35863754.665700026</v>
      </c>
    </row>
    <row r="138" spans="3:9" s="6" customFormat="1" ht="30" thickTop="1" thickBot="1" x14ac:dyDescent="0.25">
      <c r="C138" s="59"/>
      <c r="D138" s="60">
        <v>46108</v>
      </c>
      <c r="E138" s="61">
        <v>2453</v>
      </c>
      <c r="F138" s="96" t="s">
        <v>15</v>
      </c>
      <c r="G138" s="101"/>
      <c r="H138" s="98">
        <v>76125</v>
      </c>
      <c r="I138" s="40">
        <f t="shared" si="0"/>
        <v>-35939879.665700026</v>
      </c>
    </row>
    <row r="139" spans="3:9" s="6" customFormat="1" ht="18" thickTop="1" thickBot="1" x14ac:dyDescent="0.25">
      <c r="C139" s="59"/>
      <c r="D139" s="60">
        <v>46108</v>
      </c>
      <c r="E139" s="61">
        <v>2453</v>
      </c>
      <c r="F139" s="96" t="s">
        <v>133</v>
      </c>
      <c r="G139" s="101"/>
      <c r="H139" s="98">
        <v>1720425</v>
      </c>
      <c r="I139" s="40">
        <f t="shared" si="0"/>
        <v>-37660304.665700026</v>
      </c>
    </row>
    <row r="140" spans="3:9" s="6" customFormat="1" ht="18" thickTop="1" thickBot="1" x14ac:dyDescent="0.25">
      <c r="C140" s="59"/>
      <c r="D140" s="60">
        <v>46108</v>
      </c>
      <c r="E140" s="61">
        <v>2454</v>
      </c>
      <c r="F140" s="96" t="s">
        <v>174</v>
      </c>
      <c r="G140" s="101"/>
      <c r="H140" s="98">
        <v>98314.9</v>
      </c>
      <c r="I140" s="40">
        <f t="shared" si="0"/>
        <v>-37758619.565700024</v>
      </c>
    </row>
    <row r="141" spans="3:9" s="6" customFormat="1" ht="18" thickTop="1" thickBot="1" x14ac:dyDescent="0.25">
      <c r="C141" s="59"/>
      <c r="D141" s="60">
        <v>46108</v>
      </c>
      <c r="E141" s="61">
        <v>2455</v>
      </c>
      <c r="F141" s="96" t="s">
        <v>133</v>
      </c>
      <c r="G141" s="101"/>
      <c r="H141" s="98">
        <v>2555722.2000000002</v>
      </c>
      <c r="I141" s="40">
        <f t="shared" si="0"/>
        <v>-40314341.765700027</v>
      </c>
    </row>
    <row r="142" spans="3:9" s="6" customFormat="1" ht="18" thickTop="1" thickBot="1" x14ac:dyDescent="0.25">
      <c r="C142" s="59"/>
      <c r="D142" s="60">
        <v>46108</v>
      </c>
      <c r="E142" s="61">
        <v>2456</v>
      </c>
      <c r="F142" s="96" t="s">
        <v>77</v>
      </c>
      <c r="G142" s="101"/>
      <c r="H142" s="98">
        <v>198240</v>
      </c>
      <c r="I142" s="40">
        <f t="shared" si="0"/>
        <v>-40512581.765700027</v>
      </c>
    </row>
    <row r="143" spans="3:9" s="6" customFormat="1" ht="18" thickTop="1" thickBot="1" x14ac:dyDescent="0.25">
      <c r="C143" s="59"/>
      <c r="D143" s="60">
        <v>46108</v>
      </c>
      <c r="E143" s="61">
        <v>2457</v>
      </c>
      <c r="F143" s="96" t="s">
        <v>175</v>
      </c>
      <c r="G143" s="101"/>
      <c r="H143" s="98">
        <v>112000</v>
      </c>
      <c r="I143" s="40">
        <f t="shared" si="0"/>
        <v>-40624581.765700027</v>
      </c>
    </row>
    <row r="144" spans="3:9" s="6" customFormat="1" ht="18" thickTop="1" thickBot="1" x14ac:dyDescent="0.25">
      <c r="C144" s="59"/>
      <c r="D144" s="60">
        <v>46108</v>
      </c>
      <c r="E144" s="61">
        <v>2458</v>
      </c>
      <c r="F144" s="96" t="s">
        <v>65</v>
      </c>
      <c r="G144" s="101"/>
      <c r="H144" s="98">
        <v>74500</v>
      </c>
      <c r="I144" s="40">
        <f t="shared" si="0"/>
        <v>-40699081.765700027</v>
      </c>
    </row>
    <row r="145" spans="3:9" s="6" customFormat="1" ht="18" thickTop="1" thickBot="1" x14ac:dyDescent="0.25">
      <c r="C145" s="59"/>
      <c r="D145" s="60">
        <v>46108</v>
      </c>
      <c r="E145" s="61">
        <v>2459</v>
      </c>
      <c r="F145" s="96" t="s">
        <v>71</v>
      </c>
      <c r="G145" s="101"/>
      <c r="H145" s="98">
        <v>198075</v>
      </c>
      <c r="I145" s="40">
        <f t="shared" si="0"/>
        <v>-40897156.765700027</v>
      </c>
    </row>
    <row r="146" spans="3:9" s="6" customFormat="1" ht="30" thickTop="1" thickBot="1" x14ac:dyDescent="0.25">
      <c r="C146" s="59"/>
      <c r="D146" s="60">
        <v>46108</v>
      </c>
      <c r="E146" s="61">
        <v>2460</v>
      </c>
      <c r="F146" s="96" t="s">
        <v>15</v>
      </c>
      <c r="G146" s="101"/>
      <c r="H146" s="98">
        <v>980</v>
      </c>
      <c r="I146" s="40">
        <f t="shared" si="0"/>
        <v>-40898136.765700027</v>
      </c>
    </row>
    <row r="147" spans="3:9" s="6" customFormat="1" ht="18" thickTop="1" thickBot="1" x14ac:dyDescent="0.25">
      <c r="C147" s="59"/>
      <c r="D147" s="60">
        <v>46108</v>
      </c>
      <c r="E147" s="61">
        <v>2460</v>
      </c>
      <c r="F147" s="96" t="s">
        <v>150</v>
      </c>
      <c r="G147" s="101"/>
      <c r="H147" s="98">
        <v>18620</v>
      </c>
      <c r="I147" s="40">
        <f t="shared" si="0"/>
        <v>-40916756.765700027</v>
      </c>
    </row>
    <row r="148" spans="3:9" s="6" customFormat="1" ht="30" thickTop="1" thickBot="1" x14ac:dyDescent="0.25">
      <c r="C148" s="59"/>
      <c r="D148" s="60">
        <v>46111</v>
      </c>
      <c r="E148" s="61"/>
      <c r="F148" s="96" t="s">
        <v>21</v>
      </c>
      <c r="G148" s="101">
        <v>1742249.16</v>
      </c>
      <c r="H148" s="98"/>
      <c r="I148" s="40">
        <f t="shared" si="0"/>
        <v>-39174507.605700031</v>
      </c>
    </row>
    <row r="149" spans="3:9" s="6" customFormat="1" ht="18" thickTop="1" thickBot="1" x14ac:dyDescent="0.25">
      <c r="C149" s="59"/>
      <c r="D149" s="60">
        <v>46112</v>
      </c>
      <c r="E149" s="61">
        <v>2461</v>
      </c>
      <c r="F149" s="96" t="s">
        <v>159</v>
      </c>
      <c r="G149" s="101"/>
      <c r="H149" s="98">
        <v>206159.28</v>
      </c>
      <c r="I149" s="40">
        <f t="shared" si="0"/>
        <v>-39380666.885700032</v>
      </c>
    </row>
    <row r="150" spans="3:9" s="6" customFormat="1" ht="30" thickTop="1" thickBot="1" x14ac:dyDescent="0.25">
      <c r="C150" s="59"/>
      <c r="D150" s="60">
        <v>46112</v>
      </c>
      <c r="E150" s="61"/>
      <c r="F150" s="96" t="s">
        <v>21</v>
      </c>
      <c r="G150" s="101">
        <v>12490317.43</v>
      </c>
      <c r="H150" s="98"/>
      <c r="I150" s="40">
        <f t="shared" si="0"/>
        <v>-26890349.455700032</v>
      </c>
    </row>
    <row r="151" spans="3:9" s="6" customFormat="1" ht="18" thickTop="1" thickBot="1" x14ac:dyDescent="0.25">
      <c r="C151" s="59"/>
      <c r="D151" s="60">
        <v>46112</v>
      </c>
      <c r="E151" s="61">
        <v>2462</v>
      </c>
      <c r="F151" s="96" t="s">
        <v>176</v>
      </c>
      <c r="G151" s="101"/>
      <c r="H151" s="98">
        <v>122720</v>
      </c>
      <c r="I151" s="40">
        <f t="shared" si="0"/>
        <v>-27013069.455700032</v>
      </c>
    </row>
    <row r="152" spans="3:9" s="6" customFormat="1" ht="18" hidden="1" thickTop="1" thickBot="1" x14ac:dyDescent="0.25">
      <c r="C152" s="59"/>
      <c r="D152" s="60"/>
      <c r="E152" s="61"/>
      <c r="F152" s="96"/>
      <c r="G152" s="101"/>
      <c r="H152" s="98"/>
      <c r="I152" s="40">
        <f t="shared" si="0"/>
        <v>-27013069.455700032</v>
      </c>
    </row>
    <row r="153" spans="3:9" s="6" customFormat="1" ht="18" hidden="1" thickTop="1" thickBot="1" x14ac:dyDescent="0.25">
      <c r="C153" s="59"/>
      <c r="D153" s="60"/>
      <c r="E153" s="61"/>
      <c r="F153" s="96"/>
      <c r="G153" s="101"/>
      <c r="H153" s="98"/>
      <c r="I153" s="40">
        <f t="shared" si="0"/>
        <v>-27013069.455700032</v>
      </c>
    </row>
    <row r="154" spans="3:9" s="6" customFormat="1" ht="18" hidden="1" thickTop="1" thickBot="1" x14ac:dyDescent="0.25">
      <c r="C154" s="59"/>
      <c r="D154" s="60"/>
      <c r="E154" s="61"/>
      <c r="F154" s="96"/>
      <c r="G154" s="101"/>
      <c r="H154" s="98"/>
      <c r="I154" s="40">
        <f t="shared" si="0"/>
        <v>-27013069.455700032</v>
      </c>
    </row>
    <row r="155" spans="3:9" s="6" customFormat="1" ht="18" hidden="1" thickTop="1" thickBot="1" x14ac:dyDescent="0.25">
      <c r="C155" s="59"/>
      <c r="D155" s="60"/>
      <c r="E155" s="61"/>
      <c r="F155" s="96"/>
      <c r="G155" s="101"/>
      <c r="H155" s="98"/>
      <c r="I155" s="40">
        <f t="shared" si="0"/>
        <v>-27013069.455700032</v>
      </c>
    </row>
    <row r="156" spans="3:9" s="6" customFormat="1" ht="18" hidden="1" thickTop="1" thickBot="1" x14ac:dyDescent="0.25">
      <c r="C156" s="59"/>
      <c r="D156" s="60"/>
      <c r="E156" s="61"/>
      <c r="F156" s="96"/>
      <c r="G156" s="101"/>
      <c r="H156" s="98"/>
      <c r="I156" s="40">
        <f t="shared" si="0"/>
        <v>-27013069.455700032</v>
      </c>
    </row>
    <row r="157" spans="3:9" s="6" customFormat="1" ht="18" hidden="1" thickTop="1" thickBot="1" x14ac:dyDescent="0.25">
      <c r="C157" s="59"/>
      <c r="D157" s="60"/>
      <c r="E157" s="61"/>
      <c r="F157" s="96"/>
      <c r="G157" s="101"/>
      <c r="H157" s="98"/>
      <c r="I157" s="40">
        <f t="shared" si="0"/>
        <v>-27013069.455700032</v>
      </c>
    </row>
    <row r="158" spans="3:9" s="6" customFormat="1" ht="18" hidden="1" thickTop="1" thickBot="1" x14ac:dyDescent="0.25">
      <c r="C158" s="59"/>
      <c r="D158" s="60"/>
      <c r="E158" s="61"/>
      <c r="F158" s="96"/>
      <c r="G158" s="101"/>
      <c r="H158" s="98"/>
      <c r="I158" s="40">
        <f t="shared" si="0"/>
        <v>-27013069.455700032</v>
      </c>
    </row>
    <row r="159" spans="3:9" s="6" customFormat="1" ht="18" hidden="1" thickTop="1" thickBot="1" x14ac:dyDescent="0.25">
      <c r="C159" s="59"/>
      <c r="D159" s="60"/>
      <c r="E159" s="61"/>
      <c r="F159" s="96"/>
      <c r="G159" s="101"/>
      <c r="H159" s="98"/>
      <c r="I159" s="40">
        <f t="shared" si="0"/>
        <v>-27013069.455700032</v>
      </c>
    </row>
    <row r="160" spans="3:9" s="6" customFormat="1" ht="18" hidden="1" thickTop="1" thickBot="1" x14ac:dyDescent="0.25">
      <c r="C160" s="59"/>
      <c r="D160" s="60"/>
      <c r="E160" s="61"/>
      <c r="F160" s="96"/>
      <c r="G160" s="101"/>
      <c r="H160" s="98"/>
      <c r="I160" s="40">
        <f t="shared" si="0"/>
        <v>-27013069.455700032</v>
      </c>
    </row>
    <row r="161" spans="3:9" s="6" customFormat="1" ht="18" hidden="1" thickTop="1" thickBot="1" x14ac:dyDescent="0.25">
      <c r="C161" s="59"/>
      <c r="D161" s="60"/>
      <c r="E161" s="61"/>
      <c r="F161" s="96"/>
      <c r="G161" s="101"/>
      <c r="H161" s="98"/>
      <c r="I161" s="40">
        <f t="shared" si="0"/>
        <v>-27013069.455700032</v>
      </c>
    </row>
    <row r="162" spans="3:9" s="6" customFormat="1" ht="18" hidden="1" thickTop="1" thickBot="1" x14ac:dyDescent="0.25">
      <c r="C162" s="59"/>
      <c r="D162" s="60"/>
      <c r="E162" s="61"/>
      <c r="F162" s="96"/>
      <c r="G162" s="101"/>
      <c r="H162" s="98"/>
      <c r="I162" s="40">
        <f t="shared" si="0"/>
        <v>-27013069.455700032</v>
      </c>
    </row>
    <row r="163" spans="3:9" s="6" customFormat="1" ht="18" hidden="1" thickTop="1" thickBot="1" x14ac:dyDescent="0.25">
      <c r="C163" s="59"/>
      <c r="D163" s="60"/>
      <c r="E163" s="61"/>
      <c r="F163" s="96"/>
      <c r="G163" s="101"/>
      <c r="H163" s="98"/>
      <c r="I163" s="40">
        <f t="shared" si="0"/>
        <v>-27013069.455700032</v>
      </c>
    </row>
    <row r="164" spans="3:9" s="6" customFormat="1" ht="18" hidden="1" thickTop="1" thickBot="1" x14ac:dyDescent="0.25">
      <c r="C164" s="59"/>
      <c r="D164" s="60"/>
      <c r="E164" s="61"/>
      <c r="F164" s="96"/>
      <c r="G164" s="101"/>
      <c r="H164" s="98"/>
      <c r="I164" s="40">
        <f t="shared" si="0"/>
        <v>-27013069.455700032</v>
      </c>
    </row>
    <row r="165" spans="3:9" s="6" customFormat="1" ht="18" hidden="1" thickTop="1" thickBot="1" x14ac:dyDescent="0.25">
      <c r="C165" s="59"/>
      <c r="D165" s="60"/>
      <c r="E165" s="61"/>
      <c r="F165" s="96"/>
      <c r="G165" s="101"/>
      <c r="H165" s="98"/>
      <c r="I165" s="40">
        <f t="shared" si="0"/>
        <v>-27013069.455700032</v>
      </c>
    </row>
    <row r="166" spans="3:9" s="6" customFormat="1" ht="18" hidden="1" thickTop="1" thickBot="1" x14ac:dyDescent="0.25">
      <c r="C166" s="59"/>
      <c r="D166" s="60"/>
      <c r="E166" s="61"/>
      <c r="F166" s="96"/>
      <c r="G166" s="101"/>
      <c r="H166" s="98"/>
      <c r="I166" s="40">
        <f t="shared" si="0"/>
        <v>-27013069.455700032</v>
      </c>
    </row>
    <row r="167" spans="3:9" s="6" customFormat="1" ht="18" hidden="1" thickTop="1" thickBot="1" x14ac:dyDescent="0.25">
      <c r="C167" s="59"/>
      <c r="D167" s="60"/>
      <c r="E167" s="61"/>
      <c r="F167" s="96"/>
      <c r="G167" s="101"/>
      <c r="H167" s="98"/>
      <c r="I167" s="40">
        <f t="shared" si="0"/>
        <v>-27013069.455700032</v>
      </c>
    </row>
    <row r="168" spans="3:9" s="6" customFormat="1" ht="18" hidden="1" thickTop="1" thickBot="1" x14ac:dyDescent="0.25">
      <c r="C168" s="59"/>
      <c r="D168" s="60"/>
      <c r="E168" s="61"/>
      <c r="F168" s="96"/>
      <c r="G168" s="101"/>
      <c r="H168" s="98"/>
      <c r="I168" s="40">
        <f t="shared" si="0"/>
        <v>-27013069.455700032</v>
      </c>
    </row>
    <row r="169" spans="3:9" s="6" customFormat="1" ht="18" hidden="1" thickTop="1" thickBot="1" x14ac:dyDescent="0.25">
      <c r="C169" s="59"/>
      <c r="D169" s="60"/>
      <c r="E169" s="61"/>
      <c r="F169" s="96"/>
      <c r="G169" s="101"/>
      <c r="H169" s="98"/>
      <c r="I169" s="40">
        <f t="shared" si="0"/>
        <v>-27013069.455700032</v>
      </c>
    </row>
    <row r="170" spans="3:9" s="6" customFormat="1" ht="18" hidden="1" thickTop="1" thickBot="1" x14ac:dyDescent="0.25">
      <c r="C170" s="59"/>
      <c r="D170" s="60"/>
      <c r="E170" s="61"/>
      <c r="F170" s="96"/>
      <c r="G170" s="101"/>
      <c r="H170" s="98"/>
      <c r="I170" s="40">
        <f t="shared" si="0"/>
        <v>-27013069.455700032</v>
      </c>
    </row>
    <row r="171" spans="3:9" s="6" customFormat="1" ht="18" hidden="1" thickTop="1" thickBot="1" x14ac:dyDescent="0.25">
      <c r="C171" s="59"/>
      <c r="D171" s="60"/>
      <c r="E171" s="61"/>
      <c r="F171" s="96"/>
      <c r="G171" s="101"/>
      <c r="H171" s="98"/>
      <c r="I171" s="40">
        <f t="shared" si="0"/>
        <v>-27013069.455700032</v>
      </c>
    </row>
    <row r="172" spans="3:9" s="6" customFormat="1" ht="18" hidden="1" thickTop="1" thickBot="1" x14ac:dyDescent="0.25">
      <c r="C172" s="59"/>
      <c r="D172" s="60"/>
      <c r="E172" s="61"/>
      <c r="F172" s="96"/>
      <c r="G172" s="101"/>
      <c r="H172" s="98"/>
      <c r="I172" s="40">
        <f t="shared" si="0"/>
        <v>-27013069.455700032</v>
      </c>
    </row>
    <row r="173" spans="3:9" s="6" customFormat="1" ht="18" hidden="1" thickTop="1" thickBot="1" x14ac:dyDescent="0.25">
      <c r="C173" s="59"/>
      <c r="D173" s="60"/>
      <c r="E173" s="61"/>
      <c r="F173" s="96"/>
      <c r="G173" s="101"/>
      <c r="H173" s="98"/>
      <c r="I173" s="40">
        <f t="shared" si="0"/>
        <v>-27013069.455700032</v>
      </c>
    </row>
    <row r="174" spans="3:9" s="6" customFormat="1" ht="18" hidden="1" thickTop="1" thickBot="1" x14ac:dyDescent="0.25">
      <c r="C174" s="59"/>
      <c r="D174" s="60"/>
      <c r="E174" s="61"/>
      <c r="F174" s="96"/>
      <c r="G174" s="101"/>
      <c r="H174" s="98"/>
      <c r="I174" s="40">
        <f t="shared" si="0"/>
        <v>-27013069.455700032</v>
      </c>
    </row>
    <row r="175" spans="3:9" s="6" customFormat="1" ht="18" hidden="1" thickTop="1" thickBot="1" x14ac:dyDescent="0.25">
      <c r="C175" s="59"/>
      <c r="D175" s="60"/>
      <c r="E175" s="61"/>
      <c r="F175" s="96"/>
      <c r="G175" s="101"/>
      <c r="H175" s="98"/>
      <c r="I175" s="40">
        <f t="shared" si="0"/>
        <v>-27013069.455700032</v>
      </c>
    </row>
    <row r="176" spans="3:9" s="6" customFormat="1" ht="18" hidden="1" thickTop="1" thickBot="1" x14ac:dyDescent="0.25">
      <c r="C176" s="59"/>
      <c r="D176" s="60"/>
      <c r="E176" s="61"/>
      <c r="F176" s="96"/>
      <c r="G176" s="101"/>
      <c r="H176" s="98"/>
      <c r="I176" s="40">
        <f t="shared" si="0"/>
        <v>-27013069.455700032</v>
      </c>
    </row>
    <row r="177" spans="3:9" s="6" customFormat="1" ht="18" hidden="1" thickTop="1" thickBot="1" x14ac:dyDescent="0.25">
      <c r="C177" s="59"/>
      <c r="D177" s="60"/>
      <c r="E177" s="61"/>
      <c r="F177" s="96"/>
      <c r="G177" s="101"/>
      <c r="H177" s="98"/>
      <c r="I177" s="40">
        <f t="shared" si="0"/>
        <v>-27013069.455700032</v>
      </c>
    </row>
    <row r="178" spans="3:9" s="6" customFormat="1" ht="18" hidden="1" thickTop="1" thickBot="1" x14ac:dyDescent="0.25">
      <c r="C178" s="59"/>
      <c r="D178" s="60"/>
      <c r="E178" s="61"/>
      <c r="F178" s="96"/>
      <c r="G178" s="101"/>
      <c r="H178" s="98"/>
      <c r="I178" s="40">
        <f t="shared" si="0"/>
        <v>-27013069.455700032</v>
      </c>
    </row>
    <row r="179" spans="3:9" s="6" customFormat="1" ht="18" hidden="1" thickTop="1" thickBot="1" x14ac:dyDescent="0.25">
      <c r="C179" s="59"/>
      <c r="D179" s="60"/>
      <c r="E179" s="61"/>
      <c r="F179" s="96"/>
      <c r="G179" s="101"/>
      <c r="H179" s="98"/>
      <c r="I179" s="40">
        <f t="shared" si="0"/>
        <v>-27013069.455700032</v>
      </c>
    </row>
    <row r="180" spans="3:9" s="6" customFormat="1" ht="18" hidden="1" thickTop="1" thickBot="1" x14ac:dyDescent="0.25">
      <c r="C180" s="59"/>
      <c r="D180" s="60"/>
      <c r="E180" s="61"/>
      <c r="F180" s="96"/>
      <c r="G180" s="101"/>
      <c r="H180" s="98"/>
      <c r="I180" s="40">
        <f t="shared" si="0"/>
        <v>-27013069.455700032</v>
      </c>
    </row>
    <row r="181" spans="3:9" s="6" customFormat="1" ht="18" hidden="1" thickTop="1" thickBot="1" x14ac:dyDescent="0.25">
      <c r="C181" s="59"/>
      <c r="D181" s="60"/>
      <c r="E181" s="61"/>
      <c r="F181" s="96"/>
      <c r="G181" s="101"/>
      <c r="H181" s="98"/>
      <c r="I181" s="40">
        <f t="shared" si="0"/>
        <v>-27013069.455700032</v>
      </c>
    </row>
    <row r="182" spans="3:9" s="6" customFormat="1" ht="18" hidden="1" thickTop="1" thickBot="1" x14ac:dyDescent="0.25">
      <c r="C182" s="59"/>
      <c r="D182" s="60"/>
      <c r="E182" s="61"/>
      <c r="F182" s="96"/>
      <c r="G182" s="101"/>
      <c r="H182" s="98"/>
      <c r="I182" s="40">
        <f t="shared" si="0"/>
        <v>-27013069.455700032</v>
      </c>
    </row>
    <row r="183" spans="3:9" s="6" customFormat="1" ht="18" hidden="1" thickTop="1" thickBot="1" x14ac:dyDescent="0.25">
      <c r="C183" s="59"/>
      <c r="D183" s="60"/>
      <c r="E183" s="61"/>
      <c r="F183" s="96"/>
      <c r="G183" s="101"/>
      <c r="H183" s="98"/>
      <c r="I183" s="40">
        <f t="shared" si="0"/>
        <v>-27013069.455700032</v>
      </c>
    </row>
    <row r="184" spans="3:9" s="6" customFormat="1" ht="18" hidden="1" thickTop="1" thickBot="1" x14ac:dyDescent="0.25">
      <c r="C184" s="59"/>
      <c r="D184" s="60"/>
      <c r="E184" s="61"/>
      <c r="F184" s="96"/>
      <c r="G184" s="101"/>
      <c r="H184" s="98"/>
      <c r="I184" s="40">
        <f t="shared" si="0"/>
        <v>-27013069.455700032</v>
      </c>
    </row>
    <row r="185" spans="3:9" s="6" customFormat="1" ht="18" hidden="1" thickTop="1" thickBot="1" x14ac:dyDescent="0.25">
      <c r="C185" s="59"/>
      <c r="D185" s="60"/>
      <c r="E185" s="61"/>
      <c r="F185" s="96"/>
      <c r="G185" s="101"/>
      <c r="H185" s="98"/>
      <c r="I185" s="40">
        <f t="shared" si="0"/>
        <v>-27013069.455700032</v>
      </c>
    </row>
    <row r="186" spans="3:9" s="6" customFormat="1" ht="18" hidden="1" thickTop="1" thickBot="1" x14ac:dyDescent="0.25">
      <c r="C186" s="59"/>
      <c r="D186" s="60"/>
      <c r="E186" s="61"/>
      <c r="F186" s="96"/>
      <c r="G186" s="101"/>
      <c r="H186" s="98"/>
      <c r="I186" s="40">
        <f t="shared" si="0"/>
        <v>-27013069.455700032</v>
      </c>
    </row>
    <row r="187" spans="3:9" s="6" customFormat="1" ht="18" hidden="1" thickTop="1" thickBot="1" x14ac:dyDescent="0.25">
      <c r="C187" s="59"/>
      <c r="D187" s="60"/>
      <c r="E187" s="61"/>
      <c r="F187" s="96"/>
      <c r="G187" s="101"/>
      <c r="H187" s="98"/>
      <c r="I187" s="40">
        <f t="shared" si="0"/>
        <v>-27013069.455700032</v>
      </c>
    </row>
    <row r="188" spans="3:9" s="6" customFormat="1" ht="18" hidden="1" thickTop="1" thickBot="1" x14ac:dyDescent="0.25">
      <c r="C188" s="59"/>
      <c r="D188" s="60"/>
      <c r="E188" s="61"/>
      <c r="F188" s="96"/>
      <c r="G188" s="101"/>
      <c r="H188" s="98"/>
      <c r="I188" s="40">
        <f t="shared" si="0"/>
        <v>-27013069.455700032</v>
      </c>
    </row>
    <row r="189" spans="3:9" s="6" customFormat="1" ht="18" hidden="1" thickTop="1" thickBot="1" x14ac:dyDescent="0.25">
      <c r="C189" s="59"/>
      <c r="D189" s="60"/>
      <c r="E189" s="61"/>
      <c r="F189" s="96"/>
      <c r="G189" s="101"/>
      <c r="H189" s="98"/>
      <c r="I189" s="40">
        <f t="shared" si="0"/>
        <v>-27013069.455700032</v>
      </c>
    </row>
    <row r="190" spans="3:9" s="6" customFormat="1" ht="18" hidden="1" thickTop="1" thickBot="1" x14ac:dyDescent="0.25">
      <c r="C190" s="59"/>
      <c r="D190" s="60"/>
      <c r="E190" s="61"/>
      <c r="F190" s="96"/>
      <c r="G190" s="101"/>
      <c r="H190" s="98"/>
      <c r="I190" s="40">
        <f t="shared" si="0"/>
        <v>-27013069.455700032</v>
      </c>
    </row>
    <row r="191" spans="3:9" s="6" customFormat="1" ht="18" hidden="1" thickTop="1" thickBot="1" x14ac:dyDescent="0.25">
      <c r="C191" s="59"/>
      <c r="D191" s="60"/>
      <c r="E191" s="61"/>
      <c r="F191" s="96"/>
      <c r="G191" s="101"/>
      <c r="H191" s="98"/>
      <c r="I191" s="40">
        <f t="shared" si="0"/>
        <v>-27013069.455700032</v>
      </c>
    </row>
    <row r="192" spans="3:9" s="6" customFormat="1" ht="18" hidden="1" thickTop="1" thickBot="1" x14ac:dyDescent="0.25">
      <c r="C192" s="59"/>
      <c r="D192" s="60"/>
      <c r="E192" s="61"/>
      <c r="F192" s="96"/>
      <c r="G192" s="101"/>
      <c r="H192" s="98"/>
      <c r="I192" s="40">
        <f t="shared" si="0"/>
        <v>-27013069.455700032</v>
      </c>
    </row>
    <row r="193" spans="3:9" s="6" customFormat="1" ht="18" hidden="1" thickTop="1" thickBot="1" x14ac:dyDescent="0.25">
      <c r="C193" s="59"/>
      <c r="D193" s="60"/>
      <c r="E193" s="61"/>
      <c r="F193" s="96"/>
      <c r="G193" s="101"/>
      <c r="H193" s="98"/>
      <c r="I193" s="40">
        <f t="shared" si="0"/>
        <v>-27013069.455700032</v>
      </c>
    </row>
    <row r="194" spans="3:9" s="6" customFormat="1" ht="18" hidden="1" thickTop="1" thickBot="1" x14ac:dyDescent="0.25">
      <c r="C194" s="59"/>
      <c r="D194" s="60"/>
      <c r="E194" s="61"/>
      <c r="F194" s="96"/>
      <c r="G194" s="101"/>
      <c r="H194" s="98"/>
      <c r="I194" s="40">
        <f t="shared" si="0"/>
        <v>-27013069.455700032</v>
      </c>
    </row>
    <row r="195" spans="3:9" s="6" customFormat="1" ht="18" hidden="1" thickTop="1" thickBot="1" x14ac:dyDescent="0.25">
      <c r="C195" s="59"/>
      <c r="D195" s="60"/>
      <c r="E195" s="61"/>
      <c r="F195" s="96"/>
      <c r="G195" s="101"/>
      <c r="H195" s="98"/>
      <c r="I195" s="40">
        <f t="shared" si="0"/>
        <v>-27013069.455700032</v>
      </c>
    </row>
    <row r="196" spans="3:9" s="6" customFormat="1" ht="18" hidden="1" thickTop="1" thickBot="1" x14ac:dyDescent="0.25">
      <c r="C196" s="59"/>
      <c r="D196" s="60"/>
      <c r="E196" s="61"/>
      <c r="F196" s="96"/>
      <c r="G196" s="101"/>
      <c r="H196" s="98"/>
      <c r="I196" s="40">
        <f t="shared" si="0"/>
        <v>-27013069.455700032</v>
      </c>
    </row>
    <row r="197" spans="3:9" s="6" customFormat="1" ht="18" hidden="1" thickTop="1" thickBot="1" x14ac:dyDescent="0.25">
      <c r="C197" s="59"/>
      <c r="D197" s="60"/>
      <c r="E197" s="61"/>
      <c r="F197" s="96"/>
      <c r="G197" s="101"/>
      <c r="H197" s="98"/>
      <c r="I197" s="40">
        <f t="shared" si="0"/>
        <v>-27013069.455700032</v>
      </c>
    </row>
    <row r="198" spans="3:9" s="6" customFormat="1" ht="18" hidden="1" thickTop="1" thickBot="1" x14ac:dyDescent="0.25">
      <c r="C198" s="59"/>
      <c r="D198" s="60"/>
      <c r="E198" s="61"/>
      <c r="F198" s="96"/>
      <c r="G198" s="101"/>
      <c r="H198" s="98"/>
      <c r="I198" s="40">
        <f t="shared" si="0"/>
        <v>-27013069.455700032</v>
      </c>
    </row>
    <row r="199" spans="3:9" s="6" customFormat="1" ht="18" hidden="1" thickTop="1" thickBot="1" x14ac:dyDescent="0.25">
      <c r="C199" s="59"/>
      <c r="D199" s="60"/>
      <c r="E199" s="61"/>
      <c r="F199" s="96"/>
      <c r="G199" s="101"/>
      <c r="H199" s="98"/>
      <c r="I199" s="40">
        <f t="shared" si="0"/>
        <v>-27013069.455700032</v>
      </c>
    </row>
    <row r="200" spans="3:9" s="6" customFormat="1" ht="18" hidden="1" thickTop="1" thickBot="1" x14ac:dyDescent="0.25">
      <c r="C200" s="59"/>
      <c r="D200" s="60"/>
      <c r="E200" s="61"/>
      <c r="F200" s="96"/>
      <c r="G200" s="101"/>
      <c r="H200" s="98"/>
      <c r="I200" s="40">
        <f t="shared" si="0"/>
        <v>-27013069.455700032</v>
      </c>
    </row>
    <row r="201" spans="3:9" s="6" customFormat="1" ht="18" hidden="1" thickTop="1" thickBot="1" x14ac:dyDescent="0.25">
      <c r="C201" s="59"/>
      <c r="D201" s="60"/>
      <c r="E201" s="61"/>
      <c r="F201" s="96"/>
      <c r="G201" s="101"/>
      <c r="H201" s="98"/>
      <c r="I201" s="40">
        <f t="shared" ref="I201:I265" si="1">I200+G201-H201</f>
        <v>-27013069.455700032</v>
      </c>
    </row>
    <row r="202" spans="3:9" s="6" customFormat="1" ht="18" hidden="1" thickTop="1" thickBot="1" x14ac:dyDescent="0.25">
      <c r="C202" s="59"/>
      <c r="D202" s="60"/>
      <c r="E202" s="61"/>
      <c r="F202" s="96"/>
      <c r="G202" s="101"/>
      <c r="H202" s="98"/>
      <c r="I202" s="40">
        <f t="shared" si="1"/>
        <v>-27013069.455700032</v>
      </c>
    </row>
    <row r="203" spans="3:9" s="6" customFormat="1" ht="18" hidden="1" thickTop="1" thickBot="1" x14ac:dyDescent="0.25">
      <c r="C203" s="59"/>
      <c r="D203" s="60"/>
      <c r="E203" s="61"/>
      <c r="F203" s="96"/>
      <c r="G203" s="101"/>
      <c r="H203" s="98"/>
      <c r="I203" s="40">
        <f t="shared" si="1"/>
        <v>-27013069.455700032</v>
      </c>
    </row>
    <row r="204" spans="3:9" s="6" customFormat="1" ht="18" hidden="1" thickTop="1" thickBot="1" x14ac:dyDescent="0.25">
      <c r="C204" s="59"/>
      <c r="D204" s="60"/>
      <c r="E204" s="61"/>
      <c r="F204" s="96"/>
      <c r="G204" s="101"/>
      <c r="H204" s="98"/>
      <c r="I204" s="40">
        <f t="shared" si="1"/>
        <v>-27013069.455700032</v>
      </c>
    </row>
    <row r="205" spans="3:9" s="6" customFormat="1" ht="18" hidden="1" thickTop="1" thickBot="1" x14ac:dyDescent="0.25">
      <c r="C205" s="59"/>
      <c r="D205" s="60"/>
      <c r="E205" s="61"/>
      <c r="F205" s="96"/>
      <c r="G205" s="101"/>
      <c r="H205" s="98"/>
      <c r="I205" s="40">
        <f t="shared" si="1"/>
        <v>-27013069.455700032</v>
      </c>
    </row>
    <row r="206" spans="3:9" s="6" customFormat="1" ht="18" hidden="1" thickTop="1" thickBot="1" x14ac:dyDescent="0.25">
      <c r="C206" s="59"/>
      <c r="D206" s="60"/>
      <c r="E206" s="61"/>
      <c r="F206" s="96"/>
      <c r="G206" s="101"/>
      <c r="H206" s="98"/>
      <c r="I206" s="40">
        <f t="shared" si="1"/>
        <v>-27013069.455700032</v>
      </c>
    </row>
    <row r="207" spans="3:9" s="6" customFormat="1" ht="18" hidden="1" thickTop="1" thickBot="1" x14ac:dyDescent="0.25">
      <c r="C207" s="59"/>
      <c r="D207" s="60"/>
      <c r="E207" s="61"/>
      <c r="F207" s="96"/>
      <c r="G207" s="101"/>
      <c r="H207" s="98"/>
      <c r="I207" s="40">
        <f t="shared" si="1"/>
        <v>-27013069.455700032</v>
      </c>
    </row>
    <row r="208" spans="3:9" s="6" customFormat="1" ht="18" hidden="1" thickTop="1" thickBot="1" x14ac:dyDescent="0.25">
      <c r="C208" s="59"/>
      <c r="D208" s="60"/>
      <c r="E208" s="61"/>
      <c r="F208" s="96"/>
      <c r="G208" s="101"/>
      <c r="H208" s="98"/>
      <c r="I208" s="40">
        <f t="shared" si="1"/>
        <v>-27013069.455700032</v>
      </c>
    </row>
    <row r="209" spans="3:9" s="6" customFormat="1" ht="18" hidden="1" thickTop="1" thickBot="1" x14ac:dyDescent="0.25">
      <c r="C209" s="59"/>
      <c r="D209" s="60"/>
      <c r="E209" s="61"/>
      <c r="F209" s="96"/>
      <c r="G209" s="101"/>
      <c r="H209" s="98"/>
      <c r="I209" s="40">
        <f t="shared" si="1"/>
        <v>-27013069.455700032</v>
      </c>
    </row>
    <row r="210" spans="3:9" s="6" customFormat="1" ht="18" hidden="1" thickTop="1" thickBot="1" x14ac:dyDescent="0.25">
      <c r="C210" s="59"/>
      <c r="D210" s="60"/>
      <c r="E210" s="61"/>
      <c r="F210" s="96"/>
      <c r="G210" s="101"/>
      <c r="H210" s="98"/>
      <c r="I210" s="40">
        <f t="shared" si="1"/>
        <v>-27013069.455700032</v>
      </c>
    </row>
    <row r="211" spans="3:9" s="6" customFormat="1" ht="18" hidden="1" thickTop="1" thickBot="1" x14ac:dyDescent="0.25">
      <c r="C211" s="59"/>
      <c r="D211" s="60"/>
      <c r="E211" s="61"/>
      <c r="F211" s="96"/>
      <c r="G211" s="101"/>
      <c r="H211" s="98"/>
      <c r="I211" s="40">
        <f t="shared" si="1"/>
        <v>-27013069.455700032</v>
      </c>
    </row>
    <row r="212" spans="3:9" s="6" customFormat="1" ht="18" hidden="1" thickTop="1" thickBot="1" x14ac:dyDescent="0.25">
      <c r="C212" s="59"/>
      <c r="D212" s="60"/>
      <c r="E212" s="61"/>
      <c r="F212" s="96"/>
      <c r="G212" s="101"/>
      <c r="H212" s="98"/>
      <c r="I212" s="40">
        <f t="shared" si="1"/>
        <v>-27013069.455700032</v>
      </c>
    </row>
    <row r="213" spans="3:9" s="6" customFormat="1" ht="18" hidden="1" thickTop="1" thickBot="1" x14ac:dyDescent="0.25">
      <c r="C213" s="59"/>
      <c r="D213" s="60"/>
      <c r="E213" s="61"/>
      <c r="F213" s="96"/>
      <c r="G213" s="101"/>
      <c r="H213" s="98"/>
      <c r="I213" s="40">
        <f t="shared" si="1"/>
        <v>-27013069.455700032</v>
      </c>
    </row>
    <row r="214" spans="3:9" s="6" customFormat="1" ht="18" hidden="1" thickTop="1" thickBot="1" x14ac:dyDescent="0.25">
      <c r="C214" s="59"/>
      <c r="D214" s="60"/>
      <c r="E214" s="61"/>
      <c r="F214" s="96"/>
      <c r="G214" s="101"/>
      <c r="H214" s="98"/>
      <c r="I214" s="40">
        <f t="shared" si="1"/>
        <v>-27013069.455700032</v>
      </c>
    </row>
    <row r="215" spans="3:9" s="6" customFormat="1" ht="18" hidden="1" thickTop="1" thickBot="1" x14ac:dyDescent="0.25">
      <c r="C215" s="59"/>
      <c r="D215" s="60"/>
      <c r="E215" s="61"/>
      <c r="F215" s="96"/>
      <c r="G215" s="101"/>
      <c r="H215" s="98"/>
      <c r="I215" s="40">
        <f t="shared" si="1"/>
        <v>-27013069.455700032</v>
      </c>
    </row>
    <row r="216" spans="3:9" s="6" customFormat="1" ht="18" hidden="1" thickTop="1" thickBot="1" x14ac:dyDescent="0.25">
      <c r="C216" s="59"/>
      <c r="D216" s="60"/>
      <c r="E216" s="61"/>
      <c r="F216" s="96"/>
      <c r="G216" s="101"/>
      <c r="H216" s="98"/>
      <c r="I216" s="40">
        <f t="shared" si="1"/>
        <v>-27013069.455700032</v>
      </c>
    </row>
    <row r="217" spans="3:9" s="6" customFormat="1" ht="18" hidden="1" thickTop="1" thickBot="1" x14ac:dyDescent="0.25">
      <c r="C217" s="59"/>
      <c r="D217" s="60"/>
      <c r="E217" s="61"/>
      <c r="F217" s="96"/>
      <c r="G217" s="101"/>
      <c r="H217" s="98"/>
      <c r="I217" s="40">
        <f t="shared" si="1"/>
        <v>-27013069.455700032</v>
      </c>
    </row>
    <row r="218" spans="3:9" s="6" customFormat="1" ht="18" hidden="1" thickTop="1" thickBot="1" x14ac:dyDescent="0.25">
      <c r="C218" s="59"/>
      <c r="D218" s="60"/>
      <c r="E218" s="61"/>
      <c r="F218" s="96"/>
      <c r="G218" s="101"/>
      <c r="H218" s="98"/>
      <c r="I218" s="40">
        <f t="shared" si="1"/>
        <v>-27013069.455700032</v>
      </c>
    </row>
    <row r="219" spans="3:9" s="6" customFormat="1" ht="18" hidden="1" thickTop="1" thickBot="1" x14ac:dyDescent="0.25">
      <c r="C219" s="59"/>
      <c r="D219" s="60"/>
      <c r="E219" s="61"/>
      <c r="F219" s="96"/>
      <c r="G219" s="101"/>
      <c r="H219" s="98"/>
      <c r="I219" s="40">
        <f t="shared" si="1"/>
        <v>-27013069.455700032</v>
      </c>
    </row>
    <row r="220" spans="3:9" s="6" customFormat="1" ht="18" hidden="1" thickTop="1" thickBot="1" x14ac:dyDescent="0.25">
      <c r="C220" s="59"/>
      <c r="D220" s="60"/>
      <c r="E220" s="61"/>
      <c r="F220" s="96"/>
      <c r="G220" s="101"/>
      <c r="H220" s="98"/>
      <c r="I220" s="40">
        <f t="shared" si="1"/>
        <v>-27013069.455700032</v>
      </c>
    </row>
    <row r="221" spans="3:9" s="6" customFormat="1" ht="18" hidden="1" thickTop="1" thickBot="1" x14ac:dyDescent="0.25">
      <c r="C221" s="59"/>
      <c r="D221" s="60"/>
      <c r="E221" s="61"/>
      <c r="F221" s="96"/>
      <c r="G221" s="101"/>
      <c r="H221" s="98"/>
      <c r="I221" s="40">
        <f t="shared" si="1"/>
        <v>-27013069.455700032</v>
      </c>
    </row>
    <row r="222" spans="3:9" s="6" customFormat="1" ht="18" hidden="1" thickTop="1" thickBot="1" x14ac:dyDescent="0.25">
      <c r="C222" s="59"/>
      <c r="D222" s="60"/>
      <c r="E222" s="61"/>
      <c r="F222" s="96"/>
      <c r="G222" s="101"/>
      <c r="H222" s="98"/>
      <c r="I222" s="40">
        <f t="shared" si="1"/>
        <v>-27013069.455700032</v>
      </c>
    </row>
    <row r="223" spans="3:9" s="6" customFormat="1" ht="18" hidden="1" thickTop="1" thickBot="1" x14ac:dyDescent="0.25">
      <c r="C223" s="59"/>
      <c r="D223" s="60"/>
      <c r="E223" s="61"/>
      <c r="F223" s="96"/>
      <c r="G223" s="101"/>
      <c r="H223" s="98"/>
      <c r="I223" s="40">
        <f t="shared" si="1"/>
        <v>-27013069.455700032</v>
      </c>
    </row>
    <row r="224" spans="3:9" s="6" customFormat="1" ht="18" hidden="1" thickTop="1" thickBot="1" x14ac:dyDescent="0.25">
      <c r="C224" s="59"/>
      <c r="D224" s="60"/>
      <c r="E224" s="61"/>
      <c r="F224" s="96"/>
      <c r="G224" s="101"/>
      <c r="H224" s="98"/>
      <c r="I224" s="40">
        <f t="shared" si="1"/>
        <v>-27013069.455700032</v>
      </c>
    </row>
    <row r="225" spans="3:9" s="6" customFormat="1" ht="18" hidden="1" thickTop="1" thickBot="1" x14ac:dyDescent="0.25">
      <c r="C225" s="59"/>
      <c r="D225" s="60"/>
      <c r="E225" s="61"/>
      <c r="F225" s="96"/>
      <c r="G225" s="101"/>
      <c r="H225" s="98"/>
      <c r="I225" s="40">
        <f t="shared" si="1"/>
        <v>-27013069.455700032</v>
      </c>
    </row>
    <row r="226" spans="3:9" s="6" customFormat="1" ht="18" hidden="1" thickTop="1" thickBot="1" x14ac:dyDescent="0.25">
      <c r="C226" s="59"/>
      <c r="D226" s="60"/>
      <c r="E226" s="61"/>
      <c r="F226" s="96"/>
      <c r="G226" s="101"/>
      <c r="H226" s="98"/>
      <c r="I226" s="40">
        <f t="shared" si="1"/>
        <v>-27013069.455700032</v>
      </c>
    </row>
    <row r="227" spans="3:9" s="6" customFormat="1" ht="18" hidden="1" thickTop="1" thickBot="1" x14ac:dyDescent="0.25">
      <c r="C227" s="59"/>
      <c r="D227" s="60"/>
      <c r="E227" s="61"/>
      <c r="F227" s="96"/>
      <c r="G227" s="101"/>
      <c r="H227" s="98"/>
      <c r="I227" s="40">
        <f t="shared" si="1"/>
        <v>-27013069.455700032</v>
      </c>
    </row>
    <row r="228" spans="3:9" s="6" customFormat="1" ht="18" hidden="1" thickTop="1" thickBot="1" x14ac:dyDescent="0.25">
      <c r="C228" s="59"/>
      <c r="D228" s="60"/>
      <c r="E228" s="61"/>
      <c r="F228" s="96"/>
      <c r="G228" s="101"/>
      <c r="H228" s="98"/>
      <c r="I228" s="40">
        <f t="shared" si="1"/>
        <v>-27013069.455700032</v>
      </c>
    </row>
    <row r="229" spans="3:9" s="6" customFormat="1" ht="18" hidden="1" thickTop="1" thickBot="1" x14ac:dyDescent="0.25">
      <c r="C229" s="59"/>
      <c r="D229" s="60"/>
      <c r="E229" s="61"/>
      <c r="F229" s="96"/>
      <c r="G229" s="101"/>
      <c r="H229" s="98"/>
      <c r="I229" s="40">
        <f t="shared" si="1"/>
        <v>-27013069.455700032</v>
      </c>
    </row>
    <row r="230" spans="3:9" s="6" customFormat="1" ht="18" hidden="1" thickTop="1" thickBot="1" x14ac:dyDescent="0.25">
      <c r="C230" s="59"/>
      <c r="D230" s="60"/>
      <c r="E230" s="61"/>
      <c r="F230" s="96"/>
      <c r="G230" s="101"/>
      <c r="H230" s="98"/>
      <c r="I230" s="40">
        <f t="shared" si="1"/>
        <v>-27013069.455700032</v>
      </c>
    </row>
    <row r="231" spans="3:9" s="6" customFormat="1" ht="18" hidden="1" thickTop="1" thickBot="1" x14ac:dyDescent="0.25">
      <c r="C231" s="59"/>
      <c r="D231" s="60"/>
      <c r="E231" s="61"/>
      <c r="F231" s="96"/>
      <c r="G231" s="101"/>
      <c r="H231" s="98"/>
      <c r="I231" s="40">
        <f t="shared" si="1"/>
        <v>-27013069.455700032</v>
      </c>
    </row>
    <row r="232" spans="3:9" s="6" customFormat="1" ht="18" hidden="1" thickTop="1" thickBot="1" x14ac:dyDescent="0.25">
      <c r="C232" s="59"/>
      <c r="D232" s="60"/>
      <c r="E232" s="61"/>
      <c r="F232" s="96"/>
      <c r="G232" s="101"/>
      <c r="H232" s="98"/>
      <c r="I232" s="40">
        <f t="shared" si="1"/>
        <v>-27013069.455700032</v>
      </c>
    </row>
    <row r="233" spans="3:9" s="6" customFormat="1" ht="18" hidden="1" thickTop="1" thickBot="1" x14ac:dyDescent="0.25">
      <c r="C233" s="59"/>
      <c r="D233" s="60"/>
      <c r="E233" s="61"/>
      <c r="F233" s="96"/>
      <c r="G233" s="101"/>
      <c r="H233" s="98"/>
      <c r="I233" s="40">
        <f t="shared" si="1"/>
        <v>-27013069.455700032</v>
      </c>
    </row>
    <row r="234" spans="3:9" s="6" customFormat="1" ht="18" hidden="1" thickTop="1" thickBot="1" x14ac:dyDescent="0.25">
      <c r="C234" s="59"/>
      <c r="D234" s="60"/>
      <c r="E234" s="61"/>
      <c r="F234" s="96"/>
      <c r="G234" s="101"/>
      <c r="H234" s="98"/>
      <c r="I234" s="40">
        <f t="shared" si="1"/>
        <v>-27013069.455700032</v>
      </c>
    </row>
    <row r="235" spans="3:9" s="6" customFormat="1" ht="18" hidden="1" thickTop="1" thickBot="1" x14ac:dyDescent="0.25">
      <c r="C235" s="59"/>
      <c r="D235" s="60"/>
      <c r="E235" s="61"/>
      <c r="F235" s="96"/>
      <c r="G235" s="101"/>
      <c r="H235" s="98"/>
      <c r="I235" s="40">
        <f t="shared" si="1"/>
        <v>-27013069.455700032</v>
      </c>
    </row>
    <row r="236" spans="3:9" s="6" customFormat="1" ht="18" hidden="1" thickTop="1" thickBot="1" x14ac:dyDescent="0.25">
      <c r="C236" s="59"/>
      <c r="D236" s="60"/>
      <c r="E236" s="61"/>
      <c r="F236" s="96"/>
      <c r="G236" s="101"/>
      <c r="H236" s="98"/>
      <c r="I236" s="40">
        <f t="shared" si="1"/>
        <v>-27013069.455700032</v>
      </c>
    </row>
    <row r="237" spans="3:9" s="6" customFormat="1" ht="18" hidden="1" thickTop="1" thickBot="1" x14ac:dyDescent="0.25">
      <c r="C237" s="59"/>
      <c r="D237" s="60"/>
      <c r="E237" s="61"/>
      <c r="F237" s="96"/>
      <c r="G237" s="101"/>
      <c r="H237" s="98"/>
      <c r="I237" s="40">
        <f t="shared" si="1"/>
        <v>-27013069.455700032</v>
      </c>
    </row>
    <row r="238" spans="3:9" s="6" customFormat="1" ht="18" hidden="1" thickTop="1" thickBot="1" x14ac:dyDescent="0.25">
      <c r="C238" s="59"/>
      <c r="D238" s="60"/>
      <c r="E238" s="61"/>
      <c r="F238" s="96"/>
      <c r="G238" s="101"/>
      <c r="H238" s="98"/>
      <c r="I238" s="40">
        <f t="shared" si="1"/>
        <v>-27013069.455700032</v>
      </c>
    </row>
    <row r="239" spans="3:9" s="6" customFormat="1" ht="18" hidden="1" thickTop="1" thickBot="1" x14ac:dyDescent="0.25">
      <c r="C239" s="59"/>
      <c r="D239" s="60"/>
      <c r="E239" s="61"/>
      <c r="F239" s="96"/>
      <c r="G239" s="101"/>
      <c r="H239" s="98"/>
      <c r="I239" s="40">
        <f t="shared" si="1"/>
        <v>-27013069.455700032</v>
      </c>
    </row>
    <row r="240" spans="3:9" s="6" customFormat="1" ht="18" hidden="1" thickTop="1" thickBot="1" x14ac:dyDescent="0.25">
      <c r="C240" s="59"/>
      <c r="D240" s="60"/>
      <c r="E240" s="61"/>
      <c r="F240" s="96"/>
      <c r="G240" s="101"/>
      <c r="H240" s="98"/>
      <c r="I240" s="40">
        <f t="shared" si="1"/>
        <v>-27013069.455700032</v>
      </c>
    </row>
    <row r="241" spans="3:9" s="6" customFormat="1" ht="18" hidden="1" thickTop="1" thickBot="1" x14ac:dyDescent="0.25">
      <c r="C241" s="59"/>
      <c r="D241" s="60"/>
      <c r="E241" s="61"/>
      <c r="F241" s="96"/>
      <c r="G241" s="101"/>
      <c r="H241" s="98"/>
      <c r="I241" s="40">
        <f t="shared" si="1"/>
        <v>-27013069.455700032</v>
      </c>
    </row>
    <row r="242" spans="3:9" s="6" customFormat="1" ht="18" hidden="1" thickTop="1" thickBot="1" x14ac:dyDescent="0.25">
      <c r="C242" s="59"/>
      <c r="D242" s="60"/>
      <c r="E242" s="61"/>
      <c r="F242" s="96"/>
      <c r="G242" s="101"/>
      <c r="H242" s="98"/>
      <c r="I242" s="40">
        <f t="shared" si="1"/>
        <v>-27013069.455700032</v>
      </c>
    </row>
    <row r="243" spans="3:9" s="6" customFormat="1" ht="18" hidden="1" thickTop="1" thickBot="1" x14ac:dyDescent="0.25">
      <c r="C243" s="59"/>
      <c r="D243" s="60"/>
      <c r="E243" s="61"/>
      <c r="F243" s="96"/>
      <c r="G243" s="101"/>
      <c r="H243" s="98"/>
      <c r="I243" s="40">
        <f t="shared" si="1"/>
        <v>-27013069.455700032</v>
      </c>
    </row>
    <row r="244" spans="3:9" s="6" customFormat="1" ht="18" hidden="1" thickTop="1" thickBot="1" x14ac:dyDescent="0.25">
      <c r="C244" s="59"/>
      <c r="D244" s="60"/>
      <c r="E244" s="61"/>
      <c r="F244" s="96"/>
      <c r="G244" s="101"/>
      <c r="H244" s="98"/>
      <c r="I244" s="40">
        <f t="shared" si="1"/>
        <v>-27013069.455700032</v>
      </c>
    </row>
    <row r="245" spans="3:9" s="6" customFormat="1" ht="18" hidden="1" thickTop="1" thickBot="1" x14ac:dyDescent="0.25">
      <c r="C245" s="59"/>
      <c r="D245" s="60"/>
      <c r="E245" s="61"/>
      <c r="F245" s="96"/>
      <c r="G245" s="101"/>
      <c r="H245" s="98"/>
      <c r="I245" s="40">
        <f t="shared" si="1"/>
        <v>-27013069.455700032</v>
      </c>
    </row>
    <row r="246" spans="3:9" s="6" customFormat="1" ht="18" hidden="1" thickTop="1" thickBot="1" x14ac:dyDescent="0.25">
      <c r="C246" s="59"/>
      <c r="D246" s="60"/>
      <c r="E246" s="61"/>
      <c r="F246" s="96"/>
      <c r="G246" s="101"/>
      <c r="H246" s="98"/>
      <c r="I246" s="40">
        <f t="shared" si="1"/>
        <v>-27013069.455700032</v>
      </c>
    </row>
    <row r="247" spans="3:9" s="6" customFormat="1" ht="18" hidden="1" thickTop="1" thickBot="1" x14ac:dyDescent="0.25">
      <c r="C247" s="59"/>
      <c r="D247" s="60"/>
      <c r="E247" s="61"/>
      <c r="F247" s="96"/>
      <c r="G247" s="101"/>
      <c r="H247" s="98"/>
      <c r="I247" s="40">
        <f t="shared" si="1"/>
        <v>-27013069.455700032</v>
      </c>
    </row>
    <row r="248" spans="3:9" s="6" customFormat="1" ht="18" hidden="1" thickTop="1" thickBot="1" x14ac:dyDescent="0.25">
      <c r="C248" s="59"/>
      <c r="D248" s="60"/>
      <c r="E248" s="61"/>
      <c r="F248" s="96"/>
      <c r="G248" s="101"/>
      <c r="H248" s="98"/>
      <c r="I248" s="40">
        <f t="shared" si="1"/>
        <v>-27013069.455700032</v>
      </c>
    </row>
    <row r="249" spans="3:9" s="6" customFormat="1" ht="18" hidden="1" thickTop="1" thickBot="1" x14ac:dyDescent="0.25">
      <c r="C249" s="59"/>
      <c r="D249" s="60"/>
      <c r="E249" s="61"/>
      <c r="F249" s="96"/>
      <c r="G249" s="101"/>
      <c r="H249" s="98"/>
      <c r="I249" s="40">
        <f t="shared" si="1"/>
        <v>-27013069.455700032</v>
      </c>
    </row>
    <row r="250" spans="3:9" s="6" customFormat="1" ht="18" hidden="1" thickTop="1" thickBot="1" x14ac:dyDescent="0.25">
      <c r="C250" s="59"/>
      <c r="D250" s="60"/>
      <c r="E250" s="61"/>
      <c r="F250" s="96"/>
      <c r="G250" s="101"/>
      <c r="H250" s="98"/>
      <c r="I250" s="40">
        <f t="shared" si="1"/>
        <v>-27013069.455700032</v>
      </c>
    </row>
    <row r="251" spans="3:9" s="6" customFormat="1" ht="18" hidden="1" thickTop="1" thickBot="1" x14ac:dyDescent="0.25">
      <c r="C251" s="59"/>
      <c r="D251" s="60"/>
      <c r="E251" s="61"/>
      <c r="F251" s="96"/>
      <c r="G251" s="101"/>
      <c r="H251" s="98"/>
      <c r="I251" s="40">
        <f t="shared" si="1"/>
        <v>-27013069.455700032</v>
      </c>
    </row>
    <row r="252" spans="3:9" s="6" customFormat="1" ht="18" hidden="1" thickTop="1" thickBot="1" x14ac:dyDescent="0.25">
      <c r="C252" s="59"/>
      <c r="D252" s="60"/>
      <c r="E252" s="61"/>
      <c r="F252" s="96"/>
      <c r="G252" s="101"/>
      <c r="H252" s="98"/>
      <c r="I252" s="40">
        <f t="shared" si="1"/>
        <v>-27013069.455700032</v>
      </c>
    </row>
    <row r="253" spans="3:9" s="6" customFormat="1" ht="18" hidden="1" thickTop="1" thickBot="1" x14ac:dyDescent="0.25">
      <c r="C253" s="59"/>
      <c r="D253" s="60"/>
      <c r="E253" s="61"/>
      <c r="F253" s="96"/>
      <c r="G253" s="101"/>
      <c r="H253" s="98"/>
      <c r="I253" s="40">
        <f t="shared" si="1"/>
        <v>-27013069.455700032</v>
      </c>
    </row>
    <row r="254" spans="3:9" s="6" customFormat="1" ht="18" hidden="1" thickTop="1" thickBot="1" x14ac:dyDescent="0.25">
      <c r="C254" s="59"/>
      <c r="D254" s="60"/>
      <c r="E254" s="61"/>
      <c r="F254" s="96"/>
      <c r="G254" s="101"/>
      <c r="H254" s="98"/>
      <c r="I254" s="40">
        <f t="shared" si="1"/>
        <v>-27013069.455700032</v>
      </c>
    </row>
    <row r="255" spans="3:9" s="6" customFormat="1" ht="18" hidden="1" thickTop="1" thickBot="1" x14ac:dyDescent="0.25">
      <c r="C255" s="59"/>
      <c r="D255" s="60"/>
      <c r="E255" s="61"/>
      <c r="F255" s="96"/>
      <c r="G255" s="101"/>
      <c r="H255" s="98"/>
      <c r="I255" s="40">
        <f t="shared" si="1"/>
        <v>-27013069.455700032</v>
      </c>
    </row>
    <row r="256" spans="3:9" s="6" customFormat="1" ht="18" hidden="1" thickTop="1" thickBot="1" x14ac:dyDescent="0.25">
      <c r="C256" s="59"/>
      <c r="D256" s="60"/>
      <c r="E256" s="61"/>
      <c r="F256" s="96"/>
      <c r="G256" s="101"/>
      <c r="H256" s="98"/>
      <c r="I256" s="40">
        <f t="shared" si="1"/>
        <v>-27013069.455700032</v>
      </c>
    </row>
    <row r="257" spans="3:9" s="6" customFormat="1" ht="18" hidden="1" thickTop="1" thickBot="1" x14ac:dyDescent="0.25">
      <c r="C257" s="59"/>
      <c r="D257" s="60"/>
      <c r="E257" s="61"/>
      <c r="F257" s="96"/>
      <c r="G257" s="101"/>
      <c r="H257" s="98"/>
      <c r="I257" s="40">
        <f t="shared" si="1"/>
        <v>-27013069.455700032</v>
      </c>
    </row>
    <row r="258" spans="3:9" s="6" customFormat="1" ht="18" hidden="1" thickTop="1" thickBot="1" x14ac:dyDescent="0.25">
      <c r="C258" s="59"/>
      <c r="D258" s="60"/>
      <c r="E258" s="61"/>
      <c r="F258" s="96"/>
      <c r="G258" s="101"/>
      <c r="H258" s="98"/>
      <c r="I258" s="40">
        <f t="shared" si="1"/>
        <v>-27013069.455700032</v>
      </c>
    </row>
    <row r="259" spans="3:9" s="6" customFormat="1" ht="18" hidden="1" thickTop="1" thickBot="1" x14ac:dyDescent="0.25">
      <c r="C259" s="59"/>
      <c r="D259" s="60"/>
      <c r="E259" s="61"/>
      <c r="F259" s="96"/>
      <c r="G259" s="101"/>
      <c r="H259" s="98"/>
      <c r="I259" s="40">
        <f t="shared" si="1"/>
        <v>-27013069.455700032</v>
      </c>
    </row>
    <row r="260" spans="3:9" s="6" customFormat="1" ht="18" hidden="1" thickTop="1" thickBot="1" x14ac:dyDescent="0.25">
      <c r="C260" s="59"/>
      <c r="D260" s="60"/>
      <c r="E260" s="61"/>
      <c r="F260" s="96"/>
      <c r="G260" s="101"/>
      <c r="H260" s="98"/>
      <c r="I260" s="40">
        <f t="shared" si="1"/>
        <v>-27013069.455700032</v>
      </c>
    </row>
    <row r="261" spans="3:9" s="6" customFormat="1" ht="18" hidden="1" thickTop="1" thickBot="1" x14ac:dyDescent="0.25">
      <c r="C261" s="59"/>
      <c r="D261" s="60"/>
      <c r="E261" s="61"/>
      <c r="F261" s="96"/>
      <c r="G261" s="101"/>
      <c r="H261" s="98"/>
      <c r="I261" s="40">
        <f t="shared" si="1"/>
        <v>-27013069.455700032</v>
      </c>
    </row>
    <row r="262" spans="3:9" s="6" customFormat="1" ht="18" hidden="1" thickTop="1" thickBot="1" x14ac:dyDescent="0.25">
      <c r="C262" s="59"/>
      <c r="D262" s="60"/>
      <c r="E262" s="61"/>
      <c r="F262" s="96"/>
      <c r="G262" s="101"/>
      <c r="H262" s="98"/>
      <c r="I262" s="40">
        <f t="shared" si="1"/>
        <v>-27013069.455700032</v>
      </c>
    </row>
    <row r="263" spans="3:9" s="6" customFormat="1" ht="18" hidden="1" thickTop="1" thickBot="1" x14ac:dyDescent="0.25">
      <c r="C263" s="59"/>
      <c r="D263" s="60"/>
      <c r="E263" s="61"/>
      <c r="F263" s="96"/>
      <c r="G263" s="101"/>
      <c r="H263" s="98"/>
      <c r="I263" s="40">
        <f t="shared" si="1"/>
        <v>-27013069.455700032</v>
      </c>
    </row>
    <row r="264" spans="3:9" s="6" customFormat="1" ht="18" hidden="1" thickTop="1" thickBot="1" x14ac:dyDescent="0.25">
      <c r="C264" s="59"/>
      <c r="D264" s="60"/>
      <c r="E264" s="61"/>
      <c r="F264" s="96"/>
      <c r="G264" s="101"/>
      <c r="H264" s="98"/>
      <c r="I264" s="40">
        <f t="shared" si="1"/>
        <v>-27013069.455700032</v>
      </c>
    </row>
    <row r="265" spans="3:9" s="6" customFormat="1" ht="18" hidden="1" thickTop="1" thickBot="1" x14ac:dyDescent="0.25">
      <c r="C265" s="59"/>
      <c r="D265" s="60"/>
      <c r="E265" s="61"/>
      <c r="F265" s="96"/>
      <c r="G265" s="101"/>
      <c r="H265" s="98"/>
      <c r="I265" s="40">
        <f t="shared" si="1"/>
        <v>-27013069.455700032</v>
      </c>
    </row>
    <row r="266" spans="3:9" s="6" customFormat="1" ht="18" hidden="1" thickTop="1" thickBot="1" x14ac:dyDescent="0.25">
      <c r="C266" s="59"/>
      <c r="D266" s="60"/>
      <c r="E266" s="61"/>
      <c r="F266" s="96"/>
      <c r="G266" s="101"/>
      <c r="H266" s="98"/>
      <c r="I266" s="40">
        <f t="shared" ref="I266:I329" si="2">I265+G266-H266</f>
        <v>-27013069.455700032</v>
      </c>
    </row>
    <row r="267" spans="3:9" s="6" customFormat="1" ht="18" hidden="1" thickTop="1" thickBot="1" x14ac:dyDescent="0.25">
      <c r="C267" s="59"/>
      <c r="D267" s="60"/>
      <c r="E267" s="61"/>
      <c r="F267" s="96"/>
      <c r="G267" s="101"/>
      <c r="H267" s="98"/>
      <c r="I267" s="40">
        <f t="shared" si="2"/>
        <v>-27013069.455700032</v>
      </c>
    </row>
    <row r="268" spans="3:9" s="6" customFormat="1" ht="18" hidden="1" thickTop="1" thickBot="1" x14ac:dyDescent="0.25">
      <c r="C268" s="59"/>
      <c r="D268" s="60"/>
      <c r="E268" s="61"/>
      <c r="F268" s="96"/>
      <c r="G268" s="101"/>
      <c r="H268" s="98"/>
      <c r="I268" s="40">
        <f t="shared" si="2"/>
        <v>-27013069.455700032</v>
      </c>
    </row>
    <row r="269" spans="3:9" s="6" customFormat="1" ht="18" hidden="1" thickTop="1" thickBot="1" x14ac:dyDescent="0.25">
      <c r="C269" s="59"/>
      <c r="D269" s="60"/>
      <c r="E269" s="61"/>
      <c r="F269" s="96"/>
      <c r="G269" s="101"/>
      <c r="H269" s="98"/>
      <c r="I269" s="40">
        <f t="shared" si="2"/>
        <v>-27013069.455700032</v>
      </c>
    </row>
    <row r="270" spans="3:9" s="6" customFormat="1" ht="18" hidden="1" thickTop="1" thickBot="1" x14ac:dyDescent="0.25">
      <c r="C270" s="59"/>
      <c r="D270" s="60"/>
      <c r="E270" s="61"/>
      <c r="F270" s="96"/>
      <c r="G270" s="101"/>
      <c r="H270" s="98"/>
      <c r="I270" s="40">
        <f t="shared" si="2"/>
        <v>-27013069.455700032</v>
      </c>
    </row>
    <row r="271" spans="3:9" s="6" customFormat="1" ht="18" hidden="1" thickTop="1" thickBot="1" x14ac:dyDescent="0.25">
      <c r="C271" s="59"/>
      <c r="D271" s="60"/>
      <c r="E271" s="61"/>
      <c r="F271" s="96"/>
      <c r="G271" s="101"/>
      <c r="H271" s="98"/>
      <c r="I271" s="40">
        <f t="shared" si="2"/>
        <v>-27013069.455700032</v>
      </c>
    </row>
    <row r="272" spans="3:9" s="6" customFormat="1" ht="18" hidden="1" thickTop="1" thickBot="1" x14ac:dyDescent="0.25">
      <c r="C272" s="59"/>
      <c r="D272" s="60"/>
      <c r="E272" s="61"/>
      <c r="F272" s="96"/>
      <c r="G272" s="101"/>
      <c r="H272" s="98"/>
      <c r="I272" s="40">
        <f t="shared" si="2"/>
        <v>-27013069.455700032</v>
      </c>
    </row>
    <row r="273" spans="3:9" s="6" customFormat="1" ht="18" hidden="1" thickTop="1" thickBot="1" x14ac:dyDescent="0.25">
      <c r="C273" s="59"/>
      <c r="D273" s="60"/>
      <c r="E273" s="61"/>
      <c r="F273" s="96"/>
      <c r="G273" s="101"/>
      <c r="H273" s="98"/>
      <c r="I273" s="40">
        <f t="shared" si="2"/>
        <v>-27013069.455700032</v>
      </c>
    </row>
    <row r="274" spans="3:9" s="6" customFormat="1" ht="18" hidden="1" thickTop="1" thickBot="1" x14ac:dyDescent="0.25">
      <c r="C274" s="59"/>
      <c r="D274" s="60"/>
      <c r="E274" s="61"/>
      <c r="F274" s="96"/>
      <c r="G274" s="101"/>
      <c r="H274" s="98"/>
      <c r="I274" s="40">
        <f t="shared" si="2"/>
        <v>-27013069.455700032</v>
      </c>
    </row>
    <row r="275" spans="3:9" s="6" customFormat="1" ht="18" hidden="1" thickTop="1" thickBot="1" x14ac:dyDescent="0.25">
      <c r="C275" s="59"/>
      <c r="D275" s="60"/>
      <c r="E275" s="61"/>
      <c r="F275" s="96"/>
      <c r="G275" s="101"/>
      <c r="H275" s="98"/>
      <c r="I275" s="40">
        <f t="shared" si="2"/>
        <v>-27013069.455700032</v>
      </c>
    </row>
    <row r="276" spans="3:9" s="6" customFormat="1" ht="18" hidden="1" thickTop="1" thickBot="1" x14ac:dyDescent="0.25">
      <c r="C276" s="59"/>
      <c r="D276" s="60"/>
      <c r="E276" s="61"/>
      <c r="F276" s="96"/>
      <c r="G276" s="101"/>
      <c r="H276" s="98"/>
      <c r="I276" s="40">
        <f t="shared" si="2"/>
        <v>-27013069.455700032</v>
      </c>
    </row>
    <row r="277" spans="3:9" s="6" customFormat="1" ht="18" hidden="1" thickTop="1" thickBot="1" x14ac:dyDescent="0.25">
      <c r="C277" s="59"/>
      <c r="D277" s="60"/>
      <c r="E277" s="61"/>
      <c r="F277" s="96"/>
      <c r="G277" s="101"/>
      <c r="H277" s="98"/>
      <c r="I277" s="40">
        <f t="shared" si="2"/>
        <v>-27013069.455700032</v>
      </c>
    </row>
    <row r="278" spans="3:9" s="6" customFormat="1" ht="18" hidden="1" thickTop="1" thickBot="1" x14ac:dyDescent="0.25">
      <c r="C278" s="59"/>
      <c r="D278" s="60"/>
      <c r="E278" s="61"/>
      <c r="F278" s="96"/>
      <c r="G278" s="101"/>
      <c r="H278" s="98"/>
      <c r="I278" s="40">
        <f t="shared" si="2"/>
        <v>-27013069.455700032</v>
      </c>
    </row>
    <row r="279" spans="3:9" s="6" customFormat="1" ht="18" hidden="1" thickTop="1" thickBot="1" x14ac:dyDescent="0.25">
      <c r="C279" s="59"/>
      <c r="D279" s="60"/>
      <c r="E279" s="61"/>
      <c r="F279" s="96"/>
      <c r="G279" s="101"/>
      <c r="H279" s="98"/>
      <c r="I279" s="40">
        <f t="shared" si="2"/>
        <v>-27013069.455700032</v>
      </c>
    </row>
    <row r="280" spans="3:9" s="6" customFormat="1" ht="18" hidden="1" thickTop="1" thickBot="1" x14ac:dyDescent="0.25">
      <c r="C280" s="59"/>
      <c r="D280" s="60"/>
      <c r="E280" s="61"/>
      <c r="F280" s="96"/>
      <c r="G280" s="101"/>
      <c r="H280" s="98"/>
      <c r="I280" s="40">
        <f t="shared" si="2"/>
        <v>-27013069.455700032</v>
      </c>
    </row>
    <row r="281" spans="3:9" s="6" customFormat="1" ht="18" hidden="1" thickTop="1" thickBot="1" x14ac:dyDescent="0.25">
      <c r="C281" s="59"/>
      <c r="D281" s="60"/>
      <c r="E281" s="61"/>
      <c r="F281" s="96"/>
      <c r="G281" s="101"/>
      <c r="H281" s="98"/>
      <c r="I281" s="40">
        <f t="shared" si="2"/>
        <v>-27013069.455700032</v>
      </c>
    </row>
    <row r="282" spans="3:9" s="6" customFormat="1" ht="18" hidden="1" thickTop="1" thickBot="1" x14ac:dyDescent="0.25">
      <c r="C282" s="59"/>
      <c r="D282" s="60"/>
      <c r="E282" s="61"/>
      <c r="F282" s="96"/>
      <c r="G282" s="101"/>
      <c r="H282" s="98"/>
      <c r="I282" s="40">
        <f t="shared" si="2"/>
        <v>-27013069.455700032</v>
      </c>
    </row>
    <row r="283" spans="3:9" s="6" customFormat="1" ht="18" hidden="1" thickTop="1" thickBot="1" x14ac:dyDescent="0.25">
      <c r="C283" s="59"/>
      <c r="D283" s="60"/>
      <c r="E283" s="61"/>
      <c r="F283" s="96"/>
      <c r="G283" s="101"/>
      <c r="H283" s="98"/>
      <c r="I283" s="40">
        <f t="shared" si="2"/>
        <v>-27013069.455700032</v>
      </c>
    </row>
    <row r="284" spans="3:9" s="6" customFormat="1" ht="18" hidden="1" thickTop="1" thickBot="1" x14ac:dyDescent="0.25">
      <c r="C284" s="59"/>
      <c r="D284" s="60"/>
      <c r="E284" s="61"/>
      <c r="F284" s="96"/>
      <c r="G284" s="101"/>
      <c r="H284" s="98"/>
      <c r="I284" s="40">
        <f t="shared" si="2"/>
        <v>-27013069.455700032</v>
      </c>
    </row>
    <row r="285" spans="3:9" s="6" customFormat="1" ht="18" hidden="1" thickTop="1" thickBot="1" x14ac:dyDescent="0.25">
      <c r="C285" s="59"/>
      <c r="D285" s="60"/>
      <c r="E285" s="61"/>
      <c r="F285" s="96"/>
      <c r="G285" s="101"/>
      <c r="H285" s="98"/>
      <c r="I285" s="40">
        <f t="shared" si="2"/>
        <v>-27013069.455700032</v>
      </c>
    </row>
    <row r="286" spans="3:9" s="6" customFormat="1" ht="18" hidden="1" thickTop="1" thickBot="1" x14ac:dyDescent="0.25">
      <c r="C286" s="59"/>
      <c r="D286" s="60"/>
      <c r="E286" s="61"/>
      <c r="F286" s="96"/>
      <c r="G286" s="101"/>
      <c r="H286" s="98"/>
      <c r="I286" s="40">
        <f t="shared" si="2"/>
        <v>-27013069.455700032</v>
      </c>
    </row>
    <row r="287" spans="3:9" s="6" customFormat="1" ht="18" hidden="1" thickTop="1" thickBot="1" x14ac:dyDescent="0.25">
      <c r="C287" s="59"/>
      <c r="D287" s="60"/>
      <c r="E287" s="61"/>
      <c r="F287" s="96"/>
      <c r="G287" s="101"/>
      <c r="H287" s="98"/>
      <c r="I287" s="40">
        <f t="shared" si="2"/>
        <v>-27013069.455700032</v>
      </c>
    </row>
    <row r="288" spans="3:9" s="6" customFormat="1" ht="18" hidden="1" thickTop="1" thickBot="1" x14ac:dyDescent="0.25">
      <c r="C288" s="59"/>
      <c r="D288" s="60"/>
      <c r="E288" s="61"/>
      <c r="F288" s="96"/>
      <c r="G288" s="101"/>
      <c r="H288" s="98"/>
      <c r="I288" s="40">
        <f t="shared" si="2"/>
        <v>-27013069.455700032</v>
      </c>
    </row>
    <row r="289" spans="3:9" s="6" customFormat="1" ht="18" hidden="1" thickTop="1" thickBot="1" x14ac:dyDescent="0.25">
      <c r="C289" s="59"/>
      <c r="D289" s="60"/>
      <c r="E289" s="61"/>
      <c r="F289" s="96"/>
      <c r="G289" s="101"/>
      <c r="H289" s="98"/>
      <c r="I289" s="40">
        <f t="shared" si="2"/>
        <v>-27013069.455700032</v>
      </c>
    </row>
    <row r="290" spans="3:9" s="6" customFormat="1" ht="18" hidden="1" thickTop="1" thickBot="1" x14ac:dyDescent="0.25">
      <c r="C290" s="59"/>
      <c r="D290" s="60"/>
      <c r="E290" s="61"/>
      <c r="F290" s="96"/>
      <c r="G290" s="101"/>
      <c r="H290" s="98"/>
      <c r="I290" s="40">
        <f t="shared" si="2"/>
        <v>-27013069.455700032</v>
      </c>
    </row>
    <row r="291" spans="3:9" s="6" customFormat="1" ht="18" hidden="1" thickTop="1" thickBot="1" x14ac:dyDescent="0.25">
      <c r="C291" s="59"/>
      <c r="D291" s="60"/>
      <c r="E291" s="61"/>
      <c r="F291" s="96"/>
      <c r="G291" s="101"/>
      <c r="H291" s="98"/>
      <c r="I291" s="40">
        <f t="shared" si="2"/>
        <v>-27013069.455700032</v>
      </c>
    </row>
    <row r="292" spans="3:9" s="6" customFormat="1" ht="18" hidden="1" thickTop="1" thickBot="1" x14ac:dyDescent="0.25">
      <c r="C292" s="59"/>
      <c r="D292" s="60"/>
      <c r="E292" s="61"/>
      <c r="F292" s="96"/>
      <c r="G292" s="101"/>
      <c r="H292" s="98"/>
      <c r="I292" s="40">
        <f t="shared" si="2"/>
        <v>-27013069.455700032</v>
      </c>
    </row>
    <row r="293" spans="3:9" s="6" customFormat="1" ht="18" hidden="1" thickTop="1" thickBot="1" x14ac:dyDescent="0.25">
      <c r="C293" s="59"/>
      <c r="D293" s="60"/>
      <c r="E293" s="61"/>
      <c r="F293" s="96"/>
      <c r="G293" s="101"/>
      <c r="H293" s="98"/>
      <c r="I293" s="40">
        <f t="shared" si="2"/>
        <v>-27013069.455700032</v>
      </c>
    </row>
    <row r="294" spans="3:9" s="6" customFormat="1" ht="18" hidden="1" thickTop="1" thickBot="1" x14ac:dyDescent="0.25">
      <c r="C294" s="59"/>
      <c r="D294" s="60"/>
      <c r="E294" s="61"/>
      <c r="F294" s="96"/>
      <c r="G294" s="101"/>
      <c r="H294" s="98"/>
      <c r="I294" s="40">
        <f t="shared" si="2"/>
        <v>-27013069.455700032</v>
      </c>
    </row>
    <row r="295" spans="3:9" s="6" customFormat="1" ht="18" hidden="1" thickTop="1" thickBot="1" x14ac:dyDescent="0.25">
      <c r="C295" s="59"/>
      <c r="D295" s="60"/>
      <c r="E295" s="61"/>
      <c r="F295" s="96"/>
      <c r="G295" s="101"/>
      <c r="H295" s="98"/>
      <c r="I295" s="40">
        <f t="shared" si="2"/>
        <v>-27013069.455700032</v>
      </c>
    </row>
    <row r="296" spans="3:9" s="6" customFormat="1" ht="18" hidden="1" thickTop="1" thickBot="1" x14ac:dyDescent="0.25">
      <c r="C296" s="59"/>
      <c r="D296" s="60"/>
      <c r="E296" s="61"/>
      <c r="F296" s="96"/>
      <c r="G296" s="101"/>
      <c r="H296" s="98"/>
      <c r="I296" s="40">
        <f t="shared" si="2"/>
        <v>-27013069.455700032</v>
      </c>
    </row>
    <row r="297" spans="3:9" s="6" customFormat="1" ht="18" hidden="1" thickTop="1" thickBot="1" x14ac:dyDescent="0.25">
      <c r="C297" s="59"/>
      <c r="D297" s="60"/>
      <c r="E297" s="61"/>
      <c r="F297" s="96"/>
      <c r="G297" s="101"/>
      <c r="H297" s="98"/>
      <c r="I297" s="40">
        <f t="shared" si="2"/>
        <v>-27013069.455700032</v>
      </c>
    </row>
    <row r="298" spans="3:9" s="6" customFormat="1" ht="18" hidden="1" thickTop="1" thickBot="1" x14ac:dyDescent="0.25">
      <c r="C298" s="59"/>
      <c r="D298" s="60"/>
      <c r="E298" s="61"/>
      <c r="F298" s="96"/>
      <c r="G298" s="101"/>
      <c r="H298" s="98"/>
      <c r="I298" s="40">
        <f t="shared" si="2"/>
        <v>-27013069.455700032</v>
      </c>
    </row>
    <row r="299" spans="3:9" s="6" customFormat="1" ht="18" hidden="1" thickTop="1" thickBot="1" x14ac:dyDescent="0.25">
      <c r="C299" s="59"/>
      <c r="D299" s="60"/>
      <c r="E299" s="61"/>
      <c r="F299" s="96"/>
      <c r="G299" s="101"/>
      <c r="H299" s="98"/>
      <c r="I299" s="40">
        <f t="shared" si="2"/>
        <v>-27013069.455700032</v>
      </c>
    </row>
    <row r="300" spans="3:9" s="6" customFormat="1" ht="18" hidden="1" thickTop="1" thickBot="1" x14ac:dyDescent="0.25">
      <c r="C300" s="59"/>
      <c r="D300" s="60"/>
      <c r="E300" s="61"/>
      <c r="F300" s="96"/>
      <c r="G300" s="101"/>
      <c r="H300" s="98"/>
      <c r="I300" s="40">
        <f t="shared" si="2"/>
        <v>-27013069.455700032</v>
      </c>
    </row>
    <row r="301" spans="3:9" s="6" customFormat="1" ht="18" hidden="1" thickTop="1" thickBot="1" x14ac:dyDescent="0.25">
      <c r="C301" s="59"/>
      <c r="D301" s="60"/>
      <c r="E301" s="61"/>
      <c r="F301" s="96"/>
      <c r="G301" s="101"/>
      <c r="H301" s="98"/>
      <c r="I301" s="40">
        <f t="shared" si="2"/>
        <v>-27013069.455700032</v>
      </c>
    </row>
    <row r="302" spans="3:9" s="6" customFormat="1" ht="18" hidden="1" thickTop="1" thickBot="1" x14ac:dyDescent="0.25">
      <c r="C302" s="59"/>
      <c r="D302" s="60"/>
      <c r="E302" s="61"/>
      <c r="F302" s="96"/>
      <c r="G302" s="101"/>
      <c r="H302" s="98"/>
      <c r="I302" s="40">
        <f t="shared" si="2"/>
        <v>-27013069.455700032</v>
      </c>
    </row>
    <row r="303" spans="3:9" s="6" customFormat="1" ht="18" hidden="1" thickTop="1" thickBot="1" x14ac:dyDescent="0.25">
      <c r="C303" s="59"/>
      <c r="D303" s="60"/>
      <c r="E303" s="61"/>
      <c r="F303" s="96"/>
      <c r="G303" s="101"/>
      <c r="H303" s="98"/>
      <c r="I303" s="40">
        <f t="shared" si="2"/>
        <v>-27013069.455700032</v>
      </c>
    </row>
    <row r="304" spans="3:9" s="6" customFormat="1" ht="18" hidden="1" thickTop="1" thickBot="1" x14ac:dyDescent="0.25">
      <c r="C304" s="59"/>
      <c r="D304" s="60"/>
      <c r="E304" s="61"/>
      <c r="F304" s="96"/>
      <c r="G304" s="101"/>
      <c r="H304" s="98"/>
      <c r="I304" s="40">
        <f t="shared" si="2"/>
        <v>-27013069.455700032</v>
      </c>
    </row>
    <row r="305" spans="3:9" s="6" customFormat="1" ht="18" hidden="1" thickTop="1" thickBot="1" x14ac:dyDescent="0.25">
      <c r="C305" s="59"/>
      <c r="D305" s="60"/>
      <c r="E305" s="61"/>
      <c r="F305" s="96"/>
      <c r="G305" s="101"/>
      <c r="H305" s="98"/>
      <c r="I305" s="40">
        <f t="shared" si="2"/>
        <v>-27013069.455700032</v>
      </c>
    </row>
    <row r="306" spans="3:9" s="6" customFormat="1" ht="18" hidden="1" thickTop="1" thickBot="1" x14ac:dyDescent="0.25">
      <c r="C306" s="59"/>
      <c r="D306" s="60"/>
      <c r="E306" s="61"/>
      <c r="F306" s="96"/>
      <c r="G306" s="101"/>
      <c r="H306" s="98"/>
      <c r="I306" s="40">
        <f t="shared" si="2"/>
        <v>-27013069.455700032</v>
      </c>
    </row>
    <row r="307" spans="3:9" s="6" customFormat="1" ht="18" hidden="1" thickTop="1" thickBot="1" x14ac:dyDescent="0.25">
      <c r="C307" s="59"/>
      <c r="D307" s="60"/>
      <c r="E307" s="61"/>
      <c r="F307" s="96"/>
      <c r="G307" s="101"/>
      <c r="H307" s="98"/>
      <c r="I307" s="40">
        <f t="shared" si="2"/>
        <v>-27013069.455700032</v>
      </c>
    </row>
    <row r="308" spans="3:9" s="6" customFormat="1" ht="18" hidden="1" thickTop="1" thickBot="1" x14ac:dyDescent="0.25">
      <c r="C308" s="59"/>
      <c r="D308" s="60"/>
      <c r="E308" s="61"/>
      <c r="F308" s="96"/>
      <c r="G308" s="101"/>
      <c r="H308" s="98"/>
      <c r="I308" s="40">
        <f t="shared" si="2"/>
        <v>-27013069.455700032</v>
      </c>
    </row>
    <row r="309" spans="3:9" s="6" customFormat="1" ht="18" hidden="1" thickTop="1" thickBot="1" x14ac:dyDescent="0.25">
      <c r="C309" s="59"/>
      <c r="D309" s="60"/>
      <c r="E309" s="61"/>
      <c r="F309" s="96"/>
      <c r="G309" s="101"/>
      <c r="H309" s="98"/>
      <c r="I309" s="40">
        <f t="shared" si="2"/>
        <v>-27013069.455700032</v>
      </c>
    </row>
    <row r="310" spans="3:9" s="6" customFormat="1" ht="18" hidden="1" thickTop="1" thickBot="1" x14ac:dyDescent="0.25">
      <c r="C310" s="59"/>
      <c r="D310" s="60"/>
      <c r="E310" s="61"/>
      <c r="F310" s="96"/>
      <c r="G310" s="101"/>
      <c r="H310" s="98"/>
      <c r="I310" s="40">
        <f t="shared" si="2"/>
        <v>-27013069.455700032</v>
      </c>
    </row>
    <row r="311" spans="3:9" s="6" customFormat="1" ht="18" hidden="1" thickTop="1" thickBot="1" x14ac:dyDescent="0.25">
      <c r="C311" s="59"/>
      <c r="D311" s="60"/>
      <c r="E311" s="61"/>
      <c r="F311" s="96"/>
      <c r="G311" s="101"/>
      <c r="H311" s="98"/>
      <c r="I311" s="40">
        <f t="shared" si="2"/>
        <v>-27013069.455700032</v>
      </c>
    </row>
    <row r="312" spans="3:9" s="6" customFormat="1" ht="18" hidden="1" thickTop="1" thickBot="1" x14ac:dyDescent="0.25">
      <c r="C312" s="59"/>
      <c r="D312" s="60"/>
      <c r="E312" s="61"/>
      <c r="F312" s="96"/>
      <c r="G312" s="101"/>
      <c r="H312" s="98"/>
      <c r="I312" s="40">
        <f t="shared" si="2"/>
        <v>-27013069.455700032</v>
      </c>
    </row>
    <row r="313" spans="3:9" s="6" customFormat="1" ht="18" hidden="1" thickTop="1" thickBot="1" x14ac:dyDescent="0.25">
      <c r="C313" s="59"/>
      <c r="D313" s="60"/>
      <c r="E313" s="61"/>
      <c r="F313" s="96"/>
      <c r="G313" s="101"/>
      <c r="H313" s="98"/>
      <c r="I313" s="40">
        <f t="shared" si="2"/>
        <v>-27013069.455700032</v>
      </c>
    </row>
    <row r="314" spans="3:9" s="6" customFormat="1" ht="18" hidden="1" thickTop="1" thickBot="1" x14ac:dyDescent="0.25">
      <c r="C314" s="59"/>
      <c r="D314" s="60"/>
      <c r="E314" s="61"/>
      <c r="F314" s="96"/>
      <c r="G314" s="101"/>
      <c r="H314" s="98"/>
      <c r="I314" s="40">
        <f t="shared" si="2"/>
        <v>-27013069.455700032</v>
      </c>
    </row>
    <row r="315" spans="3:9" s="6" customFormat="1" ht="18" hidden="1" thickTop="1" thickBot="1" x14ac:dyDescent="0.25">
      <c r="C315" s="59"/>
      <c r="D315" s="60"/>
      <c r="E315" s="61"/>
      <c r="F315" s="96"/>
      <c r="G315" s="101"/>
      <c r="H315" s="98"/>
      <c r="I315" s="40">
        <f t="shared" si="2"/>
        <v>-27013069.455700032</v>
      </c>
    </row>
    <row r="316" spans="3:9" s="6" customFormat="1" ht="18" hidden="1" thickTop="1" thickBot="1" x14ac:dyDescent="0.25">
      <c r="C316" s="59"/>
      <c r="D316" s="60"/>
      <c r="E316" s="61"/>
      <c r="F316" s="96"/>
      <c r="G316" s="101"/>
      <c r="H316" s="98"/>
      <c r="I316" s="40">
        <f t="shared" si="2"/>
        <v>-27013069.455700032</v>
      </c>
    </row>
    <row r="317" spans="3:9" s="6" customFormat="1" ht="18" hidden="1" thickTop="1" thickBot="1" x14ac:dyDescent="0.25">
      <c r="C317" s="59"/>
      <c r="D317" s="60"/>
      <c r="E317" s="61"/>
      <c r="F317" s="96"/>
      <c r="G317" s="101"/>
      <c r="H317" s="98"/>
      <c r="I317" s="40">
        <f t="shared" si="2"/>
        <v>-27013069.455700032</v>
      </c>
    </row>
    <row r="318" spans="3:9" s="6" customFormat="1" ht="18" hidden="1" thickTop="1" thickBot="1" x14ac:dyDescent="0.25">
      <c r="C318" s="59"/>
      <c r="D318" s="60"/>
      <c r="E318" s="61"/>
      <c r="F318" s="96"/>
      <c r="G318" s="101"/>
      <c r="H318" s="98"/>
      <c r="I318" s="40">
        <f t="shared" si="2"/>
        <v>-27013069.455700032</v>
      </c>
    </row>
    <row r="319" spans="3:9" s="6" customFormat="1" ht="18" hidden="1" thickTop="1" thickBot="1" x14ac:dyDescent="0.25">
      <c r="C319" s="59"/>
      <c r="D319" s="60"/>
      <c r="E319" s="61"/>
      <c r="F319" s="96"/>
      <c r="G319" s="101"/>
      <c r="H319" s="98"/>
      <c r="I319" s="40">
        <f t="shared" si="2"/>
        <v>-27013069.455700032</v>
      </c>
    </row>
    <row r="320" spans="3:9" s="6" customFormat="1" ht="18" hidden="1" thickTop="1" thickBot="1" x14ac:dyDescent="0.25">
      <c r="C320" s="59"/>
      <c r="D320" s="60"/>
      <c r="E320" s="61"/>
      <c r="F320" s="96"/>
      <c r="G320" s="101"/>
      <c r="H320" s="98"/>
      <c r="I320" s="40">
        <f t="shared" si="2"/>
        <v>-27013069.455700032</v>
      </c>
    </row>
    <row r="321" spans="3:9" s="6" customFormat="1" ht="18" hidden="1" thickTop="1" thickBot="1" x14ac:dyDescent="0.25">
      <c r="C321" s="59"/>
      <c r="D321" s="60"/>
      <c r="E321" s="61"/>
      <c r="F321" s="96"/>
      <c r="G321" s="101"/>
      <c r="H321" s="98"/>
      <c r="I321" s="40">
        <f t="shared" si="2"/>
        <v>-27013069.455700032</v>
      </c>
    </row>
    <row r="322" spans="3:9" s="6" customFormat="1" ht="18" hidden="1" thickTop="1" thickBot="1" x14ac:dyDescent="0.25">
      <c r="C322" s="59"/>
      <c r="D322" s="60"/>
      <c r="E322" s="61"/>
      <c r="F322" s="96"/>
      <c r="G322" s="101"/>
      <c r="H322" s="98"/>
      <c r="I322" s="40">
        <f t="shared" si="2"/>
        <v>-27013069.455700032</v>
      </c>
    </row>
    <row r="323" spans="3:9" s="6" customFormat="1" ht="18" hidden="1" thickTop="1" thickBot="1" x14ac:dyDescent="0.25">
      <c r="C323" s="59"/>
      <c r="D323" s="60"/>
      <c r="E323" s="61"/>
      <c r="F323" s="96"/>
      <c r="G323" s="101"/>
      <c r="H323" s="98"/>
      <c r="I323" s="40">
        <f t="shared" si="2"/>
        <v>-27013069.455700032</v>
      </c>
    </row>
    <row r="324" spans="3:9" s="6" customFormat="1" ht="18" hidden="1" thickTop="1" thickBot="1" x14ac:dyDescent="0.25">
      <c r="C324" s="59"/>
      <c r="D324" s="60"/>
      <c r="E324" s="61"/>
      <c r="F324" s="96"/>
      <c r="G324" s="101"/>
      <c r="H324" s="98"/>
      <c r="I324" s="40">
        <f t="shared" si="2"/>
        <v>-27013069.455700032</v>
      </c>
    </row>
    <row r="325" spans="3:9" s="6" customFormat="1" ht="18" hidden="1" thickTop="1" thickBot="1" x14ac:dyDescent="0.25">
      <c r="C325" s="59"/>
      <c r="D325" s="60"/>
      <c r="E325" s="64"/>
      <c r="F325" s="96"/>
      <c r="G325" s="101"/>
      <c r="H325" s="98"/>
      <c r="I325" s="40">
        <f t="shared" si="2"/>
        <v>-27013069.455700032</v>
      </c>
    </row>
    <row r="326" spans="3:9" s="6" customFormat="1" ht="18" hidden="1" thickTop="1" thickBot="1" x14ac:dyDescent="0.25">
      <c r="C326" s="59"/>
      <c r="D326" s="60"/>
      <c r="E326" s="61"/>
      <c r="F326" s="96"/>
      <c r="G326" s="101"/>
      <c r="H326" s="98"/>
      <c r="I326" s="40">
        <f t="shared" si="2"/>
        <v>-27013069.455700032</v>
      </c>
    </row>
    <row r="327" spans="3:9" s="6" customFormat="1" ht="18" hidden="1" thickTop="1" thickBot="1" x14ac:dyDescent="0.25">
      <c r="C327" s="59"/>
      <c r="D327" s="60"/>
      <c r="E327" s="64"/>
      <c r="F327" s="96"/>
      <c r="G327" s="101"/>
      <c r="H327" s="97"/>
      <c r="I327" s="40">
        <f t="shared" si="2"/>
        <v>-27013069.455700032</v>
      </c>
    </row>
    <row r="328" spans="3:9" s="6" customFormat="1" ht="18" hidden="1" thickTop="1" thickBot="1" x14ac:dyDescent="0.25">
      <c r="C328" s="59"/>
      <c r="D328" s="60"/>
      <c r="E328" s="64"/>
      <c r="F328" s="96"/>
      <c r="G328" s="101"/>
      <c r="H328" s="97"/>
      <c r="I328" s="40">
        <f t="shared" si="2"/>
        <v>-27013069.455700032</v>
      </c>
    </row>
    <row r="329" spans="3:9" s="6" customFormat="1" ht="18" hidden="1" thickTop="1" thickBot="1" x14ac:dyDescent="0.25">
      <c r="C329" s="59"/>
      <c r="D329" s="60"/>
      <c r="E329" s="61"/>
      <c r="F329" s="96"/>
      <c r="G329" s="101"/>
      <c r="H329" s="98"/>
      <c r="I329" s="40">
        <f t="shared" si="2"/>
        <v>-27013069.455700032</v>
      </c>
    </row>
    <row r="330" spans="3:9" s="6" customFormat="1" ht="18" hidden="1" thickTop="1" thickBot="1" x14ac:dyDescent="0.25">
      <c r="C330" s="59"/>
      <c r="D330" s="60"/>
      <c r="E330" s="61"/>
      <c r="F330" s="96"/>
      <c r="G330" s="101"/>
      <c r="H330" s="98"/>
      <c r="I330" s="40">
        <f t="shared" ref="I330:I344" si="3">I329+G330-H330</f>
        <v>-27013069.455700032</v>
      </c>
    </row>
    <row r="331" spans="3:9" s="6" customFormat="1" ht="18" hidden="1" thickTop="1" thickBot="1" x14ac:dyDescent="0.25">
      <c r="C331" s="59"/>
      <c r="D331" s="60"/>
      <c r="E331" s="64"/>
      <c r="F331" s="96"/>
      <c r="G331" s="101"/>
      <c r="H331" s="98"/>
      <c r="I331" s="40">
        <f t="shared" si="3"/>
        <v>-27013069.455700032</v>
      </c>
    </row>
    <row r="332" spans="3:9" s="6" customFormat="1" ht="18" hidden="1" thickTop="1" thickBot="1" x14ac:dyDescent="0.25">
      <c r="C332" s="59"/>
      <c r="D332" s="60"/>
      <c r="E332" s="64"/>
      <c r="F332" s="96"/>
      <c r="G332" s="101"/>
      <c r="H332" s="98"/>
      <c r="I332" s="40">
        <f t="shared" si="3"/>
        <v>-27013069.455700032</v>
      </c>
    </row>
    <row r="333" spans="3:9" s="6" customFormat="1" ht="18" hidden="1" thickTop="1" thickBot="1" x14ac:dyDescent="0.25">
      <c r="C333" s="59"/>
      <c r="D333" s="60"/>
      <c r="E333" s="61"/>
      <c r="F333" s="96"/>
      <c r="G333" s="102"/>
      <c r="H333" s="98"/>
      <c r="I333" s="40">
        <f t="shared" si="3"/>
        <v>-27013069.455700032</v>
      </c>
    </row>
    <row r="334" spans="3:9" s="6" customFormat="1" ht="18" hidden="1" thickTop="1" thickBot="1" x14ac:dyDescent="0.25">
      <c r="C334" s="59"/>
      <c r="D334" s="60"/>
      <c r="E334" s="64"/>
      <c r="F334" s="62"/>
      <c r="G334" s="99"/>
      <c r="H334" s="76"/>
      <c r="I334" s="40">
        <f t="shared" si="3"/>
        <v>-27013069.455700032</v>
      </c>
    </row>
    <row r="335" spans="3:9" s="6" customFormat="1" ht="18" hidden="1" thickTop="1" thickBot="1" x14ac:dyDescent="0.25">
      <c r="C335" s="59"/>
      <c r="D335" s="60"/>
      <c r="E335" s="61"/>
      <c r="F335" s="62"/>
      <c r="G335" s="76"/>
      <c r="H335" s="76"/>
      <c r="I335" s="40">
        <f t="shared" si="3"/>
        <v>-27013069.455700032</v>
      </c>
    </row>
    <row r="336" spans="3:9" s="6" customFormat="1" ht="18" hidden="1" thickTop="1" thickBot="1" x14ac:dyDescent="0.25">
      <c r="C336" s="59"/>
      <c r="D336" s="60"/>
      <c r="E336" s="64"/>
      <c r="F336" s="62"/>
      <c r="G336" s="76"/>
      <c r="H336" s="76"/>
      <c r="I336" s="40">
        <f t="shared" si="3"/>
        <v>-27013069.455700032</v>
      </c>
    </row>
    <row r="337" spans="3:95" s="6" customFormat="1" ht="18" hidden="1" thickTop="1" thickBot="1" x14ac:dyDescent="0.25">
      <c r="C337" s="59"/>
      <c r="D337" s="60"/>
      <c r="E337" s="61"/>
      <c r="F337" s="62"/>
      <c r="G337" s="76"/>
      <c r="H337" s="76"/>
      <c r="I337" s="40">
        <f t="shared" si="3"/>
        <v>-27013069.455700032</v>
      </c>
    </row>
    <row r="338" spans="3:95" s="6" customFormat="1" ht="18" hidden="1" thickTop="1" thickBot="1" x14ac:dyDescent="0.25">
      <c r="C338" s="59"/>
      <c r="D338" s="60"/>
      <c r="E338" s="64"/>
      <c r="F338" s="62"/>
      <c r="G338" s="76"/>
      <c r="H338" s="76"/>
      <c r="I338" s="40">
        <f t="shared" si="3"/>
        <v>-27013069.455700032</v>
      </c>
    </row>
    <row r="339" spans="3:95" s="6" customFormat="1" ht="18" hidden="1" thickTop="1" thickBot="1" x14ac:dyDescent="0.25">
      <c r="C339" s="59"/>
      <c r="D339" s="60"/>
      <c r="E339" s="61"/>
      <c r="F339" s="62"/>
      <c r="G339" s="76"/>
      <c r="H339" s="76"/>
      <c r="I339" s="40">
        <f t="shared" si="3"/>
        <v>-27013069.455700032</v>
      </c>
    </row>
    <row r="340" spans="3:95" s="6" customFormat="1" ht="18" hidden="1" thickTop="1" thickBot="1" x14ac:dyDescent="0.25">
      <c r="C340" s="59"/>
      <c r="D340" s="60"/>
      <c r="E340" s="64"/>
      <c r="F340" s="62"/>
      <c r="G340" s="76"/>
      <c r="H340" s="63"/>
      <c r="I340" s="40">
        <f t="shared" si="3"/>
        <v>-27013069.455700032</v>
      </c>
    </row>
    <row r="341" spans="3:95" s="6" customFormat="1" ht="18" hidden="1" thickTop="1" thickBot="1" x14ac:dyDescent="0.25">
      <c r="C341" s="59"/>
      <c r="D341" s="60"/>
      <c r="E341" s="61"/>
      <c r="F341" s="62"/>
      <c r="G341" s="76"/>
      <c r="H341" s="63"/>
      <c r="I341" s="40">
        <f t="shared" si="3"/>
        <v>-27013069.455700032</v>
      </c>
    </row>
    <row r="342" spans="3:95" s="6" customFormat="1" ht="18" hidden="1" thickTop="1" thickBot="1" x14ac:dyDescent="0.25">
      <c r="C342" s="59"/>
      <c r="D342" s="60"/>
      <c r="E342" s="64"/>
      <c r="F342" s="62"/>
      <c r="G342" s="76"/>
      <c r="H342" s="63"/>
      <c r="I342" s="40">
        <f t="shared" si="3"/>
        <v>-27013069.455700032</v>
      </c>
    </row>
    <row r="343" spans="3:95" s="6" customFormat="1" ht="18" hidden="1" thickTop="1" thickBot="1" x14ac:dyDescent="0.25">
      <c r="C343" s="59"/>
      <c r="D343" s="60"/>
      <c r="E343" s="61"/>
      <c r="F343" s="62"/>
      <c r="G343" s="76"/>
      <c r="H343" s="63"/>
      <c r="I343" s="40">
        <f t="shared" si="3"/>
        <v>-27013069.455700032</v>
      </c>
    </row>
    <row r="344" spans="3:95" s="6" customFormat="1" ht="18" hidden="1" thickTop="1" thickBot="1" x14ac:dyDescent="0.25">
      <c r="C344" s="59"/>
      <c r="D344" s="60"/>
      <c r="E344" s="64"/>
      <c r="F344" s="62"/>
      <c r="G344" s="76"/>
      <c r="H344" s="63"/>
      <c r="I344" s="40">
        <f t="shared" si="3"/>
        <v>-27013069.455700032</v>
      </c>
    </row>
    <row r="345" spans="3:95" s="11" customFormat="1" ht="18" thickTop="1" thickBot="1" x14ac:dyDescent="0.25">
      <c r="C345" s="233" t="s">
        <v>8</v>
      </c>
      <c r="D345" s="234"/>
      <c r="E345" s="234"/>
      <c r="F345" s="234"/>
      <c r="G345" s="85">
        <f>SUM(G15:G344)</f>
        <v>107054987.19999999</v>
      </c>
      <c r="H345" s="85">
        <f>SUM(H15:H344)</f>
        <v>75946515.460000008</v>
      </c>
      <c r="I345" s="86">
        <f>+I14+G345-H345</f>
        <v>-27013069.455700062</v>
      </c>
      <c r="J345" s="24">
        <f>+I345-'[1]CTA. RECOLECTORA AUXILIAR 3001'!$J$836</f>
        <v>-2.9802322387695313E-8</v>
      </c>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row>
    <row r="346" spans="3:95" s="11" customFormat="1" ht="17.25" thickTop="1" x14ac:dyDescent="0.2">
      <c r="C346" s="128"/>
      <c r="D346" s="128"/>
      <c r="E346" s="128"/>
      <c r="F346" s="128"/>
      <c r="G346" s="129"/>
      <c r="H346" s="129"/>
      <c r="I346" s="84"/>
      <c r="J346" s="24"/>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row>
    <row r="347" spans="3:95" s="11" customFormat="1" ht="16.5" x14ac:dyDescent="0.2">
      <c r="C347" s="128"/>
      <c r="D347" s="128"/>
      <c r="E347" s="128"/>
      <c r="F347" s="128"/>
      <c r="G347" s="129"/>
      <c r="H347" s="129"/>
      <c r="I347" s="84"/>
      <c r="J347" s="24"/>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row>
    <row r="348" spans="3:95" s="11" customFormat="1" ht="16.5" x14ac:dyDescent="0.2">
      <c r="C348" s="5"/>
      <c r="D348" s="5"/>
      <c r="E348" s="77" t="s">
        <v>33</v>
      </c>
      <c r="F348" s="78"/>
      <c r="G348" s="8" t="s">
        <v>44</v>
      </c>
      <c r="H348" s="78"/>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row>
    <row r="349" spans="3:95" s="11" customFormat="1" ht="16.5" x14ac:dyDescent="0.2">
      <c r="C349" s="5"/>
      <c r="D349" s="5"/>
      <c r="E349" s="77" t="s">
        <v>28</v>
      </c>
      <c r="F349" s="78"/>
      <c r="G349" s="8"/>
      <c r="H349" s="77" t="s">
        <v>29</v>
      </c>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row>
    <row r="350" spans="3:95" s="11" customFormat="1" ht="16.5" x14ac:dyDescent="0.2">
      <c r="C350" s="5"/>
      <c r="D350" s="5"/>
      <c r="E350" s="77" t="s">
        <v>30</v>
      </c>
      <c r="F350" s="78"/>
      <c r="G350" s="8"/>
      <c r="H350" s="77" t="s">
        <v>56</v>
      </c>
      <c r="J350" s="22"/>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row>
    <row r="351" spans="3:95" s="11" customFormat="1" ht="16.5" x14ac:dyDescent="0.2">
      <c r="C351" s="5"/>
      <c r="D351" s="5"/>
      <c r="E351" s="77" t="s">
        <v>31</v>
      </c>
      <c r="F351" s="78"/>
      <c r="G351" s="8"/>
      <c r="H351" s="77" t="s">
        <v>46</v>
      </c>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row>
    <row r="352" spans="3:95" s="11" customFormat="1" ht="16.5" x14ac:dyDescent="0.2">
      <c r="C352" s="5"/>
      <c r="D352" s="5"/>
      <c r="E352" s="77"/>
      <c r="F352" s="78"/>
      <c r="G352" s="77"/>
      <c r="H352" s="8"/>
      <c r="I352" s="8"/>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row>
    <row r="353" spans="3:95" s="11" customFormat="1" ht="16.5" x14ac:dyDescent="0.2">
      <c r="C353" s="5"/>
      <c r="D353" s="5"/>
      <c r="E353" s="79"/>
      <c r="F353" s="104"/>
      <c r="G353" s="78"/>
      <c r="H353" s="8"/>
      <c r="I353" s="8"/>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row>
    <row r="354" spans="3:95" s="11" customFormat="1" ht="16.5" x14ac:dyDescent="0.2">
      <c r="C354" s="5"/>
      <c r="D354" s="5"/>
      <c r="E354" s="79"/>
      <c r="F354" s="77" t="s">
        <v>32</v>
      </c>
      <c r="G354" s="78"/>
      <c r="H354" s="8"/>
      <c r="I354" s="8"/>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row>
    <row r="355" spans="3:95" s="11" customFormat="1" ht="18" x14ac:dyDescent="0.25">
      <c r="C355" s="19"/>
      <c r="D355" s="5"/>
      <c r="E355" s="79"/>
      <c r="F355" s="77" t="s">
        <v>57</v>
      </c>
      <c r="G355" s="78"/>
      <c r="H355" s="8"/>
      <c r="I355" s="17"/>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row>
    <row r="356" spans="3:95" s="11" customFormat="1" ht="18" x14ac:dyDescent="0.2">
      <c r="C356" s="18"/>
      <c r="D356" s="5"/>
      <c r="E356" s="79"/>
      <c r="F356" s="77" t="s">
        <v>45</v>
      </c>
      <c r="G356" s="78"/>
      <c r="H356" s="8"/>
      <c r="I356" s="20"/>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row>
    <row r="357" spans="3:95" s="11" customFormat="1" ht="18" x14ac:dyDescent="0.2">
      <c r="C357" s="18"/>
      <c r="D357" s="5"/>
      <c r="E357" s="79"/>
      <c r="G357" s="78"/>
      <c r="H357" s="8"/>
      <c r="I357" s="20"/>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row>
    <row r="358" spans="3:95" s="11" customFormat="1" ht="16.5" x14ac:dyDescent="0.2">
      <c r="C358" s="5"/>
      <c r="D358" s="5"/>
      <c r="E358" s="79"/>
      <c r="F358" s="78"/>
      <c r="G358" s="78"/>
      <c r="H358" s="8"/>
      <c r="I358" s="4"/>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row>
    <row r="359" spans="3:95" s="11" customFormat="1" ht="20.25" x14ac:dyDescent="0.2">
      <c r="C359" s="232"/>
      <c r="D359" s="232"/>
      <c r="E359" s="232"/>
      <c r="F359" s="232"/>
      <c r="G359" s="232"/>
      <c r="H359" s="232"/>
      <c r="I359" s="232"/>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row>
    <row r="360" spans="3:95" s="11" customFormat="1" ht="20.25" x14ac:dyDescent="0.2">
      <c r="C360" s="232"/>
      <c r="D360" s="232"/>
      <c r="E360" s="232"/>
      <c r="F360" s="232"/>
      <c r="G360" s="232"/>
      <c r="H360" s="232"/>
      <c r="I360" s="232"/>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row>
    <row r="361" spans="3:95" s="11" customFormat="1" ht="20.25" x14ac:dyDescent="0.2">
      <c r="C361" s="232"/>
      <c r="D361" s="232"/>
      <c r="E361" s="232"/>
      <c r="F361" s="232"/>
      <c r="G361" s="232"/>
      <c r="H361" s="232"/>
      <c r="I361" s="232"/>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row>
    <row r="362" spans="3:95" s="11" customFormat="1" ht="20.25" x14ac:dyDescent="0.2">
      <c r="C362" s="232"/>
      <c r="D362" s="232"/>
      <c r="E362" s="232"/>
      <c r="F362" s="232"/>
      <c r="G362" s="232"/>
      <c r="H362" s="232"/>
      <c r="I362" s="232"/>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row>
    <row r="363" spans="3:95" s="11" customFormat="1" x14ac:dyDescent="0.2">
      <c r="C363" s="9"/>
      <c r="D363" s="9"/>
      <c r="E363" s="172"/>
      <c r="F363" s="9"/>
      <c r="G363" s="9"/>
      <c r="H363" s="9"/>
      <c r="I363" s="9"/>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row>
    <row r="364" spans="3:95" s="11" customFormat="1" x14ac:dyDescent="0.2">
      <c r="C364" s="9"/>
      <c r="D364" s="9"/>
      <c r="E364" s="172"/>
      <c r="F364" s="9"/>
      <c r="G364" s="9"/>
      <c r="H364" s="9"/>
      <c r="I364" s="9"/>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row>
    <row r="365" spans="3:95" s="11" customFormat="1" x14ac:dyDescent="0.2">
      <c r="C365" s="9"/>
      <c r="D365" s="9"/>
      <c r="E365" s="172"/>
      <c r="F365" s="9"/>
      <c r="G365" s="9"/>
      <c r="H365" s="9"/>
      <c r="I365" s="9"/>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row>
    <row r="366" spans="3:95" s="11" customFormat="1" x14ac:dyDescent="0.2">
      <c r="C366" s="9"/>
      <c r="D366" s="9"/>
      <c r="E366" s="172"/>
      <c r="F366" s="9"/>
      <c r="G366" s="9"/>
      <c r="H366" s="9"/>
      <c r="I366" s="9"/>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row>
    <row r="367" spans="3:95" s="11" customFormat="1" x14ac:dyDescent="0.2">
      <c r="C367" s="9"/>
      <c r="D367" s="9"/>
      <c r="E367" s="172"/>
      <c r="F367" s="9"/>
      <c r="G367" s="9"/>
      <c r="H367" s="9"/>
      <c r="I367" s="9"/>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row>
    <row r="368" spans="3:95" s="11" customFormat="1" x14ac:dyDescent="0.2">
      <c r="C368" s="9"/>
      <c r="D368" s="9"/>
      <c r="E368" s="172"/>
      <c r="F368" s="9"/>
      <c r="G368" s="9"/>
      <c r="H368" s="9"/>
      <c r="I368" s="9"/>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row>
    <row r="369" spans="3:95" s="11" customFormat="1" x14ac:dyDescent="0.2">
      <c r="C369" s="9"/>
      <c r="D369" s="9"/>
      <c r="E369" s="172"/>
      <c r="F369" s="9"/>
      <c r="G369" s="9"/>
      <c r="H369" s="9"/>
      <c r="I369" s="9"/>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row>
    <row r="370" spans="3:95" s="11" customFormat="1" x14ac:dyDescent="0.2">
      <c r="C370" s="9"/>
      <c r="D370" s="9"/>
      <c r="E370" s="172"/>
      <c r="F370" s="9"/>
      <c r="G370" s="9"/>
      <c r="H370" s="9"/>
      <c r="I370" s="9"/>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row>
    <row r="371" spans="3:95" s="11" customFormat="1" ht="3" customHeight="1" x14ac:dyDescent="0.2">
      <c r="C371" s="9"/>
      <c r="D371" s="9"/>
      <c r="E371" s="172"/>
      <c r="F371" s="9"/>
      <c r="G371" s="9"/>
      <c r="H371" s="9"/>
      <c r="I371" s="9"/>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row>
    <row r="372" spans="3:95" s="11" customFormat="1" x14ac:dyDescent="0.2">
      <c r="C372" s="9"/>
      <c r="D372" s="9"/>
      <c r="E372" s="172"/>
      <c r="F372" s="9"/>
      <c r="G372" s="9"/>
      <c r="H372" s="9"/>
      <c r="I372" s="9"/>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row>
    <row r="373" spans="3:95" s="11" customFormat="1" x14ac:dyDescent="0.2">
      <c r="C373" s="9"/>
      <c r="D373" s="9"/>
      <c r="E373" s="172"/>
      <c r="F373" s="9"/>
      <c r="G373" s="9"/>
      <c r="H373" s="9"/>
      <c r="I373" s="9"/>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row>
    <row r="374" spans="3:95" s="11" customFormat="1" x14ac:dyDescent="0.2">
      <c r="C374" s="9"/>
      <c r="D374" s="9"/>
      <c r="E374" s="172"/>
      <c r="F374" s="9"/>
      <c r="G374" s="9"/>
      <c r="H374" s="9"/>
      <c r="I374" s="9"/>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row>
    <row r="393" spans="3:3" ht="13.5" thickBot="1" x14ac:dyDescent="0.25"/>
    <row r="394" spans="3:3" ht="15" x14ac:dyDescent="0.2">
      <c r="C394" s="2"/>
    </row>
  </sheetData>
  <mergeCells count="12">
    <mergeCell ref="C360:I360"/>
    <mergeCell ref="C361:I361"/>
    <mergeCell ref="C362:I362"/>
    <mergeCell ref="D11:I11"/>
    <mergeCell ref="C11:C13"/>
    <mergeCell ref="D12:H12"/>
    <mergeCell ref="C345:F345"/>
    <mergeCell ref="C6:I6"/>
    <mergeCell ref="C7:I7"/>
    <mergeCell ref="C359:I359"/>
    <mergeCell ref="C8:I8"/>
    <mergeCell ref="C9:I9"/>
  </mergeCells>
  <printOptions horizontalCentered="1"/>
  <pageMargins left="0.23622047244094491" right="0.23622047244094491" top="0.74803149606299213" bottom="0.74803149606299213" header="0.31496062992125984" footer="0.31496062992125984"/>
  <pageSetup scale="59" orientation="portrait" r:id="rId1"/>
  <headerFooter alignWithMargins="0">
    <oddFooter>Página &amp;P</oddFooter>
  </headerFooter>
  <rowBreaks count="8" manualBreakCount="8">
    <brk id="51" min="1" max="8" man="1"/>
    <brk id="92" min="1" max="8" man="1"/>
    <brk id="132" min="1" max="8" man="1"/>
    <brk id="175" min="1" max="8" man="1"/>
    <brk id="210" min="1" max="8" man="1"/>
    <brk id="252" min="1" max="8" man="1"/>
    <brk id="291" min="1" max="8" man="1"/>
    <brk id="358" min="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CP91"/>
  <sheetViews>
    <sheetView topLeftCell="B4" zoomScale="80" zoomScaleNormal="80" zoomScaleSheetLayoutView="55" workbookViewId="0">
      <selection activeCell="J63" sqref="J63"/>
    </sheetView>
  </sheetViews>
  <sheetFormatPr baseColWidth="10" defaultColWidth="9.140625" defaultRowHeight="12.75" x14ac:dyDescent="0.2"/>
  <cols>
    <col min="1" max="1" width="0" style="11" hidden="1" customWidth="1"/>
    <col min="2" max="2" width="3.140625" style="11" customWidth="1"/>
    <col min="3" max="3" width="5" style="1" customWidth="1"/>
    <col min="4" max="4" width="16.28515625" style="1" customWidth="1"/>
    <col min="5" max="5" width="17.28515625" style="1" customWidth="1"/>
    <col min="6" max="6" width="46.42578125" style="34" customWidth="1"/>
    <col min="7" max="7" width="20.42578125" style="1" customWidth="1"/>
    <col min="8" max="8" width="21" style="1" customWidth="1"/>
    <col min="9" max="9" width="24.42578125" style="1" customWidth="1"/>
    <col min="10" max="10" width="20.140625" style="11" customWidth="1"/>
    <col min="11" max="11" width="9.140625" style="11"/>
    <col min="12" max="12" width="16.85546875" style="11" customWidth="1"/>
    <col min="13" max="16384" width="9.140625" style="1"/>
  </cols>
  <sheetData>
    <row r="1" spans="1:12" s="11" customFormat="1" ht="15" customHeight="1" x14ac:dyDescent="0.2">
      <c r="F1" s="28"/>
    </row>
    <row r="2" spans="1:12" s="11" customFormat="1" x14ac:dyDescent="0.2">
      <c r="F2" s="28"/>
    </row>
    <row r="3" spans="1:12" s="14" customFormat="1" ht="12" customHeight="1" x14ac:dyDescent="0.2">
      <c r="F3" s="29"/>
    </row>
    <row r="4" spans="1:12" s="15" customFormat="1" ht="18" customHeight="1" x14ac:dyDescent="0.3">
      <c r="B4" s="16"/>
      <c r="C4" s="16"/>
      <c r="D4" s="12"/>
      <c r="E4" s="16"/>
      <c r="F4" s="30"/>
      <c r="G4" s="16"/>
      <c r="H4" s="16"/>
      <c r="I4" s="16"/>
      <c r="J4" s="16"/>
    </row>
    <row r="5" spans="1:12" s="13" customFormat="1" ht="18" customHeight="1" x14ac:dyDescent="0.2">
      <c r="A5" s="13" t="s">
        <v>9</v>
      </c>
      <c r="F5" s="31"/>
    </row>
    <row r="6" spans="1:12" s="15" customFormat="1" ht="20.25" customHeight="1" x14ac:dyDescent="0.25">
      <c r="B6" s="13"/>
      <c r="C6" s="225" t="s">
        <v>10</v>
      </c>
      <c r="D6" s="225"/>
      <c r="E6" s="225"/>
      <c r="F6" s="225"/>
      <c r="G6" s="225"/>
      <c r="H6" s="225"/>
      <c r="I6" s="225"/>
      <c r="J6" s="35"/>
    </row>
    <row r="7" spans="1:12" s="14" customFormat="1" ht="18" customHeight="1" x14ac:dyDescent="0.2">
      <c r="B7" s="15"/>
      <c r="C7" s="226" t="s">
        <v>11</v>
      </c>
      <c r="D7" s="226"/>
      <c r="E7" s="226"/>
      <c r="F7" s="226"/>
      <c r="G7" s="226"/>
      <c r="H7" s="226"/>
      <c r="I7" s="226"/>
      <c r="J7" s="36"/>
    </row>
    <row r="8" spans="1:12" s="14" customFormat="1" ht="15.75" customHeight="1" x14ac:dyDescent="0.2">
      <c r="B8" s="15"/>
      <c r="C8" s="226" t="s">
        <v>20</v>
      </c>
      <c r="D8" s="226"/>
      <c r="E8" s="226"/>
      <c r="F8" s="226"/>
      <c r="G8" s="226"/>
      <c r="H8" s="226"/>
      <c r="I8" s="226"/>
      <c r="J8" s="36"/>
    </row>
    <row r="9" spans="1:12" s="14" customFormat="1" ht="18.75" x14ac:dyDescent="0.2">
      <c r="B9" s="15"/>
      <c r="C9" s="226" t="s">
        <v>80</v>
      </c>
      <c r="D9" s="226"/>
      <c r="E9" s="226"/>
      <c r="F9" s="226"/>
      <c r="G9" s="226"/>
      <c r="H9" s="226"/>
      <c r="I9" s="226"/>
      <c r="J9" s="36"/>
    </row>
    <row r="10" spans="1:12" s="11" customFormat="1" ht="19.5" customHeight="1" thickBot="1" x14ac:dyDescent="0.25">
      <c r="F10" s="28"/>
    </row>
    <row r="11" spans="1:12" s="3" customFormat="1" ht="36.75" customHeight="1" thickTop="1" thickBot="1" x14ac:dyDescent="0.25">
      <c r="A11" s="7"/>
      <c r="B11" s="7"/>
      <c r="C11" s="237"/>
      <c r="D11" s="228" t="s">
        <v>12</v>
      </c>
      <c r="E11" s="228"/>
      <c r="F11" s="228"/>
      <c r="G11" s="228"/>
      <c r="H11" s="228"/>
      <c r="I11" s="228"/>
      <c r="J11" s="7"/>
      <c r="K11" s="7"/>
      <c r="L11" s="7"/>
    </row>
    <row r="12" spans="1:12" s="3" customFormat="1" ht="18" customHeight="1" thickTop="1" thickBot="1" x14ac:dyDescent="0.25">
      <c r="A12" s="7"/>
      <c r="B12" s="7"/>
      <c r="C12" s="238"/>
      <c r="D12" s="229" t="s">
        <v>7</v>
      </c>
      <c r="E12" s="229"/>
      <c r="F12" s="229"/>
      <c r="G12" s="229"/>
      <c r="H12" s="229"/>
      <c r="I12" s="46">
        <f>+'[1]CTA. OPERATIVA.(160)'!$J$13</f>
        <v>23157.403400009345</v>
      </c>
      <c r="J12" s="7"/>
      <c r="K12" s="7"/>
      <c r="L12" s="7"/>
    </row>
    <row r="13" spans="1:12" s="3" customFormat="1" ht="45.75" customHeight="1" thickTop="1" thickBot="1" x14ac:dyDescent="0.25">
      <c r="A13" s="7"/>
      <c r="B13" s="7"/>
      <c r="C13" s="238"/>
      <c r="D13" s="45" t="s">
        <v>4</v>
      </c>
      <c r="E13" s="45" t="s">
        <v>5</v>
      </c>
      <c r="F13" s="45" t="s">
        <v>6</v>
      </c>
      <c r="G13" s="45" t="s">
        <v>0</v>
      </c>
      <c r="H13" s="45" t="s">
        <v>1</v>
      </c>
      <c r="I13" s="45" t="s">
        <v>2</v>
      </c>
      <c r="J13" s="7"/>
      <c r="K13" s="7"/>
      <c r="L13" s="7"/>
    </row>
    <row r="14" spans="1:12" s="10" customFormat="1" ht="24.75" customHeight="1" thickTop="1" thickBot="1" x14ac:dyDescent="0.25">
      <c r="C14" s="133"/>
      <c r="D14" s="134"/>
      <c r="E14" s="135"/>
      <c r="F14" s="136">
        <f>+'INGRESOS CUENTA COLECT'!D17</f>
        <v>46081</v>
      </c>
      <c r="G14" s="137"/>
      <c r="H14" s="138">
        <v>0</v>
      </c>
      <c r="I14" s="137">
        <f>+I12</f>
        <v>23157.403400009345</v>
      </c>
    </row>
    <row r="15" spans="1:12" s="10" customFormat="1" ht="15.75" customHeight="1" thickTop="1" thickBot="1" x14ac:dyDescent="0.25">
      <c r="C15" s="47"/>
      <c r="D15" s="48">
        <v>46098</v>
      </c>
      <c r="E15" s="72"/>
      <c r="F15" s="39" t="s">
        <v>177</v>
      </c>
      <c r="G15" s="49">
        <v>970513.51</v>
      </c>
      <c r="H15" s="49"/>
      <c r="I15" s="41">
        <f>I14+G15-H15</f>
        <v>993670.91340000939</v>
      </c>
    </row>
    <row r="16" spans="1:12" s="10" customFormat="1" ht="19.5" customHeight="1" thickTop="1" thickBot="1" x14ac:dyDescent="0.25">
      <c r="C16" s="204"/>
      <c r="D16" s="205">
        <v>46112</v>
      </c>
      <c r="E16" s="206"/>
      <c r="F16" s="207" t="s">
        <v>178</v>
      </c>
      <c r="G16" s="208">
        <v>7.0000000000000007E-2</v>
      </c>
      <c r="H16" s="208"/>
      <c r="I16" s="41">
        <f t="shared" ref="I16:I31" si="0">I15+G16-H16</f>
        <v>993670.98340000934</v>
      </c>
    </row>
    <row r="17" spans="3:9" s="10" customFormat="1" ht="30" thickTop="1" thickBot="1" x14ac:dyDescent="0.25">
      <c r="C17" s="204"/>
      <c r="D17" s="205">
        <v>46112</v>
      </c>
      <c r="E17" s="206"/>
      <c r="F17" s="207" t="s">
        <v>27</v>
      </c>
      <c r="G17" s="208"/>
      <c r="H17" s="208">
        <v>175</v>
      </c>
      <c r="I17" s="41">
        <f t="shared" si="0"/>
        <v>993495.98340000934</v>
      </c>
    </row>
    <row r="18" spans="3:9" s="10" customFormat="1" ht="18" hidden="1" thickTop="1" thickBot="1" x14ac:dyDescent="0.25">
      <c r="C18" s="204"/>
      <c r="D18" s="205"/>
      <c r="E18" s="206"/>
      <c r="F18" s="207"/>
      <c r="G18" s="208"/>
      <c r="H18" s="208"/>
      <c r="I18" s="41">
        <f t="shared" si="0"/>
        <v>993495.98340000934</v>
      </c>
    </row>
    <row r="19" spans="3:9" s="10" customFormat="1" ht="18" hidden="1" thickTop="1" thickBot="1" x14ac:dyDescent="0.25">
      <c r="C19" s="204"/>
      <c r="D19" s="205"/>
      <c r="E19" s="206"/>
      <c r="F19" s="207"/>
      <c r="G19" s="208"/>
      <c r="H19" s="208"/>
      <c r="I19" s="41">
        <f t="shared" si="0"/>
        <v>993495.98340000934</v>
      </c>
    </row>
    <row r="20" spans="3:9" s="10" customFormat="1" ht="18" hidden="1" thickTop="1" thickBot="1" x14ac:dyDescent="0.25">
      <c r="C20" s="204"/>
      <c r="D20" s="205"/>
      <c r="E20" s="206"/>
      <c r="F20" s="207"/>
      <c r="G20" s="208"/>
      <c r="H20" s="208"/>
      <c r="I20" s="41">
        <f t="shared" si="0"/>
        <v>993495.98340000934</v>
      </c>
    </row>
    <row r="21" spans="3:9" s="10" customFormat="1" ht="18" hidden="1" thickTop="1" thickBot="1" x14ac:dyDescent="0.25">
      <c r="C21" s="204"/>
      <c r="D21" s="205"/>
      <c r="E21" s="206"/>
      <c r="F21" s="207"/>
      <c r="G21" s="208"/>
      <c r="H21" s="208"/>
      <c r="I21" s="41">
        <f t="shared" si="0"/>
        <v>993495.98340000934</v>
      </c>
    </row>
    <row r="22" spans="3:9" s="10" customFormat="1" ht="18" hidden="1" thickTop="1" thickBot="1" x14ac:dyDescent="0.25">
      <c r="C22" s="204"/>
      <c r="D22" s="205"/>
      <c r="E22" s="206"/>
      <c r="F22" s="207"/>
      <c r="G22" s="208"/>
      <c r="H22" s="208"/>
      <c r="I22" s="41">
        <f t="shared" si="0"/>
        <v>993495.98340000934</v>
      </c>
    </row>
    <row r="23" spans="3:9" s="10" customFormat="1" ht="18" hidden="1" thickTop="1" thickBot="1" x14ac:dyDescent="0.25">
      <c r="C23" s="204"/>
      <c r="D23" s="205"/>
      <c r="E23" s="206"/>
      <c r="F23" s="207"/>
      <c r="G23" s="208"/>
      <c r="H23" s="208"/>
      <c r="I23" s="41">
        <f t="shared" si="0"/>
        <v>993495.98340000934</v>
      </c>
    </row>
    <row r="24" spans="3:9" s="10" customFormat="1" ht="18" hidden="1" thickTop="1" thickBot="1" x14ac:dyDescent="0.25">
      <c r="C24" s="204"/>
      <c r="D24" s="205"/>
      <c r="E24" s="206"/>
      <c r="F24" s="207"/>
      <c r="G24" s="208"/>
      <c r="H24" s="208"/>
      <c r="I24" s="41">
        <f t="shared" si="0"/>
        <v>993495.98340000934</v>
      </c>
    </row>
    <row r="25" spans="3:9" s="10" customFormat="1" ht="18" hidden="1" thickTop="1" thickBot="1" x14ac:dyDescent="0.25">
      <c r="C25" s="204"/>
      <c r="D25" s="205"/>
      <c r="E25" s="206"/>
      <c r="F25" s="207"/>
      <c r="G25" s="208"/>
      <c r="H25" s="208"/>
      <c r="I25" s="41">
        <f t="shared" si="0"/>
        <v>993495.98340000934</v>
      </c>
    </row>
    <row r="26" spans="3:9" s="10" customFormat="1" ht="18" hidden="1" thickTop="1" thickBot="1" x14ac:dyDescent="0.25">
      <c r="C26" s="204"/>
      <c r="D26" s="205"/>
      <c r="E26" s="206"/>
      <c r="F26" s="207"/>
      <c r="G26" s="208"/>
      <c r="H26" s="208"/>
      <c r="I26" s="41">
        <f t="shared" si="0"/>
        <v>993495.98340000934</v>
      </c>
    </row>
    <row r="27" spans="3:9" s="10" customFormat="1" ht="18" hidden="1" thickTop="1" thickBot="1" x14ac:dyDescent="0.25">
      <c r="C27" s="204"/>
      <c r="D27" s="205"/>
      <c r="E27" s="206"/>
      <c r="F27" s="207"/>
      <c r="G27" s="208"/>
      <c r="H27" s="208"/>
      <c r="I27" s="41">
        <f t="shared" si="0"/>
        <v>993495.98340000934</v>
      </c>
    </row>
    <row r="28" spans="3:9" s="10" customFormat="1" ht="18" hidden="1" thickTop="1" thickBot="1" x14ac:dyDescent="0.25">
      <c r="C28" s="50"/>
      <c r="D28" s="51"/>
      <c r="E28" s="73"/>
      <c r="F28" s="42"/>
      <c r="G28" s="52"/>
      <c r="H28" s="43"/>
      <c r="I28" s="41">
        <f>I27+G28-H28</f>
        <v>993495.98340000934</v>
      </c>
    </row>
    <row r="29" spans="3:9" s="7" customFormat="1" ht="18" hidden="1" thickTop="1" thickBot="1" x14ac:dyDescent="0.25">
      <c r="C29" s="50"/>
      <c r="D29" s="51"/>
      <c r="E29" s="151"/>
      <c r="F29" s="42"/>
      <c r="G29" s="52"/>
      <c r="H29" s="43"/>
      <c r="I29" s="41">
        <f t="shared" si="0"/>
        <v>993495.98340000934</v>
      </c>
    </row>
    <row r="30" spans="3:9" s="7" customFormat="1" ht="18" hidden="1" thickTop="1" thickBot="1" x14ac:dyDescent="0.25">
      <c r="C30" s="50"/>
      <c r="D30" s="51"/>
      <c r="E30" s="73"/>
      <c r="F30" s="42"/>
      <c r="G30" s="52"/>
      <c r="H30" s="43"/>
      <c r="I30" s="41">
        <f t="shared" si="0"/>
        <v>993495.98340000934</v>
      </c>
    </row>
    <row r="31" spans="3:9" s="7" customFormat="1" ht="58.5" hidden="1" customHeight="1" thickTop="1" x14ac:dyDescent="0.2">
      <c r="C31" s="50"/>
      <c r="D31" s="51"/>
      <c r="E31" s="73"/>
      <c r="F31" s="42"/>
      <c r="G31" s="52"/>
      <c r="H31" s="43"/>
      <c r="I31" s="41">
        <f t="shared" si="0"/>
        <v>993495.98340000934</v>
      </c>
    </row>
    <row r="32" spans="3:9" s="7" customFormat="1" ht="16.5" hidden="1" x14ac:dyDescent="0.2">
      <c r="C32" s="50"/>
      <c r="D32" s="53"/>
      <c r="E32" s="54"/>
      <c r="F32" s="42"/>
      <c r="G32" s="52"/>
      <c r="H32" s="55"/>
      <c r="I32" s="44">
        <f t="shared" ref="I32:I61" si="1">I31+G32-H32</f>
        <v>993495.98340000934</v>
      </c>
    </row>
    <row r="33" spans="3:9" s="7" customFormat="1" ht="16.5" hidden="1" x14ac:dyDescent="0.2">
      <c r="C33" s="50"/>
      <c r="D33" s="53"/>
      <c r="E33" s="73"/>
      <c r="F33" s="42"/>
      <c r="G33" s="52"/>
      <c r="H33" s="43"/>
      <c r="I33" s="44">
        <f t="shared" si="1"/>
        <v>993495.98340000934</v>
      </c>
    </row>
    <row r="34" spans="3:9" s="7" customFormat="1" ht="16.5" hidden="1" x14ac:dyDescent="0.2">
      <c r="C34" s="50"/>
      <c r="D34" s="51"/>
      <c r="E34" s="73"/>
      <c r="F34" s="42"/>
      <c r="G34" s="52"/>
      <c r="H34" s="43"/>
      <c r="I34" s="44">
        <f t="shared" si="1"/>
        <v>993495.98340000934</v>
      </c>
    </row>
    <row r="35" spans="3:9" s="7" customFormat="1" ht="16.5" hidden="1" x14ac:dyDescent="0.2">
      <c r="C35" s="50"/>
      <c r="D35" s="51"/>
      <c r="E35" s="73"/>
      <c r="F35" s="42"/>
      <c r="G35" s="52"/>
      <c r="H35" s="43"/>
      <c r="I35" s="44">
        <f t="shared" si="1"/>
        <v>993495.98340000934</v>
      </c>
    </row>
    <row r="36" spans="3:9" s="7" customFormat="1" ht="16.5" hidden="1" x14ac:dyDescent="0.2">
      <c r="C36" s="50"/>
      <c r="D36" s="51"/>
      <c r="E36" s="151"/>
      <c r="F36" s="42"/>
      <c r="G36" s="52"/>
      <c r="H36" s="43"/>
      <c r="I36" s="44">
        <f t="shared" si="1"/>
        <v>993495.98340000934</v>
      </c>
    </row>
    <row r="37" spans="3:9" s="7" customFormat="1" ht="16.5" hidden="1" x14ac:dyDescent="0.2">
      <c r="C37" s="50"/>
      <c r="D37" s="51"/>
      <c r="E37" s="73"/>
      <c r="F37" s="42"/>
      <c r="G37" s="52"/>
      <c r="H37" s="43"/>
      <c r="I37" s="44">
        <f t="shared" si="1"/>
        <v>993495.98340000934</v>
      </c>
    </row>
    <row r="38" spans="3:9" s="7" customFormat="1" ht="16.5" hidden="1" x14ac:dyDescent="0.2">
      <c r="C38" s="50"/>
      <c r="D38" s="51"/>
      <c r="E38" s="73"/>
      <c r="F38" s="42"/>
      <c r="G38" s="52"/>
      <c r="H38" s="43"/>
      <c r="I38" s="44">
        <f t="shared" si="1"/>
        <v>993495.98340000934</v>
      </c>
    </row>
    <row r="39" spans="3:9" s="7" customFormat="1" ht="16.5" hidden="1" x14ac:dyDescent="0.2">
      <c r="C39" s="92"/>
      <c r="D39" s="90"/>
      <c r="E39" s="103"/>
      <c r="F39" s="93"/>
      <c r="G39" s="91"/>
      <c r="H39" s="87"/>
      <c r="I39" s="44">
        <f t="shared" si="1"/>
        <v>993495.98340000934</v>
      </c>
    </row>
    <row r="40" spans="3:9" s="7" customFormat="1" ht="16.5" hidden="1" x14ac:dyDescent="0.2">
      <c r="C40" s="92"/>
      <c r="D40" s="90"/>
      <c r="E40" s="103"/>
      <c r="F40" s="93"/>
      <c r="G40" s="91"/>
      <c r="H40" s="87"/>
      <c r="I40" s="44">
        <f t="shared" si="1"/>
        <v>993495.98340000934</v>
      </c>
    </row>
    <row r="41" spans="3:9" s="7" customFormat="1" ht="16.5" hidden="1" x14ac:dyDescent="0.2">
      <c r="C41" s="92"/>
      <c r="D41" s="90"/>
      <c r="E41" s="103"/>
      <c r="F41" s="93"/>
      <c r="G41" s="91"/>
      <c r="H41" s="87"/>
      <c r="I41" s="44">
        <f t="shared" si="1"/>
        <v>993495.98340000934</v>
      </c>
    </row>
    <row r="42" spans="3:9" s="7" customFormat="1" ht="16.5" hidden="1" x14ac:dyDescent="0.2">
      <c r="C42" s="92"/>
      <c r="D42" s="90"/>
      <c r="E42" s="103"/>
      <c r="F42" s="93"/>
      <c r="G42" s="91"/>
      <c r="H42" s="87"/>
      <c r="I42" s="44">
        <f t="shared" si="1"/>
        <v>993495.98340000934</v>
      </c>
    </row>
    <row r="43" spans="3:9" s="7" customFormat="1" ht="16.5" hidden="1" x14ac:dyDescent="0.2">
      <c r="C43" s="92"/>
      <c r="D43" s="90"/>
      <c r="E43" s="103"/>
      <c r="F43" s="93"/>
      <c r="G43" s="91"/>
      <c r="H43" s="87"/>
      <c r="I43" s="44">
        <f t="shared" si="1"/>
        <v>993495.98340000934</v>
      </c>
    </row>
    <row r="44" spans="3:9" s="7" customFormat="1" ht="16.5" hidden="1" x14ac:dyDescent="0.2">
      <c r="C44" s="92"/>
      <c r="D44" s="90"/>
      <c r="E44" s="103"/>
      <c r="F44" s="93"/>
      <c r="G44" s="91"/>
      <c r="H44" s="87"/>
      <c r="I44" s="44">
        <f t="shared" si="1"/>
        <v>993495.98340000934</v>
      </c>
    </row>
    <row r="45" spans="3:9" s="7" customFormat="1" ht="16.5" hidden="1" x14ac:dyDescent="0.2">
      <c r="C45" s="92"/>
      <c r="D45" s="90"/>
      <c r="E45" s="103"/>
      <c r="F45" s="93"/>
      <c r="G45" s="91"/>
      <c r="H45" s="87"/>
      <c r="I45" s="44">
        <f t="shared" si="1"/>
        <v>993495.98340000934</v>
      </c>
    </row>
    <row r="46" spans="3:9" s="7" customFormat="1" ht="16.5" hidden="1" x14ac:dyDescent="0.2">
      <c r="C46" s="92"/>
      <c r="D46" s="90"/>
      <c r="E46" s="103"/>
      <c r="F46" s="93"/>
      <c r="G46" s="91"/>
      <c r="H46" s="87"/>
      <c r="I46" s="44">
        <f t="shared" si="1"/>
        <v>993495.98340000934</v>
      </c>
    </row>
    <row r="47" spans="3:9" s="7" customFormat="1" ht="16.5" hidden="1" x14ac:dyDescent="0.2">
      <c r="C47" s="92"/>
      <c r="D47" s="90"/>
      <c r="E47" s="103"/>
      <c r="F47" s="93"/>
      <c r="G47" s="91"/>
      <c r="H47" s="87"/>
      <c r="I47" s="44">
        <f t="shared" si="1"/>
        <v>993495.98340000934</v>
      </c>
    </row>
    <row r="48" spans="3:9" s="7" customFormat="1" ht="16.5" hidden="1" x14ac:dyDescent="0.2">
      <c r="C48" s="92"/>
      <c r="D48" s="90"/>
      <c r="E48" s="103"/>
      <c r="F48" s="93"/>
      <c r="G48" s="91"/>
      <c r="H48" s="87"/>
      <c r="I48" s="44">
        <f t="shared" si="1"/>
        <v>993495.98340000934</v>
      </c>
    </row>
    <row r="49" spans="3:94" s="7" customFormat="1" ht="16.5" hidden="1" x14ac:dyDescent="0.2">
      <c r="C49" s="92"/>
      <c r="D49" s="90"/>
      <c r="E49" s="103"/>
      <c r="F49" s="93"/>
      <c r="G49" s="91"/>
      <c r="H49" s="87"/>
      <c r="I49" s="44">
        <f t="shared" si="1"/>
        <v>993495.98340000934</v>
      </c>
    </row>
    <row r="50" spans="3:94" s="7" customFormat="1" ht="16.5" hidden="1" x14ac:dyDescent="0.2">
      <c r="C50" s="92"/>
      <c r="D50" s="90"/>
      <c r="E50" s="103"/>
      <c r="F50" s="93"/>
      <c r="G50" s="91"/>
      <c r="H50" s="87"/>
      <c r="I50" s="44">
        <f t="shared" si="1"/>
        <v>993495.98340000934</v>
      </c>
    </row>
    <row r="51" spans="3:94" s="7" customFormat="1" ht="16.5" hidden="1" x14ac:dyDescent="0.2">
      <c r="C51" s="92"/>
      <c r="D51" s="90"/>
      <c r="E51" s="103"/>
      <c r="F51" s="93"/>
      <c r="G51" s="91"/>
      <c r="H51" s="87"/>
      <c r="I51" s="44">
        <f t="shared" si="1"/>
        <v>993495.98340000934</v>
      </c>
    </row>
    <row r="52" spans="3:94" s="7" customFormat="1" ht="16.5" hidden="1" x14ac:dyDescent="0.2">
      <c r="C52" s="92"/>
      <c r="D52" s="190"/>
      <c r="E52" s="103"/>
      <c r="F52" s="93"/>
      <c r="G52" s="91"/>
      <c r="H52" s="87"/>
      <c r="I52" s="44">
        <f t="shared" si="1"/>
        <v>993495.98340000934</v>
      </c>
    </row>
    <row r="53" spans="3:94" s="7" customFormat="1" ht="16.5" hidden="1" x14ac:dyDescent="0.2">
      <c r="C53" s="92"/>
      <c r="D53" s="190"/>
      <c r="E53" s="103"/>
      <c r="F53" s="93"/>
      <c r="G53" s="91"/>
      <c r="H53" s="87"/>
      <c r="I53" s="44">
        <f t="shared" si="1"/>
        <v>993495.98340000934</v>
      </c>
    </row>
    <row r="54" spans="3:94" s="7" customFormat="1" ht="16.5" hidden="1" x14ac:dyDescent="0.2">
      <c r="C54" s="92"/>
      <c r="D54" s="190"/>
      <c r="E54" s="103"/>
      <c r="F54" s="93"/>
      <c r="G54" s="91"/>
      <c r="H54" s="87"/>
      <c r="I54" s="44">
        <f t="shared" si="1"/>
        <v>993495.98340000934</v>
      </c>
    </row>
    <row r="55" spans="3:94" s="7" customFormat="1" ht="16.5" hidden="1" x14ac:dyDescent="0.2">
      <c r="C55" s="92"/>
      <c r="D55" s="190"/>
      <c r="E55" s="103"/>
      <c r="F55" s="93"/>
      <c r="G55" s="91"/>
      <c r="H55" s="87"/>
      <c r="I55" s="44">
        <f t="shared" si="1"/>
        <v>993495.98340000934</v>
      </c>
    </row>
    <row r="56" spans="3:94" s="7" customFormat="1" ht="16.5" hidden="1" x14ac:dyDescent="0.2">
      <c r="C56" s="92"/>
      <c r="D56" s="190"/>
      <c r="E56" s="103"/>
      <c r="F56" s="93"/>
      <c r="G56" s="91"/>
      <c r="H56" s="87"/>
      <c r="I56" s="44">
        <f t="shared" si="1"/>
        <v>993495.98340000934</v>
      </c>
    </row>
    <row r="57" spans="3:94" s="7" customFormat="1" ht="16.5" hidden="1" x14ac:dyDescent="0.2">
      <c r="C57" s="92"/>
      <c r="D57" s="190"/>
      <c r="E57" s="103"/>
      <c r="F57" s="93"/>
      <c r="G57" s="91"/>
      <c r="H57" s="87"/>
      <c r="I57" s="44">
        <f t="shared" si="1"/>
        <v>993495.98340000934</v>
      </c>
    </row>
    <row r="58" spans="3:94" s="7" customFormat="1" ht="16.5" hidden="1" x14ac:dyDescent="0.2">
      <c r="C58" s="92"/>
      <c r="D58" s="190"/>
      <c r="E58" s="103"/>
      <c r="F58" s="93"/>
      <c r="G58" s="91"/>
      <c r="H58" s="87"/>
      <c r="I58" s="44">
        <f t="shared" si="1"/>
        <v>993495.98340000934</v>
      </c>
    </row>
    <row r="59" spans="3:94" s="7" customFormat="1" ht="16.5" hidden="1" x14ac:dyDescent="0.2">
      <c r="C59" s="92"/>
      <c r="D59" s="190"/>
      <c r="E59" s="103"/>
      <c r="F59" s="93"/>
      <c r="G59" s="91"/>
      <c r="H59" s="87"/>
      <c r="I59" s="44">
        <f t="shared" si="1"/>
        <v>993495.98340000934</v>
      </c>
    </row>
    <row r="60" spans="3:94" s="7" customFormat="1" ht="16.5" hidden="1" x14ac:dyDescent="0.2">
      <c r="C60" s="92"/>
      <c r="D60" s="190"/>
      <c r="E60" s="103"/>
      <c r="F60" s="93"/>
      <c r="G60" s="91"/>
      <c r="H60" s="87"/>
      <c r="I60" s="44">
        <f t="shared" si="1"/>
        <v>993495.98340000934</v>
      </c>
    </row>
    <row r="61" spans="3:94" s="7" customFormat="1" ht="17.25" hidden="1" thickBot="1" x14ac:dyDescent="0.25">
      <c r="C61" s="92"/>
      <c r="D61" s="190"/>
      <c r="E61" s="103"/>
      <c r="F61" s="93"/>
      <c r="G61" s="91"/>
      <c r="H61" s="87"/>
      <c r="I61" s="44">
        <f t="shared" si="1"/>
        <v>993495.98340000934</v>
      </c>
    </row>
    <row r="62" spans="3:94" s="11" customFormat="1" ht="17.25" thickBot="1" x14ac:dyDescent="0.25">
      <c r="C62" s="235" t="s">
        <v>8</v>
      </c>
      <c r="D62" s="236"/>
      <c r="E62" s="236"/>
      <c r="F62" s="236"/>
      <c r="G62" s="94">
        <f>SUM(G15:G61)</f>
        <v>970513.58</v>
      </c>
      <c r="H62" s="94">
        <f>SUM(H15:H61)</f>
        <v>175</v>
      </c>
      <c r="I62" s="95">
        <f>+I14+G62-H62</f>
        <v>993495.98340000934</v>
      </c>
      <c r="J62" s="22">
        <f>+I62-'[1]CTA. OPERATIVA.(160)'!$J$16</f>
        <v>0</v>
      </c>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row>
    <row r="63" spans="3:94" s="11" customFormat="1" ht="16.5" x14ac:dyDescent="0.2">
      <c r="C63" s="128"/>
      <c r="D63" s="128"/>
      <c r="E63" s="128"/>
      <c r="F63" s="128"/>
      <c r="G63" s="129"/>
      <c r="H63" s="129"/>
      <c r="I63" s="84"/>
      <c r="J63" s="22"/>
      <c r="L63" s="174"/>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row>
    <row r="64" spans="3:94" s="11" customFormat="1" ht="16.5" x14ac:dyDescent="0.2">
      <c r="C64" s="5"/>
      <c r="D64" s="5"/>
      <c r="E64" s="5"/>
      <c r="F64" s="32"/>
      <c r="G64" s="8"/>
      <c r="H64" s="8"/>
      <c r="I64" s="8"/>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row>
    <row r="65" spans="3:94" s="11" customFormat="1" ht="16.5" x14ac:dyDescent="0.2">
      <c r="C65" s="5"/>
      <c r="D65" s="77" t="s">
        <v>33</v>
      </c>
      <c r="E65" s="9"/>
      <c r="F65" s="77" t="s">
        <v>34</v>
      </c>
      <c r="G65" s="9"/>
      <c r="H65" s="1" t="s">
        <v>40</v>
      </c>
      <c r="I65" s="9"/>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row>
    <row r="66" spans="3:94" s="11" customFormat="1" ht="16.5" x14ac:dyDescent="0.2">
      <c r="C66" s="5"/>
      <c r="D66" s="77" t="s">
        <v>28</v>
      </c>
      <c r="E66" s="5"/>
      <c r="F66" s="77" t="s">
        <v>29</v>
      </c>
      <c r="G66" s="9"/>
      <c r="H66" s="77" t="s">
        <v>32</v>
      </c>
      <c r="I66" s="9"/>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row>
    <row r="67" spans="3:94" s="11" customFormat="1" ht="16.5" x14ac:dyDescent="0.2">
      <c r="C67" s="5"/>
      <c r="D67" s="77" t="s">
        <v>30</v>
      </c>
      <c r="E67" s="1"/>
      <c r="F67" s="77" t="s">
        <v>56</v>
      </c>
      <c r="G67" s="9"/>
      <c r="H67" s="77" t="s">
        <v>57</v>
      </c>
      <c r="I67" s="9"/>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row>
    <row r="68" spans="3:94" s="11" customFormat="1" ht="16.5" x14ac:dyDescent="0.2">
      <c r="C68" s="5"/>
      <c r="D68" s="77" t="s">
        <v>31</v>
      </c>
      <c r="E68" s="1"/>
      <c r="F68" s="77" t="s">
        <v>46</v>
      </c>
      <c r="G68" s="9"/>
      <c r="H68" s="77" t="s">
        <v>45</v>
      </c>
      <c r="I68" s="9"/>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row>
    <row r="69" spans="3:94" s="11" customFormat="1" ht="16.5" x14ac:dyDescent="0.2">
      <c r="C69" s="5"/>
      <c r="D69" s="9"/>
      <c r="E69" s="1"/>
      <c r="G69" s="9"/>
      <c r="H69" s="1"/>
      <c r="I69" s="9"/>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row>
    <row r="70" spans="3:94" s="11" customFormat="1" ht="16.5" x14ac:dyDescent="0.2">
      <c r="C70" s="5"/>
      <c r="D70" s="9"/>
      <c r="E70" s="9"/>
      <c r="G70" s="9"/>
      <c r="H70" s="9"/>
      <c r="I70" s="9"/>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row>
    <row r="71" spans="3:94" s="11" customFormat="1" ht="18" x14ac:dyDescent="0.2">
      <c r="C71" s="18"/>
      <c r="D71" s="9"/>
      <c r="E71" s="9"/>
      <c r="F71" s="78"/>
      <c r="G71" s="9"/>
      <c r="H71" s="9"/>
      <c r="I71" s="9"/>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row>
    <row r="72" spans="3:94" s="11" customFormat="1" ht="18" x14ac:dyDescent="0.2">
      <c r="C72" s="18"/>
      <c r="D72" s="9"/>
      <c r="E72" s="9"/>
      <c r="F72" s="34"/>
      <c r="G72" s="9"/>
      <c r="H72" s="1"/>
      <c r="I72" s="9"/>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row>
    <row r="73" spans="3:94" x14ac:dyDescent="0.2">
      <c r="E73" s="9"/>
    </row>
    <row r="91" spans="3:3" ht="15" x14ac:dyDescent="0.2">
      <c r="C91" s="80"/>
    </row>
  </sheetData>
  <mergeCells count="8">
    <mergeCell ref="C62:F62"/>
    <mergeCell ref="C11:C13"/>
    <mergeCell ref="D11:I11"/>
    <mergeCell ref="D12:H12"/>
    <mergeCell ref="C6:I6"/>
    <mergeCell ref="C7:I7"/>
    <mergeCell ref="C8:I8"/>
    <mergeCell ref="C9:I9"/>
  </mergeCells>
  <printOptions horizontalCentered="1"/>
  <pageMargins left="0.23622047244094491" right="0.23622047244094491" top="0.74803149606299213" bottom="0.74803149606299213" header="0.31496062992125984" footer="0.31496062992125984"/>
  <pageSetup scale="65" orientation="portrait" r:id="rId1"/>
  <headerFooter alignWithMargins="0">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CR138"/>
  <sheetViews>
    <sheetView topLeftCell="C27" zoomScale="80" zoomScaleNormal="80" zoomScaleSheetLayoutView="70" workbookViewId="0">
      <selection activeCell="K96" sqref="K96"/>
    </sheetView>
  </sheetViews>
  <sheetFormatPr baseColWidth="10" defaultColWidth="9.140625" defaultRowHeight="12.75" x14ac:dyDescent="0.2"/>
  <cols>
    <col min="1" max="1" width="0" style="11" hidden="1" customWidth="1"/>
    <col min="2" max="2" width="4.42578125" style="11" hidden="1" customWidth="1"/>
    <col min="3" max="3" width="4.7109375" style="11" customWidth="1"/>
    <col min="4" max="4" width="5.85546875" style="1" customWidth="1"/>
    <col min="5" max="5" width="17.140625" style="1" customWidth="1"/>
    <col min="6" max="6" width="13.7109375" style="1" customWidth="1"/>
    <col min="7" max="7" width="52.140625" style="1" customWidth="1"/>
    <col min="8" max="8" width="23.85546875" style="1" customWidth="1"/>
    <col min="9" max="9" width="25.28515625" style="1" customWidth="1"/>
    <col min="10" max="10" width="25.710937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225" t="s">
        <v>10</v>
      </c>
      <c r="E8" s="225"/>
      <c r="F8" s="225"/>
      <c r="G8" s="225"/>
      <c r="H8" s="225"/>
      <c r="I8" s="225"/>
      <c r="J8" s="225"/>
      <c r="K8" s="16"/>
      <c r="L8" s="16"/>
    </row>
    <row r="9" spans="1:14" s="14" customFormat="1" ht="18.75" x14ac:dyDescent="0.2">
      <c r="C9" s="15"/>
      <c r="D9" s="226" t="s">
        <v>17</v>
      </c>
      <c r="E9" s="226"/>
      <c r="F9" s="226"/>
      <c r="G9" s="226"/>
      <c r="H9" s="226"/>
      <c r="I9" s="226"/>
      <c r="J9" s="226"/>
    </row>
    <row r="10" spans="1:14" s="14" customFormat="1" ht="18" customHeight="1" x14ac:dyDescent="0.2">
      <c r="B10" s="15"/>
      <c r="C10" s="15"/>
      <c r="D10" s="226" t="s">
        <v>19</v>
      </c>
      <c r="E10" s="226"/>
      <c r="F10" s="226"/>
      <c r="G10" s="226"/>
      <c r="H10" s="226"/>
      <c r="I10" s="226"/>
      <c r="J10" s="226"/>
    </row>
    <row r="11" spans="1:14" s="14" customFormat="1" ht="18.75" customHeight="1" x14ac:dyDescent="0.2">
      <c r="D11" s="226" t="s">
        <v>80</v>
      </c>
      <c r="E11" s="226"/>
      <c r="F11" s="226"/>
      <c r="G11" s="226"/>
      <c r="H11" s="226"/>
      <c r="I11" s="226"/>
      <c r="J11" s="226"/>
    </row>
    <row r="12" spans="1:14" s="11" customFormat="1" ht="19.5" customHeight="1" thickBot="1" x14ac:dyDescent="0.25"/>
    <row r="13" spans="1:14" s="3" customFormat="1" ht="26.25" customHeight="1" thickTop="1" thickBot="1" x14ac:dyDescent="0.25">
      <c r="A13" s="7"/>
      <c r="B13" s="7"/>
      <c r="C13" s="7"/>
      <c r="D13" s="227"/>
      <c r="E13" s="228" t="s">
        <v>17</v>
      </c>
      <c r="F13" s="228"/>
      <c r="G13" s="228"/>
      <c r="H13" s="228"/>
      <c r="I13" s="228"/>
      <c r="J13" s="228"/>
      <c r="K13" s="7"/>
      <c r="L13" s="7"/>
      <c r="M13" s="7"/>
      <c r="N13" s="7"/>
    </row>
    <row r="14" spans="1:14" s="3" customFormat="1" ht="18" customHeight="1" thickTop="1" thickBot="1" x14ac:dyDescent="0.25">
      <c r="A14" s="7"/>
      <c r="B14" s="7"/>
      <c r="C14" s="7"/>
      <c r="D14" s="227"/>
      <c r="E14" s="229" t="s">
        <v>7</v>
      </c>
      <c r="F14" s="229"/>
      <c r="G14" s="229"/>
      <c r="H14" s="229"/>
      <c r="I14" s="229"/>
      <c r="J14" s="46">
        <f>+'[1]CTA. NOMINA 2000'!$G$166</f>
        <v>236078212.18643224</v>
      </c>
      <c r="K14" s="7"/>
      <c r="L14" s="7"/>
      <c r="M14" s="7"/>
      <c r="N14" s="7"/>
    </row>
    <row r="15" spans="1:14" s="3" customFormat="1" ht="45.75" customHeight="1" thickTop="1" thickBot="1" x14ac:dyDescent="0.25">
      <c r="A15" s="7"/>
      <c r="B15" s="7"/>
      <c r="C15" s="7"/>
      <c r="D15" s="227"/>
      <c r="E15" s="57" t="s">
        <v>4</v>
      </c>
      <c r="F15" s="57" t="s">
        <v>5</v>
      </c>
      <c r="G15" s="57" t="s">
        <v>6</v>
      </c>
      <c r="H15" s="57" t="s">
        <v>0</v>
      </c>
      <c r="I15" s="57" t="s">
        <v>1</v>
      </c>
      <c r="J15" s="57" t="s">
        <v>2</v>
      </c>
      <c r="K15" s="7"/>
      <c r="L15" s="7"/>
      <c r="M15" s="7"/>
      <c r="N15" s="7"/>
    </row>
    <row r="16" spans="1:14" s="10" customFormat="1" ht="26.25" customHeight="1" thickTop="1" x14ac:dyDescent="0.2">
      <c r="D16" s="139"/>
      <c r="E16" s="136"/>
      <c r="F16" s="139"/>
      <c r="G16" s="136">
        <f>+'INGRESOS CUENTA COLECT'!D17</f>
        <v>46081</v>
      </c>
      <c r="H16" s="140"/>
      <c r="I16" s="141">
        <v>0</v>
      </c>
      <c r="J16" s="140">
        <f>+J14</f>
        <v>236078212.18643224</v>
      </c>
    </row>
    <row r="17" spans="4:11" s="10" customFormat="1" ht="28.5" x14ac:dyDescent="0.2">
      <c r="D17" s="65"/>
      <c r="E17" s="66">
        <v>46098</v>
      </c>
      <c r="F17" s="67"/>
      <c r="G17" s="81" t="s">
        <v>79</v>
      </c>
      <c r="H17" s="69">
        <v>390825</v>
      </c>
      <c r="I17" s="69"/>
      <c r="J17" s="69">
        <f>J16+H17-I17</f>
        <v>236469037.18643224</v>
      </c>
    </row>
    <row r="18" spans="4:11" s="10" customFormat="1" ht="28.5" x14ac:dyDescent="0.2">
      <c r="D18" s="65"/>
      <c r="E18" s="66">
        <v>46098</v>
      </c>
      <c r="F18" s="67"/>
      <c r="G18" s="68" t="s">
        <v>110</v>
      </c>
      <c r="H18" s="69"/>
      <c r="I18" s="69">
        <v>702735</v>
      </c>
      <c r="J18" s="69">
        <f>J17+H18-I18</f>
        <v>235766302.18643224</v>
      </c>
    </row>
    <row r="19" spans="4:11" s="10" customFormat="1" ht="28.5" x14ac:dyDescent="0.2">
      <c r="D19" s="65"/>
      <c r="E19" s="66">
        <v>46100</v>
      </c>
      <c r="F19" s="67"/>
      <c r="G19" s="68" t="s">
        <v>79</v>
      </c>
      <c r="H19" s="69">
        <v>20262</v>
      </c>
      <c r="I19" s="69"/>
      <c r="J19" s="69">
        <f>J18+H19-I19</f>
        <v>235786564.18643224</v>
      </c>
    </row>
    <row r="20" spans="4:11" s="10" customFormat="1" ht="28.5" x14ac:dyDescent="0.2">
      <c r="D20" s="65"/>
      <c r="E20" s="66">
        <v>46093</v>
      </c>
      <c r="F20" s="67" t="s">
        <v>179</v>
      </c>
      <c r="G20" s="68" t="s">
        <v>180</v>
      </c>
      <c r="H20" s="69"/>
      <c r="I20" s="69">
        <v>41771.22</v>
      </c>
      <c r="J20" s="69">
        <f>J19+H20-I20</f>
        <v>235744792.96643224</v>
      </c>
    </row>
    <row r="21" spans="4:11" s="10" customFormat="1" ht="28.5" x14ac:dyDescent="0.2">
      <c r="D21" s="65"/>
      <c r="E21" s="66">
        <v>46093</v>
      </c>
      <c r="F21" s="67" t="s">
        <v>181</v>
      </c>
      <c r="G21" s="68" t="s">
        <v>39</v>
      </c>
      <c r="H21" s="69"/>
      <c r="I21" s="69">
        <v>2297.25</v>
      </c>
      <c r="J21" s="69">
        <f>J20+H21-I21</f>
        <v>235742495.71643224</v>
      </c>
    </row>
    <row r="22" spans="4:11" s="10" customFormat="1" ht="28.5" x14ac:dyDescent="0.2">
      <c r="D22" s="65"/>
      <c r="E22" s="66">
        <v>46093</v>
      </c>
      <c r="F22" s="67" t="s">
        <v>181</v>
      </c>
      <c r="G22" s="68" t="s">
        <v>182</v>
      </c>
      <c r="H22" s="69"/>
      <c r="I22" s="69">
        <v>97702.75</v>
      </c>
      <c r="J22" s="69">
        <f t="shared" ref="J22:J94" si="0">J21+H22-I22</f>
        <v>235644792.96643224</v>
      </c>
    </row>
    <row r="23" spans="4:11" s="10" customFormat="1" ht="28.5" x14ac:dyDescent="0.2">
      <c r="D23" s="65"/>
      <c r="E23" s="66">
        <v>46093</v>
      </c>
      <c r="F23" s="67" t="s">
        <v>183</v>
      </c>
      <c r="G23" s="68" t="s">
        <v>39</v>
      </c>
      <c r="H23" s="69"/>
      <c r="I23" s="69">
        <v>17753.88</v>
      </c>
      <c r="J23" s="69">
        <f t="shared" si="0"/>
        <v>235627039.08643225</v>
      </c>
    </row>
    <row r="24" spans="4:11" s="10" customFormat="1" ht="28.5" x14ac:dyDescent="0.2">
      <c r="D24" s="65"/>
      <c r="E24" s="66">
        <v>46093</v>
      </c>
      <c r="F24" s="67" t="s">
        <v>183</v>
      </c>
      <c r="G24" s="68" t="s">
        <v>184</v>
      </c>
      <c r="H24" s="69"/>
      <c r="I24" s="69">
        <v>236104.12</v>
      </c>
      <c r="J24" s="69">
        <f t="shared" si="0"/>
        <v>235390934.96643224</v>
      </c>
    </row>
    <row r="25" spans="4:11" s="10" customFormat="1" ht="28.5" x14ac:dyDescent="0.2">
      <c r="D25" s="65"/>
      <c r="E25" s="66">
        <v>46076</v>
      </c>
      <c r="F25" s="67" t="s">
        <v>185</v>
      </c>
      <c r="G25" s="68" t="s">
        <v>186</v>
      </c>
      <c r="H25" s="69"/>
      <c r="I25" s="69">
        <v>238577.52</v>
      </c>
      <c r="J25" s="69">
        <f t="shared" si="0"/>
        <v>235152357.44643223</v>
      </c>
    </row>
    <row r="26" spans="4:11" s="10" customFormat="1" ht="28.5" x14ac:dyDescent="0.2">
      <c r="D26" s="65"/>
      <c r="E26" s="66">
        <v>46093</v>
      </c>
      <c r="F26" s="67" t="s">
        <v>187</v>
      </c>
      <c r="G26" s="68" t="s">
        <v>39</v>
      </c>
      <c r="H26" s="69"/>
      <c r="I26" s="69">
        <v>40262.910000000003</v>
      </c>
      <c r="J26" s="69">
        <f t="shared" si="0"/>
        <v>235112094.53643224</v>
      </c>
      <c r="K26" s="75"/>
    </row>
    <row r="27" spans="4:11" s="10" customFormat="1" ht="28.5" x14ac:dyDescent="0.2">
      <c r="D27" s="65"/>
      <c r="E27" s="66">
        <v>46093</v>
      </c>
      <c r="F27" s="67" t="s">
        <v>187</v>
      </c>
      <c r="G27" s="68" t="s">
        <v>188</v>
      </c>
      <c r="H27" s="69"/>
      <c r="I27" s="69">
        <v>310451.28999999998</v>
      </c>
      <c r="J27" s="69">
        <f t="shared" si="0"/>
        <v>234801643.24643224</v>
      </c>
    </row>
    <row r="28" spans="4:11" s="10" customFormat="1" ht="31.5" customHeight="1" x14ac:dyDescent="0.2">
      <c r="D28" s="65"/>
      <c r="E28" s="66">
        <v>46093</v>
      </c>
      <c r="F28" s="67" t="s">
        <v>189</v>
      </c>
      <c r="G28" s="68" t="s">
        <v>39</v>
      </c>
      <c r="H28" s="69"/>
      <c r="I28" s="69">
        <v>174321.84</v>
      </c>
      <c r="J28" s="69">
        <f t="shared" si="0"/>
        <v>234627321.40643224</v>
      </c>
    </row>
    <row r="29" spans="4:11" s="10" customFormat="1" ht="42.75" x14ac:dyDescent="0.2">
      <c r="D29" s="65"/>
      <c r="E29" s="66">
        <v>46093</v>
      </c>
      <c r="F29" s="67" t="s">
        <v>189</v>
      </c>
      <c r="G29" s="68" t="s">
        <v>190</v>
      </c>
      <c r="H29" s="69"/>
      <c r="I29" s="69">
        <v>3433388.09</v>
      </c>
      <c r="J29" s="69">
        <f t="shared" si="0"/>
        <v>231193933.31643224</v>
      </c>
    </row>
    <row r="30" spans="4:11" s="10" customFormat="1" ht="28.5" x14ac:dyDescent="0.2">
      <c r="D30" s="65"/>
      <c r="E30" s="66">
        <v>46093</v>
      </c>
      <c r="F30" s="67" t="s">
        <v>191</v>
      </c>
      <c r="G30" s="68" t="s">
        <v>39</v>
      </c>
      <c r="H30" s="69"/>
      <c r="I30" s="69">
        <v>842203.41</v>
      </c>
      <c r="J30" s="69">
        <f t="shared" si="0"/>
        <v>230351729.90643224</v>
      </c>
    </row>
    <row r="31" spans="4:11" s="10" customFormat="1" ht="28.5" x14ac:dyDescent="0.2">
      <c r="D31" s="65"/>
      <c r="E31" s="66">
        <v>46093</v>
      </c>
      <c r="F31" s="67" t="s">
        <v>191</v>
      </c>
      <c r="G31" s="68" t="s">
        <v>192</v>
      </c>
      <c r="H31" s="69"/>
      <c r="I31" s="69">
        <v>17729849.039999999</v>
      </c>
      <c r="J31" s="69">
        <f t="shared" si="0"/>
        <v>212621880.86643225</v>
      </c>
    </row>
    <row r="32" spans="4:11" s="10" customFormat="1" ht="28.5" x14ac:dyDescent="0.2">
      <c r="D32" s="65"/>
      <c r="E32" s="66">
        <v>46093</v>
      </c>
      <c r="F32" s="67" t="s">
        <v>193</v>
      </c>
      <c r="G32" s="68" t="s">
        <v>39</v>
      </c>
      <c r="H32" s="69"/>
      <c r="I32" s="69">
        <v>2294702.4900000002</v>
      </c>
      <c r="J32" s="69">
        <f t="shared" si="0"/>
        <v>210327178.37643224</v>
      </c>
    </row>
    <row r="33" spans="4:11" s="10" customFormat="1" ht="28.5" x14ac:dyDescent="0.2">
      <c r="D33" s="65"/>
      <c r="E33" s="66">
        <v>46093</v>
      </c>
      <c r="F33" s="67" t="s">
        <v>193</v>
      </c>
      <c r="G33" s="81" t="s">
        <v>194</v>
      </c>
      <c r="H33" s="69"/>
      <c r="I33" s="69">
        <v>37091685.140000001</v>
      </c>
      <c r="J33" s="69">
        <f t="shared" si="0"/>
        <v>173235493.23643225</v>
      </c>
    </row>
    <row r="34" spans="4:11" s="10" customFormat="1" ht="16.5" x14ac:dyDescent="0.2">
      <c r="D34" s="65"/>
      <c r="E34" s="66">
        <v>46093</v>
      </c>
      <c r="F34" s="67" t="s">
        <v>195</v>
      </c>
      <c r="G34" s="81" t="s">
        <v>196</v>
      </c>
      <c r="H34" s="69"/>
      <c r="I34" s="69">
        <v>36626.409999999996</v>
      </c>
      <c r="J34" s="69">
        <f t="shared" si="0"/>
        <v>173198866.82643226</v>
      </c>
      <c r="K34" s="75"/>
    </row>
    <row r="35" spans="4:11" s="10" customFormat="1" ht="31.5" customHeight="1" x14ac:dyDescent="0.2">
      <c r="D35" s="65"/>
      <c r="E35" s="66">
        <v>46093</v>
      </c>
      <c r="F35" s="67" t="s">
        <v>197</v>
      </c>
      <c r="G35" s="68" t="s">
        <v>198</v>
      </c>
      <c r="H35" s="69"/>
      <c r="I35" s="69">
        <v>909112.13</v>
      </c>
      <c r="J35" s="69">
        <f t="shared" si="0"/>
        <v>172289754.69643226</v>
      </c>
      <c r="K35" s="75"/>
    </row>
    <row r="36" spans="4:11" s="10" customFormat="1" ht="26.25" customHeight="1" x14ac:dyDescent="0.2">
      <c r="D36" s="65"/>
      <c r="E36" s="66">
        <v>46093</v>
      </c>
      <c r="F36" s="67" t="s">
        <v>199</v>
      </c>
      <c r="G36" s="68" t="s">
        <v>200</v>
      </c>
      <c r="H36" s="69"/>
      <c r="I36" s="69">
        <v>309600</v>
      </c>
      <c r="J36" s="69">
        <f t="shared" si="0"/>
        <v>171980154.69643226</v>
      </c>
      <c r="K36" s="75"/>
    </row>
    <row r="37" spans="4:11" s="10" customFormat="1" ht="25.5" customHeight="1" x14ac:dyDescent="0.2">
      <c r="D37" s="65"/>
      <c r="E37" s="66">
        <v>46106</v>
      </c>
      <c r="F37" s="67"/>
      <c r="G37" s="68" t="s">
        <v>22</v>
      </c>
      <c r="H37" s="69">
        <v>1255338.54</v>
      </c>
      <c r="I37" s="69"/>
      <c r="J37" s="69">
        <f t="shared" si="0"/>
        <v>173235493.23643225</v>
      </c>
      <c r="K37" s="75"/>
    </row>
    <row r="38" spans="4:11" s="10" customFormat="1" ht="25.5" customHeight="1" thickBot="1" x14ac:dyDescent="0.25">
      <c r="D38" s="65"/>
      <c r="E38" s="66">
        <v>46106</v>
      </c>
      <c r="F38" s="67"/>
      <c r="G38" s="68" t="s">
        <v>22</v>
      </c>
      <c r="H38" s="69"/>
      <c r="I38" s="69">
        <v>1255338.54</v>
      </c>
      <c r="J38" s="69">
        <f t="shared" si="0"/>
        <v>171980154.69643226</v>
      </c>
      <c r="K38" s="75"/>
    </row>
    <row r="39" spans="4:11" s="10" customFormat="1" ht="41.25" hidden="1" customHeight="1" x14ac:dyDescent="0.2">
      <c r="D39" s="65"/>
      <c r="E39" s="66"/>
      <c r="F39" s="67"/>
      <c r="G39" s="68"/>
      <c r="H39" s="69"/>
      <c r="I39" s="69"/>
      <c r="J39" s="69">
        <f t="shared" si="0"/>
        <v>171980154.69643226</v>
      </c>
      <c r="K39" s="75"/>
    </row>
    <row r="40" spans="4:11" s="10" customFormat="1" ht="27.75" hidden="1" customHeight="1" x14ac:dyDescent="0.2">
      <c r="D40" s="65"/>
      <c r="E40" s="66"/>
      <c r="F40" s="67"/>
      <c r="G40" s="68"/>
      <c r="H40" s="69"/>
      <c r="I40" s="69"/>
      <c r="J40" s="69">
        <f t="shared" si="0"/>
        <v>171980154.69643226</v>
      </c>
      <c r="K40" s="75"/>
    </row>
    <row r="41" spans="4:11" s="10" customFormat="1" ht="27.75" hidden="1" customHeight="1" x14ac:dyDescent="0.2">
      <c r="D41" s="65"/>
      <c r="E41" s="66"/>
      <c r="F41" s="67"/>
      <c r="G41" s="68"/>
      <c r="H41" s="69"/>
      <c r="I41" s="69"/>
      <c r="J41" s="69">
        <f t="shared" si="0"/>
        <v>171980154.69643226</v>
      </c>
      <c r="K41" s="75"/>
    </row>
    <row r="42" spans="4:11" s="10" customFormat="1" ht="27.75" hidden="1" customHeight="1" x14ac:dyDescent="0.2">
      <c r="D42" s="65"/>
      <c r="E42" s="66"/>
      <c r="F42" s="67"/>
      <c r="G42" s="68"/>
      <c r="H42" s="69"/>
      <c r="I42" s="69"/>
      <c r="J42" s="69">
        <f t="shared" si="0"/>
        <v>171980154.69643226</v>
      </c>
      <c r="K42" s="75"/>
    </row>
    <row r="43" spans="4:11" s="10" customFormat="1" ht="27.75" hidden="1" customHeight="1" x14ac:dyDescent="0.2">
      <c r="D43" s="65"/>
      <c r="E43" s="66"/>
      <c r="F43" s="67"/>
      <c r="G43" s="68"/>
      <c r="H43" s="69"/>
      <c r="I43" s="69"/>
      <c r="J43" s="69">
        <f t="shared" si="0"/>
        <v>171980154.69643226</v>
      </c>
      <c r="K43" s="75"/>
    </row>
    <row r="44" spans="4:11" s="10" customFormat="1" ht="27.75" hidden="1" customHeight="1" x14ac:dyDescent="0.2">
      <c r="D44" s="65"/>
      <c r="E44" s="66"/>
      <c r="F44" s="67"/>
      <c r="G44" s="68"/>
      <c r="H44" s="69"/>
      <c r="I44" s="69"/>
      <c r="J44" s="69">
        <f t="shared" si="0"/>
        <v>171980154.69643226</v>
      </c>
      <c r="K44" s="75"/>
    </row>
    <row r="45" spans="4:11" s="10" customFormat="1" ht="27.75" hidden="1" customHeight="1" x14ac:dyDescent="0.2">
      <c r="D45" s="65"/>
      <c r="E45" s="66"/>
      <c r="F45" s="67"/>
      <c r="G45" s="68"/>
      <c r="H45" s="69"/>
      <c r="I45" s="69"/>
      <c r="J45" s="69">
        <f t="shared" si="0"/>
        <v>171980154.69643226</v>
      </c>
      <c r="K45" s="75"/>
    </row>
    <row r="46" spans="4:11" s="10" customFormat="1" ht="27.75" hidden="1" customHeight="1" x14ac:dyDescent="0.2">
      <c r="D46" s="65"/>
      <c r="E46" s="66"/>
      <c r="F46" s="67"/>
      <c r="G46" s="68"/>
      <c r="H46" s="69"/>
      <c r="I46" s="69"/>
      <c r="J46" s="69">
        <f t="shared" si="0"/>
        <v>171980154.69643226</v>
      </c>
      <c r="K46" s="75"/>
    </row>
    <row r="47" spans="4:11" s="10" customFormat="1" ht="27.75" hidden="1" customHeight="1" x14ac:dyDescent="0.2">
      <c r="D47" s="65"/>
      <c r="E47" s="66"/>
      <c r="F47" s="67"/>
      <c r="G47" s="68"/>
      <c r="H47" s="69"/>
      <c r="I47" s="69"/>
      <c r="J47" s="69">
        <f t="shared" si="0"/>
        <v>171980154.69643226</v>
      </c>
      <c r="K47" s="75"/>
    </row>
    <row r="48" spans="4:11" s="10" customFormat="1" ht="27.75" hidden="1" customHeight="1" x14ac:dyDescent="0.2">
      <c r="D48" s="65"/>
      <c r="E48" s="66"/>
      <c r="F48" s="67"/>
      <c r="G48" s="68"/>
      <c r="H48" s="69"/>
      <c r="I48" s="69"/>
      <c r="J48" s="69">
        <f t="shared" si="0"/>
        <v>171980154.69643226</v>
      </c>
      <c r="K48" s="75"/>
    </row>
    <row r="49" spans="4:11" s="10" customFormat="1" ht="27.75" hidden="1" customHeight="1" x14ac:dyDescent="0.2">
      <c r="D49" s="65"/>
      <c r="E49" s="66"/>
      <c r="F49" s="67"/>
      <c r="G49" s="68"/>
      <c r="H49" s="69"/>
      <c r="I49" s="69"/>
      <c r="J49" s="69">
        <f t="shared" si="0"/>
        <v>171980154.69643226</v>
      </c>
      <c r="K49" s="75"/>
    </row>
    <row r="50" spans="4:11" s="10" customFormat="1" ht="27.75" hidden="1" customHeight="1" x14ac:dyDescent="0.2">
      <c r="D50" s="65"/>
      <c r="E50" s="66"/>
      <c r="F50" s="67"/>
      <c r="G50" s="68"/>
      <c r="H50" s="69"/>
      <c r="I50" s="69"/>
      <c r="J50" s="69">
        <f t="shared" si="0"/>
        <v>171980154.69643226</v>
      </c>
      <c r="K50" s="75"/>
    </row>
    <row r="51" spans="4:11" s="10" customFormat="1" ht="27.75" hidden="1" customHeight="1" x14ac:dyDescent="0.2">
      <c r="D51" s="65"/>
      <c r="E51" s="66"/>
      <c r="F51" s="67"/>
      <c r="G51" s="68"/>
      <c r="H51" s="69"/>
      <c r="I51" s="69"/>
      <c r="J51" s="69">
        <f t="shared" si="0"/>
        <v>171980154.69643226</v>
      </c>
      <c r="K51" s="75"/>
    </row>
    <row r="52" spans="4:11" s="10" customFormat="1" ht="27.75" hidden="1" customHeight="1" x14ac:dyDescent="0.2">
      <c r="D52" s="65"/>
      <c r="E52" s="66"/>
      <c r="F52" s="67"/>
      <c r="G52" s="68"/>
      <c r="H52" s="69"/>
      <c r="I52" s="69"/>
      <c r="J52" s="69">
        <f t="shared" si="0"/>
        <v>171980154.69643226</v>
      </c>
      <c r="K52" s="75"/>
    </row>
    <row r="53" spans="4:11" s="10" customFormat="1" ht="27.75" hidden="1" customHeight="1" x14ac:dyDescent="0.2">
      <c r="D53" s="65"/>
      <c r="E53" s="66"/>
      <c r="F53" s="67"/>
      <c r="G53" s="68"/>
      <c r="H53" s="69"/>
      <c r="I53" s="69"/>
      <c r="J53" s="69">
        <f t="shared" si="0"/>
        <v>171980154.69643226</v>
      </c>
      <c r="K53" s="75"/>
    </row>
    <row r="54" spans="4:11" s="10" customFormat="1" ht="27.75" hidden="1" customHeight="1" x14ac:dyDescent="0.2">
      <c r="D54" s="65"/>
      <c r="E54" s="66"/>
      <c r="F54" s="67"/>
      <c r="G54" s="68"/>
      <c r="H54" s="69"/>
      <c r="I54" s="69"/>
      <c r="J54" s="69">
        <f t="shared" si="0"/>
        <v>171980154.69643226</v>
      </c>
      <c r="K54" s="75"/>
    </row>
    <row r="55" spans="4:11" s="10" customFormat="1" ht="27.75" hidden="1" customHeight="1" x14ac:dyDescent="0.2">
      <c r="D55" s="65"/>
      <c r="E55" s="66"/>
      <c r="F55" s="67"/>
      <c r="G55" s="68"/>
      <c r="H55" s="69"/>
      <c r="I55" s="69"/>
      <c r="J55" s="69">
        <f t="shared" si="0"/>
        <v>171980154.69643226</v>
      </c>
      <c r="K55" s="75"/>
    </row>
    <row r="56" spans="4:11" s="10" customFormat="1" ht="33" hidden="1" customHeight="1" x14ac:dyDescent="0.2">
      <c r="D56" s="65"/>
      <c r="E56" s="66"/>
      <c r="F56" s="67"/>
      <c r="G56" s="68"/>
      <c r="H56" s="69"/>
      <c r="I56" s="69"/>
      <c r="J56" s="69">
        <f t="shared" si="0"/>
        <v>171980154.69643226</v>
      </c>
      <c r="K56" s="75"/>
    </row>
    <row r="57" spans="4:11" s="10" customFormat="1" ht="21" hidden="1" customHeight="1" x14ac:dyDescent="0.2">
      <c r="D57" s="65"/>
      <c r="E57" s="66"/>
      <c r="F57" s="67"/>
      <c r="G57" s="68"/>
      <c r="H57" s="69"/>
      <c r="I57" s="69"/>
      <c r="J57" s="69">
        <f t="shared" si="0"/>
        <v>171980154.69643226</v>
      </c>
      <c r="K57" s="75"/>
    </row>
    <row r="58" spans="4:11" s="10" customFormat="1" ht="27.75" hidden="1" customHeight="1" x14ac:dyDescent="0.2">
      <c r="D58" s="65"/>
      <c r="E58" s="66"/>
      <c r="F58" s="67"/>
      <c r="G58" s="68"/>
      <c r="H58" s="69"/>
      <c r="I58" s="69"/>
      <c r="J58" s="69">
        <f t="shared" si="0"/>
        <v>171980154.69643226</v>
      </c>
      <c r="K58" s="75"/>
    </row>
    <row r="59" spans="4:11" s="10" customFormat="1" ht="27.75" hidden="1" customHeight="1" x14ac:dyDescent="0.2">
      <c r="D59" s="65"/>
      <c r="E59" s="66"/>
      <c r="F59" s="67"/>
      <c r="G59" s="68"/>
      <c r="H59" s="69"/>
      <c r="I59" s="69"/>
      <c r="J59" s="69">
        <f t="shared" si="0"/>
        <v>171980154.69643226</v>
      </c>
      <c r="K59" s="75"/>
    </row>
    <row r="60" spans="4:11" s="10" customFormat="1" ht="27.75" hidden="1" customHeight="1" x14ac:dyDescent="0.2">
      <c r="D60" s="65"/>
      <c r="E60" s="66"/>
      <c r="F60" s="67"/>
      <c r="G60" s="68"/>
      <c r="H60" s="69"/>
      <c r="I60" s="69"/>
      <c r="J60" s="69">
        <f t="shared" si="0"/>
        <v>171980154.69643226</v>
      </c>
      <c r="K60" s="75"/>
    </row>
    <row r="61" spans="4:11" s="10" customFormat="1" ht="27.75" hidden="1" customHeight="1" x14ac:dyDescent="0.2">
      <c r="D61" s="65"/>
      <c r="E61" s="66"/>
      <c r="F61" s="67"/>
      <c r="G61" s="68"/>
      <c r="H61" s="69"/>
      <c r="I61" s="69"/>
      <c r="J61" s="69">
        <f t="shared" si="0"/>
        <v>171980154.69643226</v>
      </c>
      <c r="K61" s="75"/>
    </row>
    <row r="62" spans="4:11" s="10" customFormat="1" ht="27.75" hidden="1" customHeight="1" x14ac:dyDescent="0.2">
      <c r="D62" s="65"/>
      <c r="E62" s="66"/>
      <c r="F62" s="67"/>
      <c r="G62" s="68"/>
      <c r="H62" s="69"/>
      <c r="I62" s="69"/>
      <c r="J62" s="69">
        <f t="shared" si="0"/>
        <v>171980154.69643226</v>
      </c>
      <c r="K62" s="75"/>
    </row>
    <row r="63" spans="4:11" s="10" customFormat="1" ht="27.75" hidden="1" customHeight="1" x14ac:dyDescent="0.2">
      <c r="D63" s="65"/>
      <c r="E63" s="66"/>
      <c r="F63" s="67"/>
      <c r="G63" s="68"/>
      <c r="H63" s="69"/>
      <c r="I63" s="69"/>
      <c r="J63" s="69">
        <f t="shared" si="0"/>
        <v>171980154.69643226</v>
      </c>
      <c r="K63" s="75"/>
    </row>
    <row r="64" spans="4:11" s="10" customFormat="1" ht="27.75" hidden="1" customHeight="1" x14ac:dyDescent="0.2">
      <c r="D64" s="65"/>
      <c r="E64" s="66"/>
      <c r="F64" s="67"/>
      <c r="G64" s="68"/>
      <c r="H64" s="69"/>
      <c r="I64" s="69"/>
      <c r="J64" s="69">
        <f t="shared" si="0"/>
        <v>171980154.69643226</v>
      </c>
      <c r="K64" s="75"/>
    </row>
    <row r="65" spans="4:11" s="10" customFormat="1" ht="27.75" hidden="1" customHeight="1" x14ac:dyDescent="0.2">
      <c r="D65" s="65"/>
      <c r="E65" s="66"/>
      <c r="F65" s="67"/>
      <c r="G65" s="68"/>
      <c r="H65" s="69"/>
      <c r="I65" s="69"/>
      <c r="J65" s="69">
        <f t="shared" si="0"/>
        <v>171980154.69643226</v>
      </c>
      <c r="K65" s="75"/>
    </row>
    <row r="66" spans="4:11" s="10" customFormat="1" ht="27.75" hidden="1" customHeight="1" x14ac:dyDescent="0.2">
      <c r="D66" s="65"/>
      <c r="E66" s="66"/>
      <c r="F66" s="67"/>
      <c r="G66" s="68"/>
      <c r="H66" s="69"/>
      <c r="I66" s="69"/>
      <c r="J66" s="69">
        <f t="shared" si="0"/>
        <v>171980154.69643226</v>
      </c>
      <c r="K66" s="75"/>
    </row>
    <row r="67" spans="4:11" s="10" customFormat="1" ht="27.75" hidden="1" customHeight="1" x14ac:dyDescent="0.2">
      <c r="D67" s="65"/>
      <c r="E67" s="66"/>
      <c r="F67" s="67"/>
      <c r="G67" s="68"/>
      <c r="H67" s="69"/>
      <c r="I67" s="69"/>
      <c r="J67" s="69">
        <f t="shared" si="0"/>
        <v>171980154.69643226</v>
      </c>
      <c r="K67" s="75"/>
    </row>
    <row r="68" spans="4:11" s="10" customFormat="1" ht="27.75" hidden="1" customHeight="1" x14ac:dyDescent="0.2">
      <c r="D68" s="65"/>
      <c r="E68" s="66"/>
      <c r="F68" s="67"/>
      <c r="G68" s="68"/>
      <c r="H68" s="69"/>
      <c r="I68" s="69"/>
      <c r="J68" s="69">
        <f t="shared" si="0"/>
        <v>171980154.69643226</v>
      </c>
      <c r="K68" s="75"/>
    </row>
    <row r="69" spans="4:11" s="10" customFormat="1" ht="27.75" hidden="1" customHeight="1" thickBot="1" x14ac:dyDescent="0.25">
      <c r="D69" s="65"/>
      <c r="E69" s="66"/>
      <c r="F69" s="67"/>
      <c r="G69" s="68"/>
      <c r="H69" s="69"/>
      <c r="I69" s="69"/>
      <c r="J69" s="69">
        <f t="shared" si="0"/>
        <v>171980154.69643226</v>
      </c>
      <c r="K69" s="75"/>
    </row>
    <row r="70" spans="4:11" s="10" customFormat="1" ht="27.75" hidden="1" customHeight="1" x14ac:dyDescent="0.2">
      <c r="D70" s="65"/>
      <c r="E70" s="66"/>
      <c r="F70" s="67"/>
      <c r="G70" s="68"/>
      <c r="H70" s="69"/>
      <c r="I70" s="69"/>
      <c r="J70" s="69">
        <f t="shared" si="0"/>
        <v>171980154.69643226</v>
      </c>
      <c r="K70" s="75"/>
    </row>
    <row r="71" spans="4:11" s="10" customFormat="1" ht="27.75" hidden="1" customHeight="1" x14ac:dyDescent="0.2">
      <c r="D71" s="65"/>
      <c r="E71" s="66"/>
      <c r="F71" s="67"/>
      <c r="G71" s="68"/>
      <c r="H71" s="69"/>
      <c r="I71" s="69"/>
      <c r="J71" s="69">
        <f t="shared" si="0"/>
        <v>171980154.69643226</v>
      </c>
      <c r="K71" s="75"/>
    </row>
    <row r="72" spans="4:11" s="10" customFormat="1" ht="27.75" hidden="1" customHeight="1" x14ac:dyDescent="0.2">
      <c r="D72" s="65"/>
      <c r="E72" s="66"/>
      <c r="F72" s="67"/>
      <c r="G72" s="68"/>
      <c r="H72" s="69"/>
      <c r="I72" s="69"/>
      <c r="J72" s="69">
        <f t="shared" si="0"/>
        <v>171980154.69643226</v>
      </c>
      <c r="K72" s="75"/>
    </row>
    <row r="73" spans="4:11" s="10" customFormat="1" ht="27.75" hidden="1" customHeight="1" x14ac:dyDescent="0.2">
      <c r="D73" s="65"/>
      <c r="E73" s="66"/>
      <c r="F73" s="67"/>
      <c r="G73" s="68"/>
      <c r="H73" s="69"/>
      <c r="I73" s="69"/>
      <c r="J73" s="69">
        <f t="shared" si="0"/>
        <v>171980154.69643226</v>
      </c>
      <c r="K73" s="75"/>
    </row>
    <row r="74" spans="4:11" s="10" customFormat="1" ht="27.75" hidden="1" customHeight="1" x14ac:dyDescent="0.2">
      <c r="D74" s="65"/>
      <c r="E74" s="66"/>
      <c r="F74" s="67"/>
      <c r="G74" s="68"/>
      <c r="H74" s="69"/>
      <c r="I74" s="69"/>
      <c r="J74" s="69">
        <f t="shared" si="0"/>
        <v>171980154.69643226</v>
      </c>
      <c r="K74" s="75"/>
    </row>
    <row r="75" spans="4:11" s="10" customFormat="1" ht="27.75" hidden="1" customHeight="1" x14ac:dyDescent="0.2">
      <c r="D75" s="65"/>
      <c r="E75" s="66"/>
      <c r="F75" s="67"/>
      <c r="G75" s="68"/>
      <c r="H75" s="69"/>
      <c r="I75" s="69"/>
      <c r="J75" s="69">
        <f t="shared" si="0"/>
        <v>171980154.69643226</v>
      </c>
      <c r="K75" s="75"/>
    </row>
    <row r="76" spans="4:11" s="10" customFormat="1" ht="27.75" hidden="1" customHeight="1" x14ac:dyDescent="0.2">
      <c r="D76" s="65"/>
      <c r="E76" s="66"/>
      <c r="F76" s="67"/>
      <c r="G76" s="68"/>
      <c r="H76" s="69"/>
      <c r="I76" s="69"/>
      <c r="J76" s="69">
        <f t="shared" si="0"/>
        <v>171980154.69643226</v>
      </c>
      <c r="K76" s="75"/>
    </row>
    <row r="77" spans="4:11" s="10" customFormat="1" ht="27.75" hidden="1" customHeight="1" x14ac:dyDescent="0.2">
      <c r="D77" s="65"/>
      <c r="E77" s="66"/>
      <c r="F77" s="67"/>
      <c r="G77" s="68"/>
      <c r="H77" s="69"/>
      <c r="I77" s="69"/>
      <c r="J77" s="69">
        <f t="shared" si="0"/>
        <v>171980154.69643226</v>
      </c>
      <c r="K77" s="75"/>
    </row>
    <row r="78" spans="4:11" s="10" customFormat="1" ht="27.75" hidden="1" customHeight="1" x14ac:dyDescent="0.2">
      <c r="D78" s="65"/>
      <c r="E78" s="66"/>
      <c r="F78" s="67"/>
      <c r="G78" s="68"/>
      <c r="H78" s="69"/>
      <c r="I78" s="69"/>
      <c r="J78" s="69">
        <f t="shared" si="0"/>
        <v>171980154.69643226</v>
      </c>
      <c r="K78" s="75"/>
    </row>
    <row r="79" spans="4:11" s="10" customFormat="1" ht="27.75" hidden="1" customHeight="1" x14ac:dyDescent="0.2">
      <c r="D79" s="65"/>
      <c r="E79" s="66"/>
      <c r="F79" s="67"/>
      <c r="G79" s="68"/>
      <c r="H79" s="69"/>
      <c r="I79" s="69"/>
      <c r="J79" s="69">
        <f t="shared" si="0"/>
        <v>171980154.69643226</v>
      </c>
      <c r="K79" s="75"/>
    </row>
    <row r="80" spans="4:11" s="10" customFormat="1" ht="27.75" hidden="1" customHeight="1" x14ac:dyDescent="0.2">
      <c r="D80" s="65"/>
      <c r="E80" s="66"/>
      <c r="F80" s="67"/>
      <c r="G80" s="68"/>
      <c r="H80" s="69"/>
      <c r="I80" s="69"/>
      <c r="J80" s="69">
        <f t="shared" si="0"/>
        <v>171980154.69643226</v>
      </c>
      <c r="K80" s="75"/>
    </row>
    <row r="81" spans="4:96" s="10" customFormat="1" ht="27.75" hidden="1" customHeight="1" x14ac:dyDescent="0.2">
      <c r="D81" s="65"/>
      <c r="E81" s="66"/>
      <c r="F81" s="67"/>
      <c r="G81" s="68"/>
      <c r="H81" s="69"/>
      <c r="I81" s="69"/>
      <c r="J81" s="69">
        <f t="shared" si="0"/>
        <v>171980154.69643226</v>
      </c>
      <c r="K81" s="75"/>
    </row>
    <row r="82" spans="4:96" s="10" customFormat="1" ht="27.75" hidden="1" customHeight="1" x14ac:dyDescent="0.2">
      <c r="D82" s="65"/>
      <c r="E82" s="66"/>
      <c r="F82" s="67"/>
      <c r="G82" s="68"/>
      <c r="H82" s="69"/>
      <c r="I82" s="69"/>
      <c r="J82" s="69">
        <f t="shared" si="0"/>
        <v>171980154.69643226</v>
      </c>
      <c r="K82" s="75"/>
    </row>
    <row r="83" spans="4:96" s="10" customFormat="1" ht="27.75" hidden="1" customHeight="1" x14ac:dyDescent="0.2">
      <c r="D83" s="65"/>
      <c r="E83" s="66"/>
      <c r="F83" s="67"/>
      <c r="G83" s="68"/>
      <c r="H83" s="69"/>
      <c r="I83" s="69"/>
      <c r="J83" s="69">
        <f t="shared" si="0"/>
        <v>171980154.69643226</v>
      </c>
      <c r="K83" s="75"/>
    </row>
    <row r="84" spans="4:96" s="10" customFormat="1" ht="27.75" hidden="1" customHeight="1" x14ac:dyDescent="0.2">
      <c r="D84" s="65"/>
      <c r="E84" s="66"/>
      <c r="F84" s="67"/>
      <c r="G84" s="68"/>
      <c r="H84" s="69"/>
      <c r="I84" s="69"/>
      <c r="J84" s="69">
        <f t="shared" si="0"/>
        <v>171980154.69643226</v>
      </c>
      <c r="K84" s="75"/>
    </row>
    <row r="85" spans="4:96" s="10" customFormat="1" ht="27.75" hidden="1" customHeight="1" x14ac:dyDescent="0.2">
      <c r="D85" s="65"/>
      <c r="E85" s="66"/>
      <c r="F85" s="67"/>
      <c r="G85" s="68"/>
      <c r="H85" s="69"/>
      <c r="I85" s="69"/>
      <c r="J85" s="69">
        <f t="shared" si="0"/>
        <v>171980154.69643226</v>
      </c>
      <c r="K85" s="75"/>
    </row>
    <row r="86" spans="4:96" s="10" customFormat="1" ht="27.75" hidden="1" customHeight="1" x14ac:dyDescent="0.2">
      <c r="D86" s="65"/>
      <c r="E86" s="66"/>
      <c r="F86" s="67"/>
      <c r="G86" s="68"/>
      <c r="H86" s="69"/>
      <c r="I86" s="69"/>
      <c r="J86" s="69">
        <f t="shared" si="0"/>
        <v>171980154.69643226</v>
      </c>
      <c r="K86" s="75"/>
    </row>
    <row r="87" spans="4:96" s="10" customFormat="1" ht="27.75" hidden="1" customHeight="1" x14ac:dyDescent="0.2">
      <c r="D87" s="65"/>
      <c r="E87" s="66"/>
      <c r="F87" s="67"/>
      <c r="G87" s="68"/>
      <c r="H87" s="69"/>
      <c r="I87" s="69"/>
      <c r="J87" s="69">
        <f t="shared" si="0"/>
        <v>171980154.69643226</v>
      </c>
      <c r="K87" s="75"/>
    </row>
    <row r="88" spans="4:96" s="10" customFormat="1" ht="27.75" hidden="1" customHeight="1" x14ac:dyDescent="0.2">
      <c r="D88" s="65"/>
      <c r="E88" s="66"/>
      <c r="F88" s="67"/>
      <c r="G88" s="68"/>
      <c r="H88" s="69"/>
      <c r="I88" s="69"/>
      <c r="J88" s="69">
        <f t="shared" si="0"/>
        <v>171980154.69643226</v>
      </c>
      <c r="K88" s="75"/>
    </row>
    <row r="89" spans="4:96" s="10" customFormat="1" ht="27.75" hidden="1" customHeight="1" x14ac:dyDescent="0.2">
      <c r="D89" s="65"/>
      <c r="E89" s="66"/>
      <c r="F89" s="67"/>
      <c r="G89" s="68"/>
      <c r="H89" s="69"/>
      <c r="I89" s="69"/>
      <c r="J89" s="69">
        <f t="shared" si="0"/>
        <v>171980154.69643226</v>
      </c>
      <c r="K89" s="75"/>
    </row>
    <row r="90" spans="4:96" s="10" customFormat="1" ht="27.75" hidden="1" customHeight="1" x14ac:dyDescent="0.2">
      <c r="D90" s="65"/>
      <c r="E90" s="66"/>
      <c r="F90" s="67"/>
      <c r="G90" s="68"/>
      <c r="H90" s="69"/>
      <c r="I90" s="69"/>
      <c r="J90" s="69">
        <f t="shared" si="0"/>
        <v>171980154.69643226</v>
      </c>
      <c r="K90" s="75"/>
    </row>
    <row r="91" spans="4:96" s="10" customFormat="1" ht="27.75" hidden="1" customHeight="1" x14ac:dyDescent="0.2">
      <c r="D91" s="65"/>
      <c r="E91" s="66"/>
      <c r="F91" s="67"/>
      <c r="G91" s="68"/>
      <c r="H91" s="69"/>
      <c r="I91" s="69"/>
      <c r="J91" s="69">
        <f t="shared" si="0"/>
        <v>171980154.69643226</v>
      </c>
      <c r="K91" s="75"/>
    </row>
    <row r="92" spans="4:96" s="10" customFormat="1" ht="27.75" hidden="1" customHeight="1" x14ac:dyDescent="0.2">
      <c r="D92" s="65"/>
      <c r="E92" s="66"/>
      <c r="F92" s="67"/>
      <c r="G92" s="68"/>
      <c r="H92" s="69"/>
      <c r="I92" s="69"/>
      <c r="J92" s="69">
        <f t="shared" si="0"/>
        <v>171980154.69643226</v>
      </c>
      <c r="K92" s="75"/>
    </row>
    <row r="93" spans="4:96" s="10" customFormat="1" ht="20.25" hidden="1" customHeight="1" x14ac:dyDescent="0.2">
      <c r="D93" s="65"/>
      <c r="E93" s="66"/>
      <c r="F93" s="67"/>
      <c r="G93" s="68"/>
      <c r="H93" s="69"/>
      <c r="I93" s="69"/>
      <c r="J93" s="69">
        <f t="shared" si="0"/>
        <v>171980154.69643226</v>
      </c>
      <c r="K93" s="75"/>
    </row>
    <row r="94" spans="4:96" s="10" customFormat="1" ht="20.25" hidden="1" customHeight="1" thickBot="1" x14ac:dyDescent="0.25">
      <c r="D94" s="65"/>
      <c r="E94" s="66"/>
      <c r="F94" s="67"/>
      <c r="G94" s="68"/>
      <c r="H94" s="69"/>
      <c r="I94" s="69"/>
      <c r="J94" s="69">
        <f t="shared" si="0"/>
        <v>171980154.69643226</v>
      </c>
      <c r="K94" s="75"/>
    </row>
    <row r="95" spans="4:96" s="11" customFormat="1" ht="20.25" customHeight="1" thickBot="1" x14ac:dyDescent="0.25">
      <c r="D95" s="222" t="s">
        <v>8</v>
      </c>
      <c r="E95" s="223"/>
      <c r="F95" s="223"/>
      <c r="G95" s="223"/>
      <c r="H95" s="88">
        <f>SUM(H17:H94)</f>
        <v>1666425.54</v>
      </c>
      <c r="I95" s="88">
        <f>SUM(I17:I94)</f>
        <v>65764483.030000001</v>
      </c>
      <c r="J95" s="89">
        <f>+J16+H95-I95</f>
        <v>171980154.69643223</v>
      </c>
      <c r="K95" s="25">
        <f>+J95-'[1]CTA. NOMINA 2000'!$G$188</f>
        <v>0</v>
      </c>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row>
    <row r="96" spans="4:96" s="11" customFormat="1" ht="18" x14ac:dyDescent="0.2">
      <c r="D96" s="82"/>
      <c r="E96" s="82"/>
      <c r="F96" s="82"/>
      <c r="G96" s="82"/>
      <c r="H96" s="83"/>
      <c r="I96" s="83"/>
      <c r="J96" s="84"/>
      <c r="K96" s="25"/>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row>
    <row r="97" spans="4:96" s="11" customFormat="1" ht="14.25" x14ac:dyDescent="0.2">
      <c r="D97" s="82"/>
      <c r="E97" s="82"/>
      <c r="F97" s="82"/>
      <c r="G97" s="33"/>
      <c r="H97" s="9"/>
      <c r="I97" s="78"/>
      <c r="J97" s="9"/>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row>
    <row r="98" spans="4:96" s="11" customFormat="1" ht="14.25" x14ac:dyDescent="0.2">
      <c r="D98" s="82"/>
      <c r="E98" s="82"/>
      <c r="F98" s="82"/>
      <c r="G98" s="33"/>
      <c r="H98" s="9"/>
      <c r="I98" s="78"/>
      <c r="J98" s="9"/>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row>
    <row r="99" spans="4:96" s="11" customFormat="1" ht="14.25" x14ac:dyDescent="0.2">
      <c r="D99" s="82"/>
      <c r="E99" s="82"/>
      <c r="F99" s="82"/>
      <c r="G99" s="33"/>
      <c r="H99" s="9"/>
      <c r="I99" s="78"/>
      <c r="J99" s="9"/>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row>
    <row r="100" spans="4:96" s="11" customFormat="1" ht="14.25" x14ac:dyDescent="0.2">
      <c r="D100" s="9"/>
      <c r="E100" s="77" t="s">
        <v>33</v>
      </c>
      <c r="F100" s="9"/>
      <c r="G100" s="33" t="s">
        <v>37</v>
      </c>
      <c r="H100" s="9"/>
      <c r="I100" s="77" t="s">
        <v>34</v>
      </c>
      <c r="J100" s="9"/>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row>
    <row r="101" spans="4:96" s="11" customFormat="1" ht="14.25" x14ac:dyDescent="0.2">
      <c r="D101" s="9"/>
      <c r="E101" s="77" t="s">
        <v>28</v>
      </c>
      <c r="F101" s="9"/>
      <c r="G101" s="77" t="s">
        <v>29</v>
      </c>
      <c r="H101" s="9"/>
      <c r="I101" s="77" t="s">
        <v>32</v>
      </c>
      <c r="J101" s="9"/>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row>
    <row r="102" spans="4:96" s="11" customFormat="1" ht="14.25" x14ac:dyDescent="0.2">
      <c r="D102" s="9"/>
      <c r="E102" s="77" t="s">
        <v>30</v>
      </c>
      <c r="F102" s="9"/>
      <c r="G102" s="77" t="s">
        <v>56</v>
      </c>
      <c r="H102" s="9"/>
      <c r="I102" s="77" t="s">
        <v>57</v>
      </c>
      <c r="J102" s="9"/>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row>
    <row r="103" spans="4:96" s="11" customFormat="1" ht="14.25" x14ac:dyDescent="0.2">
      <c r="D103" s="9"/>
      <c r="E103" s="77" t="s">
        <v>31</v>
      </c>
      <c r="F103" s="9"/>
      <c r="G103" s="77" t="s">
        <v>46</v>
      </c>
      <c r="H103" s="9"/>
      <c r="I103" s="77" t="s">
        <v>45</v>
      </c>
      <c r="J103" s="9"/>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row>
    <row r="104" spans="4:96" s="11" customFormat="1" x14ac:dyDescent="0.2">
      <c r="D104" s="9"/>
      <c r="E104" s="9"/>
      <c r="F104" s="9"/>
      <c r="H104" s="9"/>
      <c r="I104" s="9"/>
      <c r="J104" s="9"/>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row>
    <row r="105" spans="4:96" s="11" customFormat="1" x14ac:dyDescent="0.2">
      <c r="D105" s="9"/>
      <c r="E105" s="9"/>
      <c r="F105" s="9"/>
      <c r="H105" s="9"/>
      <c r="I105" s="9"/>
      <c r="J105" s="9"/>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row>
    <row r="106" spans="4:96" s="11" customFormat="1" x14ac:dyDescent="0.2">
      <c r="D106" s="9"/>
      <c r="E106" s="9"/>
      <c r="F106" s="9"/>
      <c r="H106" s="9"/>
      <c r="I106" s="9"/>
      <c r="J106" s="9"/>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row>
    <row r="107" spans="4:96" s="11" customFormat="1" x14ac:dyDescent="0.2">
      <c r="D107" s="9"/>
      <c r="E107" s="9"/>
      <c r="F107" s="9"/>
      <c r="H107" s="9"/>
      <c r="I107" s="9"/>
      <c r="J107" s="9"/>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row>
    <row r="108" spans="4:96" s="11" customFormat="1" x14ac:dyDescent="0.2">
      <c r="D108" s="9"/>
      <c r="E108" s="9"/>
      <c r="F108" s="9"/>
      <c r="G108" s="1"/>
      <c r="H108" s="1"/>
      <c r="I108" s="1"/>
      <c r="J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row>
    <row r="109" spans="4:96" s="11" customFormat="1" x14ac:dyDescent="0.2">
      <c r="D109" s="1"/>
      <c r="E109" s="1"/>
      <c r="F109" s="1"/>
      <c r="G109" s="1"/>
      <c r="H109" s="1"/>
      <c r="I109" s="1"/>
      <c r="J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row>
    <row r="110" spans="4:96" s="11" customFormat="1" x14ac:dyDescent="0.2">
      <c r="D110" s="1"/>
      <c r="E110" s="1"/>
      <c r="F110" s="1"/>
      <c r="G110" s="1"/>
      <c r="H110" s="1"/>
      <c r="I110" s="1"/>
      <c r="J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row>
    <row r="111" spans="4:96" s="11" customFormat="1" x14ac:dyDescent="0.2">
      <c r="D111" s="1"/>
      <c r="E111" s="1"/>
      <c r="F111" s="1"/>
      <c r="G111" s="1"/>
      <c r="H111" s="1"/>
      <c r="I111" s="1"/>
      <c r="J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row>
    <row r="112" spans="4:96" s="11" customFormat="1" x14ac:dyDescent="0.2">
      <c r="D112" s="1"/>
      <c r="E112" s="1"/>
      <c r="F112" s="1"/>
      <c r="G112" s="1"/>
      <c r="H112" s="1"/>
      <c r="I112" s="1"/>
      <c r="J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row>
    <row r="113" spans="4:96" s="11" customFormat="1" x14ac:dyDescent="0.2">
      <c r="D113" s="1"/>
      <c r="E113" s="1"/>
      <c r="F113" s="1"/>
      <c r="G113" s="1"/>
      <c r="H113" s="1"/>
      <c r="I113" s="1"/>
      <c r="J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row>
    <row r="114" spans="4:96" s="11" customFormat="1" x14ac:dyDescent="0.2">
      <c r="D114" s="1"/>
      <c r="E114" s="1"/>
      <c r="F114" s="1"/>
      <c r="G114" s="1"/>
      <c r="H114" s="1"/>
      <c r="I114" s="1"/>
      <c r="J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row>
    <row r="115" spans="4:96" s="11" customFormat="1" x14ac:dyDescent="0.2">
      <c r="D115" s="1"/>
      <c r="E115" s="1"/>
      <c r="F115" s="1"/>
      <c r="G115" s="1"/>
      <c r="H115" s="1"/>
      <c r="I115" s="1"/>
      <c r="J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row>
    <row r="116" spans="4:96" s="11" customFormat="1" x14ac:dyDescent="0.2">
      <c r="D116" s="1"/>
      <c r="E116" s="1"/>
      <c r="F116" s="1"/>
      <c r="G116" s="9"/>
      <c r="H116" s="1"/>
      <c r="I116" s="1"/>
      <c r="J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row>
    <row r="117" spans="4:96" x14ac:dyDescent="0.2">
      <c r="H117" s="9"/>
      <c r="I117" s="9"/>
      <c r="J117" s="9"/>
    </row>
    <row r="118" spans="4:96" x14ac:dyDescent="0.2">
      <c r="D118" s="9"/>
      <c r="E118" s="9"/>
      <c r="F118" s="9"/>
    </row>
    <row r="138" spans="4:4" ht="15" x14ac:dyDescent="0.2">
      <c r="D138" s="80"/>
    </row>
  </sheetData>
  <mergeCells count="8">
    <mergeCell ref="D8:J8"/>
    <mergeCell ref="D9:J9"/>
    <mergeCell ref="D95:G95"/>
    <mergeCell ref="D10:J10"/>
    <mergeCell ref="D11:J11"/>
    <mergeCell ref="D13:D15"/>
    <mergeCell ref="E13:J13"/>
    <mergeCell ref="E14:I14"/>
  </mergeCells>
  <printOptions horizontalCentered="1"/>
  <pageMargins left="0.25" right="0.25" top="0.75" bottom="0.75" header="0.3" footer="0.3"/>
  <pageSetup scale="60" orientation="portrait" r:id="rId1"/>
  <headerFooter alignWithMargins="0">
    <oddFooter>Página &amp;P</oddFooter>
  </headerFooter>
  <rowBreaks count="2" manualBreakCount="2">
    <brk id="32" max="9" man="1"/>
    <brk id="6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CR84"/>
  <sheetViews>
    <sheetView topLeftCell="C8" zoomScale="85" zoomScaleNormal="85" zoomScaleSheetLayoutView="70" workbookViewId="0">
      <selection activeCell="K31" sqref="K31"/>
    </sheetView>
  </sheetViews>
  <sheetFormatPr baseColWidth="10" defaultColWidth="9.140625" defaultRowHeight="12.75" x14ac:dyDescent="0.2"/>
  <cols>
    <col min="1" max="1" width="0" style="11" hidden="1" customWidth="1"/>
    <col min="2" max="2" width="9.140625" style="11" hidden="1" customWidth="1"/>
    <col min="3" max="3" width="5" style="11" customWidth="1"/>
    <col min="4" max="4" width="6" style="1" customWidth="1"/>
    <col min="5" max="5" width="24.5703125" style="1" customWidth="1"/>
    <col min="6" max="6" width="18.85546875" style="1" customWidth="1"/>
    <col min="7" max="7" width="41.85546875" style="1" customWidth="1"/>
    <col min="8" max="8" width="20.42578125" style="1" customWidth="1"/>
    <col min="9" max="9" width="21" style="1" customWidth="1"/>
    <col min="10" max="10" width="24.4257812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225" t="s">
        <v>10</v>
      </c>
      <c r="E8" s="225"/>
      <c r="F8" s="225"/>
      <c r="G8" s="225"/>
      <c r="H8" s="225"/>
      <c r="I8" s="225"/>
      <c r="J8" s="225"/>
      <c r="K8" s="16"/>
      <c r="L8" s="16"/>
    </row>
    <row r="9" spans="1:14" s="14" customFormat="1" ht="18.75" x14ac:dyDescent="0.2">
      <c r="C9" s="15"/>
      <c r="D9" s="226" t="s">
        <v>23</v>
      </c>
      <c r="E9" s="226"/>
      <c r="F9" s="226"/>
      <c r="G9" s="226"/>
      <c r="H9" s="226"/>
      <c r="I9" s="226"/>
      <c r="J9" s="226"/>
    </row>
    <row r="10" spans="1:14" s="14" customFormat="1" ht="18" customHeight="1" x14ac:dyDescent="0.2">
      <c r="B10" s="15"/>
      <c r="C10" s="15"/>
      <c r="D10" s="226" t="s">
        <v>19</v>
      </c>
      <c r="E10" s="226"/>
      <c r="F10" s="226"/>
      <c r="G10" s="226"/>
      <c r="H10" s="226"/>
      <c r="I10" s="226"/>
      <c r="J10" s="226"/>
    </row>
    <row r="11" spans="1:14" s="14" customFormat="1" ht="18.75" customHeight="1" x14ac:dyDescent="0.2">
      <c r="D11" s="226" t="s">
        <v>80</v>
      </c>
      <c r="E11" s="226"/>
      <c r="F11" s="226"/>
      <c r="G11" s="226"/>
      <c r="H11" s="226"/>
      <c r="I11" s="226"/>
      <c r="J11" s="226"/>
    </row>
    <row r="12" spans="1:14" s="14" customFormat="1" ht="18.75" x14ac:dyDescent="0.2">
      <c r="D12" s="74"/>
      <c r="E12" s="74"/>
      <c r="F12" s="74"/>
      <c r="G12" s="74"/>
      <c r="H12" s="74"/>
      <c r="I12" s="74"/>
      <c r="J12" s="74"/>
    </row>
    <row r="13" spans="1:14" s="11" customFormat="1" ht="19.5" customHeight="1" thickBot="1" x14ac:dyDescent="0.25"/>
    <row r="14" spans="1:14" s="3" customFormat="1" ht="27.75" customHeight="1" thickTop="1" thickBot="1" x14ac:dyDescent="0.25">
      <c r="A14" s="7"/>
      <c r="B14" s="7"/>
      <c r="C14" s="7"/>
      <c r="D14" s="227"/>
      <c r="E14" s="228" t="s">
        <v>23</v>
      </c>
      <c r="F14" s="228"/>
      <c r="G14" s="228"/>
      <c r="H14" s="228"/>
      <c r="I14" s="228"/>
      <c r="J14" s="228"/>
      <c r="K14" s="7"/>
      <c r="L14" s="7"/>
      <c r="M14" s="7"/>
      <c r="N14" s="7"/>
    </row>
    <row r="15" spans="1:14" s="3" customFormat="1" ht="18" customHeight="1" thickTop="1" thickBot="1" x14ac:dyDescent="0.25">
      <c r="A15" s="7"/>
      <c r="B15" s="7"/>
      <c r="C15" s="7"/>
      <c r="D15" s="227"/>
      <c r="E15" s="229" t="s">
        <v>24</v>
      </c>
      <c r="F15" s="229"/>
      <c r="G15" s="229"/>
      <c r="H15" s="229"/>
      <c r="I15" s="229"/>
      <c r="J15" s="46">
        <f>+'[1]CTA. FONDOCYT 960'!$J$13</f>
        <v>1178467.0799999998</v>
      </c>
      <c r="K15" s="7"/>
      <c r="L15" s="7"/>
      <c r="M15" s="7"/>
      <c r="N15" s="7"/>
    </row>
    <row r="16" spans="1:14" s="3" customFormat="1" ht="32.25" customHeight="1" thickTop="1" thickBot="1" x14ac:dyDescent="0.25">
      <c r="A16" s="7"/>
      <c r="B16" s="7"/>
      <c r="C16" s="7"/>
      <c r="D16" s="227"/>
      <c r="E16" s="57" t="s">
        <v>4</v>
      </c>
      <c r="F16" s="57" t="s">
        <v>5</v>
      </c>
      <c r="G16" s="57" t="s">
        <v>6</v>
      </c>
      <c r="H16" s="57" t="s">
        <v>0</v>
      </c>
      <c r="I16" s="57" t="s">
        <v>1</v>
      </c>
      <c r="J16" s="57" t="s">
        <v>2</v>
      </c>
      <c r="K16" s="7"/>
      <c r="L16" s="7"/>
      <c r="M16" s="7"/>
      <c r="N16" s="7"/>
    </row>
    <row r="17" spans="4:96" s="10" customFormat="1" ht="26.25" customHeight="1" thickTop="1" x14ac:dyDescent="0.2">
      <c r="D17" s="107"/>
      <c r="E17" s="108"/>
      <c r="F17" s="107"/>
      <c r="G17" s="108">
        <f>+'INGRESOS CUENTA COLECT'!D17</f>
        <v>46081</v>
      </c>
      <c r="H17" s="109"/>
      <c r="I17" s="110">
        <v>0</v>
      </c>
      <c r="J17" s="109">
        <f>+J15</f>
        <v>1178467.0799999998</v>
      </c>
    </row>
    <row r="18" spans="4:96" s="10" customFormat="1" ht="26.25" hidden="1" customHeight="1" x14ac:dyDescent="0.2">
      <c r="D18" s="162"/>
      <c r="E18" s="163"/>
      <c r="F18" s="164"/>
      <c r="G18" s="189"/>
      <c r="H18" s="165"/>
      <c r="I18" s="166"/>
      <c r="J18" s="69">
        <f>J17+H18-I18</f>
        <v>1178467.0799999998</v>
      </c>
    </row>
    <row r="19" spans="4:96" s="10" customFormat="1" ht="26.25" hidden="1" customHeight="1" x14ac:dyDescent="0.2">
      <c r="D19" s="218"/>
      <c r="E19" s="217"/>
      <c r="F19" s="216"/>
      <c r="G19" s="215"/>
      <c r="H19" s="219"/>
      <c r="I19" s="221"/>
      <c r="J19" s="220">
        <f>J18+H19-I19</f>
        <v>1178467.0799999998</v>
      </c>
    </row>
    <row r="20" spans="4:96" s="10" customFormat="1" ht="26.25" hidden="1" customHeight="1" x14ac:dyDescent="0.2">
      <c r="D20" s="218"/>
      <c r="E20" s="217"/>
      <c r="F20" s="216"/>
      <c r="G20" s="215"/>
      <c r="H20" s="219"/>
      <c r="I20" s="221"/>
      <c r="J20" s="220">
        <f t="shared" ref="J20:J29" si="0">J19+H20-I20</f>
        <v>1178467.0799999998</v>
      </c>
    </row>
    <row r="21" spans="4:96" s="10" customFormat="1" ht="26.25" hidden="1" customHeight="1" x14ac:dyDescent="0.2">
      <c r="D21" s="218"/>
      <c r="E21" s="217"/>
      <c r="F21" s="216"/>
      <c r="G21" s="215"/>
      <c r="H21" s="219"/>
      <c r="I21" s="221"/>
      <c r="J21" s="220">
        <f t="shared" si="0"/>
        <v>1178467.0799999998</v>
      </c>
    </row>
    <row r="22" spans="4:96" s="10" customFormat="1" ht="26.25" customHeight="1" thickBot="1" x14ac:dyDescent="0.25">
      <c r="D22" s="218"/>
      <c r="E22" s="217">
        <v>46112</v>
      </c>
      <c r="F22" s="216"/>
      <c r="G22" s="215" t="s">
        <v>27</v>
      </c>
      <c r="H22" s="219"/>
      <c r="I22" s="221">
        <v>175</v>
      </c>
      <c r="J22" s="220">
        <f t="shared" si="0"/>
        <v>1178292.0799999998</v>
      </c>
    </row>
    <row r="23" spans="4:96" s="10" customFormat="1" ht="26.25" hidden="1" customHeight="1" x14ac:dyDescent="0.2">
      <c r="D23" s="209"/>
      <c r="E23" s="210"/>
      <c r="F23" s="211"/>
      <c r="G23" s="212"/>
      <c r="H23" s="213"/>
      <c r="I23" s="214"/>
      <c r="J23" s="69">
        <f t="shared" si="0"/>
        <v>1178292.0799999998</v>
      </c>
    </row>
    <row r="24" spans="4:96" s="10" customFormat="1" ht="26.25" hidden="1" customHeight="1" x14ac:dyDescent="0.2">
      <c r="D24" s="209"/>
      <c r="E24" s="210"/>
      <c r="F24" s="211"/>
      <c r="G24" s="212"/>
      <c r="H24" s="213"/>
      <c r="I24" s="214"/>
      <c r="J24" s="69">
        <f t="shared" si="0"/>
        <v>1178292.0799999998</v>
      </c>
    </row>
    <row r="25" spans="4:96" s="10" customFormat="1" ht="26.25" hidden="1" customHeight="1" x14ac:dyDescent="0.2">
      <c r="D25" s="209"/>
      <c r="E25" s="210"/>
      <c r="F25" s="211"/>
      <c r="G25" s="212"/>
      <c r="H25" s="213"/>
      <c r="I25" s="214"/>
      <c r="J25" s="69">
        <f t="shared" si="0"/>
        <v>1178292.0799999998</v>
      </c>
    </row>
    <row r="26" spans="4:96" s="10" customFormat="1" ht="26.25" hidden="1" customHeight="1" x14ac:dyDescent="0.2">
      <c r="D26" s="209"/>
      <c r="E26" s="210"/>
      <c r="F26" s="211"/>
      <c r="G26" s="212"/>
      <c r="H26" s="213"/>
      <c r="I26" s="214"/>
      <c r="J26" s="69">
        <f t="shared" si="0"/>
        <v>1178292.0799999998</v>
      </c>
    </row>
    <row r="27" spans="4:96" s="10" customFormat="1" ht="26.25" hidden="1" customHeight="1" x14ac:dyDescent="0.2">
      <c r="D27" s="209"/>
      <c r="E27" s="210"/>
      <c r="F27" s="211"/>
      <c r="G27" s="212"/>
      <c r="H27" s="213"/>
      <c r="I27" s="214"/>
      <c r="J27" s="69">
        <f t="shared" si="0"/>
        <v>1178292.0799999998</v>
      </c>
    </row>
    <row r="28" spans="4:96" s="10" customFormat="1" ht="26.25" hidden="1" customHeight="1" x14ac:dyDescent="0.2">
      <c r="D28" s="209"/>
      <c r="E28" s="210"/>
      <c r="F28" s="211"/>
      <c r="G28" s="212"/>
      <c r="H28" s="213"/>
      <c r="I28" s="214"/>
      <c r="J28" s="69">
        <f t="shared" si="0"/>
        <v>1178292.0799999998</v>
      </c>
    </row>
    <row r="29" spans="4:96" s="10" customFormat="1" ht="26.25" hidden="1" customHeight="1" thickBot="1" x14ac:dyDescent="0.25">
      <c r="D29" s="209"/>
      <c r="E29" s="210"/>
      <c r="F29" s="211"/>
      <c r="G29" s="212"/>
      <c r="H29" s="213"/>
      <c r="I29" s="214"/>
      <c r="J29" s="69">
        <f t="shared" si="0"/>
        <v>1178292.0799999998</v>
      </c>
    </row>
    <row r="30" spans="4:96" s="11" customFormat="1" ht="19.5" thickTop="1" thickBot="1" x14ac:dyDescent="0.25">
      <c r="D30" s="239" t="s">
        <v>8</v>
      </c>
      <c r="E30" s="239"/>
      <c r="F30" s="239"/>
      <c r="G30" s="239"/>
      <c r="H30" s="70">
        <v>0</v>
      </c>
      <c r="I30" s="70">
        <f>SUM(I18:I22)</f>
        <v>175</v>
      </c>
      <c r="J30" s="70">
        <f>+J15+H30-I30</f>
        <v>1178292.0799999998</v>
      </c>
      <c r="K30" s="25">
        <f>+J30-'[1]CTA. FONDOCYT 960'!$J$14</f>
        <v>0</v>
      </c>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4:96" s="11" customFormat="1" ht="17.25" thickTop="1" x14ac:dyDescent="0.2">
      <c r="D31" s="5"/>
      <c r="E31" s="5"/>
      <c r="F31" s="5"/>
      <c r="G31" s="5"/>
      <c r="H31" s="8"/>
      <c r="I31" s="8"/>
      <c r="J31" s="8"/>
      <c r="K31" s="11" t="s">
        <v>25</v>
      </c>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4:96" s="11" customFormat="1" ht="16.5" x14ac:dyDescent="0.2">
      <c r="D32" s="5"/>
      <c r="E32" s="5"/>
      <c r="F32" s="5"/>
      <c r="G32" s="5"/>
      <c r="H32" s="8"/>
      <c r="I32" s="8"/>
      <c r="J32" s="8"/>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6.5" x14ac:dyDescent="0.2">
      <c r="D33" s="5"/>
      <c r="E33" s="5"/>
      <c r="F33" s="5"/>
      <c r="G33" s="5"/>
      <c r="H33" s="8"/>
      <c r="I33" s="8"/>
      <c r="J33" s="8"/>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6.5" x14ac:dyDescent="0.2">
      <c r="D34" s="5"/>
      <c r="E34" s="5"/>
      <c r="F34" s="5"/>
      <c r="G34" s="5"/>
      <c r="H34" s="8"/>
      <c r="I34" s="8"/>
      <c r="J34" s="8"/>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6.5" x14ac:dyDescent="0.2">
      <c r="D35" s="5"/>
      <c r="E35" s="77" t="s">
        <v>33</v>
      </c>
      <c r="F35" s="9"/>
      <c r="G35" s="78" t="s">
        <v>35</v>
      </c>
      <c r="H35" s="9"/>
      <c r="I35" s="77" t="s">
        <v>34</v>
      </c>
      <c r="J35" s="9"/>
      <c r="K35" s="22"/>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6.5" x14ac:dyDescent="0.2">
      <c r="D36" s="5"/>
      <c r="E36" s="77" t="s">
        <v>28</v>
      </c>
      <c r="F36" s="9"/>
      <c r="G36" s="77" t="s">
        <v>29</v>
      </c>
      <c r="H36" s="9"/>
      <c r="I36" s="77" t="s">
        <v>32</v>
      </c>
      <c r="J36" s="9"/>
      <c r="K36" s="22"/>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6.5" x14ac:dyDescent="0.2">
      <c r="D37" s="5"/>
      <c r="E37" s="77" t="s">
        <v>30</v>
      </c>
      <c r="F37" s="9"/>
      <c r="G37" s="77" t="s">
        <v>56</v>
      </c>
      <c r="H37" s="9"/>
      <c r="I37" s="77" t="s">
        <v>57</v>
      </c>
      <c r="J37" s="9"/>
      <c r="K37" s="22"/>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16.5" x14ac:dyDescent="0.2">
      <c r="D38" s="5"/>
      <c r="E38" s="77" t="s">
        <v>31</v>
      </c>
      <c r="F38" s="9"/>
      <c r="G38" s="77" t="s">
        <v>46</v>
      </c>
      <c r="H38" s="9"/>
      <c r="I38" s="77" t="s">
        <v>45</v>
      </c>
      <c r="J38" s="9"/>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s="11" customFormat="1" ht="16.5" x14ac:dyDescent="0.2">
      <c r="D39" s="5"/>
      <c r="E39" s="9"/>
      <c r="F39" s="9"/>
      <c r="J39" s="9"/>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4:96" s="11" customFormat="1" ht="16.5" x14ac:dyDescent="0.2">
      <c r="D40" s="5"/>
      <c r="E40" s="9"/>
      <c r="F40" s="9"/>
      <c r="H40" s="9"/>
      <c r="I40" s="9"/>
      <c r="J40" s="9"/>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4:96" s="11" customFormat="1" ht="16.5" x14ac:dyDescent="0.2">
      <c r="D41" s="5"/>
      <c r="E41" s="9"/>
      <c r="F41" s="9"/>
      <c r="H41" s="9"/>
      <c r="I41" s="9"/>
      <c r="J41" s="9"/>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4:96" s="11" customFormat="1" ht="16.5" x14ac:dyDescent="0.2">
      <c r="D42" s="5"/>
      <c r="E42" s="9"/>
      <c r="F42" s="9"/>
      <c r="H42" s="9"/>
      <c r="I42" s="9"/>
      <c r="J42" s="9"/>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4:96" s="11" customFormat="1" ht="16.5" x14ac:dyDescent="0.2">
      <c r="D43" s="5"/>
      <c r="E43" s="9"/>
      <c r="F43" s="9"/>
      <c r="G43" s="78"/>
      <c r="H43" s="9"/>
      <c r="I43" s="9"/>
      <c r="J43" s="9"/>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4:96" s="11" customFormat="1" ht="16.5" x14ac:dyDescent="0.2">
      <c r="D44" s="5"/>
      <c r="E44" s="5"/>
      <c r="F44" s="5"/>
      <c r="G44" s="5"/>
      <c r="H44" s="8"/>
      <c r="I44" s="8"/>
      <c r="J44" s="8"/>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4:96" s="11" customFormat="1" ht="18" x14ac:dyDescent="0.2">
      <c r="D45" s="18"/>
      <c r="E45" s="19"/>
      <c r="F45" s="18"/>
      <c r="G45" s="18"/>
      <c r="H45" s="20"/>
      <c r="I45" s="20"/>
      <c r="J45" s="20"/>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4:96" s="11" customFormat="1" ht="16.5" x14ac:dyDescent="0.2">
      <c r="D46" s="5"/>
      <c r="E46" s="6"/>
      <c r="F46" s="3"/>
      <c r="G46" s="3"/>
      <c r="H46" s="4"/>
      <c r="I46" s="4"/>
      <c r="J46" s="4"/>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4:96" s="11" customFormat="1" ht="16.5" x14ac:dyDescent="0.2">
      <c r="D47" s="240"/>
      <c r="E47" s="240"/>
      <c r="F47" s="240"/>
      <c r="G47" s="240"/>
      <c r="H47" s="240"/>
      <c r="I47" s="240"/>
      <c r="J47" s="240"/>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4:96" s="11" customFormat="1" ht="16.5" x14ac:dyDescent="0.2">
      <c r="D48" s="241"/>
      <c r="E48" s="241"/>
      <c r="F48" s="241"/>
      <c r="G48" s="241"/>
      <c r="H48" s="241"/>
      <c r="I48" s="241"/>
      <c r="J48" s="24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4:96" s="11" customFormat="1" ht="20.25" x14ac:dyDescent="0.2">
      <c r="D49" s="232"/>
      <c r="E49" s="232"/>
      <c r="F49" s="232"/>
      <c r="G49" s="232"/>
      <c r="H49" s="232"/>
      <c r="I49" s="232"/>
      <c r="J49" s="232"/>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4:96" s="11" customFormat="1" ht="20.25" x14ac:dyDescent="0.2">
      <c r="D50" s="232"/>
      <c r="E50" s="232"/>
      <c r="F50" s="232"/>
      <c r="G50" s="232"/>
      <c r="H50" s="232"/>
      <c r="I50" s="232"/>
      <c r="J50" s="232"/>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4:96" s="11" customFormat="1" ht="20.25" x14ac:dyDescent="0.2">
      <c r="D51" s="232"/>
      <c r="E51" s="232"/>
      <c r="F51" s="232"/>
      <c r="G51" s="232"/>
      <c r="H51" s="232"/>
      <c r="I51" s="232"/>
      <c r="J51" s="232"/>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4:96" s="11" customFormat="1" ht="20.25" x14ac:dyDescent="0.2">
      <c r="D52" s="232"/>
      <c r="E52" s="232"/>
      <c r="F52" s="232"/>
      <c r="G52" s="232"/>
      <c r="H52" s="232"/>
      <c r="I52" s="232"/>
      <c r="J52" s="232"/>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x14ac:dyDescent="0.2">
      <c r="D53" s="9"/>
      <c r="E53" s="9"/>
      <c r="F53" s="9"/>
      <c r="G53" s="9"/>
      <c r="H53" s="9"/>
      <c r="I53" s="9"/>
      <c r="J53" s="9"/>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4:96" s="11" customFormat="1" x14ac:dyDescent="0.2">
      <c r="D54" s="9"/>
      <c r="E54" s="9"/>
      <c r="F54" s="9"/>
      <c r="G54" s="9"/>
      <c r="H54" s="9"/>
      <c r="I54" s="9"/>
      <c r="J54" s="9"/>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4:96" s="11" customFormat="1" x14ac:dyDescent="0.2">
      <c r="D55" s="9"/>
      <c r="E55" s="9"/>
      <c r="F55" s="9"/>
      <c r="G55" s="9"/>
      <c r="H55" s="9"/>
      <c r="I55" s="9"/>
      <c r="J55" s="9"/>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spans="4:96" s="11" customFormat="1" x14ac:dyDescent="0.2">
      <c r="D56" s="9"/>
      <c r="E56" s="9"/>
      <c r="F56" s="9"/>
      <c r="G56" s="9"/>
      <c r="H56" s="9"/>
      <c r="I56" s="9"/>
      <c r="J56" s="9"/>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spans="4:96" s="11" customFormat="1" x14ac:dyDescent="0.2">
      <c r="D57" s="9"/>
      <c r="E57" s="9"/>
      <c r="F57" s="9"/>
      <c r="G57" s="9"/>
      <c r="H57" s="9"/>
      <c r="I57" s="9"/>
      <c r="J57" s="9"/>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spans="4:96" s="11" customFormat="1" x14ac:dyDescent="0.2">
      <c r="D58" s="9"/>
      <c r="E58" s="9"/>
      <c r="F58" s="9"/>
      <c r="G58" s="9"/>
      <c r="H58" s="9"/>
      <c r="I58" s="9"/>
      <c r="J58" s="9"/>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spans="4:96" s="11" customFormat="1" x14ac:dyDescent="0.2">
      <c r="D59" s="9"/>
      <c r="E59" s="9"/>
      <c r="F59" s="9"/>
      <c r="G59" s="9"/>
      <c r="H59" s="9"/>
      <c r="I59" s="9"/>
      <c r="J59" s="9"/>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spans="4:96" s="11" customFormat="1" x14ac:dyDescent="0.2">
      <c r="D60" s="9"/>
      <c r="E60" s="9"/>
      <c r="F60" s="9"/>
      <c r="G60" s="9"/>
      <c r="H60" s="9"/>
      <c r="I60" s="9"/>
      <c r="J60" s="9"/>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spans="4:96" s="11" customFormat="1" x14ac:dyDescent="0.2">
      <c r="D61" s="9"/>
      <c r="E61" s="9"/>
      <c r="F61" s="9"/>
      <c r="G61" s="9"/>
      <c r="H61" s="9"/>
      <c r="I61" s="9"/>
      <c r="J61" s="9"/>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spans="4:96" s="11" customFormat="1" x14ac:dyDescent="0.2">
      <c r="D62" s="9"/>
      <c r="E62" s="9"/>
      <c r="F62" s="9"/>
      <c r="G62" s="9"/>
      <c r="H62" s="9"/>
      <c r="I62" s="9"/>
      <c r="J62" s="9"/>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spans="4:96" s="11" customFormat="1" x14ac:dyDescent="0.2">
      <c r="D63" s="9"/>
      <c r="E63" s="9"/>
      <c r="F63" s="9"/>
      <c r="G63" s="9"/>
      <c r="H63" s="9"/>
      <c r="I63" s="9"/>
      <c r="J63" s="9"/>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spans="4:96" s="11" customFormat="1" x14ac:dyDescent="0.2">
      <c r="D64" s="9"/>
      <c r="E64" s="9"/>
      <c r="F64" s="9"/>
      <c r="G64" s="9"/>
      <c r="H64" s="9"/>
      <c r="I64" s="9"/>
      <c r="J64" s="9"/>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83" spans="4:4" ht="13.5" thickBot="1" x14ac:dyDescent="0.25"/>
    <row r="84" spans="4:4" ht="15" x14ac:dyDescent="0.2">
      <c r="D84" s="2"/>
    </row>
  </sheetData>
  <mergeCells count="14">
    <mergeCell ref="D8:J8"/>
    <mergeCell ref="D9:J9"/>
    <mergeCell ref="D10:J10"/>
    <mergeCell ref="D11:J11"/>
    <mergeCell ref="D14:D16"/>
    <mergeCell ref="E14:J14"/>
    <mergeCell ref="E15:I15"/>
    <mergeCell ref="D52:J52"/>
    <mergeCell ref="D30:G30"/>
    <mergeCell ref="D47:J47"/>
    <mergeCell ref="D48:J48"/>
    <mergeCell ref="D49:J49"/>
    <mergeCell ref="D50:J50"/>
    <mergeCell ref="D51:J51"/>
  </mergeCells>
  <printOptions horizontalCentered="1"/>
  <pageMargins left="0" right="0" top="0.15748031496062992" bottom="0.15748031496062992" header="0" footer="0"/>
  <pageSetup scale="63" orientation="portrait" r:id="rId1"/>
  <headerFooter alignWithMargins="0">
    <oddFooter>Página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CR75"/>
  <sheetViews>
    <sheetView topLeftCell="C6" zoomScale="85" zoomScaleNormal="85" zoomScaleSheetLayoutView="70" workbookViewId="0">
      <selection activeCell="K30" sqref="K30"/>
    </sheetView>
  </sheetViews>
  <sheetFormatPr baseColWidth="10" defaultColWidth="9.140625" defaultRowHeight="12.75" x14ac:dyDescent="0.2"/>
  <cols>
    <col min="1" max="1" width="0" style="11" hidden="1" customWidth="1"/>
    <col min="2" max="2" width="4.42578125" style="11" hidden="1" customWidth="1"/>
    <col min="3" max="3" width="4.7109375" style="11" customWidth="1"/>
    <col min="4" max="4" width="5.85546875" style="1" customWidth="1"/>
    <col min="5" max="5" width="13.85546875" style="1" customWidth="1"/>
    <col min="6" max="6" width="13.7109375" style="1" customWidth="1"/>
    <col min="7" max="7" width="52.140625" style="1" customWidth="1"/>
    <col min="8" max="8" width="23.85546875" style="1" customWidth="1"/>
    <col min="9" max="9" width="25.28515625" style="1" customWidth="1"/>
    <col min="10" max="10" width="25.710937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225" t="s">
        <v>10</v>
      </c>
      <c r="E8" s="225"/>
      <c r="F8" s="225"/>
      <c r="G8" s="225"/>
      <c r="H8" s="225"/>
      <c r="I8" s="225"/>
      <c r="J8" s="225"/>
      <c r="K8" s="16"/>
      <c r="L8" s="16"/>
    </row>
    <row r="9" spans="1:14" s="14" customFormat="1" ht="18.75" x14ac:dyDescent="0.2">
      <c r="C9" s="15"/>
      <c r="D9" s="226" t="s">
        <v>48</v>
      </c>
      <c r="E9" s="226"/>
      <c r="F9" s="226"/>
      <c r="G9" s="226"/>
      <c r="H9" s="226"/>
      <c r="I9" s="226"/>
      <c r="J9" s="226"/>
    </row>
    <row r="10" spans="1:14" s="14" customFormat="1" ht="18" customHeight="1" x14ac:dyDescent="0.2">
      <c r="B10" s="15"/>
      <c r="C10" s="15"/>
      <c r="D10" s="226" t="s">
        <v>19</v>
      </c>
      <c r="E10" s="226"/>
      <c r="F10" s="226"/>
      <c r="G10" s="226"/>
      <c r="H10" s="226"/>
      <c r="I10" s="226"/>
      <c r="J10" s="226"/>
    </row>
    <row r="11" spans="1:14" s="14" customFormat="1" ht="18.75" customHeight="1" x14ac:dyDescent="0.2">
      <c r="D11" s="226" t="s">
        <v>80</v>
      </c>
      <c r="E11" s="226"/>
      <c r="F11" s="226"/>
      <c r="G11" s="226"/>
      <c r="H11" s="226"/>
      <c r="I11" s="226"/>
      <c r="J11" s="226"/>
    </row>
    <row r="12" spans="1:14" s="11" customFormat="1" ht="19.5" customHeight="1" thickBot="1" x14ac:dyDescent="0.25">
      <c r="C12" s="242" t="s">
        <v>49</v>
      </c>
      <c r="D12" s="242"/>
      <c r="E12" s="242"/>
      <c r="F12" s="242"/>
      <c r="G12" s="242"/>
      <c r="H12" s="242"/>
      <c r="I12" s="242"/>
      <c r="J12" s="242"/>
    </row>
    <row r="13" spans="1:14" s="3" customFormat="1" ht="26.25" customHeight="1" thickTop="1" thickBot="1" x14ac:dyDescent="0.25">
      <c r="A13" s="7"/>
      <c r="B13" s="7"/>
      <c r="C13" s="7"/>
      <c r="D13" s="227"/>
      <c r="E13" s="228" t="s">
        <v>48</v>
      </c>
      <c r="F13" s="228"/>
      <c r="G13" s="228"/>
      <c r="H13" s="228"/>
      <c r="I13" s="228"/>
      <c r="J13" s="228"/>
      <c r="K13" s="7"/>
      <c r="L13" s="7"/>
      <c r="M13" s="7"/>
      <c r="N13" s="7"/>
    </row>
    <row r="14" spans="1:14" s="3" customFormat="1" ht="18" customHeight="1" thickTop="1" thickBot="1" x14ac:dyDescent="0.25">
      <c r="A14" s="7"/>
      <c r="B14" s="7"/>
      <c r="C14" s="7"/>
      <c r="D14" s="227"/>
      <c r="E14" s="229" t="s">
        <v>7</v>
      </c>
      <c r="F14" s="229"/>
      <c r="G14" s="229"/>
      <c r="H14" s="229"/>
      <c r="I14" s="229"/>
      <c r="J14" s="46">
        <f>+'[1]CTA.  2000 ONCO.'!$G$26</f>
        <v>880230.07999999984</v>
      </c>
      <c r="K14" s="7"/>
      <c r="L14" s="7"/>
      <c r="M14" s="7"/>
      <c r="N14" s="7"/>
    </row>
    <row r="15" spans="1:14" s="3" customFormat="1" ht="45.75" customHeight="1" thickTop="1" thickBot="1" x14ac:dyDescent="0.25">
      <c r="A15" s="7"/>
      <c r="B15" s="7"/>
      <c r="C15" s="7"/>
      <c r="D15" s="227"/>
      <c r="E15" s="57" t="s">
        <v>4</v>
      </c>
      <c r="F15" s="57" t="s">
        <v>5</v>
      </c>
      <c r="G15" s="57" t="s">
        <v>6</v>
      </c>
      <c r="H15" s="57" t="s">
        <v>0</v>
      </c>
      <c r="I15" s="57" t="s">
        <v>1</v>
      </c>
      <c r="J15" s="57" t="s">
        <v>2</v>
      </c>
      <c r="K15" s="7"/>
      <c r="L15" s="7"/>
      <c r="M15" s="7"/>
      <c r="N15" s="7"/>
    </row>
    <row r="16" spans="1:14" s="10" customFormat="1" ht="24.75" customHeight="1" thickTop="1" x14ac:dyDescent="0.2">
      <c r="D16" s="139"/>
      <c r="E16" s="136"/>
      <c r="F16" s="139"/>
      <c r="G16" s="136">
        <f>+'INGRESOS CUENTA COLECT'!D17</f>
        <v>46081</v>
      </c>
      <c r="H16" s="140"/>
      <c r="I16" s="141">
        <v>0</v>
      </c>
      <c r="J16" s="140">
        <f>+J14</f>
        <v>880230.07999999984</v>
      </c>
    </row>
    <row r="17" spans="4:96" s="10" customFormat="1" ht="16.5" x14ac:dyDescent="0.2">
      <c r="D17" s="65"/>
      <c r="E17" s="66">
        <v>46085</v>
      </c>
      <c r="F17" s="67"/>
      <c r="G17" s="81" t="s">
        <v>62</v>
      </c>
      <c r="H17" s="69">
        <v>361.11</v>
      </c>
      <c r="I17" s="69"/>
      <c r="J17" s="69">
        <f>J16+H17-I17</f>
        <v>880591.18999999983</v>
      </c>
    </row>
    <row r="18" spans="4:96" s="10" customFormat="1" ht="16.5" x14ac:dyDescent="0.2">
      <c r="D18" s="65"/>
      <c r="E18" s="66">
        <v>46085</v>
      </c>
      <c r="F18" s="67"/>
      <c r="G18" s="68" t="s">
        <v>62</v>
      </c>
      <c r="H18" s="69">
        <v>1.3</v>
      </c>
      <c r="I18" s="69"/>
      <c r="J18" s="69">
        <f t="shared" ref="J18:J28" si="0">J17+H18-I18</f>
        <v>880592.48999999987</v>
      </c>
    </row>
    <row r="19" spans="4:96" s="10" customFormat="1" ht="17.25" thickBot="1" x14ac:dyDescent="0.25">
      <c r="D19" s="65"/>
      <c r="E19" s="66">
        <v>46087</v>
      </c>
      <c r="F19" s="67"/>
      <c r="G19" s="68" t="s">
        <v>62</v>
      </c>
      <c r="H19" s="69">
        <v>3.91</v>
      </c>
      <c r="I19" s="69"/>
      <c r="J19" s="69">
        <f t="shared" si="0"/>
        <v>880596.39999999991</v>
      </c>
    </row>
    <row r="20" spans="4:96" s="10" customFormat="1" ht="17.25" hidden="1" thickBot="1" x14ac:dyDescent="0.25">
      <c r="D20" s="65"/>
      <c r="E20" s="66">
        <v>46079</v>
      </c>
      <c r="F20" s="67"/>
      <c r="G20" s="68" t="s">
        <v>62</v>
      </c>
      <c r="H20" s="69"/>
      <c r="I20" s="69"/>
      <c r="J20" s="69">
        <f t="shared" si="0"/>
        <v>880596.39999999991</v>
      </c>
    </row>
    <row r="21" spans="4:96" s="10" customFormat="1" ht="16.5" hidden="1" x14ac:dyDescent="0.2">
      <c r="D21" s="65"/>
      <c r="E21" s="66"/>
      <c r="F21" s="67"/>
      <c r="G21" s="68"/>
      <c r="H21" s="69"/>
      <c r="I21" s="69"/>
      <c r="J21" s="69">
        <f t="shared" si="0"/>
        <v>880596.39999999991</v>
      </c>
    </row>
    <row r="22" spans="4:96" s="10" customFormat="1" ht="16.5" hidden="1" x14ac:dyDescent="0.2">
      <c r="D22" s="65"/>
      <c r="E22" s="66"/>
      <c r="F22" s="67"/>
      <c r="G22" s="68"/>
      <c r="H22" s="69"/>
      <c r="I22" s="69"/>
      <c r="J22" s="69">
        <f t="shared" si="0"/>
        <v>880596.39999999991</v>
      </c>
    </row>
    <row r="23" spans="4:96" s="10" customFormat="1" ht="16.5" hidden="1" x14ac:dyDescent="0.2">
      <c r="D23" s="65"/>
      <c r="E23" s="66"/>
      <c r="F23" s="67"/>
      <c r="G23" s="68"/>
      <c r="H23" s="69"/>
      <c r="I23" s="69"/>
      <c r="J23" s="69">
        <f t="shared" si="0"/>
        <v>880596.39999999991</v>
      </c>
    </row>
    <row r="24" spans="4:96" s="10" customFormat="1" ht="16.5" hidden="1" x14ac:dyDescent="0.2">
      <c r="D24" s="65"/>
      <c r="E24" s="66"/>
      <c r="F24" s="67"/>
      <c r="G24" s="68"/>
      <c r="H24" s="69"/>
      <c r="I24" s="69"/>
      <c r="J24" s="69">
        <f t="shared" si="0"/>
        <v>880596.39999999991</v>
      </c>
    </row>
    <row r="25" spans="4:96" s="10" customFormat="1" ht="16.5" hidden="1" x14ac:dyDescent="0.2">
      <c r="D25" s="65"/>
      <c r="E25" s="66"/>
      <c r="F25" s="67"/>
      <c r="G25" s="68"/>
      <c r="H25" s="69"/>
      <c r="I25" s="69"/>
      <c r="J25" s="69">
        <f t="shared" si="0"/>
        <v>880596.39999999991</v>
      </c>
    </row>
    <row r="26" spans="4:96" s="10" customFormat="1" ht="17.25" hidden="1" thickBot="1" x14ac:dyDescent="0.25">
      <c r="D26" s="65"/>
      <c r="E26" s="66"/>
      <c r="F26" s="67"/>
      <c r="G26" s="68"/>
      <c r="H26" s="69"/>
      <c r="I26" s="69"/>
      <c r="J26" s="69">
        <f t="shared" si="0"/>
        <v>880596.39999999991</v>
      </c>
    </row>
    <row r="27" spans="4:96" s="10" customFormat="1" ht="16.5" hidden="1" x14ac:dyDescent="0.2">
      <c r="D27" s="65"/>
      <c r="E27" s="66"/>
      <c r="F27" s="67"/>
      <c r="G27" s="68"/>
      <c r="H27" s="69"/>
      <c r="I27" s="69"/>
      <c r="J27" s="69">
        <f t="shared" si="0"/>
        <v>880596.39999999991</v>
      </c>
    </row>
    <row r="28" spans="4:96" s="10" customFormat="1" ht="27.75" hidden="1" customHeight="1" thickBot="1" x14ac:dyDescent="0.25">
      <c r="D28" s="65"/>
      <c r="E28" s="66"/>
      <c r="F28" s="67"/>
      <c r="G28" s="68"/>
      <c r="H28" s="69"/>
      <c r="I28" s="69"/>
      <c r="J28" s="69">
        <f t="shared" si="0"/>
        <v>880596.39999999991</v>
      </c>
      <c r="K28" s="75"/>
    </row>
    <row r="29" spans="4:96" s="11" customFormat="1" ht="18.75" thickBot="1" x14ac:dyDescent="0.25">
      <c r="D29" s="222" t="s">
        <v>8</v>
      </c>
      <c r="E29" s="223"/>
      <c r="F29" s="223"/>
      <c r="G29" s="223"/>
      <c r="H29" s="88">
        <f>SUM(H17:H28)</f>
        <v>366.32000000000005</v>
      </c>
      <c r="I29" s="88">
        <f>SUM(I17:I28)</f>
        <v>0</v>
      </c>
      <c r="J29" s="89">
        <f>+J16+H29-I29</f>
        <v>880596.39999999979</v>
      </c>
      <c r="K29" s="25">
        <f>+J29-'[1]CTA.  2000 ONCO.'!$G$29</f>
        <v>0</v>
      </c>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4:96" s="11" customFormat="1" ht="18" x14ac:dyDescent="0.2">
      <c r="D30" s="82"/>
      <c r="E30" s="82"/>
      <c r="F30" s="82"/>
      <c r="G30" s="82"/>
      <c r="H30" s="83"/>
      <c r="I30" s="83"/>
      <c r="J30" s="84"/>
      <c r="K30" s="25"/>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4:96" s="11" customFormat="1" ht="14.25" x14ac:dyDescent="0.2">
      <c r="D31" s="82"/>
      <c r="E31" s="82"/>
      <c r="F31" s="82"/>
      <c r="G31" s="33"/>
      <c r="H31" s="9"/>
      <c r="I31" s="78"/>
      <c r="J31" s="9"/>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4:96" s="11" customFormat="1" ht="14.25" x14ac:dyDescent="0.2">
      <c r="D32" s="82"/>
      <c r="E32" s="82"/>
      <c r="F32" s="82"/>
      <c r="G32" s="33"/>
      <c r="H32" s="9"/>
      <c r="I32" s="78"/>
      <c r="J32" s="9"/>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4.25" x14ac:dyDescent="0.2">
      <c r="D33" s="82"/>
      <c r="E33" s="82"/>
      <c r="F33" s="82"/>
      <c r="G33" s="33"/>
      <c r="H33" s="9"/>
      <c r="I33" s="78"/>
      <c r="J33" s="9"/>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4.25" x14ac:dyDescent="0.2">
      <c r="D34" s="82"/>
      <c r="E34" s="82"/>
      <c r="F34" s="82"/>
      <c r="G34" s="33"/>
      <c r="H34" s="9"/>
      <c r="I34" s="78"/>
      <c r="J34" s="9"/>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4.25" x14ac:dyDescent="0.2">
      <c r="D35" s="82"/>
      <c r="E35" s="82"/>
      <c r="F35" s="82"/>
      <c r="G35" s="33"/>
      <c r="H35" s="9"/>
      <c r="I35" s="78"/>
      <c r="J35" s="9"/>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4.25" x14ac:dyDescent="0.2">
      <c r="D36" s="82"/>
      <c r="E36" s="82"/>
      <c r="F36" s="82"/>
      <c r="G36" s="33"/>
      <c r="H36" s="9"/>
      <c r="I36" s="78"/>
      <c r="J36" s="9"/>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4.25" x14ac:dyDescent="0.2">
      <c r="D37" s="9"/>
      <c r="E37" s="77" t="s">
        <v>33</v>
      </c>
      <c r="F37" s="9"/>
      <c r="G37" s="33" t="s">
        <v>37</v>
      </c>
      <c r="H37" s="9"/>
      <c r="I37" s="77" t="s">
        <v>34</v>
      </c>
      <c r="J37" s="9"/>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14.25" x14ac:dyDescent="0.2">
      <c r="D38" s="9"/>
      <c r="E38" s="77" t="s">
        <v>28</v>
      </c>
      <c r="F38" s="9"/>
      <c r="G38" s="77" t="s">
        <v>29</v>
      </c>
      <c r="H38" s="9"/>
      <c r="I38" s="77" t="s">
        <v>32</v>
      </c>
      <c r="J38" s="9"/>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s="11" customFormat="1" ht="14.25" x14ac:dyDescent="0.2">
      <c r="D39" s="9"/>
      <c r="E39" s="77" t="s">
        <v>30</v>
      </c>
      <c r="F39" s="9"/>
      <c r="G39" s="77" t="s">
        <v>56</v>
      </c>
      <c r="H39" s="9"/>
      <c r="I39" s="77" t="s">
        <v>57</v>
      </c>
      <c r="J39" s="9"/>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4:96" s="11" customFormat="1" ht="14.25" x14ac:dyDescent="0.2">
      <c r="D40" s="9"/>
      <c r="E40" s="77" t="s">
        <v>31</v>
      </c>
      <c r="F40" s="9"/>
      <c r="G40" s="77" t="s">
        <v>46</v>
      </c>
      <c r="H40" s="9"/>
      <c r="I40" s="77" t="s">
        <v>45</v>
      </c>
      <c r="J40" s="9"/>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4:96" s="11" customFormat="1" x14ac:dyDescent="0.2">
      <c r="D41" s="9"/>
      <c r="E41" s="9"/>
      <c r="F41" s="9"/>
      <c r="H41" s="9"/>
      <c r="I41" s="9"/>
      <c r="J41" s="9"/>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4:96" s="11" customFormat="1" x14ac:dyDescent="0.2">
      <c r="D42" s="9"/>
      <c r="E42" s="9"/>
      <c r="F42" s="9"/>
      <c r="H42" s="9"/>
      <c r="I42" s="9"/>
      <c r="J42" s="9"/>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4:96" s="11" customFormat="1" x14ac:dyDescent="0.2">
      <c r="D43" s="9"/>
      <c r="E43" s="9"/>
      <c r="F43" s="9"/>
      <c r="H43" s="9"/>
      <c r="I43" s="9"/>
      <c r="J43" s="9"/>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4:96" s="11" customFormat="1" x14ac:dyDescent="0.2">
      <c r="D44" s="9"/>
      <c r="E44" s="9"/>
      <c r="F44" s="9"/>
      <c r="H44" s="9"/>
      <c r="I44" s="9"/>
      <c r="J44" s="9"/>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4:96" s="11" customFormat="1" x14ac:dyDescent="0.2">
      <c r="D45" s="9"/>
      <c r="E45" s="9"/>
      <c r="F45" s="9"/>
      <c r="G45" s="1"/>
      <c r="H45" s="1"/>
      <c r="I45" s="1"/>
      <c r="J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4:96" s="11" customFormat="1" x14ac:dyDescent="0.2">
      <c r="D46" s="1"/>
      <c r="E46" s="1"/>
      <c r="F46" s="1"/>
      <c r="G46" s="1"/>
      <c r="H46" s="1"/>
      <c r="I46" s="1"/>
      <c r="J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4:96" s="11" customFormat="1" x14ac:dyDescent="0.2">
      <c r="D47" s="1"/>
      <c r="E47" s="1"/>
      <c r="F47" s="1"/>
      <c r="G47" s="1"/>
      <c r="H47" s="1"/>
      <c r="I47" s="1"/>
      <c r="J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4:96" s="11" customFormat="1" x14ac:dyDescent="0.2">
      <c r="D48" s="1"/>
      <c r="E48" s="1"/>
      <c r="F48" s="1"/>
      <c r="G48" s="1"/>
      <c r="H48" s="1"/>
      <c r="I48" s="1"/>
      <c r="J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4:96" s="11" customFormat="1" x14ac:dyDescent="0.2">
      <c r="D49" s="1"/>
      <c r="E49" s="1"/>
      <c r="F49" s="1"/>
      <c r="G49" s="1"/>
      <c r="H49" s="1"/>
      <c r="I49" s="1"/>
      <c r="J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4:96" s="11" customFormat="1" x14ac:dyDescent="0.2">
      <c r="D50" s="1"/>
      <c r="E50" s="1"/>
      <c r="F50" s="1"/>
      <c r="G50" s="1"/>
      <c r="H50" s="1"/>
      <c r="I50" s="1"/>
      <c r="J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4:96" s="11" customFormat="1" x14ac:dyDescent="0.2">
      <c r="D51" s="1"/>
      <c r="E51" s="1"/>
      <c r="F51" s="1"/>
      <c r="G51" s="1"/>
      <c r="H51" s="1"/>
      <c r="I51" s="1"/>
      <c r="J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4:96" s="11" customFormat="1" x14ac:dyDescent="0.2">
      <c r="D52" s="1"/>
      <c r="E52" s="1"/>
      <c r="F52" s="1"/>
      <c r="G52" s="1"/>
      <c r="H52" s="1"/>
      <c r="I52" s="1"/>
      <c r="J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x14ac:dyDescent="0.2">
      <c r="D53" s="1"/>
      <c r="E53" s="1"/>
      <c r="F53" s="1"/>
      <c r="G53" s="9"/>
      <c r="H53" s="1"/>
      <c r="I53" s="1"/>
      <c r="J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4:96" x14ac:dyDescent="0.2">
      <c r="H54" s="9"/>
      <c r="I54" s="9"/>
      <c r="J54" s="9"/>
    </row>
    <row r="55" spans="4:96" x14ac:dyDescent="0.2">
      <c r="D55" s="9"/>
      <c r="E55" s="9"/>
      <c r="F55" s="9"/>
    </row>
    <row r="75" spans="4:4" ht="15" x14ac:dyDescent="0.2">
      <c r="D75" s="80"/>
    </row>
  </sheetData>
  <mergeCells count="9">
    <mergeCell ref="D29:G29"/>
    <mergeCell ref="C12:J12"/>
    <mergeCell ref="D8:J8"/>
    <mergeCell ref="D9:J9"/>
    <mergeCell ref="D10:J10"/>
    <mergeCell ref="D11:J11"/>
    <mergeCell ref="D13:D15"/>
    <mergeCell ref="E13:J13"/>
    <mergeCell ref="E14:I14"/>
  </mergeCells>
  <printOptions horizontalCentered="1"/>
  <pageMargins left="0.23622047244094491" right="0.23622047244094491" top="0.74803149606299213" bottom="0.74803149606299213" header="0.31496062992125984" footer="0.31496062992125984"/>
  <pageSetup scale="60" orientation="portrait" r:id="rId1"/>
  <headerFooter alignWithMargins="0">
    <oddFooter>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CR96"/>
  <sheetViews>
    <sheetView tabSelected="1" topLeftCell="C6" zoomScale="85" zoomScaleNormal="85" zoomScaleSheetLayoutView="70" workbookViewId="0">
      <selection activeCell="K51" sqref="K51"/>
    </sheetView>
  </sheetViews>
  <sheetFormatPr baseColWidth="10" defaultColWidth="9.140625" defaultRowHeight="12.75" x14ac:dyDescent="0.2"/>
  <cols>
    <col min="1" max="1" width="0" style="11" hidden="1" customWidth="1"/>
    <col min="2" max="2" width="4.42578125" style="11" hidden="1" customWidth="1"/>
    <col min="3" max="3" width="4.7109375" style="11" customWidth="1"/>
    <col min="4" max="4" width="5.85546875" style="1" customWidth="1"/>
    <col min="5" max="5" width="13.85546875" style="1" customWidth="1"/>
    <col min="6" max="6" width="13.7109375" style="1" customWidth="1"/>
    <col min="7" max="7" width="52.140625" style="1" customWidth="1"/>
    <col min="8" max="8" width="23.85546875" style="1" customWidth="1"/>
    <col min="9" max="9" width="25.28515625" style="1" customWidth="1"/>
    <col min="10" max="10" width="25.710937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225" t="s">
        <v>10</v>
      </c>
      <c r="E8" s="225"/>
      <c r="F8" s="225"/>
      <c r="G8" s="225"/>
      <c r="H8" s="225"/>
      <c r="I8" s="225"/>
      <c r="J8" s="225"/>
      <c r="K8" s="16"/>
      <c r="L8" s="16"/>
    </row>
    <row r="9" spans="1:14" s="14" customFormat="1" ht="18.75" x14ac:dyDescent="0.2">
      <c r="C9" s="15"/>
      <c r="D9" s="226" t="s">
        <v>55</v>
      </c>
      <c r="E9" s="226"/>
      <c r="F9" s="226"/>
      <c r="G9" s="226"/>
      <c r="H9" s="226"/>
      <c r="I9" s="226"/>
      <c r="J9" s="226"/>
    </row>
    <row r="10" spans="1:14" s="14" customFormat="1" ht="18" customHeight="1" x14ac:dyDescent="0.2">
      <c r="B10" s="15"/>
      <c r="C10" s="15"/>
      <c r="D10" s="226" t="s">
        <v>19</v>
      </c>
      <c r="E10" s="226"/>
      <c r="F10" s="226"/>
      <c r="G10" s="226"/>
      <c r="H10" s="226"/>
      <c r="I10" s="226"/>
      <c r="J10" s="226"/>
    </row>
    <row r="11" spans="1:14" s="14" customFormat="1" ht="18.75" customHeight="1" x14ac:dyDescent="0.2">
      <c r="D11" s="226" t="s">
        <v>80</v>
      </c>
      <c r="E11" s="226"/>
      <c r="F11" s="226"/>
      <c r="G11" s="226"/>
      <c r="H11" s="226"/>
      <c r="I11" s="226"/>
      <c r="J11" s="226"/>
    </row>
    <row r="12" spans="1:14" s="11" customFormat="1" ht="19.5" customHeight="1" thickBot="1" x14ac:dyDescent="0.25">
      <c r="C12" s="224"/>
      <c r="D12" s="224"/>
      <c r="E12" s="224"/>
      <c r="F12" s="224"/>
      <c r="G12" s="201" t="s">
        <v>54</v>
      </c>
      <c r="H12" s="200"/>
      <c r="I12" s="200"/>
      <c r="J12" s="200"/>
    </row>
    <row r="13" spans="1:14" s="3" customFormat="1" ht="26.25" customHeight="1" thickTop="1" thickBot="1" x14ac:dyDescent="0.25">
      <c r="A13" s="7"/>
      <c r="B13" s="7"/>
      <c r="C13" s="7"/>
      <c r="D13" s="227"/>
      <c r="E13" s="228" t="s">
        <v>48</v>
      </c>
      <c r="F13" s="228"/>
      <c r="G13" s="228"/>
      <c r="H13" s="228"/>
      <c r="I13" s="228"/>
      <c r="J13" s="228"/>
      <c r="K13" s="7"/>
      <c r="L13" s="7"/>
      <c r="M13" s="7"/>
      <c r="N13" s="7"/>
    </row>
    <row r="14" spans="1:14" s="3" customFormat="1" ht="18" customHeight="1" thickTop="1" thickBot="1" x14ac:dyDescent="0.25">
      <c r="A14" s="7"/>
      <c r="B14" s="7"/>
      <c r="C14" s="7"/>
      <c r="D14" s="227"/>
      <c r="E14" s="229" t="s">
        <v>7</v>
      </c>
      <c r="F14" s="229"/>
      <c r="G14" s="229"/>
      <c r="H14" s="229"/>
      <c r="I14" s="229"/>
      <c r="J14" s="46">
        <f>+'[1]CTA.  3103 F. REPONIBLE.'!$J$45</f>
        <v>11030.860499999926</v>
      </c>
      <c r="K14" s="7"/>
      <c r="L14" s="7"/>
      <c r="M14" s="7"/>
      <c r="N14" s="7"/>
    </row>
    <row r="15" spans="1:14" s="3" customFormat="1" ht="45.75" customHeight="1" thickTop="1" thickBot="1" x14ac:dyDescent="0.25">
      <c r="A15" s="7"/>
      <c r="B15" s="7"/>
      <c r="C15" s="7"/>
      <c r="D15" s="227"/>
      <c r="E15" s="57" t="s">
        <v>4</v>
      </c>
      <c r="F15" s="57" t="s">
        <v>5</v>
      </c>
      <c r="G15" s="57" t="s">
        <v>6</v>
      </c>
      <c r="H15" s="57" t="s">
        <v>0</v>
      </c>
      <c r="I15" s="57" t="s">
        <v>1</v>
      </c>
      <c r="J15" s="57" t="s">
        <v>2</v>
      </c>
      <c r="K15" s="7"/>
      <c r="L15" s="7"/>
      <c r="M15" s="7"/>
      <c r="N15" s="7"/>
    </row>
    <row r="16" spans="1:14" s="10" customFormat="1" ht="24.75" customHeight="1" thickTop="1" x14ac:dyDescent="0.2">
      <c r="D16" s="139"/>
      <c r="E16" s="136"/>
      <c r="F16" s="139"/>
      <c r="G16" s="136">
        <f>+'INGRESOS CUENTA COLECT'!D17</f>
        <v>46081</v>
      </c>
      <c r="H16" s="140"/>
      <c r="I16" s="141">
        <v>0</v>
      </c>
      <c r="J16" s="140">
        <f>+J14</f>
        <v>11030.860499999926</v>
      </c>
    </row>
    <row r="17" spans="4:96" s="10" customFormat="1" ht="16.5" hidden="1" x14ac:dyDescent="0.2">
      <c r="D17" s="65"/>
      <c r="E17" s="66">
        <v>46030</v>
      </c>
      <c r="F17" s="67"/>
      <c r="G17" s="81" t="s">
        <v>62</v>
      </c>
      <c r="H17" s="69"/>
      <c r="I17" s="69"/>
      <c r="J17" s="69">
        <f t="shared" ref="J17:J49" si="0">J16+H17-I17</f>
        <v>11030.860499999926</v>
      </c>
    </row>
    <row r="18" spans="4:96" s="11" customFormat="1" ht="29.25" thickBot="1" x14ac:dyDescent="0.25">
      <c r="D18" s="65"/>
      <c r="E18" s="66">
        <v>46112</v>
      </c>
      <c r="F18" s="67"/>
      <c r="G18" s="68" t="s">
        <v>27</v>
      </c>
      <c r="H18" s="69"/>
      <c r="I18" s="69">
        <v>175</v>
      </c>
      <c r="J18" s="69">
        <f t="shared" si="0"/>
        <v>10855.860499999926</v>
      </c>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spans="4:96" s="11" customFormat="1" ht="15" hidden="1" thickBot="1" x14ac:dyDescent="0.25">
      <c r="D19" s="65"/>
      <c r="E19" s="66"/>
      <c r="F19" s="67"/>
      <c r="G19" s="68"/>
      <c r="H19" s="69"/>
      <c r="I19" s="69"/>
      <c r="J19" s="69">
        <f t="shared" si="0"/>
        <v>10855.860499999926</v>
      </c>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spans="4:96" s="11" customFormat="1" ht="14.25" hidden="1" x14ac:dyDescent="0.2">
      <c r="D20" s="65"/>
      <c r="E20" s="66"/>
      <c r="F20" s="67"/>
      <c r="G20" s="68"/>
      <c r="H20" s="69"/>
      <c r="I20" s="69"/>
      <c r="J20" s="69">
        <f t="shared" si="0"/>
        <v>10855.860499999926</v>
      </c>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spans="4:96" s="11" customFormat="1" ht="14.25" hidden="1" x14ac:dyDescent="0.2">
      <c r="D21" s="65"/>
      <c r="E21" s="66"/>
      <c r="F21" s="67"/>
      <c r="G21" s="68"/>
      <c r="H21" s="69"/>
      <c r="I21" s="69"/>
      <c r="J21" s="69">
        <f t="shared" si="0"/>
        <v>10855.860499999926</v>
      </c>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spans="4:96" s="11" customFormat="1" ht="14.25" hidden="1" x14ac:dyDescent="0.2">
      <c r="D22" s="65"/>
      <c r="E22" s="66"/>
      <c r="F22" s="67"/>
      <c r="G22" s="68"/>
      <c r="H22" s="69"/>
      <c r="I22" s="69"/>
      <c r="J22" s="69">
        <f t="shared" si="0"/>
        <v>10855.860499999926</v>
      </c>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spans="4:96" s="11" customFormat="1" ht="14.25" hidden="1" x14ac:dyDescent="0.2">
      <c r="D23" s="65"/>
      <c r="E23" s="66"/>
      <c r="F23" s="67"/>
      <c r="G23" s="68"/>
      <c r="H23" s="69"/>
      <c r="I23" s="69"/>
      <c r="J23" s="69">
        <f t="shared" si="0"/>
        <v>10855.860499999926</v>
      </c>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4:96" s="11" customFormat="1" ht="14.25" hidden="1" x14ac:dyDescent="0.2">
      <c r="D24" s="65"/>
      <c r="E24" s="66"/>
      <c r="F24" s="67"/>
      <c r="G24" s="68"/>
      <c r="H24" s="69"/>
      <c r="I24" s="69"/>
      <c r="J24" s="69">
        <f t="shared" si="0"/>
        <v>10855.860499999926</v>
      </c>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4:96" s="11" customFormat="1" ht="14.25" hidden="1" x14ac:dyDescent="0.2">
      <c r="D25" s="65"/>
      <c r="E25" s="66"/>
      <c r="F25" s="67"/>
      <c r="G25" s="68"/>
      <c r="H25" s="69"/>
      <c r="I25" s="69"/>
      <c r="J25" s="69">
        <f t="shared" si="0"/>
        <v>10855.860499999926</v>
      </c>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4:96" s="11" customFormat="1" ht="14.25" hidden="1" x14ac:dyDescent="0.2">
      <c r="D26" s="65"/>
      <c r="E26" s="66"/>
      <c r="F26" s="67"/>
      <c r="G26" s="68"/>
      <c r="H26" s="69"/>
      <c r="I26" s="69"/>
      <c r="J26" s="69">
        <f t="shared" si="0"/>
        <v>10855.860499999926</v>
      </c>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4:96" s="11" customFormat="1" ht="14.25" hidden="1" x14ac:dyDescent="0.2">
      <c r="D27" s="65"/>
      <c r="E27" s="66"/>
      <c r="F27" s="67"/>
      <c r="G27" s="68"/>
      <c r="H27" s="69"/>
      <c r="I27" s="69"/>
      <c r="J27" s="69">
        <f t="shared" si="0"/>
        <v>10855.860499999926</v>
      </c>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4:96" s="11" customFormat="1" ht="14.25" hidden="1" x14ac:dyDescent="0.2">
      <c r="D28" s="65"/>
      <c r="E28" s="66"/>
      <c r="F28" s="67"/>
      <c r="G28" s="68"/>
      <c r="H28" s="69"/>
      <c r="I28" s="69"/>
      <c r="J28" s="69">
        <f t="shared" si="0"/>
        <v>10855.860499999926</v>
      </c>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4:96" s="11" customFormat="1" ht="14.25" hidden="1" x14ac:dyDescent="0.2">
      <c r="D29" s="65"/>
      <c r="E29" s="66"/>
      <c r="F29" s="67"/>
      <c r="G29" s="68"/>
      <c r="H29" s="69"/>
      <c r="I29" s="69"/>
      <c r="J29" s="69">
        <f t="shared" si="0"/>
        <v>10855.860499999926</v>
      </c>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4:96" s="11" customFormat="1" ht="14.25" hidden="1" x14ac:dyDescent="0.2">
      <c r="D30" s="65"/>
      <c r="E30" s="66"/>
      <c r="F30" s="67"/>
      <c r="G30" s="68"/>
      <c r="H30" s="69"/>
      <c r="I30" s="69"/>
      <c r="J30" s="69">
        <f t="shared" si="0"/>
        <v>10855.860499999926</v>
      </c>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4:96" s="11" customFormat="1" ht="14.25" hidden="1" x14ac:dyDescent="0.2">
      <c r="D31" s="65"/>
      <c r="E31" s="66"/>
      <c r="F31" s="67"/>
      <c r="G31" s="68"/>
      <c r="H31" s="69"/>
      <c r="I31" s="69"/>
      <c r="J31" s="69">
        <f t="shared" si="0"/>
        <v>10855.860499999926</v>
      </c>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4:96" s="11" customFormat="1" ht="14.25" hidden="1" x14ac:dyDescent="0.2">
      <c r="D32" s="65"/>
      <c r="E32" s="66"/>
      <c r="F32" s="67"/>
      <c r="G32" s="68"/>
      <c r="H32" s="69"/>
      <c r="I32" s="69"/>
      <c r="J32" s="69">
        <f t="shared" si="0"/>
        <v>10855.860499999926</v>
      </c>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4.25" hidden="1" x14ac:dyDescent="0.2">
      <c r="D33" s="65"/>
      <c r="E33" s="66"/>
      <c r="F33" s="67"/>
      <c r="G33" s="68"/>
      <c r="H33" s="69"/>
      <c r="I33" s="69"/>
      <c r="J33" s="69">
        <f t="shared" si="0"/>
        <v>10855.860499999926</v>
      </c>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4.25" hidden="1" x14ac:dyDescent="0.2">
      <c r="D34" s="65"/>
      <c r="E34" s="66"/>
      <c r="F34" s="67"/>
      <c r="G34" s="68"/>
      <c r="H34" s="69"/>
      <c r="I34" s="69"/>
      <c r="J34" s="69">
        <f t="shared" si="0"/>
        <v>10855.860499999926</v>
      </c>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4.25" hidden="1" x14ac:dyDescent="0.2">
      <c r="D35" s="65"/>
      <c r="E35" s="66"/>
      <c r="F35" s="67"/>
      <c r="G35" s="68"/>
      <c r="H35" s="69"/>
      <c r="I35" s="69"/>
      <c r="J35" s="69">
        <f t="shared" si="0"/>
        <v>10855.860499999926</v>
      </c>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4.25" hidden="1" x14ac:dyDescent="0.2">
      <c r="D36" s="65"/>
      <c r="E36" s="66"/>
      <c r="F36" s="67"/>
      <c r="G36" s="68"/>
      <c r="H36" s="69"/>
      <c r="I36" s="69"/>
      <c r="J36" s="69">
        <f t="shared" si="0"/>
        <v>10855.860499999926</v>
      </c>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4.25" hidden="1" x14ac:dyDescent="0.2">
      <c r="D37" s="65"/>
      <c r="E37" s="66"/>
      <c r="F37" s="67"/>
      <c r="G37" s="68"/>
      <c r="H37" s="69"/>
      <c r="I37" s="69"/>
      <c r="J37" s="69">
        <f t="shared" si="0"/>
        <v>10855.860499999926</v>
      </c>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14.25" hidden="1" x14ac:dyDescent="0.2">
      <c r="D38" s="65"/>
      <c r="E38" s="66"/>
      <c r="F38" s="67"/>
      <c r="G38" s="68"/>
      <c r="H38" s="69"/>
      <c r="I38" s="69"/>
      <c r="J38" s="69">
        <f t="shared" si="0"/>
        <v>10855.860499999926</v>
      </c>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ht="14.25" hidden="1" x14ac:dyDescent="0.2">
      <c r="D39" s="65"/>
      <c r="E39" s="66"/>
      <c r="F39" s="67"/>
      <c r="G39" s="68"/>
      <c r="H39" s="69"/>
      <c r="I39" s="69"/>
      <c r="J39" s="69">
        <f t="shared" si="0"/>
        <v>10855.860499999926</v>
      </c>
    </row>
    <row r="40" spans="4:96" ht="14.25" hidden="1" x14ac:dyDescent="0.2">
      <c r="D40" s="65"/>
      <c r="E40" s="66"/>
      <c r="F40" s="67"/>
      <c r="G40" s="68"/>
      <c r="H40" s="69"/>
      <c r="I40" s="69"/>
      <c r="J40" s="69">
        <f t="shared" si="0"/>
        <v>10855.860499999926</v>
      </c>
    </row>
    <row r="41" spans="4:96" ht="14.25" hidden="1" x14ac:dyDescent="0.2">
      <c r="D41" s="65"/>
      <c r="E41" s="66"/>
      <c r="F41" s="67"/>
      <c r="G41" s="68"/>
      <c r="H41" s="69"/>
      <c r="I41" s="69"/>
      <c r="J41" s="69">
        <f t="shared" si="0"/>
        <v>10855.860499999926</v>
      </c>
    </row>
    <row r="42" spans="4:96" ht="14.25" hidden="1" x14ac:dyDescent="0.2">
      <c r="D42" s="65"/>
      <c r="E42" s="66"/>
      <c r="F42" s="67"/>
      <c r="G42" s="68"/>
      <c r="H42" s="69"/>
      <c r="I42" s="69"/>
      <c r="J42" s="69">
        <f t="shared" si="0"/>
        <v>10855.860499999926</v>
      </c>
    </row>
    <row r="43" spans="4:96" ht="14.25" hidden="1" x14ac:dyDescent="0.2">
      <c r="D43" s="65"/>
      <c r="E43" s="66"/>
      <c r="F43" s="67"/>
      <c r="G43" s="68"/>
      <c r="H43" s="69"/>
      <c r="I43" s="69"/>
      <c r="J43" s="69">
        <f t="shared" si="0"/>
        <v>10855.860499999926</v>
      </c>
    </row>
    <row r="44" spans="4:96" ht="14.25" hidden="1" x14ac:dyDescent="0.2">
      <c r="D44" s="65"/>
      <c r="E44" s="66"/>
      <c r="F44" s="67"/>
      <c r="G44" s="68"/>
      <c r="H44" s="69"/>
      <c r="I44" s="69"/>
      <c r="J44" s="69">
        <f t="shared" si="0"/>
        <v>10855.860499999926</v>
      </c>
    </row>
    <row r="45" spans="4:96" ht="14.25" hidden="1" x14ac:dyDescent="0.2">
      <c r="D45" s="65"/>
      <c r="E45" s="66"/>
      <c r="F45" s="67"/>
      <c r="G45" s="68"/>
      <c r="H45" s="69"/>
      <c r="I45" s="69"/>
      <c r="J45" s="69">
        <f t="shared" si="0"/>
        <v>10855.860499999926</v>
      </c>
    </row>
    <row r="46" spans="4:96" ht="14.25" hidden="1" x14ac:dyDescent="0.2">
      <c r="D46" s="65"/>
      <c r="E46" s="66"/>
      <c r="F46" s="67"/>
      <c r="G46" s="68"/>
      <c r="H46" s="69"/>
      <c r="I46" s="69"/>
      <c r="J46" s="69">
        <f t="shared" si="0"/>
        <v>10855.860499999926</v>
      </c>
    </row>
    <row r="47" spans="4:96" ht="15" hidden="1" thickBot="1" x14ac:dyDescent="0.25">
      <c r="D47" s="65"/>
      <c r="E47" s="66"/>
      <c r="F47" s="67"/>
      <c r="G47" s="68"/>
      <c r="H47" s="69"/>
      <c r="I47" s="69"/>
      <c r="J47" s="69">
        <f t="shared" si="0"/>
        <v>10855.860499999926</v>
      </c>
    </row>
    <row r="48" spans="4:96" ht="14.25" hidden="1" x14ac:dyDescent="0.2">
      <c r="D48" s="65"/>
      <c r="E48" s="66"/>
      <c r="F48" s="67"/>
      <c r="G48" s="68"/>
      <c r="H48" s="69"/>
      <c r="I48" s="69"/>
      <c r="J48" s="69">
        <f t="shared" si="0"/>
        <v>10855.860499999926</v>
      </c>
    </row>
    <row r="49" spans="4:11" ht="15" hidden="1" thickBot="1" x14ac:dyDescent="0.25">
      <c r="D49" s="65"/>
      <c r="E49" s="66"/>
      <c r="F49" s="67"/>
      <c r="G49" s="68"/>
      <c r="H49" s="69"/>
      <c r="I49" s="69"/>
      <c r="J49" s="69">
        <f t="shared" si="0"/>
        <v>10855.860499999926</v>
      </c>
    </row>
    <row r="50" spans="4:11" ht="15" thickBot="1" x14ac:dyDescent="0.25">
      <c r="D50" s="222" t="s">
        <v>8</v>
      </c>
      <c r="E50" s="223"/>
      <c r="F50" s="223"/>
      <c r="G50" s="223"/>
      <c r="H50" s="88">
        <f>SUM(H17:H49)</f>
        <v>0</v>
      </c>
      <c r="I50" s="88">
        <f>SUM(I17:I49)</f>
        <v>175</v>
      </c>
      <c r="J50" s="89">
        <f>+J16+H50-I50</f>
        <v>10855.860499999926</v>
      </c>
      <c r="K50" s="22">
        <f>+J50-'[1]CTA.  3103 F. REPONIBLE.'!$J$46</f>
        <v>0</v>
      </c>
    </row>
    <row r="51" spans="4:11" ht="14.25" x14ac:dyDescent="0.2">
      <c r="D51" s="82"/>
      <c r="E51" s="82"/>
      <c r="F51" s="82"/>
      <c r="G51" s="82"/>
      <c r="H51" s="83"/>
      <c r="I51" s="83"/>
      <c r="J51" s="84"/>
    </row>
    <row r="52" spans="4:11" ht="14.25" x14ac:dyDescent="0.2">
      <c r="D52" s="82"/>
      <c r="E52" s="82"/>
      <c r="F52" s="82"/>
      <c r="G52" s="33"/>
      <c r="H52" s="9"/>
      <c r="I52" s="78"/>
      <c r="J52" s="9"/>
    </row>
    <row r="53" spans="4:11" ht="14.25" x14ac:dyDescent="0.2">
      <c r="D53" s="82"/>
      <c r="E53" s="82"/>
      <c r="F53" s="82"/>
      <c r="G53" s="33"/>
      <c r="H53" s="9"/>
      <c r="I53" s="78"/>
      <c r="J53" s="9"/>
    </row>
    <row r="54" spans="4:11" ht="14.25" x14ac:dyDescent="0.2">
      <c r="D54" s="82"/>
      <c r="E54" s="82"/>
      <c r="F54" s="82"/>
      <c r="G54" s="33"/>
      <c r="H54" s="9"/>
      <c r="I54" s="78"/>
      <c r="J54" s="9"/>
    </row>
    <row r="55" spans="4:11" ht="14.25" x14ac:dyDescent="0.2">
      <c r="D55" s="82"/>
      <c r="E55" s="82"/>
      <c r="F55" s="82"/>
      <c r="G55" s="33"/>
      <c r="H55" s="9"/>
      <c r="I55" s="78"/>
      <c r="J55" s="9"/>
    </row>
    <row r="56" spans="4:11" ht="14.25" x14ac:dyDescent="0.2">
      <c r="D56" s="82"/>
      <c r="E56" s="82"/>
      <c r="F56" s="82"/>
      <c r="G56" s="33"/>
      <c r="H56" s="9" t="s">
        <v>25</v>
      </c>
      <c r="I56" s="78"/>
      <c r="J56" s="9"/>
    </row>
    <row r="57" spans="4:11" ht="14.25" x14ac:dyDescent="0.2">
      <c r="D57" s="82"/>
      <c r="E57" s="82"/>
      <c r="F57" s="82"/>
      <c r="G57" s="33"/>
      <c r="H57" s="9"/>
      <c r="I57" s="78"/>
      <c r="J57" s="9"/>
    </row>
    <row r="58" spans="4:11" ht="14.25" x14ac:dyDescent="0.2">
      <c r="D58" s="9"/>
      <c r="E58" s="77" t="s">
        <v>33</v>
      </c>
      <c r="F58" s="9"/>
      <c r="G58" s="33" t="s">
        <v>37</v>
      </c>
      <c r="H58" s="9"/>
      <c r="I58" s="77" t="s">
        <v>34</v>
      </c>
      <c r="J58" s="9"/>
    </row>
    <row r="59" spans="4:11" ht="14.25" x14ac:dyDescent="0.2">
      <c r="D59" s="9"/>
      <c r="E59" s="77" t="s">
        <v>28</v>
      </c>
      <c r="F59" s="9"/>
      <c r="G59" s="77" t="s">
        <v>29</v>
      </c>
      <c r="H59" s="9"/>
      <c r="I59" s="77" t="s">
        <v>32</v>
      </c>
      <c r="J59" s="9"/>
    </row>
    <row r="60" spans="4:11" ht="14.25" x14ac:dyDescent="0.2">
      <c r="D60" s="9"/>
      <c r="E60" s="77" t="s">
        <v>30</v>
      </c>
      <c r="F60" s="9"/>
      <c r="G60" s="77" t="s">
        <v>56</v>
      </c>
      <c r="H60" s="9"/>
      <c r="I60" s="77" t="s">
        <v>57</v>
      </c>
      <c r="J60" s="9"/>
    </row>
    <row r="61" spans="4:11" ht="14.25" x14ac:dyDescent="0.2">
      <c r="D61" s="9"/>
      <c r="E61" s="77" t="s">
        <v>31</v>
      </c>
      <c r="F61" s="9"/>
      <c r="G61" s="77" t="s">
        <v>46</v>
      </c>
      <c r="H61" s="9"/>
      <c r="I61" s="77" t="s">
        <v>45</v>
      </c>
      <c r="J61" s="9"/>
    </row>
    <row r="62" spans="4:11" x14ac:dyDescent="0.2">
      <c r="D62" s="9"/>
      <c r="E62" s="9"/>
      <c r="F62" s="9"/>
      <c r="G62" s="11"/>
      <c r="H62" s="9"/>
      <c r="I62" s="9"/>
      <c r="J62" s="9"/>
    </row>
    <row r="63" spans="4:11" x14ac:dyDescent="0.2">
      <c r="D63" s="9"/>
      <c r="E63" s="9"/>
      <c r="F63" s="9"/>
      <c r="G63" s="11"/>
      <c r="H63" s="9"/>
      <c r="I63" s="9"/>
      <c r="J63" s="9"/>
    </row>
    <row r="64" spans="4:11" x14ac:dyDescent="0.2">
      <c r="D64" s="9"/>
      <c r="E64" s="9"/>
      <c r="F64" s="9"/>
      <c r="G64" s="11"/>
      <c r="H64" s="9"/>
      <c r="I64" s="9"/>
      <c r="J64" s="9"/>
    </row>
    <row r="65" spans="4:10" x14ac:dyDescent="0.2">
      <c r="D65" s="9"/>
      <c r="E65" s="9"/>
      <c r="F65" s="9"/>
      <c r="G65" s="11"/>
      <c r="H65" s="9"/>
      <c r="I65" s="9"/>
      <c r="J65" s="9"/>
    </row>
    <row r="66" spans="4:10" x14ac:dyDescent="0.2">
      <c r="D66" s="9"/>
      <c r="E66" s="9"/>
      <c r="F66" s="9"/>
    </row>
    <row r="74" spans="4:10" x14ac:dyDescent="0.2">
      <c r="G74" s="9"/>
    </row>
    <row r="75" spans="4:10" x14ac:dyDescent="0.2">
      <c r="H75" s="9"/>
      <c r="I75" s="9"/>
      <c r="J75" s="9"/>
    </row>
    <row r="76" spans="4:10" x14ac:dyDescent="0.2">
      <c r="D76" s="9"/>
      <c r="E76" s="9"/>
      <c r="F76" s="9"/>
    </row>
    <row r="96" spans="4:4" ht="15" x14ac:dyDescent="0.2">
      <c r="D96" s="80"/>
    </row>
  </sheetData>
  <mergeCells count="9">
    <mergeCell ref="D50:G50"/>
    <mergeCell ref="C12:F12"/>
    <mergeCell ref="D8:J8"/>
    <mergeCell ref="D9:J9"/>
    <mergeCell ref="D10:J10"/>
    <mergeCell ref="D11:J11"/>
    <mergeCell ref="D13:D15"/>
    <mergeCell ref="E13:J13"/>
    <mergeCell ref="E14:I14"/>
  </mergeCells>
  <printOptions horizontalCentered="1"/>
  <pageMargins left="0.23622047244094491" right="0.23622047244094491" top="0.74803149606299213" bottom="0.74803149606299213" header="0.31496062992125984" footer="0.31496062992125984"/>
  <pageSetup scale="60" orientation="portrait" r:id="rId1"/>
  <headerFooter alignWithMargins="0">
    <oddFooter>Página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2.75" x14ac:dyDescent="0.2"/>
  <sheetData>
    <row r="1" spans="1:1" x14ac:dyDescent="0.2">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14</vt:i4>
      </vt:variant>
    </vt:vector>
  </HeadingPairs>
  <TitlesOfParts>
    <vt:vector size="22" baseType="lpstr">
      <vt:lpstr>INGRESOS CUENTA COLECT</vt:lpstr>
      <vt:lpstr>EGRESOS CTA. AUXILIAR 3001</vt:lpstr>
      <vt:lpstr>EGRESOS CTA.  OPERT. 160</vt:lpstr>
      <vt:lpstr>EGRESOS CTA. NOMINA</vt:lpstr>
      <vt:lpstr>EGRESOS CTA. FONDOCYT</vt:lpstr>
      <vt:lpstr>EGRESOS CTA. 2000 ONCO</vt:lpstr>
      <vt:lpstr>EGRESOS CTA. 3103 F REPONIBLE</vt:lpstr>
      <vt:lpstr>Hoja2</vt:lpstr>
      <vt:lpstr>'EGRESOS CTA.  OPERT. 160'!Área_de_impresión</vt:lpstr>
      <vt:lpstr>'EGRESOS CTA. 2000 ONCO'!Área_de_impresión</vt:lpstr>
      <vt:lpstr>'EGRESOS CTA. 3103 F REPONIBLE'!Área_de_impresión</vt:lpstr>
      <vt:lpstr>'EGRESOS CTA. AUXILIAR 3001'!Área_de_impresión</vt:lpstr>
      <vt:lpstr>'EGRESOS CTA. FONDOCYT'!Área_de_impresión</vt:lpstr>
      <vt:lpstr>'EGRESOS CTA. NOMINA'!Área_de_impresión</vt:lpstr>
      <vt:lpstr>'INGRESOS CUENTA COLECT'!Área_de_impresión</vt:lpstr>
      <vt:lpstr>'EGRESOS CTA.  OPERT. 160'!Títulos_a_imprimir</vt:lpstr>
      <vt:lpstr>'EGRESOS CTA. 2000 ONCO'!Títulos_a_imprimir</vt:lpstr>
      <vt:lpstr>'EGRESOS CTA. 3103 F REPONIBLE'!Títulos_a_imprimir</vt:lpstr>
      <vt:lpstr>'EGRESOS CTA. AUXILIAR 3001'!Títulos_a_imprimir</vt:lpstr>
      <vt:lpstr>'EGRESOS CTA. FONDOCYT'!Títulos_a_imprimir</vt:lpstr>
      <vt:lpstr>'EGRESOS CTA. NOMINA'!Títulos_a_imprimir</vt:lpstr>
      <vt:lpstr>'INGRESOS CUENTA COLECT'!Títulos_a_imprimir</vt:lpstr>
    </vt:vector>
  </TitlesOfParts>
  <Company>Comision Nacional de Etica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Villar</dc:creator>
  <cp:lastModifiedBy>Julia Villar</cp:lastModifiedBy>
  <cp:lastPrinted>2026-03-12T15:49:17Z</cp:lastPrinted>
  <dcterms:created xsi:type="dcterms:W3CDTF">2006-07-11T17:39:34Z</dcterms:created>
  <dcterms:modified xsi:type="dcterms:W3CDTF">2026-04-10T16:20:50Z</dcterms:modified>
</cp:coreProperties>
</file>