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6\MAYO\"/>
    </mc:Choice>
  </mc:AlternateContent>
  <xr:revisionPtr revIDLastSave="0" documentId="13_ncr:1_{909BD035-49C3-4A9A-9A96-9588F5294E80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COLECT'!$B$1:$H$389</definedName>
    <definedName name="_xlnm.Print_Area" localSheetId="2">'EGRESOS CTA.  OPERT. 160'!$B$1:$I$69</definedName>
    <definedName name="_xlnm.Print_Area" localSheetId="5">'EGRESOS CTA. 2000 ONCO'!$A$1:$J$41</definedName>
    <definedName name="_xlnm.Print_Area" localSheetId="6">'EGRESOS CTA. 3103 F REPONIBLE'!$A$1:$J$69</definedName>
    <definedName name="_xlnm.Print_Area" localSheetId="1">'EGRESOS CTA. AUXILIAR 3001'!$B$1:$I$238</definedName>
    <definedName name="_xlnm.Print_Area" localSheetId="4">'EGRESOS CTA. FONDOCYT'!$A$1:$J$48</definedName>
    <definedName name="_xlnm.Print_Area" localSheetId="3">'EGRESOS CTA. NOMINA'!$A$1:$J$64</definedName>
    <definedName name="_xlnm.Print_Area" localSheetId="0">'INGRESOS CUENTA COLECT'!$A$1:$G$359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4" i="6" l="1"/>
  <c r="K50" i="10"/>
  <c r="J14" i="10"/>
  <c r="K30" i="7"/>
  <c r="J15" i="7"/>
  <c r="J14" i="6"/>
  <c r="J62" i="5"/>
  <c r="I12" i="5"/>
  <c r="I12" i="4"/>
  <c r="G14" i="1"/>
  <c r="J14" i="8" l="1"/>
  <c r="I30" i="7" l="1"/>
  <c r="I55" i="6"/>
  <c r="I50" i="10" l="1"/>
  <c r="J16" i="10" l="1"/>
  <c r="H50" i="10"/>
  <c r="G16" i="10"/>
  <c r="J50" i="10" l="1"/>
  <c r="J17" i="10"/>
  <c r="J18" i="10" s="1"/>
  <c r="J19" i="10" s="1"/>
  <c r="J20" i="10" s="1"/>
  <c r="J21" i="10" s="1"/>
  <c r="J22" i="10" s="1"/>
  <c r="J23" i="10" l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F350" i="1"/>
  <c r="G62" i="5" l="1"/>
  <c r="G16" i="8"/>
  <c r="G17" i="7"/>
  <c r="G16" i="6"/>
  <c r="F14" i="5"/>
  <c r="F14" i="4"/>
  <c r="G226" i="4"/>
  <c r="H226" i="4"/>
  <c r="E350" i="1"/>
  <c r="I14" i="4" l="1"/>
  <c r="G17" i="1"/>
  <c r="J16" i="6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/>
  <c r="J226" i="4" s="1"/>
  <c r="G350" i="1"/>
  <c r="H350" i="1" s="1"/>
  <c r="G18" i="1"/>
  <c r="G19" i="1" s="1"/>
  <c r="G20" i="1" s="1"/>
  <c r="G21" i="1" s="1"/>
  <c r="G22" i="1" s="1"/>
  <c r="G23" i="1" s="1"/>
  <c r="G24" i="1" s="1"/>
  <c r="G25" i="1" s="1"/>
  <c r="G26" i="1" s="1"/>
  <c r="J16" i="8"/>
  <c r="J17" i="8" s="1"/>
  <c r="I29" i="8" l="1"/>
  <c r="H29" i="8"/>
  <c r="J29" i="8" l="1"/>
  <c r="K29" i="8" s="1"/>
  <c r="J18" i="8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17" i="7" l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l="1"/>
  <c r="H62" i="5" l="1"/>
  <c r="H55" i="6" l="1"/>
  <c r="J55" i="6" l="1"/>
  <c r="K55" i="6" s="1"/>
  <c r="E17" i="1" l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G27" i="1" l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I14" i="5" l="1"/>
  <c r="I62" i="5" l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</calcChain>
</file>

<file path=xl/sharedStrings.xml><?xml version="1.0" encoding="utf-8"?>
<sst xmlns="http://schemas.openxmlformats.org/spreadsheetml/2006/main" count="903" uniqueCount="342">
  <si>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</si>
  <si>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</si>
  <si>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</si>
  <si>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</si>
  <si>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</si>
  <si>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</si>
  <si>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</si>
  <si>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</si>
  <si>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</si>
  <si>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</si>
  <si>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</si>
  <si>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</si>
  <si>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</si>
  <si>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</si>
  <si>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</si>
  <si>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</si>
  <si>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</si>
  <si>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</si>
  <si>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</si>
  <si>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</si>
  <si>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</si>
  <si>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</si>
  <si>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</si>
  <si>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</si>
  <si>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</si>
  <si>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</si>
  <si>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</si>
  <si>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</si>
  <si>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</si>
  <si>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</si>
  <si>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</si>
  <si>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</si>
  <si>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</si>
  <si>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</si>
  <si>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</si>
  <si>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</si>
  <si>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</si>
  <si>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</si>
  <si>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</si>
  <si>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RETENCION ISR SALARIAL POR TRASF. VIA LIBRAMIENTOS NOMINA</t>
  </si>
  <si>
    <t>______________________________</t>
  </si>
  <si>
    <t>____________________________________</t>
  </si>
  <si>
    <t>Encargada Dpto. Financiera</t>
  </si>
  <si>
    <t>Encargado Dpto. Contabilidad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</si>
  <si>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</si>
  <si>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</si>
  <si>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</si>
  <si>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</si>
  <si>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</si>
  <si>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</si>
  <si>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</si>
  <si>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 xml:space="preserve">FONDO REPONIBLE DE ASISTENCIA SOCIAL </t>
  </si>
  <si>
    <t>Cuenta Bancaria NO. 960-810310-3</t>
  </si>
  <si>
    <t>Licda.  Ana Teresa Vendrell Batista</t>
  </si>
  <si>
    <t>DEPOSITO VIA TRANSF. ARS SEMMA</t>
  </si>
  <si>
    <t xml:space="preserve">DEPOSITO VIA TRANSF. ARS SENASA </t>
  </si>
  <si>
    <t>PAGO IMPUESTO 0.15%</t>
  </si>
  <si>
    <t>DEPOSITO VIA TRANSF. ARS FUTURO</t>
  </si>
  <si>
    <t>DEPOSITO VIA TRANSF. ARS UASD</t>
  </si>
  <si>
    <t>DEPOSITO VIA TRANSF. PRESIDENCIA DE LA REPUBLICA DOMINICANA</t>
  </si>
  <si>
    <t>DEPOSITO VIA TRANSF. ARS YUNEN</t>
  </si>
  <si>
    <t xml:space="preserve"> pago de alquiler de espacio máquinas expendedoras snacks y café  por RD$$20,000.00 de parte de VS Solution, SRL  </t>
  </si>
  <si>
    <t>DEPOSITO VIA TRANSF. ARS CMD</t>
  </si>
  <si>
    <t>DEPOSITO VIA CHEQUE ARS GMA</t>
  </si>
  <si>
    <t>DEPOSITO VIA TRANSF. ARS ASEMAP</t>
  </si>
  <si>
    <t>BIO NOVA, SRL</t>
  </si>
  <si>
    <t>INVERSIONES ND</t>
  </si>
  <si>
    <t>RETENCION 0.10% POR TRASF. VIA LIBRAMIENTOS A PROVEERDORES</t>
  </si>
  <si>
    <t>RETENCION 0.100% POR TRASF. VIA LIBRAMIENTOS A PROVEERDORES</t>
  </si>
  <si>
    <t>SUPLIGENSA</t>
  </si>
  <si>
    <t>SEMCO</t>
  </si>
  <si>
    <t>GTG INDUSTRIAL</t>
  </si>
  <si>
    <t xml:space="preserve">
ASIGNACION PRESUPUESTARIA PARA PAGO NOMINAS  POR EL MONTO DE RD$71,769,237.00
ASIGNACION PRESUPUESTARIA PARA GASTOS 1,010,358.75
</t>
  </si>
  <si>
    <t>ASIGNACION PRESUPUESTARIA PARA GASTOS</t>
  </si>
  <si>
    <t>Del 01 Al 31 De Mayo  2026</t>
  </si>
  <si>
    <t>NOTA DEBITO POR COBRO TARJETA CREDITO ABRIL  2026</t>
  </si>
  <si>
    <t>NOTA DEBITO POR COBRO TARJETA CREDITO AMERICAN EXPRESS</t>
  </si>
  <si>
    <t xml:space="preserve">Dp via transferencia MARTA MARIA PAEZ CACEREZ
 Récord # 2018/4016   para Saldo la factura  consulta de mama. # 527977-26  por  por el monto de RD$100.00
</t>
  </si>
  <si>
    <t xml:space="preserve">Dp via transferencia por la Sra. Santa Geannis Medrano de León, ayuda Silvia Reyes  Récord # 2025/11817 Saldo Ecocardiograma Strain (factura #194173-26 por el monto de RD$500.00
</t>
  </si>
  <si>
    <t>DEPOSITO CK.  SOLEO FOOD SERVICES SRL PAGO  RENTA CAFETERIA  CORRESPONDIENTE AL MES DE ABRIL</t>
  </si>
  <si>
    <t xml:space="preserve">Deposito Via Cheque  #002930  Asoc. Mujeres Solidarias (AMSI) Donacion a la Sra.Diomaris Altagracia, Sanchez Alvarez , para procesos medicos por el monto de RD$4,669.40 </t>
  </si>
  <si>
    <t xml:space="preserve">Dp via transferencia Julia Raquel Severino Rosario
 Récord #2022/135261  para Saldo ssala de cura factura  # 530785-26  por  por el monto de RD$1,500.00
</t>
  </si>
  <si>
    <t>Dp cuenta corriente Rouse pilier Récord #2022/16281  para Saldo salida de quimioterapia factura  # 00521925-26  por  por el monto de RD$1,186.00</t>
  </si>
  <si>
    <t xml:space="preserve">Dp cuenta corriente RHINA ALTAGRACIA ARIAS MIESES
 Récord #2016/3225  para Saldo biopsia sonodirigida de tiroides. factura  # 144304-26  por  por el monto de RD$425.00
</t>
  </si>
  <si>
    <t xml:space="preserve">Dp via transferencia por la Sra. Santa Geannis Medrano de León, ayuda Julia Altagracia Antonia Osoria de la Cruz  Récord # 2025/1155 Saldo Ecocardiograma Strain (factura #194157-26  por el monto de RD$1,000.00
</t>
  </si>
  <si>
    <t xml:space="preserve">Dp via transferencia por la Sra. Santa Geannis Medrano de León, ayuda María Lourde Alcántara Matos  Récord # 2024/6901 Saldo Ecocardiograma Strain (factura #194814-26  por el monto de RD$1,000.00
</t>
  </si>
  <si>
    <t xml:space="preserve">Dp via transferencia por la Sra. Santa Geannis Medrano de León, ayuda María Amparo de la A Lockhart Puchalt  Récord # 2019/12314 Saldo Ecocardiograma Strain (factura #195079-26  por el monto de RD$1,000.00
</t>
  </si>
  <si>
    <t xml:space="preserve">Dp via transferencia por la Sra. Santa Geannis Medrano de León, ayuda Enrique Mesa  Récord # 2024/12914 Saldo Ecocardiograma Strain (factura #195548-26   por el monto de RD$1,000.00
</t>
  </si>
  <si>
    <t xml:space="preserve">Dp via transferencia por la Sra. Santa Geannis Medrano de León, ayuda Donato Lara de Jesús  Récord # 2021/6665 Saldo Kit de Drenaje para Nefrostomía factura #532167-26    por el monto de RD$4,000.00
</t>
  </si>
  <si>
    <t xml:space="preserve">Dp cuenta corriente VIRGINIA ALT. DURAN ARACENA
 Récord #2021/3147  para Saldo actura de biopsia sonodirigida de partes blandas de cuello factura  # 144822-26  por  por el monto de RD$1,200.00
</t>
  </si>
  <si>
    <t xml:space="preserve">Dp cuenta corriente JOSEFINA RAMIREZ OGANDO
 Récord #2026/983  para Saldo LABORATORIO PARA PRUEBA DE COVID-19. factura  # 1-21566  por  por el monto de RD$1,700.00
</t>
  </si>
  <si>
    <t xml:space="preserve">Dp via transferencia por la Sra. Santa Geannis Medrano de León, ayuda Jade Zoray Genao Cornelio  Récord # 2025/11837 Abono Hospitalización factura #493345-26    por el monto de RD$10,000.00
</t>
  </si>
  <si>
    <t>DEPOSITO VIA TRANSF FUNDACION AMIGOS CONTRA EL CANCER (FACCI) Paciente: Yensi Tejeda  Récord # xxxx/xxxx para Abono xxxx (Factura #xxxxx por el monto de RD$2,500.00</t>
  </si>
  <si>
    <t xml:space="preserve">Deposito Via Cheque  #002941 Asoc. Mujeres Solidarias (AMSI) Donacion a la Sra.Natividad Altagracia Arias Carmona , parasaldo de factura por el monto de RD$3,500.00 </t>
  </si>
  <si>
    <t>Deposito Via Transferencia Fundacion Saint Jude</t>
  </si>
  <si>
    <t xml:space="preserve">Dp cuenta corriente ANGELA SAGRADO C. RANCIER COLLADO Récord #2021/3147  para  salida de hospitalización. factura  # N/A  por  por el monto de RD$6,000.00
</t>
  </si>
  <si>
    <t>DEPOSITO VIA TRANSF. ARS METASALUD</t>
  </si>
  <si>
    <t xml:space="preserve">Dp cuenta corriente MAGDALENA MONTERO PEREZ
 Récord #2026/2176  para  salida de hospitalización. factura  # 00536269-26  por  por el monto de RD$8,000.00
</t>
  </si>
  <si>
    <t xml:space="preserve">Deposito Via Cheque  #002949  Asoc. Mujeres Solidarias (AMSI) Donacion a la Sra.Celeste Alfonso Burgos, para saldo de factura por el monto de RD$3,500.00 </t>
  </si>
  <si>
    <t xml:space="preserve">Dp via transferencia por la Sra. Santa Geannis Medrano de León, ayuda Santiago Francisco Almengot  Récord # 2019/3059 Abono Saldo PET-CT F-18 PSMA Próstata factura #144649-26     por el monto de RD$12,000.00
</t>
  </si>
  <si>
    <t xml:space="preserve">DP VIA TRANSFERENCIA, FUNDACION CRUZ JIMINIAN, DONACION SR.VILLIANA JEANLISSE Récord # 2024/3966 PARA saldo inmunohistoquímica tejidos solidos factura  # 000537643-26  por  por el monto de RD$12,000.00
</t>
  </si>
  <si>
    <t xml:space="preserve">Dp cuenta corriente MIGUELINA COMAS
 Récord #2026/3255  para saldo biopsia sonodirigida de AXILA. factura  # 146098-26  por  por el monto de RD$17,500.00
</t>
  </si>
  <si>
    <t xml:space="preserve">Deposito Via Cheque  #002961  Asoc. Mujeres Solidarias (AMSI) Donacion a la Sra.Grey Margarita Cruz Diaz, para saldo de factura por el monto de RD$23,223.00 </t>
  </si>
  <si>
    <t xml:space="preserve">Dp cuenta corriente junior alexander jimenez sanchez
 Récord #2026/4707   para saldoinmunohistoquímica liquida factura  #  000539725-26  por  por el monto de RD$2,000.00
</t>
  </si>
  <si>
    <t xml:space="preserve">Deposito Via Cheque  #002957  Asoc. Mujeres Solidarias (AMSI) Donacion a la Sra.Francia Cortorreal Sanchez, para saldo de factura por el monto de RD$3,500.00 </t>
  </si>
  <si>
    <t xml:space="preserve">Dp cuenta corriente ANYELA ERNESTINA PEREZ CARMONA Récord # 2026/1692  para de salida de quimioterapia. factura  # N/A  por  por el monto de RD$9,845.00
</t>
  </si>
  <si>
    <t>3189-1</t>
  </si>
  <si>
    <t>NOMINA HORAS EXTRAS DICIEMBRE  2025, FONDO GENERAL</t>
  </si>
  <si>
    <t>3191-1</t>
  </si>
  <si>
    <t>NOMINA HORAS EXTRAS ENERO  2026, FONDO GENERAL</t>
  </si>
  <si>
    <t>3193-1</t>
  </si>
  <si>
    <t>NOMINA HORAS EXTRAS FEBRERO  2026, FONDO GENERAL</t>
  </si>
  <si>
    <t>2026-3177-1</t>
  </si>
  <si>
    <t>QUALIPLIERS</t>
  </si>
  <si>
    <t>2026-3198-1</t>
  </si>
  <si>
    <t>SERVIAMED DOMINICANA, SRL</t>
  </si>
  <si>
    <t>2026-3196-1</t>
  </si>
  <si>
    <t>GRUPO Z HEALTHCARE PRODUCTS DOMINICANA</t>
  </si>
  <si>
    <t>2026-3283-1</t>
  </si>
  <si>
    <t>CONSTRUVIO GROUP, SRL</t>
  </si>
  <si>
    <t>2026-3243-1</t>
  </si>
  <si>
    <t>BRISAS DEL MAR TRUCKING</t>
  </si>
  <si>
    <t>2026-3293-1</t>
  </si>
  <si>
    <t>GRUPO FARMACEUTICO CAR M, SRL</t>
  </si>
  <si>
    <t>2026-3352-1</t>
  </si>
  <si>
    <t>2026-3300-1</t>
  </si>
  <si>
    <t>DOCTORES MALLEN GUERRA, S.A.</t>
  </si>
  <si>
    <t>2026-3318-1</t>
  </si>
  <si>
    <t>REFERENCIA LABORATORIO CLINICO, S.A</t>
  </si>
  <si>
    <t>2026-3285-1</t>
  </si>
  <si>
    <t>BIO NUCLEAR, S.A.</t>
  </si>
  <si>
    <t>2026-3370-1</t>
  </si>
  <si>
    <t>LAMBDA DIAGNOSTICOS, SRL</t>
  </si>
  <si>
    <t>2026-3291-1</t>
  </si>
  <si>
    <t>ALIMENTARY LAND JAGD, SRL</t>
  </si>
  <si>
    <t>2026-3325-1</t>
  </si>
  <si>
    <t>DITA SERVICE</t>
  </si>
  <si>
    <t>2026-3313-1</t>
  </si>
  <si>
    <t>2026-3343-1</t>
  </si>
  <si>
    <t>2026-3330-1</t>
  </si>
  <si>
    <t>2026-3345-1</t>
  </si>
  <si>
    <t xml:space="preserve">OSCAR RENTA NEGRON </t>
  </si>
  <si>
    <t>2026-3517-1</t>
  </si>
  <si>
    <t>SENASA</t>
  </si>
  <si>
    <t>2026-3804-1</t>
  </si>
  <si>
    <t>SUPLIMED. SRL</t>
  </si>
  <si>
    <t>2026-3445-1</t>
  </si>
  <si>
    <t>VERAS AGRAMONTE</t>
  </si>
  <si>
    <t>2026-3372-1</t>
  </si>
  <si>
    <t>LISTIN DIARIO</t>
  </si>
  <si>
    <t>2026-3381-1</t>
  </si>
  <si>
    <t>2026-3401-1</t>
  </si>
  <si>
    <t xml:space="preserve">FUDIMAT, SRL </t>
  </si>
  <si>
    <t>2026-3413-1</t>
  </si>
  <si>
    <t>RETENCION 0.30% POR TRASF. VIA LIBRAMIENTOS A PROVEERDORES</t>
  </si>
  <si>
    <t>SUAREZ BENZAN</t>
  </si>
  <si>
    <t>2026-3410-1</t>
  </si>
  <si>
    <t>SUFERDOM</t>
  </si>
  <si>
    <t>2026-3405-1</t>
  </si>
  <si>
    <t>METROTEC SRL</t>
  </si>
  <si>
    <t>2026-3416-1</t>
  </si>
  <si>
    <t>CRISTALIA DOMINICANA, SRL</t>
  </si>
  <si>
    <t>2026-3471-1</t>
  </si>
  <si>
    <t>2026-3451-1</t>
  </si>
  <si>
    <t>CAJUFA</t>
  </si>
  <si>
    <t>2026-3447-1</t>
  </si>
  <si>
    <t>2026-3458-1</t>
  </si>
  <si>
    <t>VENDIFARMA</t>
  </si>
  <si>
    <t>2026-3456-1</t>
  </si>
  <si>
    <t>URTEC, SRL</t>
  </si>
  <si>
    <t>2026-3463-1</t>
  </si>
  <si>
    <t>AGRO GLOBAL EXPORT E IMPORT</t>
  </si>
  <si>
    <t>2026-3461-1</t>
  </si>
  <si>
    <t>TONER DEPOT MULTISERVICIOS EORG, SRL</t>
  </si>
  <si>
    <t>2026-3466-1</t>
  </si>
  <si>
    <t>OFFITEK, SRL</t>
  </si>
  <si>
    <t>2026-3469-1</t>
  </si>
  <si>
    <t>SERVICIOS MULTIPLES COMERCIALES SEMCO, S.R.L</t>
  </si>
  <si>
    <t>2026-3489-1</t>
  </si>
  <si>
    <t>2026-3496-1</t>
  </si>
  <si>
    <t>DK PETROLEUM</t>
  </si>
  <si>
    <t>2026-3504-1</t>
  </si>
  <si>
    <t>GT CONSULTING</t>
  </si>
  <si>
    <t>2026-3507-1</t>
  </si>
  <si>
    <t>SUED Y FARGESA</t>
  </si>
  <si>
    <t>2026-3473-1</t>
  </si>
  <si>
    <t>2026-3475-1</t>
  </si>
  <si>
    <t>RONAJUS FARMACEUTICA</t>
  </si>
  <si>
    <t>2026-3515-1</t>
  </si>
  <si>
    <t>ISFAR GROUP, SRL</t>
  </si>
  <si>
    <t>2026-3511</t>
  </si>
  <si>
    <t>MBZ ADRIAN MULTISERVICIOSS, SRL</t>
  </si>
  <si>
    <t>2026-3485-1</t>
  </si>
  <si>
    <t>GRUPO DIARIO LIBRE</t>
  </si>
  <si>
    <t>2026-3509-1</t>
  </si>
  <si>
    <t xml:space="preserve">ECOFUMIGADORA EGA </t>
  </si>
  <si>
    <t>2026-3521-1</t>
  </si>
  <si>
    <t>AIR LIQUID</t>
  </si>
  <si>
    <t>2026-3519-1</t>
  </si>
  <si>
    <t>HUMANO SEGUROS</t>
  </si>
  <si>
    <t>2026-3530-1</t>
  </si>
  <si>
    <t>2026-3547</t>
  </si>
  <si>
    <t>WRC BIOMEDICA. SRL</t>
  </si>
  <si>
    <t>2026-3535-1</t>
  </si>
  <si>
    <t>2026-3549-1</t>
  </si>
  <si>
    <t>MACROTECH FARMECEUTICA, SRL</t>
  </si>
  <si>
    <t>2026-3539-1</t>
  </si>
  <si>
    <t>MAPFRE</t>
  </si>
  <si>
    <t>2026-3564-1</t>
  </si>
  <si>
    <t>CAASD</t>
  </si>
  <si>
    <t>2026-3584-1</t>
  </si>
  <si>
    <t xml:space="preserve">SERVICISOS MULTIPLES COMERCIALES COMERCIALES SEMCO </t>
  </si>
  <si>
    <t>2026-3572-1</t>
  </si>
  <si>
    <t>GRUPO BARCHI</t>
  </si>
  <si>
    <t>2026-3581-1</t>
  </si>
  <si>
    <t>RAYSA SANDOVAL</t>
  </si>
  <si>
    <t>2026-3588-1</t>
  </si>
  <si>
    <t>LINAMED SRL</t>
  </si>
  <si>
    <t>2026-3576-1</t>
  </si>
  <si>
    <t>2026-3574-1</t>
  </si>
  <si>
    <t>HOSPITRONICA, SRL</t>
  </si>
  <si>
    <t>2026-3634-1</t>
  </si>
  <si>
    <t>ENDOSERV</t>
  </si>
  <si>
    <t>2026-3632-1</t>
  </si>
  <si>
    <t>2026-3639-1</t>
  </si>
  <si>
    <t>2026-3603-1</t>
  </si>
  <si>
    <t>2026-3607-1</t>
  </si>
  <si>
    <t>2026-3609-1</t>
  </si>
  <si>
    <t>BRYMADA, SRL</t>
  </si>
  <si>
    <t>2026-3619</t>
  </si>
  <si>
    <t xml:space="preserve">HOSPIFAR, SRL </t>
  </si>
  <si>
    <t>2026-3623-1</t>
  </si>
  <si>
    <t>SERVICIOS ELECTROMEDICOS E INST SEMINSA</t>
  </si>
  <si>
    <t>2026-3629-1</t>
  </si>
  <si>
    <t>2026-3644-1</t>
  </si>
  <si>
    <t>SERVICIOS MULTIPLES LIGE</t>
  </si>
  <si>
    <t>2026-3670-1</t>
  </si>
  <si>
    <t>2026-3655-1</t>
  </si>
  <si>
    <t>2026-3666-1</t>
  </si>
  <si>
    <t>SEAN DOMINICAN SRL</t>
  </si>
  <si>
    <t>2026-3668-1</t>
  </si>
  <si>
    <t>2026-3675-1</t>
  </si>
  <si>
    <t>2026-3677-1</t>
  </si>
  <si>
    <t>2026-3682-1</t>
  </si>
  <si>
    <t>2026-3662-1</t>
  </si>
  <si>
    <t>HIDROMED</t>
  </si>
  <si>
    <t>2026-3664-1</t>
  </si>
  <si>
    <t>TRIGAS DEL CARIBE</t>
  </si>
  <si>
    <t>2026-3679-1</t>
  </si>
  <si>
    <t>2026-3720-1</t>
  </si>
  <si>
    <t>RENKEI GROUP</t>
  </si>
  <si>
    <t>2026-3691-1</t>
  </si>
  <si>
    <t>PRODUCTOS MEDICOS Y QUIRURGICOS (PROMEDICA)</t>
  </si>
  <si>
    <t>2026-3693-1</t>
  </si>
  <si>
    <t>2026-3697-1</t>
  </si>
  <si>
    <t>INSUMOS MEDICOS DEL CARIBE</t>
  </si>
  <si>
    <t>2026-3699-1</t>
  </si>
  <si>
    <t>LABORATORIOS DR COLLADO</t>
  </si>
  <si>
    <t>2026-3714-1</t>
  </si>
  <si>
    <t xml:space="preserve">MEDLATIN </t>
  </si>
  <si>
    <t>2026-3712-1</t>
  </si>
  <si>
    <t>HOSPIFAR SRL</t>
  </si>
  <si>
    <t>2026-3722-1</t>
  </si>
  <si>
    <t>BIONUCLEAR</t>
  </si>
  <si>
    <t>2026-3716-1</t>
  </si>
  <si>
    <t>CAR M</t>
  </si>
  <si>
    <t>2026-3718-1</t>
  </si>
  <si>
    <t>AMIPHARMA</t>
  </si>
  <si>
    <t>2026-3728-1</t>
  </si>
  <si>
    <t>2026-3731-1</t>
  </si>
  <si>
    <t xml:space="preserve">CEPEDA ENCARNACION SERVICIOS DE INGENIERIA </t>
  </si>
  <si>
    <t>2026-3738-1</t>
  </si>
  <si>
    <t>GRUPO GOPEZ</t>
  </si>
  <si>
    <t>2026-3741-1</t>
  </si>
  <si>
    <t>GRUPO DOMATI ELECTRIC SRL</t>
  </si>
  <si>
    <t>2026-3751-1</t>
  </si>
  <si>
    <t>GERENFAR</t>
  </si>
  <si>
    <t>2026-3754-1</t>
  </si>
  <si>
    <t>SEAN DOMINICANA, SRL</t>
  </si>
  <si>
    <t>2026-3757-1</t>
  </si>
  <si>
    <t>2026-3761-1</t>
  </si>
  <si>
    <t>EFIITSA, EIRL</t>
  </si>
  <si>
    <t>2026-3763-1</t>
  </si>
  <si>
    <t>ALMED COMERCIAL SRL</t>
  </si>
  <si>
    <t>2026-3777-1</t>
  </si>
  <si>
    <t>R&amp;R MANTENIMIENTO, S. R. L.</t>
  </si>
  <si>
    <t>2026-3806-1</t>
  </si>
  <si>
    <t>2026-3812-1</t>
  </si>
  <si>
    <t>DR COLLADO</t>
  </si>
  <si>
    <t>2026-3780-1</t>
  </si>
  <si>
    <t>2026-3783-1</t>
  </si>
  <si>
    <t>2026-3808-1</t>
  </si>
  <si>
    <t>2026-3788-1</t>
  </si>
  <si>
    <t>EPX DOMINICANA. SRL</t>
  </si>
  <si>
    <t>2026-3810-1</t>
  </si>
  <si>
    <t>2026-3818-1</t>
  </si>
  <si>
    <t>2026-3841-1</t>
  </si>
  <si>
    <t>2026-3868-1</t>
  </si>
  <si>
    <t>SERVAIMED DOM</t>
  </si>
  <si>
    <t>2026--3885-1</t>
  </si>
  <si>
    <t>FARMAHISPANA</t>
  </si>
  <si>
    <t>2026-3864-1</t>
  </si>
  <si>
    <t>CARY INDUSTRIAL, S.A.</t>
  </si>
  <si>
    <t>2026-3862-1</t>
  </si>
  <si>
    <t>2026-3894-1</t>
  </si>
  <si>
    <t xml:space="preserve">ALIANZA INNOVADORA DE SERV AMBIENTALES </t>
  </si>
  <si>
    <t>2026-3905-1</t>
  </si>
  <si>
    <t xml:space="preserve">PLANETA AZUL </t>
  </si>
  <si>
    <t>2026-3910-1</t>
  </si>
  <si>
    <t>2026-3914-1</t>
  </si>
  <si>
    <t>ENNDO SERV</t>
  </si>
  <si>
    <t>REINTEGRO TRANSACCION POR ANULACION DE LIBRAMIENTO ECOFUMIGADORA EGA, S.R.L  3122-1 ERROR EN REGISTRO DE AUTORIZACION DE PAGO  DEL 28/04/2026 POR EL MONTO DE RD$264,320.00</t>
  </si>
  <si>
    <t>REINTEGRO TRANSACCION POR ANULACION DE LIBRAMIENTO SUPLIGENSA  3123-1 ERROR EN REGISTRO DE AUTORIZACION DE PAGO  DEL 28/04/2026 POR EL MONTO DE RD$206,736.00</t>
  </si>
  <si>
    <t>REINTEGRO TRANSACCION POR ANULACION DE LIBRAMIENTO GRUPO DIARIO LIBRE  3134-1 ERROR EN REGISTRO DE AUTORIZACION DE PAGO  DEL 28/04/2026 POR EL MONTO DE RD$140,821.20</t>
  </si>
  <si>
    <t>REINTEGRO TRANSACCION POR ANULACION DE LIBRAMIENTO EDITORA LISTIN DIARIO   3136-1 ERROR EN REGISTRO DE AUTORIZACION DE PAGO  DEL 28/04/2026 POR EL MONTO DE RD$55,308.96</t>
  </si>
  <si>
    <t>REINTEGRO TRANSACCION POR ANULACION DE LIBRAMIENTO BRISAS DEL MAR    3151-1 ERROR EN REGISTRO DE AUTORIZACION DE PAGO  DEL 28/04/2026 POR EL MONTO DE RD$276,850.00</t>
  </si>
  <si>
    <t>7753-1</t>
  </si>
  <si>
    <t>8032-1</t>
  </si>
  <si>
    <t>DEPOSITO VIA TRANSF. MINISTERIO DE SALUD PUBLICA</t>
  </si>
  <si>
    <t>3437-1</t>
  </si>
  <si>
    <t>NOMINA COMPENSACION MIILITAR MAYO  2026, FONDO GENERAL</t>
  </si>
  <si>
    <t>3439-1</t>
  </si>
  <si>
    <t>NOMINA  PRIMA POR ANTIGÜEDAD MAYO  2026 FONDO GENERAL</t>
  </si>
  <si>
    <t>3441-1</t>
  </si>
  <si>
    <t>NOMINA  PERSONAL CARÁCTER TEMPORAL (CICLOTRON) MAYO 2026 FONDO GENERAL</t>
  </si>
  <si>
    <t>3443-1</t>
  </si>
  <si>
    <t>NOMINA COMPENSACION ESPECIAL  I MAYO  2026 FONDO GENERAL</t>
  </si>
  <si>
    <t>3562-1</t>
  </si>
  <si>
    <t>COMPANIA DOMINICANA DE TELEFONOS, S.A.</t>
  </si>
  <si>
    <t>3541-1</t>
  </si>
  <si>
    <t>NOMINA PERSONAL CARÁCTER EVENTUAL  EXTRANJEROS  MAYO   2026 FG</t>
  </si>
  <si>
    <t>3543-1</t>
  </si>
  <si>
    <t>NOMINA  PERSONAL CARÁCTER FIJO ONCOPEDIATRICO MAYO   2026 FONDO GENERAL</t>
  </si>
  <si>
    <t>3545-1</t>
  </si>
  <si>
    <t>NOMINA  PERSONAL CARÁCTER TEMPORAL MAYO  2026 FONDO GENERAL</t>
  </si>
  <si>
    <t>3568-1</t>
  </si>
  <si>
    <t>NOMINA ADICIONAL COMPENSACION MIILITAR MAYO  2026, FONDO GENERAL</t>
  </si>
  <si>
    <t>3570-1</t>
  </si>
  <si>
    <t>NOMINA  PERSONAL CARÁCTER FIJO   MAYO  2025 FONDO GENERAL</t>
  </si>
  <si>
    <t>3566-1</t>
  </si>
  <si>
    <t>ALTICE DOMINICANA</t>
  </si>
  <si>
    <t>Lic. Andres Garcia Saldoval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</si>
</sst>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0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9" fillId="0" borderId="28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1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3" fontId="24" fillId="4" borderId="35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  <xf numFmtId="0" fontId="6" fillId="3" borderId="31" xfId="0" applyFont="1" applyFill="1" applyBorder="1" applyAlignment="1">
      <alignment horizontal="center" vertical="center"/>
    </xf>
    <xf numFmtId="43" fontId="23" fillId="0" borderId="32" xfId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43" fontId="19" fillId="0" borderId="9" xfId="1" applyFont="1" applyFill="1" applyBorder="1" applyAlignment="1">
      <alignment vertical="center" wrapText="1"/>
    </xf>
    <xf numFmtId="0" fontId="13" fillId="0" borderId="36" xfId="0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 wrapText="1"/>
    </xf>
    <xf numFmtId="43" fontId="19" fillId="0" borderId="36" xfId="1" applyFont="1" applyFill="1" applyBorder="1" applyAlignment="1">
      <alignment vertical="center"/>
    </xf>
    <xf numFmtId="43" fontId="12" fillId="0" borderId="36" xfId="1" applyFont="1" applyFill="1" applyBorder="1" applyAlignment="1">
      <alignment horizontal="right" vertical="center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3" fontId="19" fillId="0" borderId="11" xfId="1" applyFont="1" applyFill="1" applyBorder="1" applyAlignment="1">
      <alignment vertical="center"/>
    </xf>
    <xf numFmtId="43" fontId="12" fillId="0" borderId="27" xfId="1" applyFont="1" applyFill="1" applyBorder="1" applyAlignment="1">
      <alignment horizontal="center" vertical="center"/>
    </xf>
    <xf numFmtId="43" fontId="12" fillId="0" borderId="11" xfId="1" applyFont="1" applyFill="1" applyBorder="1" applyAlignment="1">
      <alignment horizontal="right" vertical="center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0" fontId="27" fillId="3" borderId="0" xfId="0" applyFont="1" applyFill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289</xdr:row>
      <xdr:rowOff>28575</xdr:rowOff>
    </xdr:from>
    <xdr:to>
      <xdr:col>7</xdr:col>
      <xdr:colOff>625475</xdr:colOff>
      <xdr:row>299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63594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114</xdr:row>
      <xdr:rowOff>47625</xdr:rowOff>
    </xdr:from>
    <xdr:to>
      <xdr:col>8</xdr:col>
      <xdr:colOff>619486</xdr:colOff>
      <xdr:row>125</xdr:row>
      <xdr:rowOff>47625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115</xdr:row>
      <xdr:rowOff>38100</xdr:rowOff>
    </xdr:from>
    <xdr:to>
      <xdr:col>8</xdr:col>
      <xdr:colOff>771886</xdr:colOff>
      <xdr:row>126</xdr:row>
      <xdr:rowOff>47624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116</xdr:row>
      <xdr:rowOff>38100</xdr:rowOff>
    </xdr:from>
    <xdr:to>
      <xdr:col>8</xdr:col>
      <xdr:colOff>924286</xdr:colOff>
      <xdr:row>127</xdr:row>
      <xdr:rowOff>38101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117</xdr:row>
      <xdr:rowOff>28575</xdr:rowOff>
    </xdr:from>
    <xdr:to>
      <xdr:col>8</xdr:col>
      <xdr:colOff>952861</xdr:colOff>
      <xdr:row>128</xdr:row>
      <xdr:rowOff>38100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91</xdr:row>
      <xdr:rowOff>47625</xdr:rowOff>
    </xdr:from>
    <xdr:to>
      <xdr:col>8</xdr:col>
      <xdr:colOff>833799</xdr:colOff>
      <xdr:row>102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92</xdr:row>
      <xdr:rowOff>38100</xdr:rowOff>
    </xdr:from>
    <xdr:to>
      <xdr:col>8</xdr:col>
      <xdr:colOff>948099</xdr:colOff>
      <xdr:row>103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93</xdr:row>
      <xdr:rowOff>38100</xdr:rowOff>
    </xdr:from>
    <xdr:to>
      <xdr:col>8</xdr:col>
      <xdr:colOff>948099</xdr:colOff>
      <xdr:row>104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94</xdr:row>
      <xdr:rowOff>28575</xdr:rowOff>
    </xdr:from>
    <xdr:to>
      <xdr:col>8</xdr:col>
      <xdr:colOff>948099</xdr:colOff>
      <xdr:row>105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112</xdr:row>
      <xdr:rowOff>47625</xdr:rowOff>
    </xdr:from>
    <xdr:to>
      <xdr:col>8</xdr:col>
      <xdr:colOff>833799</xdr:colOff>
      <xdr:row>123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113</xdr:row>
      <xdr:rowOff>38100</xdr:rowOff>
    </xdr:from>
    <xdr:to>
      <xdr:col>8</xdr:col>
      <xdr:colOff>948099</xdr:colOff>
      <xdr:row>124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114</xdr:row>
      <xdr:rowOff>38100</xdr:rowOff>
    </xdr:from>
    <xdr:to>
      <xdr:col>8</xdr:col>
      <xdr:colOff>948099</xdr:colOff>
      <xdr:row>125</xdr:row>
      <xdr:rowOff>38103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115</xdr:row>
      <xdr:rowOff>28575</xdr:rowOff>
    </xdr:from>
    <xdr:to>
      <xdr:col>8</xdr:col>
      <xdr:colOff>948099</xdr:colOff>
      <xdr:row>126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NCART%202026/LIBRO%20BANCO%2031%20DIC%2025%20-26.xlsx" TargetMode="External"/><Relationship Id="rId2" Type="http://schemas.openxmlformats.org/officeDocument/2006/relationships/externalLinkPath" Target="file:///C:\Users\julia.villar\Desktop\DOCUMENTOS%20PARA%20DISPONIBLIDAD\INCART%202026\LIBRO%20BANCO%2031%20DIC%2025%20-26.xlsx" TargetMode="External"/><Relationship Id="rId1" Type="http://schemas.openxmlformats.org/officeDocument/2006/relationships/externalLinkPath" Target="/Users/julia.villar/Desktop/DOCUMENTOS%20PARA%20DISPONIBLIDAD/INCART%202026/LIBRO%20BANCO%2031%20DIC%2025%20-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orange.Perez/Downloads/DISPONIBILIDAD%20LIBRO%20BANCO%20ACTUALIZADO%202018.....xlsx" TargetMode="External"/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TA. RECOLECTORA (010) y 3000"/>
      <sheetName val="Hoja1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2000 ONCO."/>
      <sheetName val="CTA.  3103 F. REPONIBLE"/>
      <sheetName val="CTA.  3103 F. REPONIBLE."/>
      <sheetName val="CTA. DOLARES 1500"/>
      <sheetName val="CTA. EUROS 8000 "/>
      <sheetName val="CTA. EUROS 8001"/>
    </sheetNames>
    <sheetDataSet>
      <sheetData sheetId="0">
        <row r="1579">
          <cell r="G1579">
            <v>152611275.83980009</v>
          </cell>
        </row>
        <row r="1898">
          <cell r="G1898">
            <v>188110183.17780018</v>
          </cell>
        </row>
      </sheetData>
      <sheetData sheetId="1"/>
      <sheetData sheetId="2"/>
      <sheetData sheetId="3">
        <row r="907">
          <cell r="J907">
            <v>-11425102.159800092</v>
          </cell>
        </row>
        <row r="1105">
          <cell r="J1105">
            <v>-16331049.821800087</v>
          </cell>
        </row>
      </sheetData>
      <sheetData sheetId="4">
        <row r="30">
          <cell r="J30">
            <v>467015.05340000923</v>
          </cell>
        </row>
        <row r="31">
          <cell r="J31">
            <v>466840.05340000923</v>
          </cell>
        </row>
      </sheetData>
      <sheetData sheetId="5">
        <row r="237">
          <cell r="G237">
            <v>184223463.29643229</v>
          </cell>
        </row>
        <row r="273">
          <cell r="G273">
            <v>194395756.35643232</v>
          </cell>
        </row>
      </sheetData>
      <sheetData sheetId="6">
        <row r="15">
          <cell r="J15">
            <v>1178117.0799999998</v>
          </cell>
        </row>
        <row r="16">
          <cell r="J16">
            <v>1177942.0799999998</v>
          </cell>
        </row>
      </sheetData>
      <sheetData sheetId="7"/>
      <sheetData sheetId="8">
        <row r="29">
          <cell r="G29">
            <v>880596.39999999991</v>
          </cell>
        </row>
      </sheetData>
      <sheetData sheetId="9"/>
      <sheetData sheetId="10">
        <row r="51">
          <cell r="J51">
            <v>-305308.21950000006</v>
          </cell>
        </row>
        <row r="52">
          <cell r="J52">
            <v>-305483.21950000006</v>
          </cell>
        </row>
      </sheetData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89"/>
  <sheetViews>
    <sheetView tabSelected="1" view="pageBreakPreview" topLeftCell="B260" zoomScale="50" zoomScaleNormal="70" zoomScaleSheetLayoutView="50" workbookViewId="0">
      <selection activeCell="E357" sqref="E357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3" customWidth="1"/>
    <col min="7" max="7" width="46.42578125" style="1" customWidth="1"/>
    <col min="8" max="8" width="19.28515625" style="11" bestFit="1" customWidth="1"/>
    <col min="9" max="9" width="21.570312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1"/>
    </row>
    <row r="2" spans="1:14" s="11" customFormat="1" x14ac:dyDescent="0.2">
      <c r="F2" s="171"/>
    </row>
    <row r="3" spans="1:14" s="14" customFormat="1" ht="12" customHeight="1" x14ac:dyDescent="0.2">
      <c r="F3" s="172"/>
    </row>
    <row r="4" spans="1:14" s="15" customFormat="1" ht="18" customHeight="1" x14ac:dyDescent="0.3">
      <c r="A4" s="16"/>
      <c r="B4" s="12"/>
      <c r="C4" s="16"/>
      <c r="D4" s="16"/>
      <c r="E4" s="16"/>
      <c r="F4" s="173"/>
      <c r="G4" s="16"/>
      <c r="H4" s="16"/>
      <c r="I4" s="16"/>
    </row>
    <row r="5" spans="1:14" s="13" customFormat="1" ht="18.75" x14ac:dyDescent="0.2">
      <c r="A5" s="222"/>
      <c r="B5" s="222"/>
      <c r="C5" s="222"/>
      <c r="D5" s="222"/>
      <c r="E5" s="222"/>
      <c r="F5" s="222"/>
      <c r="G5" s="222"/>
    </row>
    <row r="6" spans="1:14" s="15" customFormat="1" ht="18.75" x14ac:dyDescent="0.3">
      <c r="A6" s="222" t="s">
        <v>10</v>
      </c>
      <c r="B6" s="222"/>
      <c r="C6" s="222"/>
      <c r="D6" s="222"/>
      <c r="E6" s="222"/>
      <c r="F6" s="222"/>
      <c r="G6" s="222"/>
      <c r="H6" s="16"/>
      <c r="I6" s="16"/>
    </row>
    <row r="7" spans="1:14" s="14" customFormat="1" ht="18.75" x14ac:dyDescent="0.2">
      <c r="A7" s="222" t="s">
        <v>14</v>
      </c>
      <c r="B7" s="222"/>
      <c r="C7" s="222"/>
      <c r="D7" s="222"/>
      <c r="E7" s="222"/>
      <c r="F7" s="222"/>
      <c r="G7" s="222"/>
    </row>
    <row r="8" spans="1:14" s="14" customFormat="1" ht="21" customHeight="1" x14ac:dyDescent="0.2">
      <c r="A8" s="223" t="s">
        <v>3</v>
      </c>
      <c r="B8" s="223"/>
      <c r="C8" s="223"/>
      <c r="D8" s="223"/>
      <c r="E8" s="223"/>
      <c r="F8" s="223"/>
      <c r="G8" s="223"/>
    </row>
    <row r="9" spans="1:14" s="14" customFormat="1" ht="18.75" x14ac:dyDescent="0.2">
      <c r="A9" s="223" t="s">
        <v>74</v>
      </c>
      <c r="B9" s="223"/>
      <c r="C9" s="223"/>
      <c r="D9" s="223"/>
      <c r="E9" s="223"/>
      <c r="F9" s="223"/>
      <c r="G9" s="223"/>
    </row>
    <row r="10" spans="1:14" s="14" customFormat="1" ht="18.75" x14ac:dyDescent="0.2">
      <c r="A10" s="15"/>
      <c r="B10" s="27"/>
      <c r="C10" s="27"/>
      <c r="D10" s="27"/>
      <c r="E10" s="27"/>
      <c r="F10" s="174"/>
      <c r="G10" s="15"/>
    </row>
    <row r="11" spans="1:14" s="14" customFormat="1" ht="18.75" x14ac:dyDescent="0.2">
      <c r="A11" s="15"/>
      <c r="B11" s="27"/>
      <c r="C11" s="27"/>
      <c r="D11" s="27"/>
      <c r="E11" s="27"/>
      <c r="F11" s="174"/>
      <c r="G11" s="15"/>
    </row>
    <row r="12" spans="1:14" s="11" customFormat="1" ht="19.5" customHeight="1" thickBot="1" x14ac:dyDescent="0.25">
      <c r="F12" s="171"/>
      <c r="N12" s="26"/>
    </row>
    <row r="13" spans="1:14" s="3" customFormat="1" ht="27.75" customHeight="1" thickTop="1" thickBot="1" x14ac:dyDescent="0.25">
      <c r="A13" s="227"/>
      <c r="B13" s="225" t="s">
        <v>13</v>
      </c>
      <c r="C13" s="225"/>
      <c r="D13" s="225"/>
      <c r="E13" s="225"/>
      <c r="F13" s="225"/>
      <c r="G13" s="225"/>
      <c r="H13" s="7"/>
      <c r="I13" s="7"/>
      <c r="J13" s="7"/>
      <c r="K13" s="7"/>
    </row>
    <row r="14" spans="1:14" s="3" customFormat="1" ht="27.75" customHeight="1" thickTop="1" thickBot="1" x14ac:dyDescent="0.25">
      <c r="A14" s="227"/>
      <c r="B14" s="226" t="s">
        <v>14</v>
      </c>
      <c r="C14" s="226"/>
      <c r="D14" s="226"/>
      <c r="E14" s="226"/>
      <c r="F14" s="226"/>
      <c r="G14" s="71">
        <f>+'[1]CTA. RECOLECTORA (010) y 3000'!$G$1579</f>
        <v>152611275.83980009</v>
      </c>
      <c r="H14" s="7"/>
      <c r="I14" s="7"/>
      <c r="J14" s="7"/>
      <c r="K14" s="7"/>
    </row>
    <row r="15" spans="1:14" s="3" customFormat="1" ht="26.25" customHeight="1" thickTop="1" thickBot="1" x14ac:dyDescent="0.25">
      <c r="A15" s="227"/>
      <c r="B15" s="224"/>
      <c r="C15" s="224"/>
      <c r="D15" s="224"/>
      <c r="E15" s="224"/>
      <c r="F15" s="224"/>
      <c r="G15" s="71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8"/>
      <c r="B16" s="57" t="s">
        <v>4</v>
      </c>
      <c r="C16" s="57" t="s">
        <v>5</v>
      </c>
      <c r="D16" s="57" t="s">
        <v>6</v>
      </c>
      <c r="E16" s="57" t="s">
        <v>0</v>
      </c>
      <c r="F16" s="71" t="s">
        <v>1</v>
      </c>
      <c r="G16" s="57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43"/>
      <c r="C17" s="144"/>
      <c r="D17" s="143">
        <v>46142</v>
      </c>
      <c r="E17" s="145">
        <f>'[2]CTA. RECOLECTORA (010)'!E6</f>
        <v>0</v>
      </c>
      <c r="F17" s="146">
        <v>0</v>
      </c>
      <c r="G17" s="147">
        <f>+G14</f>
        <v>152611275.83980009</v>
      </c>
      <c r="H17" s="75"/>
    </row>
    <row r="18" spans="1:8" s="10" customFormat="1" ht="27" customHeight="1" thickTop="1" thickBot="1" x14ac:dyDescent="0.25">
      <c r="A18" s="38"/>
      <c r="B18" s="108">
        <v>46143</v>
      </c>
      <c r="C18" s="109"/>
      <c r="D18" s="110" t="s">
        <v>75</v>
      </c>
      <c r="E18" s="111"/>
      <c r="F18" s="175">
        <v>1859.88</v>
      </c>
      <c r="G18" s="112">
        <f>G17+E18-F18</f>
        <v>152609415.95980009</v>
      </c>
    </row>
    <row r="19" spans="1:8" s="10" customFormat="1" ht="27" customHeight="1" thickTop="1" thickBot="1" x14ac:dyDescent="0.25">
      <c r="A19" s="199"/>
      <c r="B19" s="108">
        <v>46143</v>
      </c>
      <c r="C19" s="109"/>
      <c r="D19" s="110" t="s">
        <v>36</v>
      </c>
      <c r="E19" s="111">
        <v>17000</v>
      </c>
      <c r="F19" s="200"/>
      <c r="G19" s="112">
        <f t="shared" ref="G19:G82" si="0">G18+E19-F19</f>
        <v>152626415.95980009</v>
      </c>
    </row>
    <row r="20" spans="1:8" s="10" customFormat="1" ht="18" thickTop="1" thickBot="1" x14ac:dyDescent="0.25">
      <c r="A20" s="21"/>
      <c r="B20" s="113">
        <v>46143</v>
      </c>
      <c r="C20" s="114"/>
      <c r="D20" s="110" t="s">
        <v>36</v>
      </c>
      <c r="E20" s="111">
        <v>27757</v>
      </c>
      <c r="F20" s="176"/>
      <c r="G20" s="112">
        <f t="shared" si="0"/>
        <v>152654172.95980009</v>
      </c>
    </row>
    <row r="21" spans="1:8" s="7" customFormat="1" ht="18" thickTop="1" thickBot="1" x14ac:dyDescent="0.25">
      <c r="A21" s="21"/>
      <c r="B21" s="113">
        <v>46143</v>
      </c>
      <c r="C21" s="114"/>
      <c r="D21" s="110" t="s">
        <v>36</v>
      </c>
      <c r="E21" s="111">
        <v>54640</v>
      </c>
      <c r="F21" s="176"/>
      <c r="G21" s="112">
        <f t="shared" si="0"/>
        <v>152708812.95980009</v>
      </c>
    </row>
    <row r="22" spans="1:8" s="7" customFormat="1" ht="18" thickTop="1" thickBot="1" x14ac:dyDescent="0.25">
      <c r="A22" s="21"/>
      <c r="B22" s="113">
        <v>46143</v>
      </c>
      <c r="C22" s="114"/>
      <c r="D22" s="110" t="s">
        <v>36</v>
      </c>
      <c r="E22" s="111">
        <v>14150</v>
      </c>
      <c r="F22" s="176"/>
      <c r="G22" s="112">
        <f t="shared" si="0"/>
        <v>152722962.95980009</v>
      </c>
    </row>
    <row r="23" spans="1:8" s="7" customFormat="1" ht="18" thickTop="1" thickBot="1" x14ac:dyDescent="0.25">
      <c r="A23" s="21"/>
      <c r="B23" s="113">
        <v>46143</v>
      </c>
      <c r="C23" s="114"/>
      <c r="D23" s="110" t="s">
        <v>36</v>
      </c>
      <c r="E23" s="111">
        <v>1300</v>
      </c>
      <c r="F23" s="176"/>
      <c r="G23" s="112">
        <f t="shared" si="0"/>
        <v>152724262.95980009</v>
      </c>
    </row>
    <row r="24" spans="1:8" s="7" customFormat="1" ht="18" thickTop="1" thickBot="1" x14ac:dyDescent="0.25">
      <c r="A24" s="21"/>
      <c r="B24" s="113">
        <v>46143</v>
      </c>
      <c r="C24" s="114"/>
      <c r="D24" s="110" t="s">
        <v>36</v>
      </c>
      <c r="E24" s="111">
        <v>61860</v>
      </c>
      <c r="F24" s="176"/>
      <c r="G24" s="112">
        <f t="shared" si="0"/>
        <v>152786122.95980009</v>
      </c>
    </row>
    <row r="25" spans="1:8" s="7" customFormat="1" ht="18" thickTop="1" thickBot="1" x14ac:dyDescent="0.25">
      <c r="A25" s="21"/>
      <c r="B25" s="113">
        <v>46143</v>
      </c>
      <c r="C25" s="114"/>
      <c r="D25" s="110" t="s">
        <v>36</v>
      </c>
      <c r="E25" s="111">
        <v>625</v>
      </c>
      <c r="F25" s="176"/>
      <c r="G25" s="112">
        <f t="shared" si="0"/>
        <v>152786747.95980009</v>
      </c>
    </row>
    <row r="26" spans="1:8" s="7" customFormat="1" ht="18" thickTop="1" thickBot="1" x14ac:dyDescent="0.25">
      <c r="A26" s="21"/>
      <c r="B26" s="113">
        <v>46143</v>
      </c>
      <c r="C26" s="114"/>
      <c r="D26" s="110" t="s">
        <v>26</v>
      </c>
      <c r="E26" s="111">
        <v>36343.79</v>
      </c>
      <c r="F26" s="176">
        <v>1794.1100000000001</v>
      </c>
      <c r="G26" s="112">
        <f t="shared" si="0"/>
        <v>152821297.63980007</v>
      </c>
    </row>
    <row r="27" spans="1:8" s="7" customFormat="1" ht="24.75" customHeight="1" thickTop="1" thickBot="1" x14ac:dyDescent="0.25">
      <c r="A27" s="21"/>
      <c r="B27" s="113">
        <v>46143</v>
      </c>
      <c r="C27" s="114"/>
      <c r="D27" s="110" t="s">
        <v>76</v>
      </c>
      <c r="E27" s="111">
        <v>100</v>
      </c>
      <c r="F27" s="176">
        <v>28</v>
      </c>
      <c r="G27" s="112">
        <f t="shared" si="0"/>
        <v>152821369.63980007</v>
      </c>
    </row>
    <row r="28" spans="1:8" s="7" customFormat="1" ht="31.5" thickTop="1" thickBot="1" x14ac:dyDescent="0.25">
      <c r="A28" s="21"/>
      <c r="B28" s="113">
        <v>46143</v>
      </c>
      <c r="C28" s="114"/>
      <c r="D28" s="110" t="s">
        <v>61</v>
      </c>
      <c r="E28" s="111">
        <v>20000</v>
      </c>
      <c r="F28" s="176"/>
      <c r="G28" s="112">
        <f t="shared" si="0"/>
        <v>152841369.63980007</v>
      </c>
    </row>
    <row r="29" spans="1:8" s="7" customFormat="1" ht="24" customHeight="1" thickTop="1" thickBot="1" x14ac:dyDescent="0.25">
      <c r="A29" s="21"/>
      <c r="B29" s="113">
        <v>46144</v>
      </c>
      <c r="C29" s="114"/>
      <c r="D29" s="110" t="s">
        <v>36</v>
      </c>
      <c r="E29" s="111">
        <v>10337</v>
      </c>
      <c r="F29" s="176"/>
      <c r="G29" s="112">
        <f t="shared" si="0"/>
        <v>152851706.63980007</v>
      </c>
    </row>
    <row r="30" spans="1:8" s="7" customFormat="1" ht="27.75" customHeight="1" thickTop="1" thickBot="1" x14ac:dyDescent="0.25">
      <c r="A30" s="21"/>
      <c r="B30" s="113">
        <v>46144</v>
      </c>
      <c r="C30" s="114"/>
      <c r="D30" s="110" t="s">
        <v>26</v>
      </c>
      <c r="E30" s="111">
        <v>22762</v>
      </c>
      <c r="F30" s="176">
        <v>569.05999999999995</v>
      </c>
      <c r="G30" s="112">
        <f t="shared" si="0"/>
        <v>152873899.57980007</v>
      </c>
    </row>
    <row r="31" spans="1:8" s="7" customFormat="1" ht="18" thickTop="1" thickBot="1" x14ac:dyDescent="0.25">
      <c r="A31" s="21"/>
      <c r="B31" s="113">
        <v>46145</v>
      </c>
      <c r="C31" s="114"/>
      <c r="D31" s="110" t="s">
        <v>36</v>
      </c>
      <c r="E31" s="111">
        <v>4020</v>
      </c>
      <c r="F31" s="176"/>
      <c r="G31" s="112">
        <f t="shared" si="0"/>
        <v>152877919.57980007</v>
      </c>
    </row>
    <row r="32" spans="1:8" s="7" customFormat="1" ht="22.5" customHeight="1" thickTop="1" thickBot="1" x14ac:dyDescent="0.25">
      <c r="A32" s="21"/>
      <c r="B32" s="113">
        <v>46145</v>
      </c>
      <c r="C32" s="114"/>
      <c r="D32" s="110" t="s">
        <v>26</v>
      </c>
      <c r="E32" s="111">
        <v>15337</v>
      </c>
      <c r="F32" s="176">
        <v>384.17</v>
      </c>
      <c r="G32" s="112">
        <f t="shared" si="0"/>
        <v>152892872.40980008</v>
      </c>
    </row>
    <row r="33" spans="1:7" s="7" customFormat="1" ht="18" thickTop="1" thickBot="1" x14ac:dyDescent="0.25">
      <c r="A33" s="21"/>
      <c r="B33" s="113">
        <v>46146</v>
      </c>
      <c r="C33" s="114"/>
      <c r="D33" s="110" t="s">
        <v>36</v>
      </c>
      <c r="E33" s="111">
        <v>25000</v>
      </c>
      <c r="F33" s="176"/>
      <c r="G33" s="112">
        <f t="shared" si="0"/>
        <v>152917872.40980008</v>
      </c>
    </row>
    <row r="34" spans="1:7" s="7" customFormat="1" ht="23.25" customHeight="1" thickTop="1" thickBot="1" x14ac:dyDescent="0.25">
      <c r="A34" s="21"/>
      <c r="B34" s="113">
        <v>46146</v>
      </c>
      <c r="C34" s="114"/>
      <c r="D34" s="110" t="s">
        <v>26</v>
      </c>
      <c r="E34" s="111">
        <v>25000</v>
      </c>
      <c r="F34" s="176">
        <v>625</v>
      </c>
      <c r="G34" s="112">
        <f t="shared" si="0"/>
        <v>152942247.40980008</v>
      </c>
    </row>
    <row r="35" spans="1:7" s="7" customFormat="1" ht="18" thickTop="1" thickBot="1" x14ac:dyDescent="0.25">
      <c r="A35" s="21"/>
      <c r="B35" s="113">
        <v>46147</v>
      </c>
      <c r="C35" s="114"/>
      <c r="D35" s="110" t="s">
        <v>36</v>
      </c>
      <c r="E35" s="111">
        <v>20</v>
      </c>
      <c r="F35" s="176"/>
      <c r="G35" s="112">
        <f t="shared" si="0"/>
        <v>152942267.40980008</v>
      </c>
    </row>
    <row r="36" spans="1:7" s="7" customFormat="1" ht="18" thickTop="1" thickBot="1" x14ac:dyDescent="0.25">
      <c r="A36" s="21"/>
      <c r="B36" s="113">
        <v>46147</v>
      </c>
      <c r="C36" s="114"/>
      <c r="D36" s="110" t="s">
        <v>36</v>
      </c>
      <c r="E36" s="111">
        <v>32210</v>
      </c>
      <c r="F36" s="176"/>
      <c r="G36" s="112">
        <f t="shared" si="0"/>
        <v>152974477.40980008</v>
      </c>
    </row>
    <row r="37" spans="1:7" s="7" customFormat="1" ht="18" thickTop="1" thickBot="1" x14ac:dyDescent="0.25">
      <c r="A37" s="21"/>
      <c r="B37" s="113">
        <v>46147</v>
      </c>
      <c r="C37" s="114"/>
      <c r="D37" s="110" t="s">
        <v>36</v>
      </c>
      <c r="E37" s="111">
        <v>64552</v>
      </c>
      <c r="F37" s="176"/>
      <c r="G37" s="112">
        <f t="shared" si="0"/>
        <v>153039029.40980008</v>
      </c>
    </row>
    <row r="38" spans="1:7" s="7" customFormat="1" ht="18" thickTop="1" thickBot="1" x14ac:dyDescent="0.25">
      <c r="A38" s="21"/>
      <c r="B38" s="113">
        <v>46147</v>
      </c>
      <c r="C38" s="114"/>
      <c r="D38" s="110" t="s">
        <v>36</v>
      </c>
      <c r="E38" s="111">
        <v>12005</v>
      </c>
      <c r="F38" s="176"/>
      <c r="G38" s="112">
        <f t="shared" si="0"/>
        <v>153051034.40980008</v>
      </c>
    </row>
    <row r="39" spans="1:7" s="7" customFormat="1" ht="15" customHeight="1" thickTop="1" thickBot="1" x14ac:dyDescent="0.25">
      <c r="A39" s="21"/>
      <c r="B39" s="113">
        <v>46147</v>
      </c>
      <c r="C39" s="114"/>
      <c r="D39" s="110" t="s">
        <v>36</v>
      </c>
      <c r="E39" s="111">
        <v>9325</v>
      </c>
      <c r="F39" s="176"/>
      <c r="G39" s="112">
        <f t="shared" si="0"/>
        <v>153060359.40980008</v>
      </c>
    </row>
    <row r="40" spans="1:7" s="7" customFormat="1" ht="18" thickTop="1" thickBot="1" x14ac:dyDescent="0.25">
      <c r="A40" s="21"/>
      <c r="B40" s="113">
        <v>46147</v>
      </c>
      <c r="C40" s="114"/>
      <c r="D40" s="110" t="s">
        <v>36</v>
      </c>
      <c r="E40" s="111">
        <v>26360</v>
      </c>
      <c r="F40" s="176"/>
      <c r="G40" s="112">
        <f t="shared" si="0"/>
        <v>153086719.40980008</v>
      </c>
    </row>
    <row r="41" spans="1:7" s="7" customFormat="1" ht="24.95" customHeight="1" thickTop="1" thickBot="1" x14ac:dyDescent="0.25">
      <c r="A41" s="21"/>
      <c r="B41" s="113">
        <v>46147</v>
      </c>
      <c r="C41" s="114"/>
      <c r="D41" s="110" t="s">
        <v>36</v>
      </c>
      <c r="E41" s="111">
        <v>6775</v>
      </c>
      <c r="F41" s="176"/>
      <c r="G41" s="112">
        <f t="shared" si="0"/>
        <v>153093494.40980008</v>
      </c>
    </row>
    <row r="42" spans="1:7" s="7" customFormat="1" ht="24.95" customHeight="1" thickTop="1" thickBot="1" x14ac:dyDescent="0.25">
      <c r="A42" s="21"/>
      <c r="B42" s="113">
        <v>46147</v>
      </c>
      <c r="C42" s="114"/>
      <c r="D42" s="110" t="s">
        <v>26</v>
      </c>
      <c r="E42" s="111">
        <v>97118.64</v>
      </c>
      <c r="F42" s="176">
        <v>2545.3000000000002</v>
      </c>
      <c r="G42" s="112">
        <f t="shared" si="0"/>
        <v>153188067.74980006</v>
      </c>
    </row>
    <row r="43" spans="1:7" s="7" customFormat="1" ht="24.95" customHeight="1" thickTop="1" thickBot="1" x14ac:dyDescent="0.25">
      <c r="A43" s="21"/>
      <c r="B43" s="113">
        <v>46147</v>
      </c>
      <c r="C43" s="114"/>
      <c r="D43" s="110" t="s">
        <v>62</v>
      </c>
      <c r="E43" s="111">
        <v>1238411.95</v>
      </c>
      <c r="F43" s="177"/>
      <c r="G43" s="112">
        <f t="shared" si="0"/>
        <v>154426479.69980004</v>
      </c>
    </row>
    <row r="44" spans="1:7" s="7" customFormat="1" ht="61.5" thickTop="1" thickBot="1" x14ac:dyDescent="0.25">
      <c r="A44" s="21"/>
      <c r="B44" s="113">
        <v>46147</v>
      </c>
      <c r="C44" s="114"/>
      <c r="D44" s="110" t="s">
        <v>77</v>
      </c>
      <c r="E44" s="111">
        <v>100</v>
      </c>
      <c r="F44" s="176"/>
      <c r="G44" s="112">
        <f t="shared" si="0"/>
        <v>154426579.69980004</v>
      </c>
    </row>
    <row r="45" spans="1:7" s="7" customFormat="1" ht="18" thickTop="1" thickBot="1" x14ac:dyDescent="0.25">
      <c r="A45" s="21"/>
      <c r="B45" s="113">
        <v>46147</v>
      </c>
      <c r="C45" s="114"/>
      <c r="D45" s="110" t="s">
        <v>21</v>
      </c>
      <c r="E45" s="111"/>
      <c r="F45" s="176">
        <v>195313.5</v>
      </c>
      <c r="G45" s="112">
        <f t="shared" si="0"/>
        <v>154231266.19980004</v>
      </c>
    </row>
    <row r="46" spans="1:7" s="7" customFormat="1" ht="26.25" customHeight="1" thickTop="1" thickBot="1" x14ac:dyDescent="0.25">
      <c r="A46" s="21"/>
      <c r="B46" s="113">
        <v>46148</v>
      </c>
      <c r="C46" s="114"/>
      <c r="D46" s="110" t="s">
        <v>36</v>
      </c>
      <c r="E46" s="111">
        <v>26972</v>
      </c>
      <c r="F46" s="176"/>
      <c r="G46" s="112">
        <f t="shared" si="0"/>
        <v>154258238.19980004</v>
      </c>
    </row>
    <row r="47" spans="1:7" s="7" customFormat="1" ht="21" customHeight="1" thickTop="1" thickBot="1" x14ac:dyDescent="0.25">
      <c r="A47" s="21"/>
      <c r="B47" s="113">
        <v>46148</v>
      </c>
      <c r="C47" s="114"/>
      <c r="D47" s="127" t="s">
        <v>36</v>
      </c>
      <c r="E47" s="111">
        <v>1475</v>
      </c>
      <c r="F47" s="177"/>
      <c r="G47" s="112">
        <f t="shared" si="0"/>
        <v>154259713.19980004</v>
      </c>
    </row>
    <row r="48" spans="1:7" s="7" customFormat="1" ht="25.5" customHeight="1" thickTop="1" thickBot="1" x14ac:dyDescent="0.25">
      <c r="A48" s="21"/>
      <c r="B48" s="113">
        <v>46148</v>
      </c>
      <c r="C48" s="114"/>
      <c r="D48" s="110" t="s">
        <v>36</v>
      </c>
      <c r="E48" s="111">
        <v>104250</v>
      </c>
      <c r="F48" s="177"/>
      <c r="G48" s="112">
        <f t="shared" si="0"/>
        <v>154363963.19980004</v>
      </c>
    </row>
    <row r="49" spans="1:7" s="7" customFormat="1" ht="24.75" customHeight="1" thickTop="1" thickBot="1" x14ac:dyDescent="0.25">
      <c r="A49" s="21"/>
      <c r="B49" s="113">
        <v>46148</v>
      </c>
      <c r="C49" s="114"/>
      <c r="D49" s="110" t="s">
        <v>36</v>
      </c>
      <c r="E49" s="111">
        <v>56400</v>
      </c>
      <c r="F49" s="176"/>
      <c r="G49" s="112">
        <f t="shared" si="0"/>
        <v>154420363.19980004</v>
      </c>
    </row>
    <row r="50" spans="1:7" s="7" customFormat="1" ht="18" thickTop="1" thickBot="1" x14ac:dyDescent="0.25">
      <c r="A50" s="21"/>
      <c r="B50" s="113">
        <v>46148</v>
      </c>
      <c r="C50" s="114"/>
      <c r="D50" s="110" t="s">
        <v>36</v>
      </c>
      <c r="E50" s="111">
        <v>24700</v>
      </c>
      <c r="F50" s="176"/>
      <c r="G50" s="112">
        <f t="shared" si="0"/>
        <v>154445063.19980004</v>
      </c>
    </row>
    <row r="51" spans="1:7" s="7" customFormat="1" ht="18" thickTop="1" thickBot="1" x14ac:dyDescent="0.25">
      <c r="A51" s="21"/>
      <c r="B51" s="113">
        <v>46148</v>
      </c>
      <c r="C51" s="114"/>
      <c r="D51" s="110" t="s">
        <v>36</v>
      </c>
      <c r="E51" s="111">
        <v>14105</v>
      </c>
      <c r="F51" s="176"/>
      <c r="G51" s="112">
        <f t="shared" si="0"/>
        <v>154459168.19980004</v>
      </c>
    </row>
    <row r="52" spans="1:7" s="7" customFormat="1" ht="18" thickTop="1" thickBot="1" x14ac:dyDescent="0.25">
      <c r="A52" s="21"/>
      <c r="B52" s="113">
        <v>46148</v>
      </c>
      <c r="C52" s="114"/>
      <c r="D52" s="110" t="s">
        <v>36</v>
      </c>
      <c r="E52" s="111">
        <v>3220</v>
      </c>
      <c r="F52" s="176"/>
      <c r="G52" s="112">
        <f t="shared" si="0"/>
        <v>154462388.19980004</v>
      </c>
    </row>
    <row r="53" spans="1:7" s="7" customFormat="1" ht="17.25" customHeight="1" thickTop="1" thickBot="1" x14ac:dyDescent="0.25">
      <c r="A53" s="21"/>
      <c r="B53" s="113">
        <v>46148</v>
      </c>
      <c r="C53" s="114"/>
      <c r="D53" s="110" t="s">
        <v>26</v>
      </c>
      <c r="E53" s="111">
        <v>104777.01</v>
      </c>
      <c r="F53" s="176">
        <v>2696.67</v>
      </c>
      <c r="G53" s="112">
        <f t="shared" si="0"/>
        <v>154564468.53980005</v>
      </c>
    </row>
    <row r="54" spans="1:7" s="7" customFormat="1" ht="76.5" thickTop="1" thickBot="1" x14ac:dyDescent="0.25">
      <c r="A54" s="21"/>
      <c r="B54" s="113">
        <v>46148</v>
      </c>
      <c r="C54" s="114"/>
      <c r="D54" s="110" t="s">
        <v>78</v>
      </c>
      <c r="E54" s="111">
        <v>500</v>
      </c>
      <c r="F54" s="176"/>
      <c r="G54" s="112">
        <f t="shared" si="0"/>
        <v>154564968.53980005</v>
      </c>
    </row>
    <row r="55" spans="1:7" s="7" customFormat="1" ht="24" customHeight="1" thickTop="1" thickBot="1" x14ac:dyDescent="0.25">
      <c r="A55" s="21"/>
      <c r="B55" s="113">
        <v>46148</v>
      </c>
      <c r="C55" s="114"/>
      <c r="D55" s="115" t="s">
        <v>21</v>
      </c>
      <c r="E55" s="111"/>
      <c r="F55" s="178">
        <v>190210.35</v>
      </c>
      <c r="G55" s="112">
        <f t="shared" si="0"/>
        <v>154374758.18980005</v>
      </c>
    </row>
    <row r="56" spans="1:7" s="7" customFormat="1" ht="34.5" customHeight="1" thickTop="1" thickBot="1" x14ac:dyDescent="0.25">
      <c r="A56" s="21"/>
      <c r="B56" s="113">
        <v>46149</v>
      </c>
      <c r="C56" s="114"/>
      <c r="D56" s="110" t="s">
        <v>36</v>
      </c>
      <c r="E56" s="111">
        <v>1250</v>
      </c>
      <c r="F56" s="176"/>
      <c r="G56" s="112">
        <f t="shared" si="0"/>
        <v>154376008.18980005</v>
      </c>
    </row>
    <row r="57" spans="1:7" s="7" customFormat="1" ht="18" thickTop="1" thickBot="1" x14ac:dyDescent="0.25">
      <c r="A57" s="21"/>
      <c r="B57" s="113">
        <v>46149</v>
      </c>
      <c r="C57" s="114"/>
      <c r="D57" s="110" t="s">
        <v>36</v>
      </c>
      <c r="E57" s="111">
        <v>49383</v>
      </c>
      <c r="F57" s="176"/>
      <c r="G57" s="112">
        <f t="shared" si="0"/>
        <v>154425391.18980005</v>
      </c>
    </row>
    <row r="58" spans="1:7" s="7" customFormat="1" ht="18" thickTop="1" thickBot="1" x14ac:dyDescent="0.25">
      <c r="A58" s="21"/>
      <c r="B58" s="113">
        <v>46149</v>
      </c>
      <c r="C58" s="114"/>
      <c r="D58" s="110" t="s">
        <v>36</v>
      </c>
      <c r="E58" s="111">
        <v>102835</v>
      </c>
      <c r="F58" s="177"/>
      <c r="G58" s="112">
        <f t="shared" si="0"/>
        <v>154528226.18980005</v>
      </c>
    </row>
    <row r="59" spans="1:7" s="7" customFormat="1" ht="18" thickTop="1" thickBot="1" x14ac:dyDescent="0.25">
      <c r="A59" s="21"/>
      <c r="B59" s="113">
        <v>46149</v>
      </c>
      <c r="C59" s="114"/>
      <c r="D59" s="110" t="s">
        <v>36</v>
      </c>
      <c r="E59" s="111">
        <v>43900</v>
      </c>
      <c r="F59" s="176"/>
      <c r="G59" s="112">
        <f t="shared" si="0"/>
        <v>154572126.18980005</v>
      </c>
    </row>
    <row r="60" spans="1:7" s="7" customFormat="1" ht="25.5" customHeight="1" thickTop="1" thickBot="1" x14ac:dyDescent="0.25">
      <c r="A60" s="21"/>
      <c r="B60" s="113">
        <v>46149</v>
      </c>
      <c r="C60" s="114"/>
      <c r="D60" s="110" t="s">
        <v>36</v>
      </c>
      <c r="E60" s="111">
        <v>13000</v>
      </c>
      <c r="F60" s="176"/>
      <c r="G60" s="112">
        <f t="shared" si="0"/>
        <v>154585126.18980005</v>
      </c>
    </row>
    <row r="61" spans="1:7" s="7" customFormat="1" ht="18" thickTop="1" thickBot="1" x14ac:dyDescent="0.25">
      <c r="A61" s="21"/>
      <c r="B61" s="113">
        <v>46149</v>
      </c>
      <c r="C61" s="114"/>
      <c r="D61" s="110" t="s">
        <v>36</v>
      </c>
      <c r="E61" s="111">
        <v>1615</v>
      </c>
      <c r="F61" s="176"/>
      <c r="G61" s="112">
        <f t="shared" si="0"/>
        <v>154586741.18980005</v>
      </c>
    </row>
    <row r="62" spans="1:7" s="7" customFormat="1" ht="18" thickTop="1" thickBot="1" x14ac:dyDescent="0.25">
      <c r="A62" s="21"/>
      <c r="B62" s="113">
        <v>46149</v>
      </c>
      <c r="C62" s="114"/>
      <c r="D62" s="110" t="s">
        <v>36</v>
      </c>
      <c r="E62" s="111">
        <v>5015</v>
      </c>
      <c r="F62" s="176"/>
      <c r="G62" s="112">
        <f t="shared" si="0"/>
        <v>154591756.18980005</v>
      </c>
    </row>
    <row r="63" spans="1:7" s="7" customFormat="1" ht="18" thickTop="1" thickBot="1" x14ac:dyDescent="0.25">
      <c r="A63" s="21"/>
      <c r="B63" s="113">
        <v>46149</v>
      </c>
      <c r="C63" s="114"/>
      <c r="D63" s="110" t="s">
        <v>26</v>
      </c>
      <c r="E63" s="111">
        <v>71535.73</v>
      </c>
      <c r="F63" s="176">
        <v>1872.19</v>
      </c>
      <c r="G63" s="112">
        <f t="shared" si="0"/>
        <v>154661419.72980005</v>
      </c>
    </row>
    <row r="64" spans="1:7" s="7" customFormat="1" ht="18.75" customHeight="1" thickTop="1" thickBot="1" x14ac:dyDescent="0.25">
      <c r="A64" s="21"/>
      <c r="B64" s="113">
        <v>46149</v>
      </c>
      <c r="C64" s="114"/>
      <c r="D64" s="110" t="s">
        <v>79</v>
      </c>
      <c r="E64" s="111">
        <v>75000</v>
      </c>
      <c r="F64" s="176"/>
      <c r="G64" s="112">
        <f t="shared" si="0"/>
        <v>154736419.72980005</v>
      </c>
    </row>
    <row r="65" spans="1:7" s="7" customFormat="1" ht="46.5" thickTop="1" thickBot="1" x14ac:dyDescent="0.25">
      <c r="A65" s="21"/>
      <c r="B65" s="113">
        <v>46149</v>
      </c>
      <c r="C65" s="114"/>
      <c r="D65" s="115" t="s">
        <v>80</v>
      </c>
      <c r="E65" s="111">
        <v>4669.3999999999996</v>
      </c>
      <c r="F65" s="178"/>
      <c r="G65" s="112">
        <f t="shared" si="0"/>
        <v>154741089.12980005</v>
      </c>
    </row>
    <row r="66" spans="1:7" s="7" customFormat="1" ht="18" thickTop="1" thickBot="1" x14ac:dyDescent="0.25">
      <c r="A66" s="21"/>
      <c r="B66" s="113">
        <v>46149</v>
      </c>
      <c r="C66" s="114"/>
      <c r="D66" s="110" t="s">
        <v>55</v>
      </c>
      <c r="E66" s="111">
        <v>26942.21</v>
      </c>
      <c r="F66" s="176"/>
      <c r="G66" s="112">
        <f t="shared" si="0"/>
        <v>154768031.33980006</v>
      </c>
    </row>
    <row r="67" spans="1:7" s="7" customFormat="1" ht="18" thickTop="1" thickBot="1" x14ac:dyDescent="0.25">
      <c r="A67" s="21"/>
      <c r="B67" s="113">
        <v>46149</v>
      </c>
      <c r="C67" s="114"/>
      <c r="D67" s="110" t="s">
        <v>21</v>
      </c>
      <c r="E67" s="111"/>
      <c r="F67" s="176">
        <v>86334.35</v>
      </c>
      <c r="G67" s="112">
        <f t="shared" si="0"/>
        <v>154681696.98980007</v>
      </c>
    </row>
    <row r="68" spans="1:7" s="7" customFormat="1" ht="18" thickTop="1" thickBot="1" x14ac:dyDescent="0.25">
      <c r="A68" s="21"/>
      <c r="B68" s="113">
        <v>46150</v>
      </c>
      <c r="C68" s="114"/>
      <c r="D68" s="110" t="s">
        <v>36</v>
      </c>
      <c r="E68" s="111">
        <v>31</v>
      </c>
      <c r="F68" s="176"/>
      <c r="G68" s="112">
        <f t="shared" si="0"/>
        <v>154681727.98980007</v>
      </c>
    </row>
    <row r="69" spans="1:7" s="7" customFormat="1" ht="18" thickTop="1" thickBot="1" x14ac:dyDescent="0.25">
      <c r="A69" s="21"/>
      <c r="B69" s="113">
        <v>46150</v>
      </c>
      <c r="C69" s="114"/>
      <c r="D69" s="110" t="s">
        <v>36</v>
      </c>
      <c r="E69" s="111">
        <v>60688</v>
      </c>
      <c r="F69" s="176"/>
      <c r="G69" s="112">
        <f t="shared" si="0"/>
        <v>154742415.98980007</v>
      </c>
    </row>
    <row r="70" spans="1:7" s="7" customFormat="1" ht="18" thickTop="1" thickBot="1" x14ac:dyDescent="0.25">
      <c r="A70" s="21"/>
      <c r="B70" s="113">
        <v>46150</v>
      </c>
      <c r="C70" s="114"/>
      <c r="D70" s="110" t="s">
        <v>36</v>
      </c>
      <c r="E70" s="111">
        <v>55450</v>
      </c>
      <c r="F70" s="176"/>
      <c r="G70" s="112">
        <f t="shared" si="0"/>
        <v>154797865.98980007</v>
      </c>
    </row>
    <row r="71" spans="1:7" s="7" customFormat="1" ht="18" thickTop="1" thickBot="1" x14ac:dyDescent="0.25">
      <c r="A71" s="21"/>
      <c r="B71" s="113">
        <v>46150</v>
      </c>
      <c r="C71" s="114"/>
      <c r="D71" s="110" t="s">
        <v>36</v>
      </c>
      <c r="E71" s="111">
        <v>10865</v>
      </c>
      <c r="F71" s="176"/>
      <c r="G71" s="112">
        <f t="shared" si="0"/>
        <v>154808730.98980007</v>
      </c>
    </row>
    <row r="72" spans="1:7" s="7" customFormat="1" ht="18" thickTop="1" thickBot="1" x14ac:dyDescent="0.25">
      <c r="A72" s="21"/>
      <c r="B72" s="113">
        <v>46150</v>
      </c>
      <c r="C72" s="114"/>
      <c r="D72" s="110" t="s">
        <v>36</v>
      </c>
      <c r="E72" s="111">
        <v>1700</v>
      </c>
      <c r="F72" s="176"/>
      <c r="G72" s="112">
        <f t="shared" si="0"/>
        <v>154810430.98980007</v>
      </c>
    </row>
    <row r="73" spans="1:7" s="7" customFormat="1" ht="18" thickTop="1" thickBot="1" x14ac:dyDescent="0.25">
      <c r="A73" s="21"/>
      <c r="B73" s="113">
        <v>46150</v>
      </c>
      <c r="C73" s="114"/>
      <c r="D73" s="110" t="s">
        <v>36</v>
      </c>
      <c r="E73" s="116">
        <v>39035</v>
      </c>
      <c r="F73" s="176"/>
      <c r="G73" s="112">
        <f t="shared" si="0"/>
        <v>154849465.98980007</v>
      </c>
    </row>
    <row r="74" spans="1:7" s="7" customFormat="1" ht="18" thickTop="1" thickBot="1" x14ac:dyDescent="0.25">
      <c r="A74" s="21"/>
      <c r="B74" s="113">
        <v>46150</v>
      </c>
      <c r="C74" s="114"/>
      <c r="D74" s="110" t="s">
        <v>36</v>
      </c>
      <c r="E74" s="116">
        <v>8770</v>
      </c>
      <c r="F74" s="176"/>
      <c r="G74" s="112">
        <f t="shared" si="0"/>
        <v>154858235.98980007</v>
      </c>
    </row>
    <row r="75" spans="1:7" s="7" customFormat="1" ht="18" thickTop="1" thickBot="1" x14ac:dyDescent="0.25">
      <c r="A75" s="21"/>
      <c r="B75" s="113">
        <v>46150</v>
      </c>
      <c r="C75" s="114"/>
      <c r="D75" s="110" t="s">
        <v>26</v>
      </c>
      <c r="E75" s="116">
        <v>43340.6</v>
      </c>
      <c r="F75" s="179">
        <v>1136.06</v>
      </c>
      <c r="G75" s="112">
        <f t="shared" si="0"/>
        <v>154900440.52980006</v>
      </c>
    </row>
    <row r="76" spans="1:7" s="7" customFormat="1" ht="18" thickTop="1" thickBot="1" x14ac:dyDescent="0.25">
      <c r="A76" s="21"/>
      <c r="B76" s="113">
        <v>46150</v>
      </c>
      <c r="C76" s="114"/>
      <c r="D76" s="110" t="s">
        <v>21</v>
      </c>
      <c r="E76" s="116"/>
      <c r="F76" s="179">
        <v>42624.02</v>
      </c>
      <c r="G76" s="112">
        <f t="shared" si="0"/>
        <v>154857816.50980005</v>
      </c>
    </row>
    <row r="77" spans="1:7" s="7" customFormat="1" ht="18" thickTop="1" thickBot="1" x14ac:dyDescent="0.25">
      <c r="A77" s="21"/>
      <c r="B77" s="113">
        <v>46151</v>
      </c>
      <c r="C77" s="114"/>
      <c r="D77" s="115" t="s">
        <v>36</v>
      </c>
      <c r="E77" s="111">
        <v>13340</v>
      </c>
      <c r="F77" s="176"/>
      <c r="G77" s="112">
        <f t="shared" si="0"/>
        <v>154871156.50980005</v>
      </c>
    </row>
    <row r="78" spans="1:7" s="7" customFormat="1" ht="21" customHeight="1" thickTop="1" thickBot="1" x14ac:dyDescent="0.25">
      <c r="A78" s="21"/>
      <c r="B78" s="113">
        <v>46151</v>
      </c>
      <c r="C78" s="114"/>
      <c r="D78" s="110" t="s">
        <v>26</v>
      </c>
      <c r="E78" s="111">
        <v>674</v>
      </c>
      <c r="F78" s="176">
        <v>16.850000000000001</v>
      </c>
      <c r="G78" s="112">
        <f t="shared" si="0"/>
        <v>154871813.65980005</v>
      </c>
    </row>
    <row r="79" spans="1:7" s="7" customFormat="1" ht="19.5" customHeight="1" thickTop="1" thickBot="1" x14ac:dyDescent="0.25">
      <c r="A79" s="21"/>
      <c r="B79" s="113">
        <v>46152</v>
      </c>
      <c r="C79" s="114"/>
      <c r="D79" s="110" t="s">
        <v>36</v>
      </c>
      <c r="E79" s="111">
        <v>3500</v>
      </c>
      <c r="F79" s="176"/>
      <c r="G79" s="112">
        <f t="shared" si="0"/>
        <v>154875313.65980005</v>
      </c>
    </row>
    <row r="80" spans="1:7" s="3" customFormat="1" ht="18" thickTop="1" thickBot="1" x14ac:dyDescent="0.25">
      <c r="A80" s="103"/>
      <c r="B80" s="113">
        <v>46152</v>
      </c>
      <c r="C80" s="114"/>
      <c r="D80" s="110" t="s">
        <v>26</v>
      </c>
      <c r="E80" s="111">
        <v>7500</v>
      </c>
      <c r="F80" s="176">
        <v>187.5</v>
      </c>
      <c r="G80" s="112">
        <f t="shared" si="0"/>
        <v>154882626.15980005</v>
      </c>
    </row>
    <row r="81" spans="1:8" s="7" customFormat="1" ht="18" thickTop="1" thickBot="1" x14ac:dyDescent="0.25">
      <c r="A81" s="21"/>
      <c r="B81" s="113">
        <v>46153</v>
      </c>
      <c r="C81" s="114"/>
      <c r="D81" s="110" t="s">
        <v>36</v>
      </c>
      <c r="E81" s="111">
        <v>42360</v>
      </c>
      <c r="F81" s="176"/>
      <c r="G81" s="112">
        <f t="shared" si="0"/>
        <v>154924986.15980005</v>
      </c>
    </row>
    <row r="82" spans="1:8" s="7" customFormat="1" ht="18" thickTop="1" thickBot="1" x14ac:dyDescent="0.25">
      <c r="A82" s="21"/>
      <c r="B82" s="113">
        <v>46153</v>
      </c>
      <c r="C82" s="114"/>
      <c r="D82" s="110" t="s">
        <v>36</v>
      </c>
      <c r="E82" s="111">
        <v>325</v>
      </c>
      <c r="F82" s="176"/>
      <c r="G82" s="112">
        <f t="shared" si="0"/>
        <v>154925311.15980005</v>
      </c>
    </row>
    <row r="83" spans="1:8" s="7" customFormat="1" ht="18" thickTop="1" thickBot="1" x14ac:dyDescent="0.25">
      <c r="A83" s="21"/>
      <c r="B83" s="113">
        <v>46153</v>
      </c>
      <c r="C83" s="114"/>
      <c r="D83" s="110" t="s">
        <v>36</v>
      </c>
      <c r="E83" s="111">
        <v>59235</v>
      </c>
      <c r="F83" s="176"/>
      <c r="G83" s="112">
        <f t="shared" ref="G83:G146" si="1">G82+E83-F83</f>
        <v>154984546.15980005</v>
      </c>
    </row>
    <row r="84" spans="1:8" s="7" customFormat="1" ht="21" customHeight="1" thickTop="1" thickBot="1" x14ac:dyDescent="0.25">
      <c r="A84" s="21"/>
      <c r="B84" s="113">
        <v>46153</v>
      </c>
      <c r="C84" s="114"/>
      <c r="D84" s="110" t="s">
        <v>36</v>
      </c>
      <c r="E84" s="111">
        <v>20160</v>
      </c>
      <c r="F84" s="176"/>
      <c r="G84" s="112">
        <f t="shared" si="1"/>
        <v>155004706.15980005</v>
      </c>
    </row>
    <row r="85" spans="1:8" s="7" customFormat="1" ht="24.75" customHeight="1" thickTop="1" thickBot="1" x14ac:dyDescent="0.25">
      <c r="A85" s="21"/>
      <c r="B85" s="113">
        <v>46153</v>
      </c>
      <c r="C85" s="114"/>
      <c r="D85" s="128" t="s">
        <v>36</v>
      </c>
      <c r="E85" s="111">
        <v>2170</v>
      </c>
      <c r="F85" s="176"/>
      <c r="G85" s="112">
        <f t="shared" si="1"/>
        <v>155006876.15980005</v>
      </c>
    </row>
    <row r="86" spans="1:8" s="7" customFormat="1" ht="21.75" customHeight="1" thickTop="1" thickBot="1" x14ac:dyDescent="0.25">
      <c r="A86" s="21"/>
      <c r="B86" s="113">
        <v>46153</v>
      </c>
      <c r="C86" s="114"/>
      <c r="D86" s="110" t="s">
        <v>36</v>
      </c>
      <c r="E86" s="111">
        <v>46055</v>
      </c>
      <c r="F86" s="176"/>
      <c r="G86" s="112">
        <f t="shared" si="1"/>
        <v>155052931.15980005</v>
      </c>
    </row>
    <row r="87" spans="1:8" s="7" customFormat="1" ht="18" thickTop="1" thickBot="1" x14ac:dyDescent="0.25">
      <c r="A87" s="21"/>
      <c r="B87" s="113">
        <v>46153</v>
      </c>
      <c r="C87" s="114"/>
      <c r="D87" s="110" t="s">
        <v>36</v>
      </c>
      <c r="E87" s="111">
        <v>3390</v>
      </c>
      <c r="F87" s="176"/>
      <c r="G87" s="112">
        <f t="shared" si="1"/>
        <v>155056321.15980005</v>
      </c>
    </row>
    <row r="88" spans="1:8" s="7" customFormat="1" ht="18" thickTop="1" thickBot="1" x14ac:dyDescent="0.25">
      <c r="A88" s="21"/>
      <c r="B88" s="113">
        <v>46153</v>
      </c>
      <c r="C88" s="114"/>
      <c r="D88" s="110" t="s">
        <v>26</v>
      </c>
      <c r="E88" s="111">
        <v>99559.3</v>
      </c>
      <c r="F88" s="176">
        <v>2614.66</v>
      </c>
      <c r="G88" s="112">
        <f t="shared" si="1"/>
        <v>155153265.79980007</v>
      </c>
    </row>
    <row r="89" spans="1:8" s="7" customFormat="1" ht="18" thickTop="1" thickBot="1" x14ac:dyDescent="0.25">
      <c r="A89" s="21"/>
      <c r="B89" s="113">
        <v>46153</v>
      </c>
      <c r="C89" s="114"/>
      <c r="D89" s="110" t="s">
        <v>55</v>
      </c>
      <c r="E89" s="111">
        <v>4138089.2</v>
      </c>
      <c r="F89" s="176"/>
      <c r="G89" s="112">
        <f t="shared" si="1"/>
        <v>159291354.99980006</v>
      </c>
    </row>
    <row r="90" spans="1:8" s="7" customFormat="1" ht="18" thickTop="1" thickBot="1" x14ac:dyDescent="0.25">
      <c r="A90" s="21"/>
      <c r="B90" s="113">
        <v>46153</v>
      </c>
      <c r="C90" s="114"/>
      <c r="D90" s="115" t="s">
        <v>55</v>
      </c>
      <c r="E90" s="111">
        <v>3899994.89</v>
      </c>
      <c r="F90" s="176"/>
      <c r="G90" s="112">
        <f t="shared" si="1"/>
        <v>163191349.88980004</v>
      </c>
    </row>
    <row r="91" spans="1:8" s="7" customFormat="1" ht="18" thickTop="1" thickBot="1" x14ac:dyDescent="0.25">
      <c r="A91" s="21"/>
      <c r="B91" s="113">
        <v>46153</v>
      </c>
      <c r="C91" s="114"/>
      <c r="D91" s="110" t="s">
        <v>55</v>
      </c>
      <c r="E91" s="111">
        <v>2227831.69</v>
      </c>
      <c r="F91" s="176"/>
      <c r="G91" s="112">
        <f t="shared" si="1"/>
        <v>165419181.57980004</v>
      </c>
    </row>
    <row r="92" spans="1:8" s="7" customFormat="1" ht="18" thickTop="1" thickBot="1" x14ac:dyDescent="0.25">
      <c r="A92" s="21"/>
      <c r="B92" s="113">
        <v>46153</v>
      </c>
      <c r="C92" s="114"/>
      <c r="D92" s="110" t="s">
        <v>55</v>
      </c>
      <c r="E92" s="111">
        <v>5663530.4299999997</v>
      </c>
      <c r="F92" s="176"/>
      <c r="G92" s="112">
        <f t="shared" si="1"/>
        <v>171082712.00980005</v>
      </c>
    </row>
    <row r="93" spans="1:8" s="7" customFormat="1" ht="18" thickTop="1" thickBot="1" x14ac:dyDescent="0.25">
      <c r="A93" s="21"/>
      <c r="B93" s="113">
        <v>46153</v>
      </c>
      <c r="C93" s="114"/>
      <c r="D93" s="110" t="s">
        <v>55</v>
      </c>
      <c r="E93" s="111">
        <v>4075899.31</v>
      </c>
      <c r="F93" s="176"/>
      <c r="G93" s="112">
        <f t="shared" si="1"/>
        <v>175158611.31980005</v>
      </c>
    </row>
    <row r="94" spans="1:8" s="7" customFormat="1" ht="16.5" customHeight="1" thickTop="1" thickBot="1" x14ac:dyDescent="0.25">
      <c r="A94" s="21"/>
      <c r="B94" s="113">
        <v>46153</v>
      </c>
      <c r="C94" s="114"/>
      <c r="D94" s="110" t="s">
        <v>55</v>
      </c>
      <c r="E94" s="111">
        <v>174660.5</v>
      </c>
      <c r="F94" s="176"/>
      <c r="G94" s="112">
        <f t="shared" si="1"/>
        <v>175333271.81980005</v>
      </c>
    </row>
    <row r="95" spans="1:8" s="7" customFormat="1" ht="18" thickTop="1" thickBot="1" x14ac:dyDescent="0.25">
      <c r="A95" s="21"/>
      <c r="B95" s="113">
        <v>46153</v>
      </c>
      <c r="C95" s="114"/>
      <c r="D95" s="110" t="s">
        <v>55</v>
      </c>
      <c r="E95" s="111">
        <v>627746.87</v>
      </c>
      <c r="F95" s="176"/>
      <c r="G95" s="112">
        <f t="shared" si="1"/>
        <v>175961018.68980005</v>
      </c>
      <c r="H95" s="102"/>
    </row>
    <row r="96" spans="1:8" s="7" customFormat="1" ht="18" thickTop="1" thickBot="1" x14ac:dyDescent="0.25">
      <c r="A96" s="21"/>
      <c r="B96" s="113">
        <v>46153</v>
      </c>
      <c r="C96" s="114"/>
      <c r="D96" s="110" t="s">
        <v>55</v>
      </c>
      <c r="E96" s="111">
        <v>1009</v>
      </c>
      <c r="F96" s="176"/>
      <c r="G96" s="112">
        <f t="shared" si="1"/>
        <v>175962027.68980005</v>
      </c>
    </row>
    <row r="97" spans="1:7" s="7" customFormat="1" ht="18" thickTop="1" thickBot="1" x14ac:dyDescent="0.25">
      <c r="A97" s="21"/>
      <c r="B97" s="113">
        <v>46153</v>
      </c>
      <c r="C97" s="114"/>
      <c r="D97" s="110" t="s">
        <v>55</v>
      </c>
      <c r="E97" s="111">
        <v>17466.189999999999</v>
      </c>
      <c r="F97" s="176"/>
      <c r="G97" s="112">
        <f t="shared" si="1"/>
        <v>175979493.87980005</v>
      </c>
    </row>
    <row r="98" spans="1:7" s="7" customFormat="1" ht="61.5" thickTop="1" thickBot="1" x14ac:dyDescent="0.25">
      <c r="A98" s="21"/>
      <c r="B98" s="113">
        <v>46153</v>
      </c>
      <c r="C98" s="114"/>
      <c r="D98" s="110" t="s">
        <v>81</v>
      </c>
      <c r="E98" s="111">
        <v>1500</v>
      </c>
      <c r="F98" s="176"/>
      <c r="G98" s="112">
        <f t="shared" si="1"/>
        <v>175980993.87980005</v>
      </c>
    </row>
    <row r="99" spans="1:7" s="7" customFormat="1" ht="46.5" thickTop="1" thickBot="1" x14ac:dyDescent="0.25">
      <c r="A99" s="21"/>
      <c r="B99" s="113">
        <v>46153</v>
      </c>
      <c r="C99" s="114"/>
      <c r="D99" s="110" t="s">
        <v>82</v>
      </c>
      <c r="E99" s="111">
        <v>1186</v>
      </c>
      <c r="F99" s="176"/>
      <c r="G99" s="112">
        <f t="shared" si="1"/>
        <v>175982179.87980005</v>
      </c>
    </row>
    <row r="100" spans="1:7" s="7" customFormat="1" ht="18" thickTop="1" thickBot="1" x14ac:dyDescent="0.25">
      <c r="A100" s="21"/>
      <c r="B100" s="113">
        <v>46153</v>
      </c>
      <c r="C100" s="114"/>
      <c r="D100" s="110" t="s">
        <v>21</v>
      </c>
      <c r="E100" s="111"/>
      <c r="F100" s="176">
        <v>517444.51</v>
      </c>
      <c r="G100" s="112">
        <f t="shared" si="1"/>
        <v>175464735.36980006</v>
      </c>
    </row>
    <row r="101" spans="1:7" s="7" customFormat="1" ht="18" thickTop="1" thickBot="1" x14ac:dyDescent="0.25">
      <c r="A101" s="21"/>
      <c r="B101" s="113">
        <v>46154</v>
      </c>
      <c r="C101" s="114"/>
      <c r="D101" s="110" t="s">
        <v>36</v>
      </c>
      <c r="E101" s="111">
        <v>4315</v>
      </c>
      <c r="F101" s="176"/>
      <c r="G101" s="112">
        <f t="shared" si="1"/>
        <v>175469050.36980006</v>
      </c>
    </row>
    <row r="102" spans="1:7" s="7" customFormat="1" ht="18" thickTop="1" thickBot="1" x14ac:dyDescent="0.25">
      <c r="A102" s="21"/>
      <c r="B102" s="113">
        <v>46154</v>
      </c>
      <c r="C102" s="114"/>
      <c r="D102" s="110" t="s">
        <v>36</v>
      </c>
      <c r="E102" s="111">
        <v>40</v>
      </c>
      <c r="F102" s="177"/>
      <c r="G102" s="112">
        <f t="shared" si="1"/>
        <v>175469090.36980006</v>
      </c>
    </row>
    <row r="103" spans="1:7" s="7" customFormat="1" ht="18" thickTop="1" thickBot="1" x14ac:dyDescent="0.25">
      <c r="A103" s="21"/>
      <c r="B103" s="113">
        <v>46154</v>
      </c>
      <c r="C103" s="114"/>
      <c r="D103" s="115" t="s">
        <v>36</v>
      </c>
      <c r="E103" s="111">
        <v>29265</v>
      </c>
      <c r="F103" s="176"/>
      <c r="G103" s="112">
        <f t="shared" si="1"/>
        <v>175498355.36980006</v>
      </c>
    </row>
    <row r="104" spans="1:7" s="7" customFormat="1" ht="18" thickTop="1" thickBot="1" x14ac:dyDescent="0.25">
      <c r="A104" s="21"/>
      <c r="B104" s="113">
        <v>46154</v>
      </c>
      <c r="C104" s="114"/>
      <c r="D104" s="110" t="s">
        <v>36</v>
      </c>
      <c r="E104" s="111">
        <v>55820</v>
      </c>
      <c r="F104" s="176"/>
      <c r="G104" s="112">
        <f t="shared" si="1"/>
        <v>175554175.36980006</v>
      </c>
    </row>
    <row r="105" spans="1:7" s="7" customFormat="1" ht="18" thickTop="1" thickBot="1" x14ac:dyDescent="0.25">
      <c r="A105" s="21"/>
      <c r="B105" s="113">
        <v>46154</v>
      </c>
      <c r="C105" s="114"/>
      <c r="D105" s="110" t="s">
        <v>36</v>
      </c>
      <c r="E105" s="111">
        <v>49410</v>
      </c>
      <c r="F105" s="176"/>
      <c r="G105" s="112">
        <f t="shared" si="1"/>
        <v>175603585.36980006</v>
      </c>
    </row>
    <row r="106" spans="1:7" s="7" customFormat="1" ht="22.5" customHeight="1" thickTop="1" thickBot="1" x14ac:dyDescent="0.25">
      <c r="A106" s="21"/>
      <c r="B106" s="113">
        <v>46154</v>
      </c>
      <c r="C106" s="114"/>
      <c r="D106" s="110" t="s">
        <v>36</v>
      </c>
      <c r="E106" s="111">
        <v>8975</v>
      </c>
      <c r="F106" s="176"/>
      <c r="G106" s="112">
        <f t="shared" si="1"/>
        <v>175612560.36980006</v>
      </c>
    </row>
    <row r="107" spans="1:7" s="7" customFormat="1" ht="18" thickTop="1" thickBot="1" x14ac:dyDescent="0.25">
      <c r="A107" s="21"/>
      <c r="B107" s="113">
        <v>46154</v>
      </c>
      <c r="C107" s="114"/>
      <c r="D107" s="110" t="s">
        <v>36</v>
      </c>
      <c r="E107" s="111">
        <v>10525</v>
      </c>
      <c r="F107" s="176"/>
      <c r="G107" s="112">
        <f t="shared" si="1"/>
        <v>175623085.36980006</v>
      </c>
    </row>
    <row r="108" spans="1:7" s="7" customFormat="1" ht="18" thickTop="1" thickBot="1" x14ac:dyDescent="0.25">
      <c r="A108" s="21"/>
      <c r="B108" s="113">
        <v>46154</v>
      </c>
      <c r="C108" s="114"/>
      <c r="D108" s="110" t="s">
        <v>36</v>
      </c>
      <c r="E108" s="111">
        <v>2550</v>
      </c>
      <c r="F108" s="176"/>
      <c r="G108" s="112">
        <f t="shared" si="1"/>
        <v>175625635.36980006</v>
      </c>
    </row>
    <row r="109" spans="1:7" s="7" customFormat="1" ht="18" thickTop="1" thickBot="1" x14ac:dyDescent="0.25">
      <c r="A109" s="21"/>
      <c r="B109" s="113">
        <v>46154</v>
      </c>
      <c r="C109" s="114"/>
      <c r="D109" s="110" t="s">
        <v>26</v>
      </c>
      <c r="E109" s="111">
        <v>157499.6</v>
      </c>
      <c r="F109" s="176">
        <v>4107.13</v>
      </c>
      <c r="G109" s="112">
        <f t="shared" si="1"/>
        <v>175779027.83980006</v>
      </c>
    </row>
    <row r="110" spans="1:7" s="7" customFormat="1" ht="20.25" customHeight="1" thickTop="1" thickBot="1" x14ac:dyDescent="0.25">
      <c r="A110" s="21"/>
      <c r="B110" s="117">
        <v>46154</v>
      </c>
      <c r="C110" s="118"/>
      <c r="D110" s="110" t="s">
        <v>83</v>
      </c>
      <c r="E110" s="111">
        <v>425</v>
      </c>
      <c r="F110" s="176"/>
      <c r="G110" s="112">
        <f t="shared" si="1"/>
        <v>175779452.83980006</v>
      </c>
    </row>
    <row r="111" spans="1:7" s="7" customFormat="1" ht="76.5" thickTop="1" thickBot="1" x14ac:dyDescent="0.25">
      <c r="A111" s="21"/>
      <c r="B111" s="113">
        <v>46154</v>
      </c>
      <c r="C111" s="114"/>
      <c r="D111" s="110" t="s">
        <v>84</v>
      </c>
      <c r="E111" s="111">
        <v>1000</v>
      </c>
      <c r="F111" s="176"/>
      <c r="G111" s="112">
        <f t="shared" si="1"/>
        <v>175780452.83980006</v>
      </c>
    </row>
    <row r="112" spans="1:7" s="7" customFormat="1" ht="76.5" thickTop="1" thickBot="1" x14ac:dyDescent="0.25">
      <c r="A112" s="21"/>
      <c r="B112" s="113">
        <v>46154</v>
      </c>
      <c r="C112" s="114"/>
      <c r="D112" s="110" t="s">
        <v>85</v>
      </c>
      <c r="E112" s="111">
        <v>1000</v>
      </c>
      <c r="F112" s="176"/>
      <c r="G112" s="112">
        <f t="shared" si="1"/>
        <v>175781452.83980006</v>
      </c>
    </row>
    <row r="113" spans="1:7" s="7" customFormat="1" ht="18" thickTop="1" thickBot="1" x14ac:dyDescent="0.25">
      <c r="A113" s="21"/>
      <c r="B113" s="113">
        <v>46155</v>
      </c>
      <c r="C113" s="114"/>
      <c r="D113" s="110" t="s">
        <v>36</v>
      </c>
      <c r="E113" s="111">
        <v>53665</v>
      </c>
      <c r="F113" s="176"/>
      <c r="G113" s="112">
        <f t="shared" si="1"/>
        <v>175835117.83980006</v>
      </c>
    </row>
    <row r="114" spans="1:7" s="7" customFormat="1" ht="18" thickTop="1" thickBot="1" x14ac:dyDescent="0.25">
      <c r="A114" s="21"/>
      <c r="B114" s="113">
        <v>46155</v>
      </c>
      <c r="C114" s="114"/>
      <c r="D114" s="110" t="s">
        <v>36</v>
      </c>
      <c r="E114" s="111">
        <v>60615</v>
      </c>
      <c r="F114" s="176"/>
      <c r="G114" s="112">
        <f t="shared" si="1"/>
        <v>175895732.83980006</v>
      </c>
    </row>
    <row r="115" spans="1:7" s="7" customFormat="1" ht="25.5" customHeight="1" thickTop="1" thickBot="1" x14ac:dyDescent="0.25">
      <c r="A115" s="21"/>
      <c r="B115" s="113">
        <v>46155</v>
      </c>
      <c r="C115" s="114"/>
      <c r="D115" s="110" t="s">
        <v>36</v>
      </c>
      <c r="E115" s="111">
        <v>24855</v>
      </c>
      <c r="F115" s="176"/>
      <c r="G115" s="112">
        <f t="shared" si="1"/>
        <v>175920587.83980006</v>
      </c>
    </row>
    <row r="116" spans="1:7" s="7" customFormat="1" ht="27" customHeight="1" thickTop="1" thickBot="1" x14ac:dyDescent="0.25">
      <c r="A116" s="21"/>
      <c r="B116" s="117">
        <v>46155</v>
      </c>
      <c r="C116" s="118"/>
      <c r="D116" s="110" t="s">
        <v>36</v>
      </c>
      <c r="E116" s="111">
        <v>3720</v>
      </c>
      <c r="F116" s="176"/>
      <c r="G116" s="112">
        <f t="shared" si="1"/>
        <v>175924307.83980006</v>
      </c>
    </row>
    <row r="117" spans="1:7" s="7" customFormat="1" ht="18" thickTop="1" thickBot="1" x14ac:dyDescent="0.25">
      <c r="A117" s="21"/>
      <c r="B117" s="113">
        <v>46155</v>
      </c>
      <c r="C117" s="114"/>
      <c r="D117" s="110" t="s">
        <v>36</v>
      </c>
      <c r="E117" s="111">
        <v>69680</v>
      </c>
      <c r="F117" s="176"/>
      <c r="G117" s="112">
        <f t="shared" si="1"/>
        <v>175993987.83980006</v>
      </c>
    </row>
    <row r="118" spans="1:7" s="7" customFormat="1" ht="18" thickTop="1" thickBot="1" x14ac:dyDescent="0.25">
      <c r="A118" s="21"/>
      <c r="B118" s="113">
        <v>46155</v>
      </c>
      <c r="C118" s="114"/>
      <c r="D118" s="110" t="s">
        <v>36</v>
      </c>
      <c r="E118" s="111">
        <v>8810</v>
      </c>
      <c r="F118" s="149"/>
      <c r="G118" s="112">
        <f t="shared" si="1"/>
        <v>176002797.83980006</v>
      </c>
    </row>
    <row r="119" spans="1:7" s="7" customFormat="1" ht="18" thickTop="1" thickBot="1" x14ac:dyDescent="0.25">
      <c r="A119" s="21"/>
      <c r="B119" s="113">
        <v>46155</v>
      </c>
      <c r="C119" s="114"/>
      <c r="D119" s="110" t="s">
        <v>26</v>
      </c>
      <c r="E119" s="111">
        <v>123639.03</v>
      </c>
      <c r="F119" s="176">
        <v>3229.77</v>
      </c>
      <c r="G119" s="112">
        <f t="shared" si="1"/>
        <v>176123207.09980005</v>
      </c>
    </row>
    <row r="120" spans="1:7" s="7" customFormat="1" ht="18" thickTop="1" thickBot="1" x14ac:dyDescent="0.25">
      <c r="A120" s="21"/>
      <c r="B120" s="113">
        <v>46155</v>
      </c>
      <c r="C120" s="114"/>
      <c r="D120" s="110" t="s">
        <v>55</v>
      </c>
      <c r="E120" s="111">
        <v>617841.63</v>
      </c>
      <c r="F120" s="176"/>
      <c r="G120" s="112">
        <f t="shared" si="1"/>
        <v>176741048.72980005</v>
      </c>
    </row>
    <row r="121" spans="1:7" s="7" customFormat="1" ht="18" thickTop="1" thickBot="1" x14ac:dyDescent="0.25">
      <c r="A121" s="21"/>
      <c r="B121" s="113">
        <v>46155</v>
      </c>
      <c r="C121" s="114"/>
      <c r="D121" s="115" t="s">
        <v>55</v>
      </c>
      <c r="E121" s="111">
        <v>85000</v>
      </c>
      <c r="F121" s="176"/>
      <c r="G121" s="112">
        <f t="shared" si="1"/>
        <v>176826048.72980005</v>
      </c>
    </row>
    <row r="122" spans="1:7" s="7" customFormat="1" ht="76.5" thickTop="1" thickBot="1" x14ac:dyDescent="0.25">
      <c r="A122" s="21"/>
      <c r="B122" s="113">
        <v>46155</v>
      </c>
      <c r="C122" s="114"/>
      <c r="D122" s="110" t="s">
        <v>86</v>
      </c>
      <c r="E122" s="111">
        <v>1000</v>
      </c>
      <c r="F122" s="176"/>
      <c r="G122" s="112">
        <f t="shared" si="1"/>
        <v>176827048.72980005</v>
      </c>
    </row>
    <row r="123" spans="1:7" s="7" customFormat="1" ht="76.5" thickTop="1" thickBot="1" x14ac:dyDescent="0.25">
      <c r="A123" s="21"/>
      <c r="B123" s="113">
        <v>46155</v>
      </c>
      <c r="C123" s="114"/>
      <c r="D123" s="110" t="s">
        <v>87</v>
      </c>
      <c r="E123" s="111">
        <v>1000</v>
      </c>
      <c r="F123" s="176"/>
      <c r="G123" s="112">
        <f t="shared" si="1"/>
        <v>176828048.72980005</v>
      </c>
    </row>
    <row r="124" spans="1:7" s="7" customFormat="1" ht="18" thickTop="1" thickBot="1" x14ac:dyDescent="0.25">
      <c r="A124" s="21"/>
      <c r="B124" s="113">
        <v>46155</v>
      </c>
      <c r="C124" s="114"/>
      <c r="D124" s="110" t="s">
        <v>21</v>
      </c>
      <c r="E124" s="111"/>
      <c r="F124" s="176">
        <v>4230671.75</v>
      </c>
      <c r="G124" s="112">
        <f t="shared" si="1"/>
        <v>172597376.97980005</v>
      </c>
    </row>
    <row r="125" spans="1:7" s="7" customFormat="1" ht="18" thickTop="1" thickBot="1" x14ac:dyDescent="0.25">
      <c r="A125" s="21"/>
      <c r="B125" s="113">
        <v>46156</v>
      </c>
      <c r="C125" s="114"/>
      <c r="D125" s="110" t="s">
        <v>36</v>
      </c>
      <c r="E125" s="111">
        <v>37263</v>
      </c>
      <c r="F125" s="176"/>
      <c r="G125" s="112">
        <f t="shared" si="1"/>
        <v>172634639.97980005</v>
      </c>
    </row>
    <row r="126" spans="1:7" s="7" customFormat="1" ht="18" thickTop="1" thickBot="1" x14ac:dyDescent="0.25">
      <c r="A126" s="21"/>
      <c r="B126" s="113">
        <v>46156</v>
      </c>
      <c r="C126" s="114"/>
      <c r="D126" s="110" t="s">
        <v>36</v>
      </c>
      <c r="E126" s="111">
        <v>52465</v>
      </c>
      <c r="F126" s="176"/>
      <c r="G126" s="112">
        <f t="shared" si="1"/>
        <v>172687104.97980005</v>
      </c>
    </row>
    <row r="127" spans="1:7" s="7" customFormat="1" ht="18" thickTop="1" thickBot="1" x14ac:dyDescent="0.25">
      <c r="A127" s="21"/>
      <c r="B127" s="113">
        <v>46156</v>
      </c>
      <c r="C127" s="114"/>
      <c r="D127" s="110" t="s">
        <v>36</v>
      </c>
      <c r="E127" s="111">
        <v>7300</v>
      </c>
      <c r="F127" s="177"/>
      <c r="G127" s="112">
        <f t="shared" si="1"/>
        <v>172694404.97980005</v>
      </c>
    </row>
    <row r="128" spans="1:7" s="7" customFormat="1" ht="18" thickTop="1" thickBot="1" x14ac:dyDescent="0.25">
      <c r="A128" s="21"/>
      <c r="B128" s="113">
        <v>46156</v>
      </c>
      <c r="C128" s="114"/>
      <c r="D128" s="110" t="s">
        <v>36</v>
      </c>
      <c r="E128" s="111">
        <v>15625</v>
      </c>
      <c r="F128" s="176"/>
      <c r="G128" s="112">
        <f t="shared" si="1"/>
        <v>172710029.97980005</v>
      </c>
    </row>
    <row r="129" spans="1:7" s="7" customFormat="1" ht="18" thickTop="1" thickBot="1" x14ac:dyDescent="0.25">
      <c r="A129" s="21"/>
      <c r="B129" s="113">
        <v>46156</v>
      </c>
      <c r="C129" s="114"/>
      <c r="D129" s="110" t="s">
        <v>36</v>
      </c>
      <c r="E129" s="111">
        <v>61190</v>
      </c>
      <c r="F129" s="176"/>
      <c r="G129" s="112">
        <f t="shared" si="1"/>
        <v>172771219.97980005</v>
      </c>
    </row>
    <row r="130" spans="1:7" s="7" customFormat="1" ht="18" thickTop="1" thickBot="1" x14ac:dyDescent="0.25">
      <c r="A130" s="10"/>
      <c r="B130" s="113">
        <v>46156</v>
      </c>
      <c r="C130" s="114"/>
      <c r="D130" s="115" t="s">
        <v>36</v>
      </c>
      <c r="E130" s="111">
        <v>12785</v>
      </c>
      <c r="F130" s="178"/>
      <c r="G130" s="112">
        <f t="shared" si="1"/>
        <v>172784004.97980005</v>
      </c>
    </row>
    <row r="131" spans="1:7" s="7" customFormat="1" ht="18" thickTop="1" thickBot="1" x14ac:dyDescent="0.25">
      <c r="A131" s="10"/>
      <c r="B131" s="113">
        <v>46156</v>
      </c>
      <c r="C131" s="114"/>
      <c r="D131" s="115" t="s">
        <v>26</v>
      </c>
      <c r="E131" s="111">
        <v>142981.32999999999</v>
      </c>
      <c r="F131" s="180">
        <v>3603.06</v>
      </c>
      <c r="G131" s="112">
        <f t="shared" si="1"/>
        <v>172923383.24980006</v>
      </c>
    </row>
    <row r="132" spans="1:7" s="7" customFormat="1" ht="18" thickTop="1" thickBot="1" x14ac:dyDescent="0.25">
      <c r="A132" s="10"/>
      <c r="B132" s="113">
        <v>46156</v>
      </c>
      <c r="C132" s="114"/>
      <c r="D132" s="110" t="s">
        <v>21</v>
      </c>
      <c r="E132" s="111"/>
      <c r="F132" s="176">
        <v>1265358.71</v>
      </c>
      <c r="G132" s="112">
        <f t="shared" si="1"/>
        <v>171658024.53980005</v>
      </c>
    </row>
    <row r="133" spans="1:7" s="7" customFormat="1" ht="18" thickTop="1" thickBot="1" x14ac:dyDescent="0.25">
      <c r="A133" s="10"/>
      <c r="B133" s="113">
        <v>46157</v>
      </c>
      <c r="C133" s="114"/>
      <c r="D133" s="110" t="s">
        <v>36</v>
      </c>
      <c r="E133" s="111">
        <v>21685</v>
      </c>
      <c r="F133" s="176"/>
      <c r="G133" s="112">
        <f t="shared" si="1"/>
        <v>171679709.53980005</v>
      </c>
    </row>
    <row r="134" spans="1:7" s="7" customFormat="1" ht="18" thickTop="1" thickBot="1" x14ac:dyDescent="0.25">
      <c r="A134" s="10"/>
      <c r="B134" s="113">
        <v>46157</v>
      </c>
      <c r="C134" s="114"/>
      <c r="D134" s="110" t="s">
        <v>36</v>
      </c>
      <c r="E134" s="111">
        <v>11750</v>
      </c>
      <c r="F134" s="176"/>
      <c r="G134" s="112">
        <f t="shared" si="1"/>
        <v>171691459.53980005</v>
      </c>
    </row>
    <row r="135" spans="1:7" s="7" customFormat="1" ht="32.25" customHeight="1" thickTop="1" thickBot="1" x14ac:dyDescent="0.25">
      <c r="A135" s="10"/>
      <c r="B135" s="113">
        <v>46157</v>
      </c>
      <c r="C135" s="114"/>
      <c r="D135" s="110" t="s">
        <v>36</v>
      </c>
      <c r="E135" s="111">
        <v>1200</v>
      </c>
      <c r="F135" s="176"/>
      <c r="G135" s="112">
        <f t="shared" si="1"/>
        <v>171692659.53980005</v>
      </c>
    </row>
    <row r="136" spans="1:7" s="7" customFormat="1" ht="18" thickTop="1" thickBot="1" x14ac:dyDescent="0.25">
      <c r="A136" s="10"/>
      <c r="B136" s="113">
        <v>46157</v>
      </c>
      <c r="C136" s="114"/>
      <c r="D136" s="110" t="s">
        <v>36</v>
      </c>
      <c r="E136" s="111">
        <v>12875</v>
      </c>
      <c r="F136" s="176"/>
      <c r="G136" s="112">
        <f t="shared" si="1"/>
        <v>171705534.53980005</v>
      </c>
    </row>
    <row r="137" spans="1:7" s="7" customFormat="1" ht="18" thickTop="1" thickBot="1" x14ac:dyDescent="0.25">
      <c r="A137" s="10"/>
      <c r="B137" s="113">
        <v>46157</v>
      </c>
      <c r="C137" s="114"/>
      <c r="D137" s="110" t="s">
        <v>36</v>
      </c>
      <c r="E137" s="111">
        <v>6810</v>
      </c>
      <c r="F137" s="176"/>
      <c r="G137" s="112">
        <f t="shared" si="1"/>
        <v>171712344.53980005</v>
      </c>
    </row>
    <row r="138" spans="1:7" s="7" customFormat="1" ht="18" thickTop="1" thickBot="1" x14ac:dyDescent="0.25">
      <c r="A138" s="10"/>
      <c r="B138" s="113">
        <v>46157</v>
      </c>
      <c r="C138" s="114"/>
      <c r="D138" s="110" t="s">
        <v>36</v>
      </c>
      <c r="E138" s="111">
        <v>28011</v>
      </c>
      <c r="F138" s="176"/>
      <c r="G138" s="112">
        <f t="shared" si="1"/>
        <v>171740355.53980005</v>
      </c>
    </row>
    <row r="139" spans="1:7" s="7" customFormat="1" ht="18" thickTop="1" thickBot="1" x14ac:dyDescent="0.25">
      <c r="A139" s="10"/>
      <c r="B139" s="113">
        <v>46157</v>
      </c>
      <c r="C139" s="114"/>
      <c r="D139" s="110" t="s">
        <v>36</v>
      </c>
      <c r="E139" s="111">
        <v>3500</v>
      </c>
      <c r="F139" s="176"/>
      <c r="G139" s="112">
        <f t="shared" si="1"/>
        <v>171743855.53980005</v>
      </c>
    </row>
    <row r="140" spans="1:7" s="7" customFormat="1" ht="18" thickTop="1" thickBot="1" x14ac:dyDescent="0.25">
      <c r="A140" s="10"/>
      <c r="B140" s="113">
        <v>46157</v>
      </c>
      <c r="C140" s="114"/>
      <c r="D140" s="110" t="s">
        <v>26</v>
      </c>
      <c r="E140" s="111">
        <v>136969.79999999999</v>
      </c>
      <c r="F140" s="176">
        <v>3523.12</v>
      </c>
      <c r="G140" s="112">
        <f t="shared" si="1"/>
        <v>171877302.21980006</v>
      </c>
    </row>
    <row r="141" spans="1:7" s="7" customFormat="1" ht="18" thickTop="1" thickBot="1" x14ac:dyDescent="0.25">
      <c r="A141" s="10"/>
      <c r="B141" s="113">
        <v>46157</v>
      </c>
      <c r="C141" s="114"/>
      <c r="D141" s="110" t="s">
        <v>55</v>
      </c>
      <c r="E141" s="111">
        <v>285378.7</v>
      </c>
      <c r="F141" s="176"/>
      <c r="G141" s="112">
        <f t="shared" si="1"/>
        <v>172162680.91980004</v>
      </c>
    </row>
    <row r="142" spans="1:7" s="7" customFormat="1" ht="18" thickTop="1" thickBot="1" x14ac:dyDescent="0.25">
      <c r="A142" s="10"/>
      <c r="B142" s="113">
        <v>46157</v>
      </c>
      <c r="C142" s="114"/>
      <c r="D142" s="110" t="s">
        <v>55</v>
      </c>
      <c r="E142" s="111">
        <v>142981.20000000001</v>
      </c>
      <c r="F142" s="176"/>
      <c r="G142" s="112">
        <f t="shared" si="1"/>
        <v>172305662.11980003</v>
      </c>
    </row>
    <row r="143" spans="1:7" s="7" customFormat="1" ht="18" thickTop="1" thickBot="1" x14ac:dyDescent="0.25">
      <c r="A143" s="10"/>
      <c r="B143" s="113">
        <v>46157</v>
      </c>
      <c r="C143" s="114"/>
      <c r="D143" s="110" t="s">
        <v>55</v>
      </c>
      <c r="E143" s="116">
        <v>54804.800000000003</v>
      </c>
      <c r="F143" s="179"/>
      <c r="G143" s="112">
        <f t="shared" si="1"/>
        <v>172360466.91980004</v>
      </c>
    </row>
    <row r="144" spans="1:7" s="7" customFormat="1" ht="76.5" thickTop="1" thickBot="1" x14ac:dyDescent="0.25">
      <c r="A144" s="10"/>
      <c r="B144" s="113">
        <v>46157</v>
      </c>
      <c r="C144" s="114"/>
      <c r="D144" s="110" t="s">
        <v>88</v>
      </c>
      <c r="E144" s="116">
        <v>4000</v>
      </c>
      <c r="F144" s="179"/>
      <c r="G144" s="112">
        <f t="shared" si="1"/>
        <v>172364466.91980004</v>
      </c>
    </row>
    <row r="145" spans="1:7" s="7" customFormat="1" ht="76.5" thickTop="1" thickBot="1" x14ac:dyDescent="0.25">
      <c r="A145" s="10"/>
      <c r="B145" s="113">
        <v>46157</v>
      </c>
      <c r="C145" s="114"/>
      <c r="D145" s="110" t="s">
        <v>89</v>
      </c>
      <c r="E145" s="116">
        <v>1200</v>
      </c>
      <c r="F145" s="176"/>
      <c r="G145" s="112">
        <f t="shared" si="1"/>
        <v>172365666.91980004</v>
      </c>
    </row>
    <row r="146" spans="1:7" s="7" customFormat="1" ht="76.5" thickTop="1" thickBot="1" x14ac:dyDescent="0.25">
      <c r="A146" s="10"/>
      <c r="B146" s="113">
        <v>46157</v>
      </c>
      <c r="C146" s="114"/>
      <c r="D146" s="110" t="s">
        <v>90</v>
      </c>
      <c r="E146" s="116">
        <v>1700</v>
      </c>
      <c r="F146" s="176"/>
      <c r="G146" s="112">
        <f t="shared" si="1"/>
        <v>172367366.91980004</v>
      </c>
    </row>
    <row r="147" spans="1:7" s="7" customFormat="1" ht="76.5" thickTop="1" thickBot="1" x14ac:dyDescent="0.25">
      <c r="A147" s="10"/>
      <c r="B147" s="113">
        <v>46157</v>
      </c>
      <c r="C147" s="114"/>
      <c r="D147" s="110" t="s">
        <v>91</v>
      </c>
      <c r="E147" s="116">
        <v>10000</v>
      </c>
      <c r="F147" s="176"/>
      <c r="G147" s="112">
        <f t="shared" ref="G147:G210" si="2">G146+E147-F147</f>
        <v>172377366.91980004</v>
      </c>
    </row>
    <row r="148" spans="1:7" s="7" customFormat="1" ht="18" thickTop="1" thickBot="1" x14ac:dyDescent="0.25">
      <c r="A148" s="10"/>
      <c r="B148" s="113">
        <v>46158</v>
      </c>
      <c r="C148" s="114"/>
      <c r="D148" s="110" t="s">
        <v>36</v>
      </c>
      <c r="E148" s="111">
        <v>470</v>
      </c>
      <c r="F148" s="176"/>
      <c r="G148" s="112">
        <f t="shared" si="2"/>
        <v>172377836.91980004</v>
      </c>
    </row>
    <row r="149" spans="1:7" s="7" customFormat="1" ht="18" thickTop="1" thickBot="1" x14ac:dyDescent="0.25">
      <c r="A149" s="10"/>
      <c r="B149" s="113">
        <v>46158</v>
      </c>
      <c r="C149" s="114"/>
      <c r="D149" s="110" t="s">
        <v>36</v>
      </c>
      <c r="E149" s="111">
        <v>16000</v>
      </c>
      <c r="F149" s="176"/>
      <c r="G149" s="112">
        <f t="shared" si="2"/>
        <v>172393836.91980004</v>
      </c>
    </row>
    <row r="150" spans="1:7" s="7" customFormat="1" ht="23.25" customHeight="1" thickTop="1" thickBot="1" x14ac:dyDescent="0.25">
      <c r="A150" s="10"/>
      <c r="B150" s="113">
        <v>46158</v>
      </c>
      <c r="C150" s="114"/>
      <c r="D150" s="110" t="s">
        <v>26</v>
      </c>
      <c r="E150" s="111">
        <v>4500</v>
      </c>
      <c r="F150" s="176">
        <v>112.5</v>
      </c>
      <c r="G150" s="112">
        <f t="shared" si="2"/>
        <v>172398224.41980004</v>
      </c>
    </row>
    <row r="151" spans="1:7" s="7" customFormat="1" ht="18" thickTop="1" thickBot="1" x14ac:dyDescent="0.25">
      <c r="A151" s="10"/>
      <c r="B151" s="113">
        <v>46159</v>
      </c>
      <c r="C151" s="114"/>
      <c r="D151" s="110" t="s">
        <v>36</v>
      </c>
      <c r="E151" s="111">
        <v>6500</v>
      </c>
      <c r="F151" s="176"/>
      <c r="G151" s="112">
        <f t="shared" si="2"/>
        <v>172404724.41980004</v>
      </c>
    </row>
    <row r="152" spans="1:7" s="7" customFormat="1" ht="18" thickTop="1" thickBot="1" x14ac:dyDescent="0.25">
      <c r="A152" s="10"/>
      <c r="B152" s="113">
        <v>46159</v>
      </c>
      <c r="C152" s="114"/>
      <c r="D152" s="110" t="s">
        <v>26</v>
      </c>
      <c r="E152" s="111">
        <v>669</v>
      </c>
      <c r="F152" s="176">
        <v>16.73</v>
      </c>
      <c r="G152" s="112">
        <f t="shared" si="2"/>
        <v>172405376.68980005</v>
      </c>
    </row>
    <row r="153" spans="1:7" s="7" customFormat="1" ht="18" thickTop="1" thickBot="1" x14ac:dyDescent="0.25">
      <c r="A153" s="10"/>
      <c r="B153" s="113">
        <v>46160</v>
      </c>
      <c r="C153" s="114"/>
      <c r="D153" s="110" t="s">
        <v>36</v>
      </c>
      <c r="E153" s="111">
        <v>68270</v>
      </c>
      <c r="F153" s="176"/>
      <c r="G153" s="112">
        <f t="shared" si="2"/>
        <v>172473646.68980005</v>
      </c>
    </row>
    <row r="154" spans="1:7" s="7" customFormat="1" ht="27" customHeight="1" thickTop="1" thickBot="1" x14ac:dyDescent="0.25">
      <c r="A154" s="10"/>
      <c r="B154" s="113">
        <v>46160</v>
      </c>
      <c r="C154" s="114"/>
      <c r="D154" s="110" t="s">
        <v>36</v>
      </c>
      <c r="E154" s="111">
        <v>50900</v>
      </c>
      <c r="F154" s="176"/>
      <c r="G154" s="112">
        <f t="shared" si="2"/>
        <v>172524546.68980005</v>
      </c>
    </row>
    <row r="155" spans="1:7" s="7" customFormat="1" ht="18" thickTop="1" thickBot="1" x14ac:dyDescent="0.25">
      <c r="A155" s="10"/>
      <c r="B155" s="113">
        <v>46160</v>
      </c>
      <c r="C155" s="114"/>
      <c r="D155" s="110" t="s">
        <v>36</v>
      </c>
      <c r="E155" s="111">
        <v>29755</v>
      </c>
      <c r="F155" s="176"/>
      <c r="G155" s="112">
        <f t="shared" si="2"/>
        <v>172554301.68980005</v>
      </c>
    </row>
    <row r="156" spans="1:7" s="7" customFormat="1" ht="18" thickTop="1" thickBot="1" x14ac:dyDescent="0.25">
      <c r="A156" s="10"/>
      <c r="B156" s="113">
        <v>46160</v>
      </c>
      <c r="C156" s="114"/>
      <c r="D156" s="110" t="s">
        <v>36</v>
      </c>
      <c r="E156" s="111">
        <v>3390</v>
      </c>
      <c r="F156" s="176"/>
      <c r="G156" s="112">
        <f t="shared" si="2"/>
        <v>172557691.68980005</v>
      </c>
    </row>
    <row r="157" spans="1:7" s="7" customFormat="1" ht="18" thickTop="1" thickBot="1" x14ac:dyDescent="0.25">
      <c r="A157" s="10"/>
      <c r="B157" s="113">
        <v>46160</v>
      </c>
      <c r="C157" s="114"/>
      <c r="D157" s="110" t="s">
        <v>36</v>
      </c>
      <c r="E157" s="111">
        <v>33415</v>
      </c>
      <c r="F157" s="176"/>
      <c r="G157" s="112">
        <f t="shared" si="2"/>
        <v>172591106.68980005</v>
      </c>
    </row>
    <row r="158" spans="1:7" s="7" customFormat="1" ht="18.75" customHeight="1" thickTop="1" thickBot="1" x14ac:dyDescent="0.25">
      <c r="A158" s="10"/>
      <c r="B158" s="113">
        <v>46160</v>
      </c>
      <c r="C158" s="114"/>
      <c r="D158" s="110" t="s">
        <v>36</v>
      </c>
      <c r="E158" s="111">
        <v>2500</v>
      </c>
      <c r="F158" s="176"/>
      <c r="G158" s="112">
        <f t="shared" si="2"/>
        <v>172593606.68980005</v>
      </c>
    </row>
    <row r="159" spans="1:7" s="7" customFormat="1" ht="23.25" customHeight="1" thickTop="1" thickBot="1" x14ac:dyDescent="0.25">
      <c r="A159" s="10"/>
      <c r="B159" s="113">
        <v>46160</v>
      </c>
      <c r="C159" s="114"/>
      <c r="D159" s="110" t="s">
        <v>36</v>
      </c>
      <c r="E159" s="111">
        <v>25</v>
      </c>
      <c r="F159" s="176"/>
      <c r="G159" s="112">
        <f t="shared" si="2"/>
        <v>172593631.68980005</v>
      </c>
    </row>
    <row r="160" spans="1:7" s="7" customFormat="1" ht="19.5" customHeight="1" thickTop="1" thickBot="1" x14ac:dyDescent="0.25">
      <c r="A160" s="10"/>
      <c r="B160" s="113">
        <v>46160</v>
      </c>
      <c r="C160" s="114"/>
      <c r="D160" s="110" t="s">
        <v>26</v>
      </c>
      <c r="E160" s="111">
        <v>100266.34</v>
      </c>
      <c r="F160" s="176">
        <v>2646.97</v>
      </c>
      <c r="G160" s="112">
        <f t="shared" si="2"/>
        <v>172691251.05980006</v>
      </c>
    </row>
    <row r="161" spans="1:7" s="7" customFormat="1" ht="21.75" customHeight="1" thickTop="1" thickBot="1" x14ac:dyDescent="0.25">
      <c r="A161" s="10"/>
      <c r="B161" s="113">
        <v>46160</v>
      </c>
      <c r="C161" s="114"/>
      <c r="D161" s="110" t="s">
        <v>38</v>
      </c>
      <c r="E161" s="111">
        <v>319144.53999999998</v>
      </c>
      <c r="F161" s="176"/>
      <c r="G161" s="112">
        <f t="shared" si="2"/>
        <v>173010395.59980005</v>
      </c>
    </row>
    <row r="162" spans="1:7" s="7" customFormat="1" ht="18" thickTop="1" thickBot="1" x14ac:dyDescent="0.25">
      <c r="A162" s="10"/>
      <c r="B162" s="128">
        <v>46160</v>
      </c>
      <c r="C162" s="128"/>
      <c r="D162" s="128" t="s">
        <v>47</v>
      </c>
      <c r="E162" s="152">
        <v>4108933.18</v>
      </c>
      <c r="F162" s="152"/>
      <c r="G162" s="112">
        <f t="shared" si="2"/>
        <v>177119328.77980006</v>
      </c>
    </row>
    <row r="163" spans="1:7" s="7" customFormat="1" ht="18" thickTop="1" thickBot="1" x14ac:dyDescent="0.25">
      <c r="A163" s="10"/>
      <c r="B163" s="128">
        <v>46160</v>
      </c>
      <c r="C163" s="128"/>
      <c r="D163" s="128" t="s">
        <v>47</v>
      </c>
      <c r="E163" s="152">
        <v>8106.32</v>
      </c>
      <c r="F163" s="152"/>
      <c r="G163" s="112">
        <f t="shared" si="2"/>
        <v>177127435.09980005</v>
      </c>
    </row>
    <row r="164" spans="1:7" s="7" customFormat="1" ht="21" customHeight="1" thickTop="1" thickBot="1" x14ac:dyDescent="0.25">
      <c r="A164" s="10"/>
      <c r="B164" s="128">
        <v>46160</v>
      </c>
      <c r="C164" s="128"/>
      <c r="D164" s="128" t="s">
        <v>48</v>
      </c>
      <c r="E164" s="152">
        <v>68158.55</v>
      </c>
      <c r="F164" s="152"/>
      <c r="G164" s="112">
        <f t="shared" si="2"/>
        <v>177195593.64980006</v>
      </c>
    </row>
    <row r="165" spans="1:7" s="7" customFormat="1" ht="18" thickTop="1" thickBot="1" x14ac:dyDescent="0.25">
      <c r="A165" s="10"/>
      <c r="B165" s="128">
        <v>46160</v>
      </c>
      <c r="C165" s="128"/>
      <c r="D165" s="128" t="s">
        <v>47</v>
      </c>
      <c r="E165" s="152">
        <v>814599.93</v>
      </c>
      <c r="F165" s="152"/>
      <c r="G165" s="112">
        <f t="shared" si="2"/>
        <v>178010193.57980007</v>
      </c>
    </row>
    <row r="166" spans="1:7" s="7" customFormat="1" ht="44.25" thickTop="1" thickBot="1" x14ac:dyDescent="0.25">
      <c r="A166" s="10"/>
      <c r="B166" s="128">
        <v>46160</v>
      </c>
      <c r="C166" s="128"/>
      <c r="D166" s="128" t="s">
        <v>92</v>
      </c>
      <c r="E166" s="152">
        <v>2500</v>
      </c>
      <c r="F166" s="152"/>
      <c r="G166" s="112">
        <f t="shared" si="2"/>
        <v>178012693.57980007</v>
      </c>
    </row>
    <row r="167" spans="1:7" s="7" customFormat="1" ht="44.25" thickTop="1" thickBot="1" x14ac:dyDescent="0.25">
      <c r="A167" s="10"/>
      <c r="B167" s="128">
        <v>46160</v>
      </c>
      <c r="C167" s="128"/>
      <c r="D167" s="128" t="s">
        <v>93</v>
      </c>
      <c r="E167" s="152">
        <v>3500</v>
      </c>
      <c r="F167" s="152"/>
      <c r="G167" s="112">
        <f t="shared" si="2"/>
        <v>178016193.57980007</v>
      </c>
    </row>
    <row r="168" spans="1:7" s="7" customFormat="1" ht="18" thickTop="1" thickBot="1" x14ac:dyDescent="0.25">
      <c r="A168" s="10"/>
      <c r="B168" s="128">
        <v>46160</v>
      </c>
      <c r="C168" s="128"/>
      <c r="D168" s="128" t="s">
        <v>94</v>
      </c>
      <c r="E168" s="152">
        <v>25000</v>
      </c>
      <c r="F168" s="152"/>
      <c r="G168" s="112">
        <f t="shared" si="2"/>
        <v>178041193.57980007</v>
      </c>
    </row>
    <row r="169" spans="1:7" s="7" customFormat="1" ht="18" thickTop="1" thickBot="1" x14ac:dyDescent="0.25">
      <c r="A169" s="10"/>
      <c r="B169" s="128">
        <v>46160</v>
      </c>
      <c r="C169" s="128"/>
      <c r="D169" s="128" t="s">
        <v>21</v>
      </c>
      <c r="E169" s="152"/>
      <c r="F169" s="152">
        <v>915593.77</v>
      </c>
      <c r="G169" s="112">
        <f t="shared" si="2"/>
        <v>177125599.80980006</v>
      </c>
    </row>
    <row r="170" spans="1:7" s="7" customFormat="1" ht="18" thickTop="1" thickBot="1" x14ac:dyDescent="0.25">
      <c r="A170" s="10"/>
      <c r="B170" s="156">
        <v>46161</v>
      </c>
      <c r="C170" s="157"/>
      <c r="D170" s="154" t="s">
        <v>36</v>
      </c>
      <c r="E170" s="155">
        <v>59752</v>
      </c>
      <c r="F170" s="155"/>
      <c r="G170" s="112">
        <f t="shared" si="2"/>
        <v>177185351.80980006</v>
      </c>
    </row>
    <row r="171" spans="1:7" s="7" customFormat="1" ht="18" thickTop="1" thickBot="1" x14ac:dyDescent="0.25">
      <c r="A171" s="10"/>
      <c r="B171" s="128">
        <v>46161</v>
      </c>
      <c r="C171" s="128"/>
      <c r="D171" s="150" t="s">
        <v>36</v>
      </c>
      <c r="E171" s="152">
        <v>23190</v>
      </c>
      <c r="F171" s="152"/>
      <c r="G171" s="112">
        <f t="shared" si="2"/>
        <v>177208541.80980006</v>
      </c>
    </row>
    <row r="172" spans="1:7" s="7" customFormat="1" ht="18" thickTop="1" thickBot="1" x14ac:dyDescent="0.25">
      <c r="A172" s="10"/>
      <c r="B172" s="151">
        <v>46161</v>
      </c>
      <c r="C172" s="128"/>
      <c r="D172" s="150" t="s">
        <v>36</v>
      </c>
      <c r="E172" s="152">
        <v>12745</v>
      </c>
      <c r="F172" s="152"/>
      <c r="G172" s="112">
        <f t="shared" si="2"/>
        <v>177221286.80980006</v>
      </c>
    </row>
    <row r="173" spans="1:7" s="7" customFormat="1" ht="25.5" customHeight="1" thickTop="1" thickBot="1" x14ac:dyDescent="0.25">
      <c r="A173" s="10"/>
      <c r="B173" s="151">
        <v>46161</v>
      </c>
      <c r="C173" s="128"/>
      <c r="D173" s="196" t="s">
        <v>36</v>
      </c>
      <c r="E173" s="152">
        <v>3850</v>
      </c>
      <c r="F173" s="152"/>
      <c r="G173" s="112">
        <f t="shared" si="2"/>
        <v>177225136.80980006</v>
      </c>
    </row>
    <row r="174" spans="1:7" s="7" customFormat="1" ht="18" thickTop="1" thickBot="1" x14ac:dyDescent="0.25">
      <c r="A174" s="10"/>
      <c r="B174" s="151">
        <v>46161</v>
      </c>
      <c r="C174" s="128"/>
      <c r="D174" s="150" t="s">
        <v>36</v>
      </c>
      <c r="E174" s="152">
        <v>43365</v>
      </c>
      <c r="F174" s="152"/>
      <c r="G174" s="112">
        <f t="shared" si="2"/>
        <v>177268501.80980006</v>
      </c>
    </row>
    <row r="175" spans="1:7" s="7" customFormat="1" ht="18" thickTop="1" thickBot="1" x14ac:dyDescent="0.25">
      <c r="A175" s="10"/>
      <c r="B175" s="153">
        <v>46161</v>
      </c>
      <c r="C175" s="149"/>
      <c r="D175" s="154" t="s">
        <v>36</v>
      </c>
      <c r="E175" s="149">
        <v>6970</v>
      </c>
      <c r="F175" s="149"/>
      <c r="G175" s="112">
        <f t="shared" si="2"/>
        <v>177275471.80980006</v>
      </c>
    </row>
    <row r="176" spans="1:7" s="7" customFormat="1" ht="17.25" customHeight="1" thickTop="1" thickBot="1" x14ac:dyDescent="0.25">
      <c r="A176" s="10"/>
      <c r="B176" s="113">
        <v>46161</v>
      </c>
      <c r="C176" s="114"/>
      <c r="D176" s="110" t="s">
        <v>26</v>
      </c>
      <c r="E176" s="111">
        <v>151142.81</v>
      </c>
      <c r="F176" s="158">
        <v>3824.7</v>
      </c>
      <c r="G176" s="112">
        <f t="shared" si="2"/>
        <v>177422789.91980007</v>
      </c>
    </row>
    <row r="177" spans="1:8" s="7" customFormat="1" ht="31.5" thickTop="1" thickBot="1" x14ac:dyDescent="0.25">
      <c r="A177" s="10"/>
      <c r="B177" s="119">
        <v>46161</v>
      </c>
      <c r="C177" s="120"/>
      <c r="D177" s="110" t="s">
        <v>76</v>
      </c>
      <c r="E177" s="111">
        <v>520</v>
      </c>
      <c r="F177" s="158">
        <v>40.6</v>
      </c>
      <c r="G177" s="112">
        <f t="shared" si="2"/>
        <v>177423269.31980008</v>
      </c>
    </row>
    <row r="178" spans="1:8" s="7" customFormat="1" ht="18" thickTop="1" thickBot="1" x14ac:dyDescent="0.25">
      <c r="A178" s="10"/>
      <c r="B178" s="119">
        <v>46161</v>
      </c>
      <c r="C178" s="120"/>
      <c r="D178" s="110" t="s">
        <v>54</v>
      </c>
      <c r="E178" s="111">
        <v>343789.98</v>
      </c>
      <c r="F178" s="158"/>
      <c r="G178" s="112">
        <f t="shared" si="2"/>
        <v>177767059.29980007</v>
      </c>
    </row>
    <row r="179" spans="1:8" s="7" customFormat="1" ht="18" thickTop="1" thickBot="1" x14ac:dyDescent="0.25">
      <c r="A179" s="10"/>
      <c r="B179" s="119">
        <v>46161</v>
      </c>
      <c r="C179" s="120"/>
      <c r="D179" s="110" t="s">
        <v>54</v>
      </c>
      <c r="E179" s="111">
        <v>392790.4</v>
      </c>
      <c r="F179" s="158"/>
      <c r="G179" s="112">
        <f t="shared" si="2"/>
        <v>178159849.69980007</v>
      </c>
    </row>
    <row r="180" spans="1:8" s="7" customFormat="1" ht="18" thickTop="1" thickBot="1" x14ac:dyDescent="0.25">
      <c r="A180" s="10"/>
      <c r="B180" s="119">
        <v>46161</v>
      </c>
      <c r="C180" s="120"/>
      <c r="D180" s="110" t="s">
        <v>54</v>
      </c>
      <c r="E180" s="111">
        <v>397956.18</v>
      </c>
      <c r="F180" s="158"/>
      <c r="G180" s="112">
        <f t="shared" si="2"/>
        <v>178557805.87980008</v>
      </c>
    </row>
    <row r="181" spans="1:8" s="7" customFormat="1" ht="61.5" thickTop="1" thickBot="1" x14ac:dyDescent="0.25">
      <c r="A181" s="10"/>
      <c r="B181" s="119">
        <v>46161</v>
      </c>
      <c r="C181" s="120"/>
      <c r="D181" s="110" t="s">
        <v>95</v>
      </c>
      <c r="E181" s="111">
        <v>6000</v>
      </c>
      <c r="F181" s="158"/>
      <c r="G181" s="112">
        <f t="shared" si="2"/>
        <v>178563805.87980008</v>
      </c>
    </row>
    <row r="182" spans="1:8" s="7" customFormat="1" ht="18" thickTop="1" thickBot="1" x14ac:dyDescent="0.25">
      <c r="A182" s="10"/>
      <c r="B182" s="119">
        <v>46161</v>
      </c>
      <c r="C182" s="120"/>
      <c r="D182" s="110" t="s">
        <v>21</v>
      </c>
      <c r="E182" s="111"/>
      <c r="F182" s="158">
        <v>11476680.6</v>
      </c>
      <c r="G182" s="112">
        <f t="shared" si="2"/>
        <v>167087125.27980009</v>
      </c>
    </row>
    <row r="183" spans="1:8" s="7" customFormat="1" ht="18" thickTop="1" thickBot="1" x14ac:dyDescent="0.25">
      <c r="A183" s="10"/>
      <c r="B183" s="119">
        <v>46162</v>
      </c>
      <c r="C183" s="120"/>
      <c r="D183" s="110" t="s">
        <v>36</v>
      </c>
      <c r="E183" s="111">
        <v>40415</v>
      </c>
      <c r="F183" s="158"/>
      <c r="G183" s="112">
        <f t="shared" si="2"/>
        <v>167127540.27980009</v>
      </c>
    </row>
    <row r="184" spans="1:8" s="7" customFormat="1" ht="18" thickTop="1" thickBot="1" x14ac:dyDescent="0.25">
      <c r="A184" s="10"/>
      <c r="B184" s="119">
        <v>46162</v>
      </c>
      <c r="C184" s="120"/>
      <c r="D184" s="110" t="s">
        <v>36</v>
      </c>
      <c r="E184" s="111">
        <v>114</v>
      </c>
      <c r="F184" s="158"/>
      <c r="G184" s="112">
        <f t="shared" si="2"/>
        <v>167127654.27980009</v>
      </c>
    </row>
    <row r="185" spans="1:8" s="7" customFormat="1" ht="18" thickTop="1" thickBot="1" x14ac:dyDescent="0.25">
      <c r="A185" s="10"/>
      <c r="B185" s="119">
        <v>46162</v>
      </c>
      <c r="C185" s="120"/>
      <c r="D185" s="110" t="s">
        <v>36</v>
      </c>
      <c r="E185" s="111">
        <v>69405</v>
      </c>
      <c r="F185" s="158"/>
      <c r="G185" s="112">
        <f t="shared" si="2"/>
        <v>167197059.27980009</v>
      </c>
    </row>
    <row r="186" spans="1:8" s="7" customFormat="1" ht="18" thickTop="1" thickBot="1" x14ac:dyDescent="0.25">
      <c r="A186" s="10"/>
      <c r="B186" s="119">
        <v>46162</v>
      </c>
      <c r="C186" s="120"/>
      <c r="D186" s="110" t="s">
        <v>36</v>
      </c>
      <c r="E186" s="111">
        <v>14645</v>
      </c>
      <c r="F186" s="158"/>
      <c r="G186" s="112">
        <f t="shared" si="2"/>
        <v>167211704.27980009</v>
      </c>
    </row>
    <row r="187" spans="1:8" s="7" customFormat="1" ht="18" thickTop="1" thickBot="1" x14ac:dyDescent="0.25">
      <c r="A187" s="10"/>
      <c r="B187" s="119">
        <v>46162</v>
      </c>
      <c r="C187" s="120"/>
      <c r="D187" s="110" t="s">
        <v>36</v>
      </c>
      <c r="E187" s="111">
        <v>12200</v>
      </c>
      <c r="F187" s="158"/>
      <c r="G187" s="112">
        <f t="shared" si="2"/>
        <v>167223904.27980009</v>
      </c>
    </row>
    <row r="188" spans="1:8" s="7" customFormat="1" ht="18" thickTop="1" thickBot="1" x14ac:dyDescent="0.25">
      <c r="A188" s="10"/>
      <c r="B188" s="119">
        <v>46162</v>
      </c>
      <c r="C188" s="120"/>
      <c r="D188" s="110" t="s">
        <v>36</v>
      </c>
      <c r="E188" s="111">
        <v>53700</v>
      </c>
      <c r="F188" s="158"/>
      <c r="G188" s="112">
        <f t="shared" si="2"/>
        <v>167277604.27980009</v>
      </c>
    </row>
    <row r="189" spans="1:8" s="7" customFormat="1" ht="18" thickTop="1" thickBot="1" x14ac:dyDescent="0.25">
      <c r="A189" s="10"/>
      <c r="B189" s="119">
        <v>46162</v>
      </c>
      <c r="C189" s="120"/>
      <c r="D189" s="110" t="s">
        <v>36</v>
      </c>
      <c r="E189" s="111">
        <v>10755</v>
      </c>
      <c r="F189" s="158"/>
      <c r="G189" s="112">
        <f t="shared" si="2"/>
        <v>167288359.27980009</v>
      </c>
    </row>
    <row r="190" spans="1:8" s="7" customFormat="1" ht="18" thickTop="1" thickBot="1" x14ac:dyDescent="0.25">
      <c r="A190" s="10"/>
      <c r="B190" s="119">
        <v>46162</v>
      </c>
      <c r="C190" s="120"/>
      <c r="D190" s="110" t="s">
        <v>26</v>
      </c>
      <c r="E190" s="111">
        <v>80967.740000000005</v>
      </c>
      <c r="F190" s="158">
        <v>2123.7199999999998</v>
      </c>
      <c r="G190" s="112">
        <f t="shared" si="2"/>
        <v>167367203.2998001</v>
      </c>
    </row>
    <row r="191" spans="1:8" s="7" customFormat="1" ht="18" thickTop="1" thickBot="1" x14ac:dyDescent="0.25">
      <c r="A191" s="10"/>
      <c r="B191" s="119">
        <v>46162</v>
      </c>
      <c r="C191" s="120"/>
      <c r="D191" s="110" t="s">
        <v>49</v>
      </c>
      <c r="E191" s="111">
        <v>7280.84</v>
      </c>
      <c r="F191" s="158"/>
      <c r="G191" s="112">
        <f t="shared" si="2"/>
        <v>167374484.1398001</v>
      </c>
      <c r="H191" s="188"/>
    </row>
    <row r="192" spans="1:8" s="7" customFormat="1" ht="18" thickTop="1" thickBot="1" x14ac:dyDescent="0.25">
      <c r="A192" s="10"/>
      <c r="B192" s="119">
        <v>46162</v>
      </c>
      <c r="C192" s="120"/>
      <c r="D192" s="110" t="s">
        <v>49</v>
      </c>
      <c r="E192" s="111">
        <v>2113.25</v>
      </c>
      <c r="F192" s="158"/>
      <c r="G192" s="112">
        <f t="shared" si="2"/>
        <v>167376597.3898001</v>
      </c>
    </row>
    <row r="193" spans="1:7" s="7" customFormat="1" ht="18" thickTop="1" thickBot="1" x14ac:dyDescent="0.25">
      <c r="A193" s="10"/>
      <c r="B193" s="119">
        <v>46162</v>
      </c>
      <c r="C193" s="120"/>
      <c r="D193" s="110" t="s">
        <v>49</v>
      </c>
      <c r="E193" s="111">
        <v>24511.55</v>
      </c>
      <c r="F193" s="158"/>
      <c r="G193" s="112">
        <f t="shared" si="2"/>
        <v>167401108.93980011</v>
      </c>
    </row>
    <row r="194" spans="1:7" s="7" customFormat="1" ht="18" thickTop="1" thickBot="1" x14ac:dyDescent="0.25">
      <c r="A194" s="10"/>
      <c r="B194" s="119">
        <v>46162</v>
      </c>
      <c r="C194" s="120"/>
      <c r="D194" s="110" t="s">
        <v>49</v>
      </c>
      <c r="E194" s="111">
        <v>7790</v>
      </c>
      <c r="F194" s="158"/>
      <c r="G194" s="112">
        <f t="shared" si="2"/>
        <v>167408898.93980011</v>
      </c>
    </row>
    <row r="195" spans="1:7" s="7" customFormat="1" ht="18" thickTop="1" thickBot="1" x14ac:dyDescent="0.25">
      <c r="A195" s="10"/>
      <c r="B195" s="119">
        <v>46162</v>
      </c>
      <c r="C195" s="120"/>
      <c r="D195" s="110" t="s">
        <v>49</v>
      </c>
      <c r="E195" s="111">
        <v>14474.67</v>
      </c>
      <c r="F195" s="158"/>
      <c r="G195" s="112">
        <f t="shared" si="2"/>
        <v>167423373.6098001</v>
      </c>
    </row>
    <row r="196" spans="1:7" s="7" customFormat="1" ht="18" thickTop="1" thickBot="1" x14ac:dyDescent="0.25">
      <c r="A196" s="10"/>
      <c r="B196" s="119">
        <v>46162</v>
      </c>
      <c r="C196" s="120"/>
      <c r="D196" s="110" t="s">
        <v>49</v>
      </c>
      <c r="E196" s="111">
        <v>1294729.08</v>
      </c>
      <c r="F196" s="158"/>
      <c r="G196" s="112">
        <f t="shared" si="2"/>
        <v>168718102.68980011</v>
      </c>
    </row>
    <row r="197" spans="1:7" s="7" customFormat="1" ht="18" thickTop="1" thickBot="1" x14ac:dyDescent="0.25">
      <c r="A197" s="10"/>
      <c r="B197" s="119">
        <v>46162</v>
      </c>
      <c r="C197" s="120"/>
      <c r="D197" s="110" t="s">
        <v>49</v>
      </c>
      <c r="E197" s="111">
        <v>703659.14</v>
      </c>
      <c r="F197" s="158"/>
      <c r="G197" s="112">
        <f t="shared" si="2"/>
        <v>169421761.8298001</v>
      </c>
    </row>
    <row r="198" spans="1:7" s="7" customFormat="1" ht="18" thickTop="1" thickBot="1" x14ac:dyDescent="0.25">
      <c r="A198" s="10"/>
      <c r="B198" s="119">
        <v>46162</v>
      </c>
      <c r="C198" s="120"/>
      <c r="D198" s="110" t="s">
        <v>49</v>
      </c>
      <c r="E198" s="111">
        <v>152936.59</v>
      </c>
      <c r="F198" s="158"/>
      <c r="G198" s="112">
        <f t="shared" si="2"/>
        <v>169574698.4198001</v>
      </c>
    </row>
    <row r="199" spans="1:7" s="7" customFormat="1" ht="18" thickTop="1" thickBot="1" x14ac:dyDescent="0.25">
      <c r="A199" s="10"/>
      <c r="B199" s="119">
        <v>46162</v>
      </c>
      <c r="C199" s="120"/>
      <c r="D199" s="110" t="s">
        <v>49</v>
      </c>
      <c r="E199" s="111">
        <v>130862.75</v>
      </c>
      <c r="F199" s="158"/>
      <c r="G199" s="112">
        <f t="shared" si="2"/>
        <v>169705561.1698001</v>
      </c>
    </row>
    <row r="200" spans="1:7" s="7" customFormat="1" ht="18" thickTop="1" thickBot="1" x14ac:dyDescent="0.25">
      <c r="A200" s="10"/>
      <c r="B200" s="119">
        <v>46162</v>
      </c>
      <c r="C200" s="120"/>
      <c r="D200" s="110" t="s">
        <v>50</v>
      </c>
      <c r="E200" s="111">
        <v>1058123.43</v>
      </c>
      <c r="F200" s="158"/>
      <c r="G200" s="112">
        <f t="shared" si="2"/>
        <v>170763684.59980011</v>
      </c>
    </row>
    <row r="201" spans="1:7" s="7" customFormat="1" ht="18" thickTop="1" thickBot="1" x14ac:dyDescent="0.25">
      <c r="A201" s="10"/>
      <c r="B201" s="119">
        <v>46162</v>
      </c>
      <c r="C201" s="120"/>
      <c r="D201" s="110" t="s">
        <v>96</v>
      </c>
      <c r="E201" s="111">
        <v>520</v>
      </c>
      <c r="F201" s="158"/>
      <c r="G201" s="112">
        <f t="shared" si="2"/>
        <v>170764204.59980011</v>
      </c>
    </row>
    <row r="202" spans="1:7" s="7" customFormat="1" ht="61.5" thickTop="1" thickBot="1" x14ac:dyDescent="0.25">
      <c r="A202" s="10"/>
      <c r="B202" s="119">
        <v>46162</v>
      </c>
      <c r="C202" s="120"/>
      <c r="D202" s="110" t="s">
        <v>97</v>
      </c>
      <c r="E202" s="111">
        <v>8000</v>
      </c>
      <c r="F202" s="158"/>
      <c r="G202" s="112">
        <f t="shared" si="2"/>
        <v>170772204.59980011</v>
      </c>
    </row>
    <row r="203" spans="1:7" s="7" customFormat="1" ht="18" thickTop="1" thickBot="1" x14ac:dyDescent="0.25">
      <c r="A203" s="10"/>
      <c r="B203" s="119">
        <v>46162</v>
      </c>
      <c r="C203" s="120"/>
      <c r="D203" s="110" t="s">
        <v>49</v>
      </c>
      <c r="E203" s="111">
        <v>697.5</v>
      </c>
      <c r="F203" s="158"/>
      <c r="G203" s="112">
        <f t="shared" si="2"/>
        <v>170772902.09980011</v>
      </c>
    </row>
    <row r="204" spans="1:7" s="7" customFormat="1" ht="18" thickTop="1" thickBot="1" x14ac:dyDescent="0.25">
      <c r="A204" s="10"/>
      <c r="B204" s="119">
        <v>46162</v>
      </c>
      <c r="C204" s="120"/>
      <c r="D204" s="110" t="s">
        <v>21</v>
      </c>
      <c r="E204" s="111"/>
      <c r="F204" s="158">
        <v>599836.43999999994</v>
      </c>
      <c r="G204" s="112">
        <f t="shared" si="2"/>
        <v>170173065.65980011</v>
      </c>
    </row>
    <row r="205" spans="1:7" s="7" customFormat="1" ht="18" thickTop="1" thickBot="1" x14ac:dyDescent="0.25">
      <c r="A205" s="10"/>
      <c r="B205" s="119">
        <v>46163</v>
      </c>
      <c r="C205" s="120"/>
      <c r="D205" s="110" t="s">
        <v>36</v>
      </c>
      <c r="E205" s="111">
        <v>50697</v>
      </c>
      <c r="F205" s="158"/>
      <c r="G205" s="112">
        <f t="shared" si="2"/>
        <v>170223762.65980011</v>
      </c>
    </row>
    <row r="206" spans="1:7" s="7" customFormat="1" ht="18" thickTop="1" thickBot="1" x14ac:dyDescent="0.25">
      <c r="A206" s="10"/>
      <c r="B206" s="119">
        <v>46163</v>
      </c>
      <c r="C206" s="120"/>
      <c r="D206" s="110" t="s">
        <v>36</v>
      </c>
      <c r="E206" s="111">
        <v>278</v>
      </c>
      <c r="F206" s="158"/>
      <c r="G206" s="112">
        <f t="shared" si="2"/>
        <v>170224040.65980011</v>
      </c>
    </row>
    <row r="207" spans="1:7" s="7" customFormat="1" ht="18" thickTop="1" thickBot="1" x14ac:dyDescent="0.25">
      <c r="A207" s="10"/>
      <c r="B207" s="119">
        <v>46163</v>
      </c>
      <c r="C207" s="120"/>
      <c r="D207" s="110" t="s">
        <v>36</v>
      </c>
      <c r="E207" s="111">
        <v>31905</v>
      </c>
      <c r="F207" s="158"/>
      <c r="G207" s="112">
        <f t="shared" si="2"/>
        <v>170255945.65980011</v>
      </c>
    </row>
    <row r="208" spans="1:7" s="7" customFormat="1" ht="18" thickTop="1" thickBot="1" x14ac:dyDescent="0.25">
      <c r="A208" s="10"/>
      <c r="B208" s="119">
        <v>46163</v>
      </c>
      <c r="C208" s="120"/>
      <c r="D208" s="110" t="s">
        <v>36</v>
      </c>
      <c r="E208" s="111">
        <v>14090</v>
      </c>
      <c r="F208" s="158"/>
      <c r="G208" s="112">
        <f t="shared" si="2"/>
        <v>170270035.65980011</v>
      </c>
    </row>
    <row r="209" spans="1:7" s="7" customFormat="1" ht="18" thickTop="1" thickBot="1" x14ac:dyDescent="0.25">
      <c r="A209" s="10"/>
      <c r="B209" s="119">
        <v>46163</v>
      </c>
      <c r="C209" s="120"/>
      <c r="D209" s="110" t="s">
        <v>36</v>
      </c>
      <c r="E209" s="111">
        <v>7935</v>
      </c>
      <c r="F209" s="158"/>
      <c r="G209" s="112">
        <f t="shared" si="2"/>
        <v>170277970.65980011</v>
      </c>
    </row>
    <row r="210" spans="1:7" s="7" customFormat="1" ht="18" thickTop="1" thickBot="1" x14ac:dyDescent="0.25">
      <c r="A210" s="10"/>
      <c r="B210" s="119">
        <v>46163</v>
      </c>
      <c r="C210" s="120"/>
      <c r="D210" s="110" t="s">
        <v>36</v>
      </c>
      <c r="E210" s="111">
        <v>37520</v>
      </c>
      <c r="F210" s="158"/>
      <c r="G210" s="112">
        <f t="shared" si="2"/>
        <v>170315490.65980011</v>
      </c>
    </row>
    <row r="211" spans="1:7" s="7" customFormat="1" ht="18" thickTop="1" thickBot="1" x14ac:dyDescent="0.25">
      <c r="A211" s="10"/>
      <c r="B211" s="119">
        <v>46163</v>
      </c>
      <c r="C211" s="120"/>
      <c r="D211" s="110" t="s">
        <v>36</v>
      </c>
      <c r="E211" s="111">
        <v>8600</v>
      </c>
      <c r="F211" s="158"/>
      <c r="G211" s="112">
        <f t="shared" ref="G211:G274" si="3">G210+E211-F211</f>
        <v>170324090.65980011</v>
      </c>
    </row>
    <row r="212" spans="1:7" s="7" customFormat="1" ht="18" thickTop="1" thickBot="1" x14ac:dyDescent="0.25">
      <c r="A212" s="10"/>
      <c r="B212" s="119">
        <v>46163</v>
      </c>
      <c r="C212" s="120"/>
      <c r="D212" s="110" t="s">
        <v>26</v>
      </c>
      <c r="E212" s="111">
        <v>116487.19</v>
      </c>
      <c r="F212" s="158">
        <v>2955.28</v>
      </c>
      <c r="G212" s="112">
        <f t="shared" si="3"/>
        <v>170437622.56980011</v>
      </c>
    </row>
    <row r="213" spans="1:7" s="7" customFormat="1" ht="31.5" thickTop="1" thickBot="1" x14ac:dyDescent="0.25">
      <c r="A213" s="10"/>
      <c r="B213" s="119">
        <v>46163</v>
      </c>
      <c r="C213" s="120"/>
      <c r="D213" s="110" t="s">
        <v>76</v>
      </c>
      <c r="E213" s="111">
        <v>9191.4</v>
      </c>
      <c r="F213" s="158">
        <v>300.74199999999996</v>
      </c>
      <c r="G213" s="112">
        <f t="shared" si="3"/>
        <v>170446513.2278001</v>
      </c>
    </row>
    <row r="214" spans="1:7" s="7" customFormat="1" ht="18" thickTop="1" thickBot="1" x14ac:dyDescent="0.25">
      <c r="A214" s="10"/>
      <c r="B214" s="119">
        <v>46163</v>
      </c>
      <c r="C214" s="120"/>
      <c r="D214" s="110" t="s">
        <v>63</v>
      </c>
      <c r="E214" s="111">
        <v>30428.6</v>
      </c>
      <c r="F214" s="158"/>
      <c r="G214" s="112">
        <f t="shared" si="3"/>
        <v>170476941.8278001</v>
      </c>
    </row>
    <row r="215" spans="1:7" s="7" customFormat="1" ht="18" thickTop="1" thickBot="1" x14ac:dyDescent="0.25">
      <c r="A215" s="10"/>
      <c r="B215" s="119">
        <v>46163</v>
      </c>
      <c r="C215" s="120"/>
      <c r="D215" s="110" t="s">
        <v>21</v>
      </c>
      <c r="E215" s="111"/>
      <c r="F215" s="158">
        <v>1054688.57</v>
      </c>
      <c r="G215" s="112">
        <f t="shared" si="3"/>
        <v>169422253.2578001</v>
      </c>
    </row>
    <row r="216" spans="1:7" s="7" customFormat="1" ht="18" thickTop="1" thickBot="1" x14ac:dyDescent="0.25">
      <c r="A216" s="10"/>
      <c r="B216" s="119">
        <v>46164</v>
      </c>
      <c r="C216" s="120"/>
      <c r="D216" s="110" t="s">
        <v>36</v>
      </c>
      <c r="E216" s="111">
        <v>46325</v>
      </c>
      <c r="F216" s="158"/>
      <c r="G216" s="112">
        <f t="shared" si="3"/>
        <v>169468578.2578001</v>
      </c>
    </row>
    <row r="217" spans="1:7" s="7" customFormat="1" ht="18" thickTop="1" thickBot="1" x14ac:dyDescent="0.25">
      <c r="A217" s="10"/>
      <c r="B217" s="119">
        <v>46164</v>
      </c>
      <c r="C217" s="120"/>
      <c r="D217" s="110" t="s">
        <v>36</v>
      </c>
      <c r="E217" s="111">
        <v>40000</v>
      </c>
      <c r="F217" s="158"/>
      <c r="G217" s="112">
        <f t="shared" si="3"/>
        <v>169508578.2578001</v>
      </c>
    </row>
    <row r="218" spans="1:7" s="7" customFormat="1" ht="18" thickTop="1" thickBot="1" x14ac:dyDescent="0.25">
      <c r="A218" s="10"/>
      <c r="B218" s="119">
        <v>46164</v>
      </c>
      <c r="C218" s="120"/>
      <c r="D218" s="110" t="s">
        <v>36</v>
      </c>
      <c r="E218" s="111">
        <v>61200</v>
      </c>
      <c r="F218" s="158"/>
      <c r="G218" s="112">
        <f t="shared" si="3"/>
        <v>169569778.2578001</v>
      </c>
    </row>
    <row r="219" spans="1:7" s="7" customFormat="1" ht="18" thickTop="1" thickBot="1" x14ac:dyDescent="0.25">
      <c r="A219" s="10"/>
      <c r="B219" s="119">
        <v>46164</v>
      </c>
      <c r="C219" s="120"/>
      <c r="D219" s="110" t="s">
        <v>36</v>
      </c>
      <c r="E219" s="111">
        <v>11006</v>
      </c>
      <c r="F219" s="158"/>
      <c r="G219" s="112">
        <f t="shared" si="3"/>
        <v>169580784.2578001</v>
      </c>
    </row>
    <row r="220" spans="1:7" s="7" customFormat="1" ht="18" thickTop="1" thickBot="1" x14ac:dyDescent="0.25">
      <c r="A220" s="10"/>
      <c r="B220" s="119">
        <v>46164</v>
      </c>
      <c r="C220" s="120"/>
      <c r="D220" s="110" t="s">
        <v>36</v>
      </c>
      <c r="E220" s="111">
        <v>1450</v>
      </c>
      <c r="F220" s="158"/>
      <c r="G220" s="112">
        <f t="shared" si="3"/>
        <v>169582234.2578001</v>
      </c>
    </row>
    <row r="221" spans="1:7" s="7" customFormat="1" ht="18" thickTop="1" thickBot="1" x14ac:dyDescent="0.25">
      <c r="A221" s="10"/>
      <c r="B221" s="119">
        <v>46164</v>
      </c>
      <c r="C221" s="120"/>
      <c r="D221" s="110" t="s">
        <v>36</v>
      </c>
      <c r="E221" s="111">
        <v>19556</v>
      </c>
      <c r="F221" s="158"/>
      <c r="G221" s="112">
        <f t="shared" si="3"/>
        <v>169601790.2578001</v>
      </c>
    </row>
    <row r="222" spans="1:7" s="7" customFormat="1" ht="18" thickTop="1" thickBot="1" x14ac:dyDescent="0.25">
      <c r="A222" s="10"/>
      <c r="B222" s="119">
        <v>46164</v>
      </c>
      <c r="C222" s="120"/>
      <c r="D222" s="110" t="s">
        <v>36</v>
      </c>
      <c r="E222" s="111">
        <v>7165</v>
      </c>
      <c r="F222" s="158"/>
      <c r="G222" s="112">
        <f t="shared" si="3"/>
        <v>169608955.2578001</v>
      </c>
    </row>
    <row r="223" spans="1:7" s="7" customFormat="1" ht="18" thickTop="1" thickBot="1" x14ac:dyDescent="0.25">
      <c r="A223" s="10"/>
      <c r="B223" s="119">
        <v>46164</v>
      </c>
      <c r="C223" s="120"/>
      <c r="D223" s="110" t="s">
        <v>26</v>
      </c>
      <c r="E223" s="111">
        <v>151100.41</v>
      </c>
      <c r="F223" s="158">
        <v>3908.34</v>
      </c>
      <c r="G223" s="112">
        <f t="shared" si="3"/>
        <v>169756147.3278001</v>
      </c>
    </row>
    <row r="224" spans="1:7" s="7" customFormat="1" ht="46.5" thickTop="1" thickBot="1" x14ac:dyDescent="0.25">
      <c r="A224" s="10"/>
      <c r="B224" s="119">
        <v>46164</v>
      </c>
      <c r="C224" s="120"/>
      <c r="D224" s="110" t="s">
        <v>98</v>
      </c>
      <c r="E224" s="111">
        <v>3500</v>
      </c>
      <c r="F224" s="158"/>
      <c r="G224" s="112">
        <f t="shared" si="3"/>
        <v>169759647.3278001</v>
      </c>
    </row>
    <row r="225" spans="1:7" s="7" customFormat="1" ht="18" thickTop="1" thickBot="1" x14ac:dyDescent="0.25">
      <c r="A225" s="10"/>
      <c r="B225" s="119">
        <v>46164</v>
      </c>
      <c r="C225" s="120"/>
      <c r="D225" s="110" t="s">
        <v>48</v>
      </c>
      <c r="E225" s="111">
        <v>21673</v>
      </c>
      <c r="F225" s="158"/>
      <c r="G225" s="112">
        <f t="shared" si="3"/>
        <v>169781320.3278001</v>
      </c>
    </row>
    <row r="226" spans="1:7" s="7" customFormat="1" ht="18" thickTop="1" thickBot="1" x14ac:dyDescent="0.25">
      <c r="A226" s="10"/>
      <c r="B226" s="119">
        <v>46164</v>
      </c>
      <c r="C226" s="120"/>
      <c r="D226" s="110" t="s">
        <v>47</v>
      </c>
      <c r="E226" s="111">
        <v>230419.11</v>
      </c>
      <c r="F226" s="158"/>
      <c r="G226" s="112">
        <f t="shared" si="3"/>
        <v>170011739.43780011</v>
      </c>
    </row>
    <row r="227" spans="1:7" s="7" customFormat="1" ht="18" thickTop="1" thickBot="1" x14ac:dyDescent="0.25">
      <c r="A227" s="10"/>
      <c r="B227" s="119">
        <v>46164</v>
      </c>
      <c r="C227" s="120"/>
      <c r="D227" s="110" t="s">
        <v>55</v>
      </c>
      <c r="E227" s="111">
        <v>122092.49</v>
      </c>
      <c r="F227" s="158"/>
      <c r="G227" s="112">
        <f t="shared" si="3"/>
        <v>170133831.92780012</v>
      </c>
    </row>
    <row r="228" spans="1:7" s="7" customFormat="1" ht="18" thickTop="1" thickBot="1" x14ac:dyDescent="0.25">
      <c r="A228" s="10"/>
      <c r="B228" s="119">
        <v>46164</v>
      </c>
      <c r="C228" s="120"/>
      <c r="D228" s="110" t="s">
        <v>55</v>
      </c>
      <c r="E228" s="111">
        <v>3859927.75</v>
      </c>
      <c r="F228" s="158"/>
      <c r="G228" s="112">
        <f t="shared" si="3"/>
        <v>173993759.67780012</v>
      </c>
    </row>
    <row r="229" spans="1:7" s="7" customFormat="1" ht="18" thickTop="1" thickBot="1" x14ac:dyDescent="0.25">
      <c r="A229" s="10"/>
      <c r="B229" s="119">
        <v>46164</v>
      </c>
      <c r="C229" s="120"/>
      <c r="D229" s="110" t="s">
        <v>55</v>
      </c>
      <c r="E229" s="111">
        <v>5460</v>
      </c>
      <c r="F229" s="158"/>
      <c r="G229" s="112">
        <f t="shared" si="3"/>
        <v>173999219.67780012</v>
      </c>
    </row>
    <row r="230" spans="1:7" s="7" customFormat="1" ht="76.5" thickTop="1" thickBot="1" x14ac:dyDescent="0.25">
      <c r="A230" s="10"/>
      <c r="B230" s="119">
        <v>46164</v>
      </c>
      <c r="C230" s="120"/>
      <c r="D230" s="110" t="s">
        <v>99</v>
      </c>
      <c r="E230" s="111">
        <v>2000</v>
      </c>
      <c r="F230" s="158"/>
      <c r="G230" s="112">
        <f t="shared" si="3"/>
        <v>174001219.67780012</v>
      </c>
    </row>
    <row r="231" spans="1:7" s="7" customFormat="1" ht="76.5" thickTop="1" thickBot="1" x14ac:dyDescent="0.25">
      <c r="A231" s="10"/>
      <c r="B231" s="119">
        <v>46164</v>
      </c>
      <c r="C231" s="120"/>
      <c r="D231" s="110" t="s">
        <v>100</v>
      </c>
      <c r="E231" s="111">
        <v>12000</v>
      </c>
      <c r="F231" s="158"/>
      <c r="G231" s="112">
        <f t="shared" si="3"/>
        <v>174013219.67780012</v>
      </c>
    </row>
    <row r="232" spans="1:7" s="7" customFormat="1" ht="18" thickTop="1" thickBot="1" x14ac:dyDescent="0.25">
      <c r="A232" s="10"/>
      <c r="B232" s="119">
        <v>46164</v>
      </c>
      <c r="C232" s="120"/>
      <c r="D232" s="110" t="s">
        <v>21</v>
      </c>
      <c r="E232" s="111"/>
      <c r="F232" s="158">
        <v>3447074.56</v>
      </c>
      <c r="G232" s="112">
        <f t="shared" si="3"/>
        <v>170566145.11780012</v>
      </c>
    </row>
    <row r="233" spans="1:7" s="7" customFormat="1" ht="18" thickTop="1" thickBot="1" x14ac:dyDescent="0.25">
      <c r="A233" s="10"/>
      <c r="B233" s="119">
        <v>46165</v>
      </c>
      <c r="C233" s="120"/>
      <c r="D233" s="110" t="s">
        <v>36</v>
      </c>
      <c r="E233" s="111">
        <v>10145</v>
      </c>
      <c r="F233" s="158"/>
      <c r="G233" s="112">
        <f t="shared" si="3"/>
        <v>170576290.11780012</v>
      </c>
    </row>
    <row r="234" spans="1:7" s="7" customFormat="1" ht="18" thickTop="1" thickBot="1" x14ac:dyDescent="0.25">
      <c r="A234" s="10"/>
      <c r="B234" s="119">
        <v>46166</v>
      </c>
      <c r="C234" s="120"/>
      <c r="D234" s="110" t="s">
        <v>36</v>
      </c>
      <c r="E234" s="111">
        <v>33981</v>
      </c>
      <c r="F234" s="158"/>
      <c r="G234" s="112">
        <f t="shared" si="3"/>
        <v>170610271.11780012</v>
      </c>
    </row>
    <row r="235" spans="1:7" s="7" customFormat="1" ht="18" thickTop="1" thickBot="1" x14ac:dyDescent="0.25">
      <c r="A235" s="10"/>
      <c r="B235" s="119">
        <v>46166</v>
      </c>
      <c r="C235" s="120"/>
      <c r="D235" s="110" t="s">
        <v>26</v>
      </c>
      <c r="E235" s="111">
        <v>13000</v>
      </c>
      <c r="F235" s="158">
        <v>325</v>
      </c>
      <c r="G235" s="112">
        <f t="shared" si="3"/>
        <v>170622946.11780012</v>
      </c>
    </row>
    <row r="236" spans="1:7" s="7" customFormat="1" ht="18" thickTop="1" thickBot="1" x14ac:dyDescent="0.25">
      <c r="A236" s="10"/>
      <c r="B236" s="119">
        <v>46167</v>
      </c>
      <c r="C236" s="120"/>
      <c r="D236" s="110" t="s">
        <v>36</v>
      </c>
      <c r="E236" s="111">
        <v>61012</v>
      </c>
      <c r="F236" s="158"/>
      <c r="G236" s="112">
        <f t="shared" si="3"/>
        <v>170683958.11780012</v>
      </c>
    </row>
    <row r="237" spans="1:7" s="7" customFormat="1" ht="18" thickTop="1" thickBot="1" x14ac:dyDescent="0.25">
      <c r="A237" s="10"/>
      <c r="B237" s="119">
        <v>46167</v>
      </c>
      <c r="C237" s="120"/>
      <c r="D237" s="110" t="s">
        <v>36</v>
      </c>
      <c r="E237" s="111">
        <v>78920</v>
      </c>
      <c r="F237" s="158"/>
      <c r="G237" s="112">
        <f t="shared" si="3"/>
        <v>170762878.11780012</v>
      </c>
    </row>
    <row r="238" spans="1:7" s="7" customFormat="1" ht="18" thickTop="1" thickBot="1" x14ac:dyDescent="0.25">
      <c r="A238" s="10"/>
      <c r="B238" s="119">
        <v>46167</v>
      </c>
      <c r="C238" s="120"/>
      <c r="D238" s="110" t="s">
        <v>36</v>
      </c>
      <c r="E238" s="111">
        <v>25305</v>
      </c>
      <c r="F238" s="158"/>
      <c r="G238" s="112">
        <f t="shared" si="3"/>
        <v>170788183.11780012</v>
      </c>
    </row>
    <row r="239" spans="1:7" s="7" customFormat="1" ht="18" thickTop="1" thickBot="1" x14ac:dyDescent="0.25">
      <c r="A239" s="10"/>
      <c r="B239" s="119">
        <v>46167</v>
      </c>
      <c r="C239" s="120"/>
      <c r="D239" s="110" t="s">
        <v>36</v>
      </c>
      <c r="E239" s="111">
        <v>3570</v>
      </c>
      <c r="F239" s="158"/>
      <c r="G239" s="112">
        <f t="shared" si="3"/>
        <v>170791753.11780012</v>
      </c>
    </row>
    <row r="240" spans="1:7" s="7" customFormat="1" ht="18" thickTop="1" thickBot="1" x14ac:dyDescent="0.25">
      <c r="A240" s="10"/>
      <c r="B240" s="119">
        <v>46167</v>
      </c>
      <c r="C240" s="120"/>
      <c r="D240" s="110" t="s">
        <v>36</v>
      </c>
      <c r="E240" s="111">
        <v>16700</v>
      </c>
      <c r="F240" s="158"/>
      <c r="G240" s="112">
        <f t="shared" si="3"/>
        <v>170808453.11780012</v>
      </c>
    </row>
    <row r="241" spans="1:7" s="7" customFormat="1" ht="18" thickTop="1" thickBot="1" x14ac:dyDescent="0.25">
      <c r="A241" s="10"/>
      <c r="B241" s="119">
        <v>46167</v>
      </c>
      <c r="C241" s="120"/>
      <c r="D241" s="110" t="s">
        <v>36</v>
      </c>
      <c r="E241" s="111">
        <v>9705</v>
      </c>
      <c r="F241" s="158"/>
      <c r="G241" s="112">
        <f t="shared" si="3"/>
        <v>170818158.11780012</v>
      </c>
    </row>
    <row r="242" spans="1:7" s="7" customFormat="1" ht="18" thickTop="1" thickBot="1" x14ac:dyDescent="0.25">
      <c r="A242" s="10"/>
      <c r="B242" s="119">
        <v>46167</v>
      </c>
      <c r="C242" s="120"/>
      <c r="D242" s="110" t="s">
        <v>26</v>
      </c>
      <c r="E242" s="111">
        <v>62818.3</v>
      </c>
      <c r="F242" s="158">
        <v>1594.63</v>
      </c>
      <c r="G242" s="112">
        <f t="shared" si="3"/>
        <v>170879381.78780013</v>
      </c>
    </row>
    <row r="243" spans="1:7" s="7" customFormat="1" ht="18" thickTop="1" thickBot="1" x14ac:dyDescent="0.25">
      <c r="A243" s="10"/>
      <c r="B243" s="119">
        <v>46167</v>
      </c>
      <c r="C243" s="120"/>
      <c r="D243" s="110" t="s">
        <v>21</v>
      </c>
      <c r="E243" s="111"/>
      <c r="F243" s="158">
        <v>4206114.37</v>
      </c>
      <c r="G243" s="112">
        <f t="shared" si="3"/>
        <v>166673267.41780013</v>
      </c>
    </row>
    <row r="244" spans="1:7" s="7" customFormat="1" ht="18" thickTop="1" thickBot="1" x14ac:dyDescent="0.25">
      <c r="A244" s="10"/>
      <c r="B244" s="119">
        <v>46168</v>
      </c>
      <c r="C244" s="120"/>
      <c r="D244" s="110" t="s">
        <v>36</v>
      </c>
      <c r="E244" s="111">
        <v>30093</v>
      </c>
      <c r="F244" s="158"/>
      <c r="G244" s="112">
        <f t="shared" si="3"/>
        <v>166703360.41780013</v>
      </c>
    </row>
    <row r="245" spans="1:7" s="7" customFormat="1" ht="18" thickTop="1" thickBot="1" x14ac:dyDescent="0.25">
      <c r="A245" s="10"/>
      <c r="B245" s="119">
        <v>46168</v>
      </c>
      <c r="C245" s="120"/>
      <c r="D245" s="110" t="s">
        <v>36</v>
      </c>
      <c r="E245" s="111">
        <v>105180</v>
      </c>
      <c r="F245" s="158"/>
      <c r="G245" s="112">
        <f t="shared" si="3"/>
        <v>166808540.41780013</v>
      </c>
    </row>
    <row r="246" spans="1:7" s="7" customFormat="1" ht="18" thickTop="1" thickBot="1" x14ac:dyDescent="0.25">
      <c r="A246" s="10"/>
      <c r="B246" s="119">
        <v>46168</v>
      </c>
      <c r="C246" s="120"/>
      <c r="D246" s="110" t="s">
        <v>36</v>
      </c>
      <c r="E246" s="111">
        <v>12345</v>
      </c>
      <c r="F246" s="158"/>
      <c r="G246" s="112">
        <f t="shared" si="3"/>
        <v>166820885.41780013</v>
      </c>
    </row>
    <row r="247" spans="1:7" s="7" customFormat="1" ht="18" thickTop="1" thickBot="1" x14ac:dyDescent="0.25">
      <c r="A247" s="10"/>
      <c r="B247" s="119">
        <v>46168</v>
      </c>
      <c r="C247" s="120"/>
      <c r="D247" s="110" t="s">
        <v>36</v>
      </c>
      <c r="E247" s="111">
        <v>6115</v>
      </c>
      <c r="F247" s="158"/>
      <c r="G247" s="112">
        <f t="shared" si="3"/>
        <v>166827000.41780013</v>
      </c>
    </row>
    <row r="248" spans="1:7" s="7" customFormat="1" ht="18" thickTop="1" thickBot="1" x14ac:dyDescent="0.25">
      <c r="A248" s="10"/>
      <c r="B248" s="119">
        <v>46168</v>
      </c>
      <c r="C248" s="120"/>
      <c r="D248" s="110" t="s">
        <v>36</v>
      </c>
      <c r="E248" s="111">
        <v>29521</v>
      </c>
      <c r="F248" s="158"/>
      <c r="G248" s="112">
        <f t="shared" si="3"/>
        <v>166856521.41780013</v>
      </c>
    </row>
    <row r="249" spans="1:7" s="7" customFormat="1" ht="18" thickTop="1" thickBot="1" x14ac:dyDescent="0.25">
      <c r="A249" s="10"/>
      <c r="B249" s="119">
        <v>46168</v>
      </c>
      <c r="C249" s="120"/>
      <c r="D249" s="110" t="s">
        <v>36</v>
      </c>
      <c r="E249" s="111">
        <v>5175</v>
      </c>
      <c r="F249" s="158"/>
      <c r="G249" s="112">
        <f t="shared" si="3"/>
        <v>166861696.41780013</v>
      </c>
    </row>
    <row r="250" spans="1:7" s="7" customFormat="1" ht="18" thickTop="1" thickBot="1" x14ac:dyDescent="0.25">
      <c r="A250" s="10"/>
      <c r="B250" s="119">
        <v>46168</v>
      </c>
      <c r="C250" s="120"/>
      <c r="D250" s="110" t="s">
        <v>26</v>
      </c>
      <c r="E250" s="111">
        <v>120475.19</v>
      </c>
      <c r="F250" s="158">
        <v>3146.69</v>
      </c>
      <c r="G250" s="112">
        <f t="shared" si="3"/>
        <v>166979024.91780013</v>
      </c>
    </row>
    <row r="251" spans="1:7" s="7" customFormat="1" ht="18" thickTop="1" thickBot="1" x14ac:dyDescent="0.25">
      <c r="A251" s="10"/>
      <c r="B251" s="119">
        <v>46168</v>
      </c>
      <c r="C251" s="120"/>
      <c r="D251" s="110" t="s">
        <v>55</v>
      </c>
      <c r="E251" s="111">
        <v>10878628.65</v>
      </c>
      <c r="F251" s="158"/>
      <c r="G251" s="112">
        <f t="shared" si="3"/>
        <v>177857653.56780013</v>
      </c>
    </row>
    <row r="252" spans="1:7" s="7" customFormat="1" ht="21" customHeight="1" thickTop="1" thickBot="1" x14ac:dyDescent="0.25">
      <c r="A252" s="10"/>
      <c r="B252" s="119">
        <v>46168</v>
      </c>
      <c r="C252" s="120"/>
      <c r="D252" s="110" t="s">
        <v>55</v>
      </c>
      <c r="E252" s="111">
        <v>8407388.9499999993</v>
      </c>
      <c r="F252" s="158"/>
      <c r="G252" s="112">
        <f t="shared" si="3"/>
        <v>186265042.51780012</v>
      </c>
    </row>
    <row r="253" spans="1:7" s="7" customFormat="1" ht="18" thickTop="1" thickBot="1" x14ac:dyDescent="0.25">
      <c r="A253" s="10"/>
      <c r="B253" s="119">
        <v>46168</v>
      </c>
      <c r="C253" s="120"/>
      <c r="D253" s="110" t="s">
        <v>55</v>
      </c>
      <c r="E253" s="111">
        <v>1384017.35</v>
      </c>
      <c r="F253" s="158"/>
      <c r="G253" s="112">
        <f t="shared" si="3"/>
        <v>187649059.86780012</v>
      </c>
    </row>
    <row r="254" spans="1:7" s="7" customFormat="1" ht="61.5" thickTop="1" thickBot="1" x14ac:dyDescent="0.25">
      <c r="A254" s="10"/>
      <c r="B254" s="119">
        <v>46168</v>
      </c>
      <c r="C254" s="120"/>
      <c r="D254" s="110" t="s">
        <v>101</v>
      </c>
      <c r="E254" s="111">
        <v>17500</v>
      </c>
      <c r="F254" s="158"/>
      <c r="G254" s="112">
        <f t="shared" si="3"/>
        <v>187666559.86780012</v>
      </c>
    </row>
    <row r="255" spans="1:7" s="7" customFormat="1" ht="46.5" thickTop="1" thickBot="1" x14ac:dyDescent="0.25">
      <c r="A255" s="10"/>
      <c r="B255" s="119">
        <v>46168</v>
      </c>
      <c r="C255" s="120"/>
      <c r="D255" s="110" t="s">
        <v>102</v>
      </c>
      <c r="E255" s="111">
        <v>23223</v>
      </c>
      <c r="F255" s="158"/>
      <c r="G255" s="112">
        <f t="shared" si="3"/>
        <v>187689782.86780012</v>
      </c>
    </row>
    <row r="256" spans="1:7" s="7" customFormat="1" ht="18" thickTop="1" thickBot="1" x14ac:dyDescent="0.25">
      <c r="A256" s="10"/>
      <c r="B256" s="119">
        <v>46168</v>
      </c>
      <c r="C256" s="120"/>
      <c r="D256" s="110" t="s">
        <v>58</v>
      </c>
      <c r="E256" s="111">
        <v>188299.65</v>
      </c>
      <c r="F256" s="158"/>
      <c r="G256" s="112">
        <f t="shared" si="3"/>
        <v>187878082.51780012</v>
      </c>
    </row>
    <row r="257" spans="1:9" s="7" customFormat="1" ht="18" thickTop="1" thickBot="1" x14ac:dyDescent="0.25">
      <c r="A257" s="10"/>
      <c r="B257" s="119">
        <v>46168</v>
      </c>
      <c r="C257" s="120"/>
      <c r="D257" s="110" t="s">
        <v>21</v>
      </c>
      <c r="E257" s="111"/>
      <c r="F257" s="158">
        <v>116120.62</v>
      </c>
      <c r="G257" s="112">
        <f t="shared" si="3"/>
        <v>187761961.89780012</v>
      </c>
    </row>
    <row r="258" spans="1:9" s="7" customFormat="1" ht="18" thickTop="1" thickBot="1" x14ac:dyDescent="0.25">
      <c r="A258" s="10"/>
      <c r="B258" s="119">
        <v>46169</v>
      </c>
      <c r="C258" s="120"/>
      <c r="D258" s="110" t="s">
        <v>36</v>
      </c>
      <c r="E258" s="111">
        <v>16055</v>
      </c>
      <c r="F258" s="158"/>
      <c r="G258" s="112">
        <f t="shared" si="3"/>
        <v>187778016.89780012</v>
      </c>
    </row>
    <row r="259" spans="1:9" s="7" customFormat="1" ht="18" thickTop="1" thickBot="1" x14ac:dyDescent="0.25">
      <c r="A259" s="10"/>
      <c r="B259" s="119">
        <v>46169</v>
      </c>
      <c r="C259" s="120"/>
      <c r="D259" s="110" t="s">
        <v>36</v>
      </c>
      <c r="E259" s="111">
        <v>37425</v>
      </c>
      <c r="F259" s="158"/>
      <c r="G259" s="112">
        <f t="shared" si="3"/>
        <v>187815441.89780012</v>
      </c>
    </row>
    <row r="260" spans="1:9" s="7" customFormat="1" ht="18" thickTop="1" thickBot="1" x14ac:dyDescent="0.25">
      <c r="A260" s="10"/>
      <c r="B260" s="119">
        <v>46169</v>
      </c>
      <c r="C260" s="120"/>
      <c r="D260" s="110" t="s">
        <v>36</v>
      </c>
      <c r="E260" s="111">
        <v>26765</v>
      </c>
      <c r="F260" s="158"/>
      <c r="G260" s="112">
        <f t="shared" si="3"/>
        <v>187842206.89780012</v>
      </c>
    </row>
    <row r="261" spans="1:9" s="7" customFormat="1" ht="18" thickTop="1" thickBot="1" x14ac:dyDescent="0.25">
      <c r="A261" s="10"/>
      <c r="B261" s="119">
        <v>46169</v>
      </c>
      <c r="C261" s="120"/>
      <c r="D261" s="110" t="s">
        <v>36</v>
      </c>
      <c r="E261" s="111">
        <v>12635</v>
      </c>
      <c r="F261" s="158"/>
      <c r="G261" s="112">
        <f t="shared" si="3"/>
        <v>187854841.89780012</v>
      </c>
      <c r="I261" s="102"/>
    </row>
    <row r="262" spans="1:9" s="7" customFormat="1" ht="18" thickTop="1" thickBot="1" x14ac:dyDescent="0.25">
      <c r="A262" s="10"/>
      <c r="B262" s="119">
        <v>46169</v>
      </c>
      <c r="C262" s="120"/>
      <c r="D262" s="110" t="s">
        <v>36</v>
      </c>
      <c r="E262" s="111">
        <v>21818</v>
      </c>
      <c r="F262" s="158"/>
      <c r="G262" s="112">
        <f t="shared" si="3"/>
        <v>187876659.89780012</v>
      </c>
    </row>
    <row r="263" spans="1:9" s="7" customFormat="1" ht="18" thickTop="1" thickBot="1" x14ac:dyDescent="0.25">
      <c r="A263" s="10"/>
      <c r="B263" s="119">
        <v>46169</v>
      </c>
      <c r="C263" s="120"/>
      <c r="D263" s="110" t="s">
        <v>36</v>
      </c>
      <c r="E263" s="111">
        <v>15610</v>
      </c>
      <c r="F263" s="158"/>
      <c r="G263" s="112">
        <f t="shared" si="3"/>
        <v>187892269.89780012</v>
      </c>
    </row>
    <row r="264" spans="1:9" s="7" customFormat="1" ht="18" thickTop="1" thickBot="1" x14ac:dyDescent="0.25">
      <c r="A264" s="10"/>
      <c r="B264" s="119">
        <v>46169</v>
      </c>
      <c r="C264" s="120"/>
      <c r="D264" s="110" t="s">
        <v>26</v>
      </c>
      <c r="E264" s="111">
        <v>154013.4</v>
      </c>
      <c r="F264" s="158">
        <v>3936.19</v>
      </c>
      <c r="G264" s="112">
        <f t="shared" si="3"/>
        <v>188042347.10780013</v>
      </c>
    </row>
    <row r="265" spans="1:9" s="7" customFormat="1" ht="18" thickTop="1" thickBot="1" x14ac:dyDescent="0.25">
      <c r="A265" s="10"/>
      <c r="B265" s="119">
        <v>46169</v>
      </c>
      <c r="C265" s="120"/>
      <c r="D265" s="110" t="s">
        <v>96</v>
      </c>
      <c r="E265" s="111">
        <v>35080.519999999997</v>
      </c>
      <c r="F265" s="158"/>
      <c r="G265" s="112">
        <f t="shared" si="3"/>
        <v>188077427.62780014</v>
      </c>
    </row>
    <row r="266" spans="1:9" s="7" customFormat="1" ht="76.5" thickTop="1" thickBot="1" x14ac:dyDescent="0.25">
      <c r="A266" s="10"/>
      <c r="B266" s="119">
        <v>46169</v>
      </c>
      <c r="C266" s="120"/>
      <c r="D266" s="110" t="s">
        <v>103</v>
      </c>
      <c r="E266" s="111">
        <v>2000</v>
      </c>
      <c r="F266" s="158"/>
      <c r="G266" s="112">
        <f t="shared" si="3"/>
        <v>188079427.62780014</v>
      </c>
    </row>
    <row r="267" spans="1:9" s="7" customFormat="1" ht="18" thickTop="1" thickBot="1" x14ac:dyDescent="0.25">
      <c r="A267" s="10"/>
      <c r="B267" s="119">
        <v>46169</v>
      </c>
      <c r="C267" s="120"/>
      <c r="D267" s="110" t="s">
        <v>55</v>
      </c>
      <c r="E267" s="111">
        <v>579819.74</v>
      </c>
      <c r="F267" s="158"/>
      <c r="G267" s="112">
        <f t="shared" si="3"/>
        <v>188659247.36780015</v>
      </c>
    </row>
    <row r="268" spans="1:9" s="7" customFormat="1" ht="18" thickTop="1" thickBot="1" x14ac:dyDescent="0.25">
      <c r="A268" s="10"/>
      <c r="B268" s="119">
        <v>46169</v>
      </c>
      <c r="C268" s="120"/>
      <c r="D268" s="110" t="s">
        <v>55</v>
      </c>
      <c r="E268" s="111">
        <v>17374.21</v>
      </c>
      <c r="F268" s="158"/>
      <c r="G268" s="112">
        <f t="shared" si="3"/>
        <v>188676621.57780015</v>
      </c>
    </row>
    <row r="269" spans="1:9" s="7" customFormat="1" ht="18" thickTop="1" thickBot="1" x14ac:dyDescent="0.25">
      <c r="A269" s="10"/>
      <c r="B269" s="119">
        <v>46169</v>
      </c>
      <c r="C269" s="120"/>
      <c r="D269" s="110" t="s">
        <v>55</v>
      </c>
      <c r="E269" s="111">
        <v>5627881.6799999997</v>
      </c>
      <c r="F269" s="158"/>
      <c r="G269" s="112">
        <f t="shared" si="3"/>
        <v>194304503.25780016</v>
      </c>
    </row>
    <row r="270" spans="1:9" s="7" customFormat="1" ht="18" thickTop="1" thickBot="1" x14ac:dyDescent="0.25">
      <c r="A270" s="10"/>
      <c r="B270" s="119">
        <v>46169</v>
      </c>
      <c r="C270" s="120"/>
      <c r="D270" s="110" t="s">
        <v>21</v>
      </c>
      <c r="E270" s="111"/>
      <c r="F270" s="158">
        <v>2247883.89</v>
      </c>
      <c r="G270" s="112">
        <f t="shared" si="3"/>
        <v>192056619.36780018</v>
      </c>
    </row>
    <row r="271" spans="1:9" s="7" customFormat="1" ht="18" thickTop="1" thickBot="1" x14ac:dyDescent="0.25">
      <c r="A271" s="10"/>
      <c r="B271" s="119">
        <v>46170</v>
      </c>
      <c r="C271" s="120"/>
      <c r="D271" s="110" t="s">
        <v>36</v>
      </c>
      <c r="E271" s="111">
        <v>56810</v>
      </c>
      <c r="F271" s="158"/>
      <c r="G271" s="112">
        <f t="shared" si="3"/>
        <v>192113429.36780018</v>
      </c>
    </row>
    <row r="272" spans="1:9" s="7" customFormat="1" ht="18" thickTop="1" thickBot="1" x14ac:dyDescent="0.25">
      <c r="A272" s="10"/>
      <c r="B272" s="119">
        <v>46170</v>
      </c>
      <c r="C272" s="120"/>
      <c r="D272" s="110" t="s">
        <v>36</v>
      </c>
      <c r="E272" s="111">
        <v>25930</v>
      </c>
      <c r="F272" s="158"/>
      <c r="G272" s="112">
        <f t="shared" si="3"/>
        <v>192139359.36780018</v>
      </c>
    </row>
    <row r="273" spans="1:7" s="7" customFormat="1" ht="18" thickTop="1" thickBot="1" x14ac:dyDescent="0.25">
      <c r="A273" s="10"/>
      <c r="B273" s="119">
        <v>46170</v>
      </c>
      <c r="C273" s="120"/>
      <c r="D273" s="110" t="s">
        <v>36</v>
      </c>
      <c r="E273" s="111">
        <v>6585</v>
      </c>
      <c r="F273" s="158"/>
      <c r="G273" s="112">
        <f t="shared" si="3"/>
        <v>192145944.36780018</v>
      </c>
    </row>
    <row r="274" spans="1:7" s="7" customFormat="1" ht="18" thickTop="1" thickBot="1" x14ac:dyDescent="0.25">
      <c r="A274" s="10"/>
      <c r="B274" s="119">
        <v>46170</v>
      </c>
      <c r="C274" s="120"/>
      <c r="D274" s="110" t="s">
        <v>36</v>
      </c>
      <c r="E274" s="111">
        <v>11615</v>
      </c>
      <c r="F274" s="158"/>
      <c r="G274" s="112">
        <f t="shared" si="3"/>
        <v>192157559.36780018</v>
      </c>
    </row>
    <row r="275" spans="1:7" s="7" customFormat="1" ht="18" thickTop="1" thickBot="1" x14ac:dyDescent="0.25">
      <c r="A275" s="10"/>
      <c r="B275" s="119">
        <v>46170</v>
      </c>
      <c r="C275" s="120"/>
      <c r="D275" s="110" t="s">
        <v>36</v>
      </c>
      <c r="E275" s="111">
        <v>35410</v>
      </c>
      <c r="F275" s="158"/>
      <c r="G275" s="112">
        <f t="shared" ref="G275:G338" si="4">G274+E275-F275</f>
        <v>192192969.36780018</v>
      </c>
    </row>
    <row r="276" spans="1:7" s="7" customFormat="1" ht="18" thickTop="1" thickBot="1" x14ac:dyDescent="0.25">
      <c r="A276" s="10"/>
      <c r="B276" s="119">
        <v>46170</v>
      </c>
      <c r="C276" s="120"/>
      <c r="D276" s="110" t="s">
        <v>36</v>
      </c>
      <c r="E276" s="111">
        <v>10950</v>
      </c>
      <c r="F276" s="158"/>
      <c r="G276" s="112">
        <f t="shared" si="4"/>
        <v>192203919.36780018</v>
      </c>
    </row>
    <row r="277" spans="1:7" s="7" customFormat="1" ht="18" thickTop="1" thickBot="1" x14ac:dyDescent="0.25">
      <c r="A277" s="10"/>
      <c r="B277" s="119">
        <v>46170</v>
      </c>
      <c r="C277" s="120"/>
      <c r="D277" s="110" t="s">
        <v>36</v>
      </c>
      <c r="E277" s="111">
        <v>75</v>
      </c>
      <c r="F277" s="158"/>
      <c r="G277" s="112">
        <f t="shared" si="4"/>
        <v>192203994.36780018</v>
      </c>
    </row>
    <row r="278" spans="1:7" s="7" customFormat="1" ht="18" thickTop="1" thickBot="1" x14ac:dyDescent="0.25">
      <c r="A278" s="10"/>
      <c r="B278" s="119">
        <v>46170</v>
      </c>
      <c r="C278" s="120"/>
      <c r="D278" s="110" t="s">
        <v>26</v>
      </c>
      <c r="E278" s="111">
        <v>105791.19</v>
      </c>
      <c r="F278" s="158">
        <v>2690.6</v>
      </c>
      <c r="G278" s="112">
        <f t="shared" si="4"/>
        <v>192307094.95780018</v>
      </c>
    </row>
    <row r="279" spans="1:7" s="7" customFormat="1" ht="18" thickTop="1" thickBot="1" x14ac:dyDescent="0.25">
      <c r="A279" s="10"/>
      <c r="B279" s="119">
        <v>46170</v>
      </c>
      <c r="C279" s="120"/>
      <c r="D279" s="110" t="s">
        <v>55</v>
      </c>
      <c r="E279" s="111">
        <v>1272796.51</v>
      </c>
      <c r="F279" s="158"/>
      <c r="G279" s="112">
        <f t="shared" si="4"/>
        <v>193579891.46780017</v>
      </c>
    </row>
    <row r="280" spans="1:7" s="7" customFormat="1" ht="18" thickTop="1" thickBot="1" x14ac:dyDescent="0.25">
      <c r="A280" s="10"/>
      <c r="B280" s="119">
        <v>46170</v>
      </c>
      <c r="C280" s="120"/>
      <c r="D280" s="110" t="s">
        <v>55</v>
      </c>
      <c r="E280" s="111">
        <v>40000</v>
      </c>
      <c r="F280" s="158"/>
      <c r="G280" s="112">
        <f t="shared" si="4"/>
        <v>193619891.46780017</v>
      </c>
    </row>
    <row r="281" spans="1:7" s="7" customFormat="1" ht="18" thickTop="1" thickBot="1" x14ac:dyDescent="0.25">
      <c r="A281" s="10"/>
      <c r="B281" s="119">
        <v>46170</v>
      </c>
      <c r="C281" s="120"/>
      <c r="D281" s="110" t="s">
        <v>60</v>
      </c>
      <c r="E281" s="111">
        <v>454484.73</v>
      </c>
      <c r="F281" s="158"/>
      <c r="G281" s="112">
        <f t="shared" si="4"/>
        <v>194074376.19780016</v>
      </c>
    </row>
    <row r="282" spans="1:7" s="7" customFormat="1" ht="18" thickTop="1" thickBot="1" x14ac:dyDescent="0.25">
      <c r="A282" s="10"/>
      <c r="B282" s="119">
        <v>46170</v>
      </c>
      <c r="C282" s="120"/>
      <c r="D282" s="110" t="s">
        <v>60</v>
      </c>
      <c r="E282" s="111">
        <v>177420.31</v>
      </c>
      <c r="F282" s="158"/>
      <c r="G282" s="112">
        <f t="shared" si="4"/>
        <v>194251796.50780016</v>
      </c>
    </row>
    <row r="283" spans="1:7" s="7" customFormat="1" ht="18" thickTop="1" thickBot="1" x14ac:dyDescent="0.25">
      <c r="A283" s="10"/>
      <c r="B283" s="119">
        <v>46170</v>
      </c>
      <c r="C283" s="120"/>
      <c r="D283" s="110" t="s">
        <v>60</v>
      </c>
      <c r="E283" s="111">
        <v>45878.07</v>
      </c>
      <c r="F283" s="158"/>
      <c r="G283" s="112">
        <f t="shared" si="4"/>
        <v>194297674.57780015</v>
      </c>
    </row>
    <row r="284" spans="1:7" s="7" customFormat="1" ht="18" thickTop="1" thickBot="1" x14ac:dyDescent="0.25">
      <c r="A284" s="10"/>
      <c r="B284" s="119">
        <v>46170</v>
      </c>
      <c r="C284" s="120"/>
      <c r="D284" s="110" t="s">
        <v>57</v>
      </c>
      <c r="E284" s="111">
        <v>1032188.6</v>
      </c>
      <c r="F284" s="158"/>
      <c r="G284" s="112">
        <f t="shared" si="4"/>
        <v>195329863.17780015</v>
      </c>
    </row>
    <row r="285" spans="1:7" s="7" customFormat="1" ht="18" thickTop="1" thickBot="1" x14ac:dyDescent="0.25">
      <c r="A285" s="10"/>
      <c r="B285" s="119">
        <v>46169</v>
      </c>
      <c r="C285" s="120"/>
      <c r="D285" s="110" t="s">
        <v>21</v>
      </c>
      <c r="E285" s="111"/>
      <c r="F285" s="158">
        <v>3968581.2</v>
      </c>
      <c r="G285" s="112">
        <f t="shared" si="4"/>
        <v>191361281.97780016</v>
      </c>
    </row>
    <row r="286" spans="1:7" s="7" customFormat="1" ht="18" thickTop="1" thickBot="1" x14ac:dyDescent="0.25">
      <c r="A286" s="10"/>
      <c r="B286" s="119">
        <v>46171</v>
      </c>
      <c r="C286" s="120"/>
      <c r="D286" s="110" t="s">
        <v>36</v>
      </c>
      <c r="E286" s="111">
        <v>57350</v>
      </c>
      <c r="F286" s="158"/>
      <c r="G286" s="112">
        <f t="shared" si="4"/>
        <v>191418631.97780016</v>
      </c>
    </row>
    <row r="287" spans="1:7" s="7" customFormat="1" ht="18" thickTop="1" thickBot="1" x14ac:dyDescent="0.25">
      <c r="A287" s="10"/>
      <c r="B287" s="119">
        <v>46171</v>
      </c>
      <c r="C287" s="120"/>
      <c r="D287" s="110" t="s">
        <v>36</v>
      </c>
      <c r="E287" s="111">
        <v>39600</v>
      </c>
      <c r="F287" s="158"/>
      <c r="G287" s="112">
        <f t="shared" si="4"/>
        <v>191458231.97780016</v>
      </c>
    </row>
    <row r="288" spans="1:7" s="7" customFormat="1" ht="14.25" customHeight="1" thickTop="1" thickBot="1" x14ac:dyDescent="0.25">
      <c r="A288" s="10"/>
      <c r="B288" s="119">
        <v>46171</v>
      </c>
      <c r="C288" s="120"/>
      <c r="D288" s="110" t="s">
        <v>36</v>
      </c>
      <c r="E288" s="111">
        <v>1850</v>
      </c>
      <c r="F288" s="158"/>
      <c r="G288" s="112">
        <f t="shared" si="4"/>
        <v>191460081.97780016</v>
      </c>
    </row>
    <row r="289" spans="1:7" s="7" customFormat="1" ht="18" thickTop="1" thickBot="1" x14ac:dyDescent="0.25">
      <c r="A289" s="10"/>
      <c r="B289" s="119">
        <v>46171</v>
      </c>
      <c r="C289" s="120"/>
      <c r="D289" s="110" t="s">
        <v>36</v>
      </c>
      <c r="E289" s="111">
        <v>5760</v>
      </c>
      <c r="F289" s="158"/>
      <c r="G289" s="112">
        <f t="shared" si="4"/>
        <v>191465841.97780016</v>
      </c>
    </row>
    <row r="290" spans="1:7" s="7" customFormat="1" ht="18" thickTop="1" thickBot="1" x14ac:dyDescent="0.25">
      <c r="A290" s="10"/>
      <c r="B290" s="119">
        <v>46171</v>
      </c>
      <c r="C290" s="120"/>
      <c r="D290" s="110" t="s">
        <v>36</v>
      </c>
      <c r="E290" s="111">
        <v>30700</v>
      </c>
      <c r="F290" s="158"/>
      <c r="G290" s="112">
        <f t="shared" si="4"/>
        <v>191496541.97780016</v>
      </c>
    </row>
    <row r="291" spans="1:7" s="7" customFormat="1" ht="18" thickTop="1" thickBot="1" x14ac:dyDescent="0.25">
      <c r="A291" s="10"/>
      <c r="B291" s="119">
        <v>46171</v>
      </c>
      <c r="C291" s="120"/>
      <c r="D291" s="110" t="s">
        <v>36</v>
      </c>
      <c r="E291" s="111">
        <v>6895</v>
      </c>
      <c r="F291" s="158"/>
      <c r="G291" s="112">
        <f t="shared" si="4"/>
        <v>191503436.97780016</v>
      </c>
    </row>
    <row r="292" spans="1:7" s="7" customFormat="1" ht="18" thickTop="1" thickBot="1" x14ac:dyDescent="0.25">
      <c r="A292" s="10"/>
      <c r="B292" s="119">
        <v>46171</v>
      </c>
      <c r="C292" s="120"/>
      <c r="D292" s="110" t="s">
        <v>36</v>
      </c>
      <c r="E292" s="111">
        <v>71</v>
      </c>
      <c r="F292" s="158"/>
      <c r="G292" s="112">
        <f t="shared" si="4"/>
        <v>191503507.97780016</v>
      </c>
    </row>
    <row r="293" spans="1:7" s="7" customFormat="1" ht="18" thickTop="1" thickBot="1" x14ac:dyDescent="0.25">
      <c r="A293" s="10"/>
      <c r="B293" s="119">
        <v>46171</v>
      </c>
      <c r="C293" s="120"/>
      <c r="D293" s="110" t="s">
        <v>26</v>
      </c>
      <c r="E293" s="111">
        <v>73326.84</v>
      </c>
      <c r="F293" s="158"/>
      <c r="G293" s="112">
        <f t="shared" si="4"/>
        <v>191576834.81780016</v>
      </c>
    </row>
    <row r="294" spans="1:7" s="7" customFormat="1" ht="46.5" thickTop="1" thickBot="1" x14ac:dyDescent="0.25">
      <c r="A294" s="10"/>
      <c r="B294" s="119">
        <v>46171</v>
      </c>
      <c r="C294" s="120"/>
      <c r="D294" s="110" t="s">
        <v>104</v>
      </c>
      <c r="E294" s="111">
        <v>3500</v>
      </c>
      <c r="F294" s="158"/>
      <c r="G294" s="112">
        <f t="shared" si="4"/>
        <v>191580334.81780016</v>
      </c>
    </row>
    <row r="295" spans="1:7" s="7" customFormat="1" ht="18" thickTop="1" thickBot="1" x14ac:dyDescent="0.25">
      <c r="A295" s="10"/>
      <c r="B295" s="119">
        <v>46171</v>
      </c>
      <c r="C295" s="120"/>
      <c r="D295" s="110" t="s">
        <v>55</v>
      </c>
      <c r="E295" s="111">
        <v>326629.69</v>
      </c>
      <c r="F295" s="158"/>
      <c r="G295" s="112">
        <f t="shared" si="4"/>
        <v>191906964.50780016</v>
      </c>
    </row>
    <row r="296" spans="1:7" s="7" customFormat="1" ht="18" thickTop="1" thickBot="1" x14ac:dyDescent="0.25">
      <c r="A296" s="10"/>
      <c r="B296" s="119">
        <v>46171</v>
      </c>
      <c r="C296" s="120"/>
      <c r="D296" s="110" t="s">
        <v>54</v>
      </c>
      <c r="E296" s="111">
        <v>1500</v>
      </c>
      <c r="F296" s="158"/>
      <c r="G296" s="112">
        <f t="shared" si="4"/>
        <v>191908464.50780016</v>
      </c>
    </row>
    <row r="297" spans="1:7" s="7" customFormat="1" ht="18" thickTop="1" thickBot="1" x14ac:dyDescent="0.25">
      <c r="A297" s="10"/>
      <c r="B297" s="119">
        <v>46171</v>
      </c>
      <c r="C297" s="120"/>
      <c r="D297" s="110" t="s">
        <v>54</v>
      </c>
      <c r="E297" s="111">
        <v>15888.6</v>
      </c>
      <c r="F297" s="158"/>
      <c r="G297" s="112">
        <f t="shared" si="4"/>
        <v>191924353.10780016</v>
      </c>
    </row>
    <row r="298" spans="1:7" s="7" customFormat="1" ht="18" thickTop="1" thickBot="1" x14ac:dyDescent="0.25">
      <c r="A298" s="10"/>
      <c r="B298" s="119">
        <v>46171</v>
      </c>
      <c r="C298" s="120"/>
      <c r="D298" s="110" t="s">
        <v>64</v>
      </c>
      <c r="E298" s="111">
        <v>23603.9</v>
      </c>
      <c r="F298" s="158"/>
      <c r="G298" s="112">
        <f t="shared" si="4"/>
        <v>191947957.00780016</v>
      </c>
    </row>
    <row r="299" spans="1:7" s="7" customFormat="1" ht="61.5" thickTop="1" thickBot="1" x14ac:dyDescent="0.25">
      <c r="A299" s="10"/>
      <c r="B299" s="119">
        <v>46171</v>
      </c>
      <c r="C299" s="120"/>
      <c r="D299" s="110" t="s">
        <v>105</v>
      </c>
      <c r="E299" s="111">
        <v>9845</v>
      </c>
      <c r="F299" s="158"/>
      <c r="G299" s="112">
        <f t="shared" si="4"/>
        <v>191957802.00780016</v>
      </c>
    </row>
    <row r="300" spans="1:7" s="7" customFormat="1" ht="18" thickTop="1" thickBot="1" x14ac:dyDescent="0.25">
      <c r="A300" s="10"/>
      <c r="B300" s="119">
        <v>46171</v>
      </c>
      <c r="C300" s="120"/>
      <c r="D300" s="110" t="s">
        <v>21</v>
      </c>
      <c r="E300" s="111"/>
      <c r="F300" s="158">
        <v>3899036.23</v>
      </c>
      <c r="G300" s="112">
        <f t="shared" si="4"/>
        <v>188058765.77780017</v>
      </c>
    </row>
    <row r="301" spans="1:7" s="7" customFormat="1" ht="18" thickTop="1" thickBot="1" x14ac:dyDescent="0.25">
      <c r="A301" s="10"/>
      <c r="B301" s="119">
        <v>46172</v>
      </c>
      <c r="C301" s="120"/>
      <c r="D301" s="110" t="s">
        <v>36</v>
      </c>
      <c r="E301" s="111">
        <v>12700</v>
      </c>
      <c r="F301" s="158"/>
      <c r="G301" s="112">
        <f t="shared" si="4"/>
        <v>188071465.77780017</v>
      </c>
    </row>
    <row r="302" spans="1:7" s="7" customFormat="1" ht="18" thickTop="1" thickBot="1" x14ac:dyDescent="0.25">
      <c r="A302" s="10"/>
      <c r="B302" s="119">
        <v>46172</v>
      </c>
      <c r="C302" s="120"/>
      <c r="D302" s="193" t="s">
        <v>26</v>
      </c>
      <c r="E302" s="194">
        <v>4000</v>
      </c>
      <c r="F302" s="195"/>
      <c r="G302" s="112">
        <f t="shared" si="4"/>
        <v>188075465.77780017</v>
      </c>
    </row>
    <row r="303" spans="1:7" s="7" customFormat="1" ht="18" thickTop="1" thickBot="1" x14ac:dyDescent="0.25">
      <c r="A303" s="10"/>
      <c r="B303" s="119">
        <v>46173</v>
      </c>
      <c r="C303" s="120"/>
      <c r="D303" s="193" t="s">
        <v>36</v>
      </c>
      <c r="E303" s="194">
        <v>7340</v>
      </c>
      <c r="F303" s="195"/>
      <c r="G303" s="112">
        <f t="shared" si="4"/>
        <v>188082805.77780017</v>
      </c>
    </row>
    <row r="304" spans="1:7" s="7" customFormat="1" ht="18" thickTop="1" thickBot="1" x14ac:dyDescent="0.25">
      <c r="A304" s="10"/>
      <c r="B304" s="119">
        <v>46173</v>
      </c>
      <c r="C304" s="120"/>
      <c r="D304" s="193" t="s">
        <v>26</v>
      </c>
      <c r="E304" s="194">
        <v>27377.4</v>
      </c>
      <c r="F304" s="195"/>
      <c r="G304" s="112">
        <f t="shared" si="4"/>
        <v>188110183.17780018</v>
      </c>
    </row>
    <row r="305" spans="1:7" s="7" customFormat="1" ht="18" hidden="1" thickTop="1" thickBot="1" x14ac:dyDescent="0.25">
      <c r="A305" s="10"/>
      <c r="B305" s="119"/>
      <c r="C305" s="120"/>
      <c r="D305" s="193"/>
      <c r="E305" s="194"/>
      <c r="F305" s="195"/>
      <c r="G305" s="112">
        <f t="shared" si="4"/>
        <v>188110183.17780018</v>
      </c>
    </row>
    <row r="306" spans="1:7" s="7" customFormat="1" ht="18" hidden="1" thickTop="1" thickBot="1" x14ac:dyDescent="0.25">
      <c r="A306" s="10"/>
      <c r="B306" s="119"/>
      <c r="C306" s="120"/>
      <c r="D306" s="193"/>
      <c r="E306" s="194"/>
      <c r="F306" s="195"/>
      <c r="G306" s="112">
        <f t="shared" si="4"/>
        <v>188110183.17780018</v>
      </c>
    </row>
    <row r="307" spans="1:7" s="7" customFormat="1" ht="18" hidden="1" thickTop="1" thickBot="1" x14ac:dyDescent="0.25">
      <c r="A307" s="10"/>
      <c r="B307" s="119"/>
      <c r="C307" s="120"/>
      <c r="D307" s="193"/>
      <c r="E307" s="194"/>
      <c r="F307" s="195"/>
      <c r="G307" s="112">
        <f t="shared" si="4"/>
        <v>188110183.17780018</v>
      </c>
    </row>
    <row r="308" spans="1:7" s="7" customFormat="1" ht="18" hidden="1" thickTop="1" thickBot="1" x14ac:dyDescent="0.25">
      <c r="A308" s="10"/>
      <c r="B308" s="119"/>
      <c r="C308" s="120"/>
      <c r="D308" s="193"/>
      <c r="E308" s="194"/>
      <c r="F308" s="195"/>
      <c r="G308" s="112">
        <f t="shared" si="4"/>
        <v>188110183.17780018</v>
      </c>
    </row>
    <row r="309" spans="1:7" s="7" customFormat="1" ht="18" hidden="1" thickTop="1" thickBot="1" x14ac:dyDescent="0.25">
      <c r="A309" s="10"/>
      <c r="B309" s="119"/>
      <c r="C309" s="120"/>
      <c r="D309" s="193"/>
      <c r="E309" s="194"/>
      <c r="F309" s="195"/>
      <c r="G309" s="112">
        <f t="shared" si="4"/>
        <v>188110183.17780018</v>
      </c>
    </row>
    <row r="310" spans="1:7" s="7" customFormat="1" ht="18" hidden="1" thickTop="1" thickBot="1" x14ac:dyDescent="0.25">
      <c r="A310" s="10"/>
      <c r="B310" s="119"/>
      <c r="C310" s="120"/>
      <c r="D310" s="193"/>
      <c r="E310" s="194"/>
      <c r="F310" s="195"/>
      <c r="G310" s="112">
        <f t="shared" si="4"/>
        <v>188110183.17780018</v>
      </c>
    </row>
    <row r="311" spans="1:7" s="7" customFormat="1" ht="18" hidden="1" thickTop="1" thickBot="1" x14ac:dyDescent="0.25">
      <c r="A311" s="10"/>
      <c r="B311" s="119"/>
      <c r="C311" s="120"/>
      <c r="D311" s="193"/>
      <c r="E311" s="194"/>
      <c r="F311" s="195"/>
      <c r="G311" s="112">
        <f t="shared" si="4"/>
        <v>188110183.17780018</v>
      </c>
    </row>
    <row r="312" spans="1:7" s="7" customFormat="1" ht="18" hidden="1" thickTop="1" thickBot="1" x14ac:dyDescent="0.25">
      <c r="A312" s="10"/>
      <c r="B312" s="119"/>
      <c r="C312" s="120"/>
      <c r="D312" s="193"/>
      <c r="E312" s="194"/>
      <c r="F312" s="195"/>
      <c r="G312" s="112">
        <f t="shared" si="4"/>
        <v>188110183.17780018</v>
      </c>
    </row>
    <row r="313" spans="1:7" s="7" customFormat="1" ht="18" hidden="1" thickTop="1" thickBot="1" x14ac:dyDescent="0.25">
      <c r="A313" s="10"/>
      <c r="B313" s="119"/>
      <c r="C313" s="120"/>
      <c r="D313" s="193"/>
      <c r="E313" s="194"/>
      <c r="F313" s="195"/>
      <c r="G313" s="112">
        <f t="shared" si="4"/>
        <v>188110183.17780018</v>
      </c>
    </row>
    <row r="314" spans="1:7" s="7" customFormat="1" ht="18" hidden="1" thickTop="1" thickBot="1" x14ac:dyDescent="0.25">
      <c r="A314" s="10"/>
      <c r="B314" s="119"/>
      <c r="C314" s="120"/>
      <c r="D314" s="193"/>
      <c r="E314" s="194"/>
      <c r="F314" s="195"/>
      <c r="G314" s="112">
        <f t="shared" si="4"/>
        <v>188110183.17780018</v>
      </c>
    </row>
    <row r="315" spans="1:7" s="7" customFormat="1" ht="18" hidden="1" thickTop="1" thickBot="1" x14ac:dyDescent="0.25">
      <c r="A315" s="10"/>
      <c r="B315" s="119"/>
      <c r="C315" s="120"/>
      <c r="D315" s="193"/>
      <c r="E315" s="194"/>
      <c r="F315" s="195"/>
      <c r="G315" s="112">
        <f t="shared" si="4"/>
        <v>188110183.17780018</v>
      </c>
    </row>
    <row r="316" spans="1:7" s="7" customFormat="1" ht="18" hidden="1" thickTop="1" thickBot="1" x14ac:dyDescent="0.25">
      <c r="A316" s="10"/>
      <c r="B316" s="119"/>
      <c r="C316" s="120"/>
      <c r="D316" s="193"/>
      <c r="E316" s="194"/>
      <c r="F316" s="195"/>
      <c r="G316" s="112">
        <f t="shared" si="4"/>
        <v>188110183.17780018</v>
      </c>
    </row>
    <row r="317" spans="1:7" s="7" customFormat="1" ht="53.25" hidden="1" customHeight="1" thickTop="1" thickBot="1" x14ac:dyDescent="0.25">
      <c r="A317" s="10"/>
      <c r="B317" s="119"/>
      <c r="C317" s="120"/>
      <c r="D317" s="193"/>
      <c r="E317" s="194"/>
      <c r="F317" s="195"/>
      <c r="G317" s="112">
        <f t="shared" si="4"/>
        <v>188110183.17780018</v>
      </c>
    </row>
    <row r="318" spans="1:7" s="7" customFormat="1" ht="18" hidden="1" thickTop="1" thickBot="1" x14ac:dyDescent="0.25">
      <c r="A318" s="10"/>
      <c r="B318" s="119"/>
      <c r="C318" s="120"/>
      <c r="D318" s="193"/>
      <c r="E318" s="194"/>
      <c r="F318" s="195"/>
      <c r="G318" s="112">
        <f t="shared" si="4"/>
        <v>188110183.17780018</v>
      </c>
    </row>
    <row r="319" spans="1:7" s="7" customFormat="1" ht="18" hidden="1" thickTop="1" thickBot="1" x14ac:dyDescent="0.25">
      <c r="A319" s="10"/>
      <c r="B319" s="119"/>
      <c r="C319" s="120"/>
      <c r="D319" s="193"/>
      <c r="E319" s="194"/>
      <c r="F319" s="195"/>
      <c r="G319" s="112">
        <f t="shared" si="4"/>
        <v>188110183.17780018</v>
      </c>
    </row>
    <row r="320" spans="1:7" s="7" customFormat="1" ht="18" hidden="1" thickTop="1" thickBot="1" x14ac:dyDescent="0.25">
      <c r="A320" s="10"/>
      <c r="B320" s="119"/>
      <c r="C320" s="120"/>
      <c r="D320" s="193"/>
      <c r="E320" s="194"/>
      <c r="F320" s="195"/>
      <c r="G320" s="112">
        <f t="shared" si="4"/>
        <v>188110183.17780018</v>
      </c>
    </row>
    <row r="321" spans="1:7" s="7" customFormat="1" ht="18" hidden="1" thickTop="1" thickBot="1" x14ac:dyDescent="0.25">
      <c r="A321" s="10"/>
      <c r="B321" s="119"/>
      <c r="C321" s="120"/>
      <c r="D321" s="193"/>
      <c r="E321" s="194"/>
      <c r="F321" s="195"/>
      <c r="G321" s="112">
        <f t="shared" si="4"/>
        <v>188110183.17780018</v>
      </c>
    </row>
    <row r="322" spans="1:7" s="7" customFormat="1" ht="18" hidden="1" thickTop="1" thickBot="1" x14ac:dyDescent="0.25">
      <c r="A322" s="10"/>
      <c r="B322" s="119"/>
      <c r="C322" s="120"/>
      <c r="D322" s="193"/>
      <c r="E322" s="194"/>
      <c r="F322" s="195"/>
      <c r="G322" s="112">
        <f t="shared" si="4"/>
        <v>188110183.17780018</v>
      </c>
    </row>
    <row r="323" spans="1:7" s="7" customFormat="1" ht="18" hidden="1" thickTop="1" thickBot="1" x14ac:dyDescent="0.25">
      <c r="A323" s="10"/>
      <c r="B323" s="119"/>
      <c r="C323" s="120"/>
      <c r="D323" s="193"/>
      <c r="E323" s="194"/>
      <c r="F323" s="195"/>
      <c r="G323" s="112">
        <f t="shared" si="4"/>
        <v>188110183.17780018</v>
      </c>
    </row>
    <row r="324" spans="1:7" s="7" customFormat="1" ht="18" hidden="1" thickTop="1" thickBot="1" x14ac:dyDescent="0.25">
      <c r="A324" s="10"/>
      <c r="B324" s="119"/>
      <c r="C324" s="120"/>
      <c r="D324" s="193"/>
      <c r="E324" s="194"/>
      <c r="F324" s="195"/>
      <c r="G324" s="112">
        <f t="shared" si="4"/>
        <v>188110183.17780018</v>
      </c>
    </row>
    <row r="325" spans="1:7" s="7" customFormat="1" ht="18" hidden="1" thickTop="1" thickBot="1" x14ac:dyDescent="0.25">
      <c r="A325" s="10"/>
      <c r="B325" s="119"/>
      <c r="C325" s="120"/>
      <c r="D325" s="193"/>
      <c r="E325" s="194"/>
      <c r="F325" s="195"/>
      <c r="G325" s="112">
        <f t="shared" si="4"/>
        <v>188110183.17780018</v>
      </c>
    </row>
    <row r="326" spans="1:7" s="7" customFormat="1" ht="18" hidden="1" thickTop="1" thickBot="1" x14ac:dyDescent="0.25">
      <c r="A326" s="10"/>
      <c r="B326" s="119"/>
      <c r="C326" s="120"/>
      <c r="D326" s="193"/>
      <c r="E326" s="194"/>
      <c r="F326" s="195"/>
      <c r="G326" s="112">
        <f t="shared" si="4"/>
        <v>188110183.17780018</v>
      </c>
    </row>
    <row r="327" spans="1:7" s="7" customFormat="1" ht="18" hidden="1" thickTop="1" thickBot="1" x14ac:dyDescent="0.25">
      <c r="A327" s="10"/>
      <c r="B327" s="119"/>
      <c r="C327" s="120"/>
      <c r="D327" s="193"/>
      <c r="E327" s="194"/>
      <c r="F327" s="195"/>
      <c r="G327" s="112">
        <f t="shared" si="4"/>
        <v>188110183.17780018</v>
      </c>
    </row>
    <row r="328" spans="1:7" s="7" customFormat="1" ht="18" hidden="1" thickTop="1" thickBot="1" x14ac:dyDescent="0.25">
      <c r="A328" s="10"/>
      <c r="B328" s="119"/>
      <c r="C328" s="120"/>
      <c r="D328" s="193"/>
      <c r="E328" s="194"/>
      <c r="F328" s="195"/>
      <c r="G328" s="112">
        <f t="shared" si="4"/>
        <v>188110183.17780018</v>
      </c>
    </row>
    <row r="329" spans="1:7" s="7" customFormat="1" ht="18" hidden="1" thickTop="1" thickBot="1" x14ac:dyDescent="0.25">
      <c r="A329" s="10"/>
      <c r="B329" s="119"/>
      <c r="C329" s="120"/>
      <c r="D329" s="193"/>
      <c r="E329" s="194"/>
      <c r="F329" s="195"/>
      <c r="G329" s="112">
        <f t="shared" si="4"/>
        <v>188110183.17780018</v>
      </c>
    </row>
    <row r="330" spans="1:7" s="7" customFormat="1" ht="18" hidden="1" thickTop="1" thickBot="1" x14ac:dyDescent="0.25">
      <c r="A330" s="10"/>
      <c r="B330" s="119"/>
      <c r="C330" s="120"/>
      <c r="D330" s="193"/>
      <c r="E330" s="194"/>
      <c r="F330" s="195"/>
      <c r="G330" s="112">
        <f t="shared" si="4"/>
        <v>188110183.17780018</v>
      </c>
    </row>
    <row r="331" spans="1:7" s="7" customFormat="1" ht="18" hidden="1" thickTop="1" thickBot="1" x14ac:dyDescent="0.25">
      <c r="A331" s="10"/>
      <c r="B331" s="119"/>
      <c r="C331" s="120"/>
      <c r="D331" s="193"/>
      <c r="E331" s="194"/>
      <c r="F331" s="195"/>
      <c r="G331" s="112">
        <f t="shared" si="4"/>
        <v>188110183.17780018</v>
      </c>
    </row>
    <row r="332" spans="1:7" s="7" customFormat="1" ht="18" hidden="1" thickTop="1" thickBot="1" x14ac:dyDescent="0.25">
      <c r="A332" s="10"/>
      <c r="B332" s="119"/>
      <c r="C332" s="120"/>
      <c r="D332" s="193"/>
      <c r="E332" s="194"/>
      <c r="F332" s="195"/>
      <c r="G332" s="112">
        <f t="shared" si="4"/>
        <v>188110183.17780018</v>
      </c>
    </row>
    <row r="333" spans="1:7" s="7" customFormat="1" ht="18" hidden="1" thickTop="1" thickBot="1" x14ac:dyDescent="0.25">
      <c r="A333" s="10"/>
      <c r="B333" s="119"/>
      <c r="C333" s="120"/>
      <c r="D333" s="193"/>
      <c r="E333" s="194"/>
      <c r="F333" s="195"/>
      <c r="G333" s="112">
        <f t="shared" si="4"/>
        <v>188110183.17780018</v>
      </c>
    </row>
    <row r="334" spans="1:7" s="7" customFormat="1" ht="18" hidden="1" thickTop="1" thickBot="1" x14ac:dyDescent="0.25">
      <c r="A334" s="10"/>
      <c r="B334" s="119"/>
      <c r="C334" s="120"/>
      <c r="D334" s="193"/>
      <c r="E334" s="194"/>
      <c r="F334" s="195"/>
      <c r="G334" s="112">
        <f t="shared" si="4"/>
        <v>188110183.17780018</v>
      </c>
    </row>
    <row r="335" spans="1:7" s="7" customFormat="1" ht="18" hidden="1" thickTop="1" thickBot="1" x14ac:dyDescent="0.25">
      <c r="A335" s="10"/>
      <c r="B335" s="119"/>
      <c r="C335" s="120"/>
      <c r="D335" s="193"/>
      <c r="E335" s="194"/>
      <c r="F335" s="195"/>
      <c r="G335" s="112">
        <f t="shared" si="4"/>
        <v>188110183.17780018</v>
      </c>
    </row>
    <row r="336" spans="1:7" s="7" customFormat="1" ht="18" hidden="1" thickTop="1" thickBot="1" x14ac:dyDescent="0.25">
      <c r="A336" s="10"/>
      <c r="B336" s="119"/>
      <c r="C336" s="120"/>
      <c r="D336" s="193"/>
      <c r="E336" s="194"/>
      <c r="F336" s="195"/>
      <c r="G336" s="112">
        <f t="shared" si="4"/>
        <v>188110183.17780018</v>
      </c>
    </row>
    <row r="337" spans="1:8" s="7" customFormat="1" ht="18" hidden="1" thickTop="1" thickBot="1" x14ac:dyDescent="0.25">
      <c r="A337" s="10"/>
      <c r="B337" s="119"/>
      <c r="C337" s="120"/>
      <c r="D337" s="193"/>
      <c r="E337" s="194"/>
      <c r="F337" s="195"/>
      <c r="G337" s="112">
        <f t="shared" si="4"/>
        <v>188110183.17780018</v>
      </c>
    </row>
    <row r="338" spans="1:8" s="7" customFormat="1" ht="18" hidden="1" thickTop="1" thickBot="1" x14ac:dyDescent="0.25">
      <c r="A338" s="10"/>
      <c r="B338" s="119"/>
      <c r="C338" s="120"/>
      <c r="D338" s="193"/>
      <c r="E338" s="194"/>
      <c r="F338" s="195"/>
      <c r="G338" s="112">
        <f t="shared" si="4"/>
        <v>188110183.17780018</v>
      </c>
    </row>
    <row r="339" spans="1:8" s="7" customFormat="1" ht="18" hidden="1" thickTop="1" thickBot="1" x14ac:dyDescent="0.25">
      <c r="A339" s="10"/>
      <c r="B339" s="119"/>
      <c r="C339" s="120"/>
      <c r="D339" s="193"/>
      <c r="E339" s="194"/>
      <c r="F339" s="195"/>
      <c r="G339" s="112">
        <f t="shared" ref="G339:G349" si="5">G338+E339-F339</f>
        <v>188110183.17780018</v>
      </c>
    </row>
    <row r="340" spans="1:8" s="7" customFormat="1" ht="18" hidden="1" thickTop="1" thickBot="1" x14ac:dyDescent="0.25">
      <c r="A340" s="10"/>
      <c r="B340" s="119"/>
      <c r="C340" s="120"/>
      <c r="D340" s="193"/>
      <c r="E340" s="194"/>
      <c r="F340" s="195"/>
      <c r="G340" s="112">
        <f t="shared" si="5"/>
        <v>188110183.17780018</v>
      </c>
    </row>
    <row r="341" spans="1:8" s="7" customFormat="1" ht="18" hidden="1" thickTop="1" thickBot="1" x14ac:dyDescent="0.25">
      <c r="A341" s="10"/>
      <c r="B341" s="119"/>
      <c r="C341" s="120"/>
      <c r="D341" s="193"/>
      <c r="E341" s="194"/>
      <c r="F341" s="195"/>
      <c r="G341" s="112">
        <f t="shared" si="5"/>
        <v>188110183.17780018</v>
      </c>
    </row>
    <row r="342" spans="1:8" s="7" customFormat="1" ht="18" hidden="1" thickTop="1" thickBot="1" x14ac:dyDescent="0.25">
      <c r="A342" s="10"/>
      <c r="B342" s="119"/>
      <c r="C342" s="120"/>
      <c r="D342" s="193"/>
      <c r="E342" s="194"/>
      <c r="F342" s="195"/>
      <c r="G342" s="112">
        <f t="shared" si="5"/>
        <v>188110183.17780018</v>
      </c>
    </row>
    <row r="343" spans="1:8" s="7" customFormat="1" ht="18" hidden="1" thickTop="1" thickBot="1" x14ac:dyDescent="0.25">
      <c r="A343" s="10"/>
      <c r="B343" s="119"/>
      <c r="C343" s="120"/>
      <c r="D343" s="193"/>
      <c r="E343" s="194"/>
      <c r="F343" s="195"/>
      <c r="G343" s="112">
        <f t="shared" si="5"/>
        <v>188110183.17780018</v>
      </c>
    </row>
    <row r="344" spans="1:8" s="7" customFormat="1" ht="18" hidden="1" thickTop="1" thickBot="1" x14ac:dyDescent="0.25">
      <c r="A344" s="10"/>
      <c r="B344" s="119"/>
      <c r="C344" s="120"/>
      <c r="D344" s="193"/>
      <c r="E344" s="194"/>
      <c r="F344" s="195"/>
      <c r="G344" s="112">
        <f t="shared" si="5"/>
        <v>188110183.17780018</v>
      </c>
    </row>
    <row r="345" spans="1:8" s="7" customFormat="1" ht="18" hidden="1" thickTop="1" thickBot="1" x14ac:dyDescent="0.25">
      <c r="A345" s="10"/>
      <c r="B345" s="119"/>
      <c r="C345" s="120"/>
      <c r="D345" s="193"/>
      <c r="E345" s="194"/>
      <c r="F345" s="195"/>
      <c r="G345" s="112">
        <f t="shared" si="5"/>
        <v>188110183.17780018</v>
      </c>
    </row>
    <row r="346" spans="1:8" s="7" customFormat="1" ht="18" hidden="1" thickTop="1" thickBot="1" x14ac:dyDescent="0.25">
      <c r="A346" s="10"/>
      <c r="B346" s="119"/>
      <c r="C346" s="120"/>
      <c r="D346" s="193"/>
      <c r="E346" s="194"/>
      <c r="F346" s="195"/>
      <c r="G346" s="112">
        <f t="shared" si="5"/>
        <v>188110183.17780018</v>
      </c>
    </row>
    <row r="347" spans="1:8" s="7" customFormat="1" ht="18" hidden="1" thickTop="1" thickBot="1" x14ac:dyDescent="0.25">
      <c r="A347" s="10"/>
      <c r="B347" s="119"/>
      <c r="C347" s="120"/>
      <c r="D347" s="193"/>
      <c r="E347" s="194"/>
      <c r="F347" s="195"/>
      <c r="G347" s="112">
        <f t="shared" si="5"/>
        <v>188110183.17780018</v>
      </c>
    </row>
    <row r="348" spans="1:8" s="7" customFormat="1" ht="18" hidden="1" thickTop="1" thickBot="1" x14ac:dyDescent="0.25">
      <c r="A348" s="10"/>
      <c r="B348" s="119"/>
      <c r="C348" s="120"/>
      <c r="D348" s="193"/>
      <c r="E348" s="194"/>
      <c r="F348" s="195"/>
      <c r="G348" s="112">
        <f t="shared" si="5"/>
        <v>188110183.17780018</v>
      </c>
    </row>
    <row r="349" spans="1:8" s="7" customFormat="1" ht="18" hidden="1" thickTop="1" thickBot="1" x14ac:dyDescent="0.25">
      <c r="A349" s="10"/>
      <c r="B349" s="119"/>
      <c r="C349" s="120"/>
      <c r="D349" s="193"/>
      <c r="E349" s="194"/>
      <c r="F349" s="195"/>
      <c r="G349" s="112">
        <f t="shared" si="5"/>
        <v>188110183.17780018</v>
      </c>
    </row>
    <row r="350" spans="1:8" ht="18" thickTop="1" thickBot="1" x14ac:dyDescent="0.25">
      <c r="A350" s="23"/>
      <c r="B350" s="189"/>
      <c r="C350" s="190"/>
      <c r="D350" s="190" t="s">
        <v>8</v>
      </c>
      <c r="E350" s="191">
        <f>SUM(E18:E349)</f>
        <v>74016890</v>
      </c>
      <c r="F350" s="192">
        <f>SUM(F18:F349)</f>
        <v>38517982.662</v>
      </c>
      <c r="G350" s="112">
        <f>G17+E350-F350</f>
        <v>188110183.17780009</v>
      </c>
      <c r="H350" s="22">
        <f>+G350-'[1]CTA. RECOLECTORA (010) y 3000'!$G$1898</f>
        <v>0</v>
      </c>
    </row>
    <row r="351" spans="1:8" ht="16.5" x14ac:dyDescent="0.2">
      <c r="A351" s="5"/>
      <c r="B351" s="121"/>
      <c r="C351" s="121"/>
      <c r="D351" s="121"/>
      <c r="E351" s="122"/>
      <c r="F351" s="181"/>
      <c r="G351" s="122"/>
    </row>
    <row r="352" spans="1:8" ht="16.5" x14ac:dyDescent="0.2">
      <c r="A352" s="5"/>
      <c r="B352" s="121"/>
      <c r="C352" s="123" t="s">
        <v>28</v>
      </c>
      <c r="D352" s="124"/>
      <c r="E352" s="80"/>
      <c r="F352" s="182"/>
      <c r="G352" s="122"/>
    </row>
    <row r="353" spans="1:8" ht="16.5" x14ac:dyDescent="0.2">
      <c r="A353" s="5"/>
      <c r="B353" s="121"/>
      <c r="C353" s="123" t="s">
        <v>30</v>
      </c>
      <c r="D353" s="124"/>
      <c r="E353" s="80"/>
      <c r="F353" s="182"/>
      <c r="G353" s="122"/>
    </row>
    <row r="354" spans="1:8" ht="16.5" x14ac:dyDescent="0.2">
      <c r="A354" s="5"/>
      <c r="B354" s="121"/>
      <c r="C354" s="123"/>
      <c r="D354" s="77" t="s">
        <v>33</v>
      </c>
      <c r="E354" s="123"/>
      <c r="G354" s="164"/>
    </row>
    <row r="355" spans="1:8" ht="16.5" x14ac:dyDescent="0.2">
      <c r="A355" s="5"/>
      <c r="B355" s="121"/>
      <c r="C355" s="124"/>
      <c r="D355" s="77" t="s">
        <v>28</v>
      </c>
      <c r="E355" s="78" t="s">
        <v>35</v>
      </c>
      <c r="G355" s="77" t="s">
        <v>34</v>
      </c>
    </row>
    <row r="356" spans="1:8" ht="16.5" x14ac:dyDescent="0.2">
      <c r="A356" s="5"/>
      <c r="B356" s="121"/>
      <c r="C356" s="124"/>
      <c r="D356" s="77" t="s">
        <v>30</v>
      </c>
      <c r="E356" s="77" t="s">
        <v>29</v>
      </c>
      <c r="G356" s="77" t="s">
        <v>32</v>
      </c>
    </row>
    <row r="357" spans="1:8" ht="16.5" x14ac:dyDescent="0.2">
      <c r="A357" s="5"/>
      <c r="B357" s="121"/>
      <c r="C357" s="124"/>
      <c r="D357" s="77" t="s">
        <v>31</v>
      </c>
      <c r="E357" s="77" t="s">
        <v>341</v>
      </c>
      <c r="G357" s="77" t="s">
        <v>53</v>
      </c>
    </row>
    <row r="358" spans="1:8" ht="16.5" x14ac:dyDescent="0.2">
      <c r="A358" s="5"/>
      <c r="B358" s="121"/>
      <c r="C358" s="124"/>
      <c r="D358" s="80"/>
      <c r="E358" s="77" t="s">
        <v>43</v>
      </c>
      <c r="F358" s="181"/>
      <c r="G358" s="77" t="s">
        <v>42</v>
      </c>
      <c r="H358" s="22"/>
    </row>
    <row r="359" spans="1:8" ht="16.5" x14ac:dyDescent="0.2">
      <c r="A359" s="5"/>
      <c r="B359" s="121"/>
      <c r="C359" s="124"/>
      <c r="D359" s="80"/>
      <c r="F359" s="181"/>
      <c r="G359" s="122"/>
    </row>
    <row r="360" spans="1:8" ht="16.5" x14ac:dyDescent="0.2">
      <c r="A360" s="5"/>
      <c r="B360" s="121"/>
      <c r="C360" s="124"/>
      <c r="D360" s="80"/>
      <c r="F360" s="181"/>
      <c r="G360" s="122"/>
    </row>
    <row r="361" spans="1:8" ht="16.5" x14ac:dyDescent="0.2">
      <c r="A361" s="5"/>
      <c r="B361" s="121"/>
      <c r="C361" s="124"/>
      <c r="D361" s="80"/>
      <c r="F361" s="181"/>
      <c r="G361" s="122"/>
    </row>
    <row r="362" spans="1:8" ht="16.5" x14ac:dyDescent="0.2">
      <c r="A362" s="5"/>
      <c r="B362" s="121"/>
      <c r="C362" s="121"/>
      <c r="F362" s="181"/>
      <c r="G362" s="122"/>
    </row>
    <row r="363" spans="1:8" ht="16.5" x14ac:dyDescent="0.2">
      <c r="A363" s="5"/>
      <c r="B363" s="121"/>
      <c r="C363" s="121"/>
      <c r="E363" s="80"/>
      <c r="F363" s="181"/>
      <c r="G363" s="122"/>
    </row>
    <row r="364" spans="1:8" ht="16.5" x14ac:dyDescent="0.2">
      <c r="A364" s="5"/>
      <c r="B364" s="5"/>
      <c r="C364" s="5"/>
      <c r="F364" s="184"/>
      <c r="G364" s="8"/>
    </row>
    <row r="365" spans="1:8" ht="16.5" x14ac:dyDescent="0.2">
      <c r="A365" s="5"/>
      <c r="B365" s="5"/>
      <c r="C365" s="5"/>
      <c r="F365" s="184"/>
      <c r="G365" s="8"/>
    </row>
    <row r="366" spans="1:8" ht="16.5" x14ac:dyDescent="0.2">
      <c r="A366" s="5"/>
      <c r="B366" s="5"/>
      <c r="C366" s="5"/>
      <c r="E366" s="8"/>
      <c r="F366" s="184"/>
      <c r="G366" s="8"/>
    </row>
    <row r="367" spans="1:8" x14ac:dyDescent="0.2">
      <c r="A367" s="9"/>
      <c r="B367" s="9"/>
      <c r="C367" s="9"/>
      <c r="D367" s="9"/>
      <c r="E367" s="9"/>
      <c r="F367" s="185"/>
      <c r="G367" s="9"/>
    </row>
    <row r="368" spans="1:8" x14ac:dyDescent="0.2">
      <c r="A368" s="9"/>
      <c r="B368" s="9"/>
      <c r="C368" s="9"/>
      <c r="D368" s="9"/>
      <c r="E368" s="9"/>
      <c r="F368" s="185"/>
      <c r="G368" s="9"/>
    </row>
    <row r="369" spans="1:7" x14ac:dyDescent="0.2">
      <c r="A369" s="9"/>
      <c r="B369" s="9"/>
      <c r="C369" s="9"/>
      <c r="D369" s="9"/>
      <c r="E369" s="9"/>
      <c r="F369" s="185"/>
      <c r="G369" s="9"/>
    </row>
    <row r="388" spans="1:1" ht="13.5" thickBot="1" x14ac:dyDescent="0.25"/>
    <row r="389" spans="1:1" ht="15" x14ac:dyDescent="0.2">
      <c r="A389" s="2"/>
    </row>
  </sheetData>
  <autoFilter ref="B1:H389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61" max="6" man="1"/>
    <brk id="113" max="6" man="1"/>
    <brk id="157" max="6" man="1"/>
    <brk id="212" max="6" man="1"/>
    <brk id="265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275"/>
  <sheetViews>
    <sheetView view="pageBreakPreview" topLeftCell="B200" zoomScale="60" zoomScaleNormal="80" workbookViewId="0">
      <selection activeCell="H231" sqref="H231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0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5"/>
    </row>
    <row r="2" spans="1:13" s="11" customFormat="1" x14ac:dyDescent="0.2">
      <c r="E2" s="165"/>
    </row>
    <row r="3" spans="1:13" s="14" customFormat="1" ht="12" customHeight="1" x14ac:dyDescent="0.2">
      <c r="E3" s="166"/>
    </row>
    <row r="4" spans="1:13" s="15" customFormat="1" ht="18" customHeight="1" x14ac:dyDescent="0.3">
      <c r="B4" s="16"/>
      <c r="C4" s="16"/>
      <c r="D4" s="12"/>
      <c r="E4" s="167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22" t="s">
        <v>10</v>
      </c>
      <c r="D6" s="222"/>
      <c r="E6" s="222"/>
      <c r="F6" s="222"/>
      <c r="G6" s="222"/>
      <c r="H6" s="222"/>
      <c r="I6" s="222"/>
      <c r="J6" s="16"/>
      <c r="K6" s="16"/>
    </row>
    <row r="7" spans="1:13" s="14" customFormat="1" ht="18.75" x14ac:dyDescent="0.2">
      <c r="B7" s="15"/>
      <c r="C7" s="223" t="s">
        <v>18</v>
      </c>
      <c r="D7" s="223"/>
      <c r="E7" s="223"/>
      <c r="F7" s="223"/>
      <c r="G7" s="223"/>
      <c r="H7" s="223"/>
      <c r="I7" s="223"/>
    </row>
    <row r="8" spans="1:13" s="14" customFormat="1" ht="21" customHeight="1" x14ac:dyDescent="0.2">
      <c r="B8" s="15"/>
      <c r="C8" s="223" t="s">
        <v>3</v>
      </c>
      <c r="D8" s="223"/>
      <c r="E8" s="223"/>
      <c r="F8" s="223"/>
      <c r="G8" s="223"/>
      <c r="H8" s="223"/>
      <c r="I8" s="223"/>
    </row>
    <row r="9" spans="1:13" s="14" customFormat="1" ht="18.75" x14ac:dyDescent="0.2">
      <c r="C9" s="223" t="s">
        <v>74</v>
      </c>
      <c r="D9" s="223"/>
      <c r="E9" s="223"/>
      <c r="F9" s="223"/>
      <c r="G9" s="223"/>
      <c r="H9" s="223"/>
      <c r="I9" s="223"/>
    </row>
    <row r="10" spans="1:13" s="11" customFormat="1" ht="19.5" customHeight="1" thickBot="1" x14ac:dyDescent="0.25">
      <c r="E10" s="165"/>
    </row>
    <row r="11" spans="1:13" s="3" customFormat="1" ht="28.5" customHeight="1" thickTop="1" thickBot="1" x14ac:dyDescent="0.25">
      <c r="A11" s="7"/>
      <c r="B11" s="7"/>
      <c r="C11" s="224"/>
      <c r="D11" s="225" t="s">
        <v>16</v>
      </c>
      <c r="E11" s="225"/>
      <c r="F11" s="225"/>
      <c r="G11" s="225"/>
      <c r="H11" s="225"/>
      <c r="I11" s="225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4"/>
      <c r="D12" s="226" t="s">
        <v>7</v>
      </c>
      <c r="E12" s="226"/>
      <c r="F12" s="226"/>
      <c r="G12" s="226"/>
      <c r="H12" s="226"/>
      <c r="I12" s="46">
        <f>+'[1]CTA. RECOLECTORA AUXILIAR 3001'!$J$907</f>
        <v>-11425102.159800092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4"/>
      <c r="D13" s="57" t="s">
        <v>4</v>
      </c>
      <c r="E13" s="57" t="s">
        <v>5</v>
      </c>
      <c r="F13" s="57" t="s">
        <v>6</v>
      </c>
      <c r="G13" s="57" t="s">
        <v>0</v>
      </c>
      <c r="H13" s="57" t="s">
        <v>1</v>
      </c>
      <c r="I13" s="57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39"/>
      <c r="D14" s="140"/>
      <c r="E14" s="168"/>
      <c r="F14" s="133">
        <f>+'INGRESOS CUENTA COLECT'!D17</f>
        <v>46142</v>
      </c>
      <c r="G14" s="141"/>
      <c r="H14" s="142">
        <v>0</v>
      </c>
      <c r="I14" s="56">
        <f>+I12</f>
        <v>-11425102.159800092</v>
      </c>
    </row>
    <row r="15" spans="1:13" s="6" customFormat="1" ht="31.5" customHeight="1" thickTop="1" thickBot="1" x14ac:dyDescent="0.25">
      <c r="C15" s="58"/>
      <c r="D15" s="60">
        <v>46143</v>
      </c>
      <c r="E15" s="61" t="s">
        <v>106</v>
      </c>
      <c r="F15" s="96" t="s">
        <v>39</v>
      </c>
      <c r="G15" s="98"/>
      <c r="H15" s="98">
        <v>1848.61</v>
      </c>
      <c r="I15" s="40">
        <f>I14+G15-H15</f>
        <v>-11426950.769800091</v>
      </c>
    </row>
    <row r="16" spans="1:13" s="6" customFormat="1" ht="31.5" customHeight="1" thickTop="1" thickBot="1" x14ac:dyDescent="0.25">
      <c r="C16" s="129"/>
      <c r="D16" s="60">
        <v>46143</v>
      </c>
      <c r="E16" s="61" t="s">
        <v>106</v>
      </c>
      <c r="F16" s="96" t="s">
        <v>107</v>
      </c>
      <c r="G16" s="98"/>
      <c r="H16" s="98">
        <v>40775.410000000003</v>
      </c>
      <c r="I16" s="40">
        <f t="shared" ref="I16:I147" si="0">I15+G16-H16</f>
        <v>-11467726.179800091</v>
      </c>
    </row>
    <row r="17" spans="3:9" s="6" customFormat="1" ht="24.75" customHeight="1" thickTop="1" thickBot="1" x14ac:dyDescent="0.25">
      <c r="C17" s="59"/>
      <c r="D17" s="60">
        <v>46143</v>
      </c>
      <c r="E17" s="64" t="s">
        <v>108</v>
      </c>
      <c r="F17" s="96" t="s">
        <v>39</v>
      </c>
      <c r="G17" s="99"/>
      <c r="H17" s="99">
        <v>552.9</v>
      </c>
      <c r="I17" s="40">
        <f t="shared" si="0"/>
        <v>-11468279.079800092</v>
      </c>
    </row>
    <row r="18" spans="3:9" s="6" customFormat="1" ht="30" thickTop="1" thickBot="1" x14ac:dyDescent="0.25">
      <c r="C18" s="59"/>
      <c r="D18" s="60">
        <v>46143</v>
      </c>
      <c r="E18" s="61" t="s">
        <v>108</v>
      </c>
      <c r="F18" s="96" t="s">
        <v>109</v>
      </c>
      <c r="G18" s="99"/>
      <c r="H18" s="97">
        <v>34180.31</v>
      </c>
      <c r="I18" s="40">
        <f t="shared" si="0"/>
        <v>-11502459.389800092</v>
      </c>
    </row>
    <row r="19" spans="3:9" s="6" customFormat="1" ht="30" thickTop="1" thickBot="1" x14ac:dyDescent="0.25">
      <c r="C19" s="59"/>
      <c r="D19" s="60">
        <v>46143</v>
      </c>
      <c r="E19" s="64" t="s">
        <v>110</v>
      </c>
      <c r="F19" s="96" t="s">
        <v>39</v>
      </c>
      <c r="G19" s="99"/>
      <c r="H19" s="97">
        <v>389.36</v>
      </c>
      <c r="I19" s="40">
        <f t="shared" si="0"/>
        <v>-11502848.749800092</v>
      </c>
    </row>
    <row r="20" spans="3:9" s="6" customFormat="1" ht="30" thickTop="1" thickBot="1" x14ac:dyDescent="0.25">
      <c r="C20" s="59"/>
      <c r="D20" s="60">
        <v>46143</v>
      </c>
      <c r="E20" s="61" t="s">
        <v>110</v>
      </c>
      <c r="F20" s="96" t="s">
        <v>111</v>
      </c>
      <c r="G20" s="99"/>
      <c r="H20" s="97">
        <v>51211.78</v>
      </c>
      <c r="I20" s="40">
        <f t="shared" si="0"/>
        <v>-11554060.529800091</v>
      </c>
    </row>
    <row r="21" spans="3:9" s="6" customFormat="1" ht="30" thickTop="1" thickBot="1" x14ac:dyDescent="0.25">
      <c r="C21" s="59"/>
      <c r="D21" s="60">
        <v>46143</v>
      </c>
      <c r="E21" s="64" t="s">
        <v>112</v>
      </c>
      <c r="F21" s="96" t="s">
        <v>15</v>
      </c>
      <c r="G21" s="99"/>
      <c r="H21" s="97">
        <v>8354.2355000000007</v>
      </c>
      <c r="I21" s="40">
        <f t="shared" si="0"/>
        <v>-11562414.765300091</v>
      </c>
    </row>
    <row r="22" spans="3:9" s="6" customFormat="1" ht="30" thickTop="1" thickBot="1" x14ac:dyDescent="0.25">
      <c r="C22" s="59"/>
      <c r="D22" s="60">
        <v>46143</v>
      </c>
      <c r="E22" s="61" t="s">
        <v>112</v>
      </c>
      <c r="F22" s="96" t="s">
        <v>113</v>
      </c>
      <c r="G22" s="99"/>
      <c r="H22" s="97">
        <v>188805.72449999998</v>
      </c>
      <c r="I22" s="40">
        <f t="shared" si="0"/>
        <v>-11751220.489800092</v>
      </c>
    </row>
    <row r="23" spans="3:9" s="6" customFormat="1" ht="30" thickTop="1" thickBot="1" x14ac:dyDescent="0.25">
      <c r="C23" s="59"/>
      <c r="D23" s="60">
        <v>46143</v>
      </c>
      <c r="E23" s="61" t="s">
        <v>114</v>
      </c>
      <c r="F23" s="96" t="s">
        <v>15</v>
      </c>
      <c r="G23" s="99"/>
      <c r="H23" s="97">
        <v>20700</v>
      </c>
      <c r="I23" s="40">
        <f t="shared" si="0"/>
        <v>-11771920.489800092</v>
      </c>
    </row>
    <row r="24" spans="3:9" s="6" customFormat="1" ht="30" thickTop="1" thickBot="1" x14ac:dyDescent="0.25">
      <c r="C24" s="59"/>
      <c r="D24" s="60">
        <v>46143</v>
      </c>
      <c r="E24" s="61" t="s">
        <v>114</v>
      </c>
      <c r="F24" s="96" t="s">
        <v>115</v>
      </c>
      <c r="G24" s="99"/>
      <c r="H24" s="97">
        <v>467820</v>
      </c>
      <c r="I24" s="40">
        <f t="shared" si="0"/>
        <v>-12239740.489800092</v>
      </c>
    </row>
    <row r="25" spans="3:9" s="6" customFormat="1" ht="30" thickTop="1" thickBot="1" x14ac:dyDescent="0.25">
      <c r="C25" s="59"/>
      <c r="D25" s="60">
        <v>46143</v>
      </c>
      <c r="E25" s="61" t="s">
        <v>116</v>
      </c>
      <c r="F25" s="96" t="s">
        <v>117</v>
      </c>
      <c r="G25" s="99"/>
      <c r="H25" s="97">
        <v>154878.75</v>
      </c>
      <c r="I25" s="40">
        <f t="shared" si="0"/>
        <v>-12394619.239800092</v>
      </c>
    </row>
    <row r="26" spans="3:9" s="6" customFormat="1" ht="30" thickTop="1" thickBot="1" x14ac:dyDescent="0.25">
      <c r="C26" s="59"/>
      <c r="D26" s="60">
        <v>46147</v>
      </c>
      <c r="E26" s="61"/>
      <c r="F26" s="96" t="s">
        <v>21</v>
      </c>
      <c r="G26" s="99">
        <v>201551.62</v>
      </c>
      <c r="H26" s="97"/>
      <c r="I26" s="40">
        <f t="shared" si="0"/>
        <v>-12193067.619800093</v>
      </c>
    </row>
    <row r="27" spans="3:9" s="6" customFormat="1" ht="30" thickTop="1" thickBot="1" x14ac:dyDescent="0.25">
      <c r="C27" s="59"/>
      <c r="D27" s="60">
        <v>46147</v>
      </c>
      <c r="E27" s="61" t="s">
        <v>118</v>
      </c>
      <c r="F27" s="96" t="s">
        <v>15</v>
      </c>
      <c r="G27" s="99"/>
      <c r="H27" s="97">
        <v>47643.804000000004</v>
      </c>
      <c r="I27" s="40">
        <f t="shared" si="0"/>
        <v>-12240711.423800092</v>
      </c>
    </row>
    <row r="28" spans="3:9" s="6" customFormat="1" ht="30" thickTop="1" thickBot="1" x14ac:dyDescent="0.25">
      <c r="C28" s="59"/>
      <c r="D28" s="60">
        <v>46147</v>
      </c>
      <c r="E28" s="61" t="s">
        <v>118</v>
      </c>
      <c r="F28" s="96" t="s">
        <v>119</v>
      </c>
      <c r="G28" s="99"/>
      <c r="H28" s="97">
        <v>1076749.966</v>
      </c>
      <c r="I28" s="40">
        <f t="shared" si="0"/>
        <v>-13317461.389800092</v>
      </c>
    </row>
    <row r="29" spans="3:9" s="6" customFormat="1" ht="30" thickTop="1" thickBot="1" x14ac:dyDescent="0.25">
      <c r="C29" s="59"/>
      <c r="D29" s="60">
        <v>46147</v>
      </c>
      <c r="E29" s="61" t="s">
        <v>120</v>
      </c>
      <c r="F29" s="96" t="s">
        <v>15</v>
      </c>
      <c r="G29" s="99"/>
      <c r="H29" s="97">
        <v>13842.5</v>
      </c>
      <c r="I29" s="40">
        <f t="shared" si="0"/>
        <v>-13331303.889800092</v>
      </c>
    </row>
    <row r="30" spans="3:9" s="6" customFormat="1" ht="30" thickTop="1" thickBot="1" x14ac:dyDescent="0.25">
      <c r="C30" s="59"/>
      <c r="D30" s="60">
        <v>46147</v>
      </c>
      <c r="E30" s="61" t="s">
        <v>120</v>
      </c>
      <c r="F30" s="96" t="s">
        <v>121</v>
      </c>
      <c r="G30" s="99"/>
      <c r="H30" s="97">
        <v>263007.5</v>
      </c>
      <c r="I30" s="40">
        <f t="shared" si="0"/>
        <v>-13594311.389800092</v>
      </c>
    </row>
    <row r="31" spans="3:9" s="6" customFormat="1" ht="30" thickTop="1" thickBot="1" x14ac:dyDescent="0.25">
      <c r="C31" s="59"/>
      <c r="D31" s="60">
        <v>46148</v>
      </c>
      <c r="E31" s="61"/>
      <c r="F31" s="96" t="s">
        <v>21</v>
      </c>
      <c r="G31" s="99">
        <v>190210.35</v>
      </c>
      <c r="H31" s="97"/>
      <c r="I31" s="40">
        <f t="shared" si="0"/>
        <v>-13404101.039800093</v>
      </c>
    </row>
    <row r="32" spans="3:9" s="6" customFormat="1" ht="30" thickTop="1" thickBot="1" x14ac:dyDescent="0.25">
      <c r="C32" s="59"/>
      <c r="D32" s="60">
        <v>46148</v>
      </c>
      <c r="E32" s="61" t="s">
        <v>122</v>
      </c>
      <c r="F32" s="96" t="s">
        <v>123</v>
      </c>
      <c r="G32" s="99"/>
      <c r="H32" s="97">
        <v>216000</v>
      </c>
      <c r="I32" s="40">
        <f t="shared" si="0"/>
        <v>-13620101.039800093</v>
      </c>
    </row>
    <row r="33" spans="3:9" s="6" customFormat="1" ht="30" thickTop="1" thickBot="1" x14ac:dyDescent="0.25">
      <c r="C33" s="59"/>
      <c r="D33" s="60">
        <v>46148</v>
      </c>
      <c r="E33" s="61" t="s">
        <v>124</v>
      </c>
      <c r="F33" s="96" t="s">
        <v>71</v>
      </c>
      <c r="G33" s="99"/>
      <c r="H33" s="97">
        <v>28792</v>
      </c>
      <c r="I33" s="40">
        <f t="shared" si="0"/>
        <v>-13648893.039800093</v>
      </c>
    </row>
    <row r="34" spans="3:9" s="6" customFormat="1" ht="30" thickTop="1" thickBot="1" x14ac:dyDescent="0.25">
      <c r="C34" s="59"/>
      <c r="D34" s="60">
        <v>46148</v>
      </c>
      <c r="E34" s="61" t="s">
        <v>125</v>
      </c>
      <c r="F34" s="96" t="s">
        <v>126</v>
      </c>
      <c r="G34" s="99"/>
      <c r="H34" s="97">
        <v>9355440</v>
      </c>
      <c r="I34" s="40">
        <f t="shared" si="0"/>
        <v>-23004333.039800093</v>
      </c>
    </row>
    <row r="35" spans="3:9" s="6" customFormat="1" ht="30" thickTop="1" thickBot="1" x14ac:dyDescent="0.25">
      <c r="C35" s="59"/>
      <c r="D35" s="60">
        <v>46148</v>
      </c>
      <c r="E35" s="61" t="s">
        <v>127</v>
      </c>
      <c r="F35" s="96" t="s">
        <v>128</v>
      </c>
      <c r="G35" s="99"/>
      <c r="H35" s="97">
        <v>12160</v>
      </c>
      <c r="I35" s="40">
        <f t="shared" si="0"/>
        <v>-23016493.039800093</v>
      </c>
    </row>
    <row r="36" spans="3:9" s="6" customFormat="1" ht="30" thickTop="1" thickBot="1" x14ac:dyDescent="0.25">
      <c r="C36" s="59"/>
      <c r="D36" s="60">
        <v>46148</v>
      </c>
      <c r="E36" s="61" t="s">
        <v>129</v>
      </c>
      <c r="F36" s="96" t="s">
        <v>130</v>
      </c>
      <c r="G36" s="99"/>
      <c r="H36" s="97">
        <v>203295.44</v>
      </c>
      <c r="I36" s="40">
        <f t="shared" si="0"/>
        <v>-23219788.479800094</v>
      </c>
    </row>
    <row r="37" spans="3:9" s="6" customFormat="1" ht="30" thickTop="1" thickBot="1" x14ac:dyDescent="0.25">
      <c r="C37" s="59"/>
      <c r="D37" s="60">
        <v>46148</v>
      </c>
      <c r="E37" s="61" t="s">
        <v>131</v>
      </c>
      <c r="F37" s="96" t="s">
        <v>132</v>
      </c>
      <c r="G37" s="99"/>
      <c r="H37" s="97">
        <v>308999.48</v>
      </c>
      <c r="I37" s="40">
        <f t="shared" si="0"/>
        <v>-23528787.959800094</v>
      </c>
    </row>
    <row r="38" spans="3:9" s="6" customFormat="1" ht="30" thickTop="1" thickBot="1" x14ac:dyDescent="0.25">
      <c r="C38" s="59"/>
      <c r="D38" s="60">
        <v>46148</v>
      </c>
      <c r="E38" s="61" t="s">
        <v>133</v>
      </c>
      <c r="F38" s="96" t="s">
        <v>15</v>
      </c>
      <c r="G38" s="99"/>
      <c r="H38" s="97">
        <v>309.60000000000002</v>
      </c>
      <c r="I38" s="40">
        <f t="shared" si="0"/>
        <v>-23529097.559800096</v>
      </c>
    </row>
    <row r="39" spans="3:9" s="6" customFormat="1" ht="30" thickTop="1" thickBot="1" x14ac:dyDescent="0.25">
      <c r="C39" s="59"/>
      <c r="D39" s="60">
        <v>46148</v>
      </c>
      <c r="E39" s="61" t="s">
        <v>133</v>
      </c>
      <c r="F39" s="96" t="s">
        <v>134</v>
      </c>
      <c r="G39" s="99"/>
      <c r="H39" s="97">
        <v>6996.96</v>
      </c>
      <c r="I39" s="40">
        <f t="shared" si="0"/>
        <v>-23536094.519800097</v>
      </c>
    </row>
    <row r="40" spans="3:9" s="6" customFormat="1" ht="30" thickTop="1" thickBot="1" x14ac:dyDescent="0.25">
      <c r="C40" s="59"/>
      <c r="D40" s="60">
        <v>46148</v>
      </c>
      <c r="E40" s="61" t="s">
        <v>135</v>
      </c>
      <c r="F40" s="96" t="s">
        <v>15</v>
      </c>
      <c r="G40" s="99"/>
      <c r="H40" s="97">
        <v>14644.067999999999</v>
      </c>
      <c r="I40" s="40">
        <f t="shared" si="0"/>
        <v>-23550738.587800097</v>
      </c>
    </row>
    <row r="41" spans="3:9" s="6" customFormat="1" ht="30" thickTop="1" thickBot="1" x14ac:dyDescent="0.25">
      <c r="C41" s="59"/>
      <c r="D41" s="60">
        <v>46148</v>
      </c>
      <c r="E41" s="61" t="s">
        <v>135</v>
      </c>
      <c r="F41" s="96" t="s">
        <v>136</v>
      </c>
      <c r="G41" s="99"/>
      <c r="H41" s="97">
        <v>330955.93200000003</v>
      </c>
      <c r="I41" s="40">
        <f t="shared" si="0"/>
        <v>-23881694.519800097</v>
      </c>
    </row>
    <row r="42" spans="3:9" s="6" customFormat="1" ht="30" thickTop="1" thickBot="1" x14ac:dyDescent="0.25">
      <c r="C42" s="59"/>
      <c r="D42" s="60">
        <v>46148</v>
      </c>
      <c r="E42" s="61" t="s">
        <v>137</v>
      </c>
      <c r="F42" s="96" t="s">
        <v>126</v>
      </c>
      <c r="G42" s="99"/>
      <c r="H42" s="97">
        <v>320000</v>
      </c>
      <c r="I42" s="40">
        <f t="shared" si="0"/>
        <v>-24201694.519800097</v>
      </c>
    </row>
    <row r="43" spans="3:9" s="6" customFormat="1" ht="30" thickTop="1" thickBot="1" x14ac:dyDescent="0.25">
      <c r="C43" s="59"/>
      <c r="D43" s="60">
        <v>46148</v>
      </c>
      <c r="E43" s="61" t="s">
        <v>138</v>
      </c>
      <c r="F43" s="96" t="s">
        <v>65</v>
      </c>
      <c r="G43" s="99"/>
      <c r="H43" s="97">
        <v>120516</v>
      </c>
      <c r="I43" s="40">
        <f t="shared" si="0"/>
        <v>-24322210.519800097</v>
      </c>
    </row>
    <row r="44" spans="3:9" s="6" customFormat="1" ht="30" thickTop="1" thickBot="1" x14ac:dyDescent="0.25">
      <c r="C44" s="59"/>
      <c r="D44" s="60">
        <v>46148</v>
      </c>
      <c r="E44" s="61" t="s">
        <v>139</v>
      </c>
      <c r="F44" s="96" t="s">
        <v>65</v>
      </c>
      <c r="G44" s="99"/>
      <c r="H44" s="97">
        <v>39022.6</v>
      </c>
      <c r="I44" s="40">
        <f t="shared" si="0"/>
        <v>-24361233.119800098</v>
      </c>
    </row>
    <row r="45" spans="3:9" s="6" customFormat="1" ht="30" thickTop="1" thickBot="1" x14ac:dyDescent="0.25">
      <c r="C45" s="59"/>
      <c r="D45" s="60">
        <v>46148</v>
      </c>
      <c r="E45" s="61" t="s">
        <v>140</v>
      </c>
      <c r="F45" s="96" t="s">
        <v>141</v>
      </c>
      <c r="G45" s="99"/>
      <c r="H45" s="97">
        <v>1073340</v>
      </c>
      <c r="I45" s="40">
        <f t="shared" si="0"/>
        <v>-25434573.119800098</v>
      </c>
    </row>
    <row r="46" spans="3:9" s="6" customFormat="1" ht="30" thickTop="1" thickBot="1" x14ac:dyDescent="0.25">
      <c r="C46" s="59"/>
      <c r="D46" s="60">
        <v>46149</v>
      </c>
      <c r="E46" s="61"/>
      <c r="F46" s="96" t="s">
        <v>21</v>
      </c>
      <c r="G46" s="99">
        <v>86334.35</v>
      </c>
      <c r="H46" s="97"/>
      <c r="I46" s="40">
        <f t="shared" si="0"/>
        <v>-25348238.769800097</v>
      </c>
    </row>
    <row r="47" spans="3:9" s="6" customFormat="1" ht="30" thickTop="1" thickBot="1" x14ac:dyDescent="0.25">
      <c r="C47" s="59"/>
      <c r="D47" s="60">
        <v>46149</v>
      </c>
      <c r="E47" s="61" t="s">
        <v>142</v>
      </c>
      <c r="F47" s="96" t="s">
        <v>143</v>
      </c>
      <c r="G47" s="99"/>
      <c r="H47" s="97">
        <v>262927.76</v>
      </c>
      <c r="I47" s="40">
        <f t="shared" si="0"/>
        <v>-25611166.529800098</v>
      </c>
    </row>
    <row r="48" spans="3:9" s="6" customFormat="1" ht="30" thickTop="1" thickBot="1" x14ac:dyDescent="0.25">
      <c r="C48" s="59"/>
      <c r="D48" s="60">
        <v>46149</v>
      </c>
      <c r="E48" s="61" t="s">
        <v>144</v>
      </c>
      <c r="F48" s="96" t="s">
        <v>145</v>
      </c>
      <c r="G48" s="99"/>
      <c r="H48" s="97">
        <v>397166.76</v>
      </c>
      <c r="I48" s="40">
        <f t="shared" si="0"/>
        <v>-26008333.2898001</v>
      </c>
    </row>
    <row r="49" spans="3:9" s="6" customFormat="1" ht="30" thickTop="1" thickBot="1" x14ac:dyDescent="0.25">
      <c r="C49" s="59"/>
      <c r="D49" s="60">
        <v>46149</v>
      </c>
      <c r="E49" s="61" t="s">
        <v>146</v>
      </c>
      <c r="F49" s="96" t="s">
        <v>147</v>
      </c>
      <c r="G49" s="99"/>
      <c r="H49" s="97">
        <v>288934.8</v>
      </c>
      <c r="I49" s="40">
        <f t="shared" si="0"/>
        <v>-26297268.089800101</v>
      </c>
    </row>
    <row r="50" spans="3:9" s="6" customFormat="1" ht="30" thickTop="1" thickBot="1" x14ac:dyDescent="0.25">
      <c r="C50" s="59"/>
      <c r="D50" s="60">
        <v>46149</v>
      </c>
      <c r="E50" s="61" t="s">
        <v>148</v>
      </c>
      <c r="F50" s="96" t="s">
        <v>149</v>
      </c>
      <c r="G50" s="99"/>
      <c r="H50" s="97">
        <v>55308.959999999999</v>
      </c>
      <c r="I50" s="40">
        <f t="shared" si="0"/>
        <v>-26352577.049800102</v>
      </c>
    </row>
    <row r="51" spans="3:9" s="6" customFormat="1" ht="30" thickTop="1" thickBot="1" x14ac:dyDescent="0.25">
      <c r="C51" s="59"/>
      <c r="D51" s="60">
        <v>46149</v>
      </c>
      <c r="E51" s="61" t="s">
        <v>150</v>
      </c>
      <c r="F51" s="96" t="s">
        <v>69</v>
      </c>
      <c r="G51" s="99"/>
      <c r="H51" s="97">
        <v>206736</v>
      </c>
      <c r="I51" s="40">
        <f t="shared" si="0"/>
        <v>-26559313.049800102</v>
      </c>
    </row>
    <row r="52" spans="3:9" s="6" customFormat="1" ht="30" thickTop="1" thickBot="1" x14ac:dyDescent="0.25">
      <c r="C52" s="59"/>
      <c r="D52" s="60">
        <v>46150</v>
      </c>
      <c r="E52" s="61"/>
      <c r="F52" s="96" t="s">
        <v>21</v>
      </c>
      <c r="G52" s="99">
        <v>42624.02</v>
      </c>
      <c r="H52" s="97"/>
      <c r="I52" s="40">
        <f t="shared" si="0"/>
        <v>-26516689.029800102</v>
      </c>
    </row>
    <row r="53" spans="3:9" s="6" customFormat="1" ht="30" thickTop="1" thickBot="1" x14ac:dyDescent="0.25">
      <c r="C53" s="59"/>
      <c r="D53" s="60">
        <v>46150</v>
      </c>
      <c r="E53" s="61" t="s">
        <v>151</v>
      </c>
      <c r="F53" s="96" t="s">
        <v>152</v>
      </c>
      <c r="G53" s="99"/>
      <c r="H53" s="97">
        <v>35881.440000000002</v>
      </c>
      <c r="I53" s="40">
        <f t="shared" si="0"/>
        <v>-26552570.469800103</v>
      </c>
    </row>
    <row r="54" spans="3:9" s="6" customFormat="1" ht="30" thickTop="1" thickBot="1" x14ac:dyDescent="0.25">
      <c r="C54" s="59"/>
      <c r="D54" s="60">
        <v>46150</v>
      </c>
      <c r="E54" s="61" t="s">
        <v>153</v>
      </c>
      <c r="F54" s="96" t="s">
        <v>15</v>
      </c>
      <c r="G54" s="99"/>
      <c r="H54" s="97">
        <v>12500</v>
      </c>
      <c r="I54" s="40">
        <f t="shared" si="0"/>
        <v>-26565070.469800103</v>
      </c>
    </row>
    <row r="55" spans="3:9" s="6" customFormat="1" ht="30" thickTop="1" thickBot="1" x14ac:dyDescent="0.25">
      <c r="C55" s="59"/>
      <c r="D55" s="60">
        <v>46150</v>
      </c>
      <c r="E55" s="61" t="s">
        <v>153</v>
      </c>
      <c r="F55" s="96" t="s">
        <v>154</v>
      </c>
      <c r="G55" s="99"/>
      <c r="H55" s="97">
        <v>13500</v>
      </c>
      <c r="I55" s="40">
        <f t="shared" si="0"/>
        <v>-26578570.469800103</v>
      </c>
    </row>
    <row r="56" spans="3:9" s="6" customFormat="1" ht="30" thickTop="1" thickBot="1" x14ac:dyDescent="0.25">
      <c r="C56" s="59"/>
      <c r="D56" s="60">
        <v>46150</v>
      </c>
      <c r="E56" s="61" t="s">
        <v>153</v>
      </c>
      <c r="F56" s="96" t="s">
        <v>155</v>
      </c>
      <c r="G56" s="99"/>
      <c r="H56" s="97">
        <v>269000</v>
      </c>
      <c r="I56" s="40">
        <f t="shared" si="0"/>
        <v>-26847570.469800103</v>
      </c>
    </row>
    <row r="57" spans="3:9" s="6" customFormat="1" ht="30" thickTop="1" thickBot="1" x14ac:dyDescent="0.25">
      <c r="C57" s="59"/>
      <c r="D57" s="60">
        <v>46150</v>
      </c>
      <c r="E57" s="61" t="s">
        <v>156</v>
      </c>
      <c r="F57" s="96" t="s">
        <v>15</v>
      </c>
      <c r="G57" s="99"/>
      <c r="H57" s="97">
        <v>8135.3869999999997</v>
      </c>
      <c r="I57" s="40">
        <f t="shared" si="0"/>
        <v>-26855705.856800102</v>
      </c>
    </row>
    <row r="58" spans="3:9" s="6" customFormat="1" ht="30" thickTop="1" thickBot="1" x14ac:dyDescent="0.25">
      <c r="C58" s="59"/>
      <c r="D58" s="60">
        <v>46150</v>
      </c>
      <c r="E58" s="61" t="s">
        <v>156</v>
      </c>
      <c r="F58" s="96" t="s">
        <v>157</v>
      </c>
      <c r="G58" s="99"/>
      <c r="H58" s="97">
        <v>183859.74300000002</v>
      </c>
      <c r="I58" s="40">
        <f t="shared" si="0"/>
        <v>-27039565.599800102</v>
      </c>
    </row>
    <row r="59" spans="3:9" s="6" customFormat="1" ht="30" thickTop="1" thickBot="1" x14ac:dyDescent="0.25">
      <c r="C59" s="59"/>
      <c r="D59" s="60">
        <v>46150</v>
      </c>
      <c r="E59" s="61" t="s">
        <v>158</v>
      </c>
      <c r="F59" s="96" t="s">
        <v>15</v>
      </c>
      <c r="G59" s="99"/>
      <c r="H59" s="97">
        <v>10670</v>
      </c>
      <c r="I59" s="40">
        <f t="shared" si="0"/>
        <v>-27050235.599800102</v>
      </c>
    </row>
    <row r="60" spans="3:9" s="6" customFormat="1" ht="30" thickTop="1" thickBot="1" x14ac:dyDescent="0.25">
      <c r="C60" s="59"/>
      <c r="D60" s="60">
        <v>46150</v>
      </c>
      <c r="E60" s="61" t="s">
        <v>158</v>
      </c>
      <c r="F60" s="96" t="s">
        <v>159</v>
      </c>
      <c r="G60" s="99"/>
      <c r="H60" s="97">
        <v>241142</v>
      </c>
      <c r="I60" s="40">
        <f t="shared" si="0"/>
        <v>-27291377.599800102</v>
      </c>
    </row>
    <row r="61" spans="3:9" s="6" customFormat="1" ht="30" thickTop="1" thickBot="1" x14ac:dyDescent="0.25">
      <c r="C61" s="59"/>
      <c r="D61" s="60">
        <v>46150</v>
      </c>
      <c r="E61" s="61" t="s">
        <v>160</v>
      </c>
      <c r="F61" s="96" t="s">
        <v>161</v>
      </c>
      <c r="G61" s="99"/>
      <c r="H61" s="97">
        <v>280000</v>
      </c>
      <c r="I61" s="40">
        <f t="shared" si="0"/>
        <v>-27571377.599800102</v>
      </c>
    </row>
    <row r="62" spans="3:9" s="6" customFormat="1" ht="30" thickTop="1" thickBot="1" x14ac:dyDescent="0.25">
      <c r="C62" s="59"/>
      <c r="D62" s="60">
        <v>46153</v>
      </c>
      <c r="E62" s="61"/>
      <c r="F62" s="96" t="s">
        <v>21</v>
      </c>
      <c r="G62" s="99">
        <v>517444.51</v>
      </c>
      <c r="H62" s="97"/>
      <c r="I62" s="40">
        <f t="shared" si="0"/>
        <v>-27053933.089800101</v>
      </c>
    </row>
    <row r="63" spans="3:9" s="6" customFormat="1" ht="30" thickTop="1" thickBot="1" x14ac:dyDescent="0.25">
      <c r="C63" s="59"/>
      <c r="D63" s="60">
        <v>46153</v>
      </c>
      <c r="E63" s="61" t="s">
        <v>162</v>
      </c>
      <c r="F63" s="96" t="s">
        <v>130</v>
      </c>
      <c r="G63" s="99"/>
      <c r="H63" s="97">
        <v>150000</v>
      </c>
      <c r="I63" s="40">
        <f t="shared" si="0"/>
        <v>-27203933.089800101</v>
      </c>
    </row>
    <row r="64" spans="3:9" s="6" customFormat="1" ht="30" thickTop="1" thickBot="1" x14ac:dyDescent="0.25">
      <c r="C64" s="59"/>
      <c r="D64" s="60">
        <v>46153</v>
      </c>
      <c r="E64" s="61" t="s">
        <v>163</v>
      </c>
      <c r="F64" s="96" t="s">
        <v>15</v>
      </c>
      <c r="G64" s="99"/>
      <c r="H64" s="97">
        <v>34987.65</v>
      </c>
      <c r="I64" s="40">
        <f t="shared" si="0"/>
        <v>-27238920.739800099</v>
      </c>
    </row>
    <row r="65" spans="3:9" s="6" customFormat="1" ht="30" thickTop="1" thickBot="1" x14ac:dyDescent="0.25">
      <c r="C65" s="59"/>
      <c r="D65" s="60">
        <v>46153</v>
      </c>
      <c r="E65" s="61" t="s">
        <v>163</v>
      </c>
      <c r="F65" s="96" t="s">
        <v>164</v>
      </c>
      <c r="G65" s="99"/>
      <c r="H65" s="97">
        <v>790720.89</v>
      </c>
      <c r="I65" s="40">
        <f t="shared" si="0"/>
        <v>-28029641.6298001</v>
      </c>
    </row>
    <row r="66" spans="3:9" s="6" customFormat="1" ht="30" thickTop="1" thickBot="1" x14ac:dyDescent="0.25">
      <c r="C66" s="59"/>
      <c r="D66" s="60">
        <v>46153</v>
      </c>
      <c r="E66" s="61" t="s">
        <v>165</v>
      </c>
      <c r="F66" s="96" t="s">
        <v>15</v>
      </c>
      <c r="G66" s="99"/>
      <c r="H66" s="97">
        <v>30990</v>
      </c>
      <c r="I66" s="40">
        <f t="shared" si="0"/>
        <v>-28060631.6298001</v>
      </c>
    </row>
    <row r="67" spans="3:9" s="6" customFormat="1" ht="30" thickTop="1" thickBot="1" x14ac:dyDescent="0.25">
      <c r="C67" s="59"/>
      <c r="D67" s="60">
        <v>46153</v>
      </c>
      <c r="E67" s="61" t="s">
        <v>165</v>
      </c>
      <c r="F67" s="96" t="s">
        <v>70</v>
      </c>
      <c r="G67" s="99"/>
      <c r="H67" s="97">
        <v>588810</v>
      </c>
      <c r="I67" s="40">
        <f t="shared" si="0"/>
        <v>-28649441.6298001</v>
      </c>
    </row>
    <row r="68" spans="3:9" s="6" customFormat="1" ht="30" thickTop="1" thickBot="1" x14ac:dyDescent="0.25">
      <c r="C68" s="59"/>
      <c r="D68" s="60">
        <v>46153</v>
      </c>
      <c r="E68" s="61" t="s">
        <v>166</v>
      </c>
      <c r="F68" s="96" t="s">
        <v>167</v>
      </c>
      <c r="G68" s="99"/>
      <c r="H68" s="97">
        <v>276120</v>
      </c>
      <c r="I68" s="40">
        <f t="shared" si="0"/>
        <v>-28925561.6298001</v>
      </c>
    </row>
    <row r="69" spans="3:9" s="6" customFormat="1" ht="30" thickTop="1" thickBot="1" x14ac:dyDescent="0.25">
      <c r="C69" s="59"/>
      <c r="D69" s="60">
        <v>46153</v>
      </c>
      <c r="E69" s="61" t="s">
        <v>168</v>
      </c>
      <c r="F69" s="96" t="s">
        <v>15</v>
      </c>
      <c r="G69" s="99"/>
      <c r="H69" s="97">
        <v>15000</v>
      </c>
      <c r="I69" s="40">
        <f t="shared" si="0"/>
        <v>-28940561.6298001</v>
      </c>
    </row>
    <row r="70" spans="3:9" s="6" customFormat="1" ht="30" thickTop="1" thickBot="1" x14ac:dyDescent="0.25">
      <c r="C70" s="59"/>
      <c r="D70" s="60">
        <v>46153</v>
      </c>
      <c r="E70" s="61" t="s">
        <v>168</v>
      </c>
      <c r="F70" s="96" t="s">
        <v>169</v>
      </c>
      <c r="G70" s="99"/>
      <c r="H70" s="97">
        <v>339000</v>
      </c>
      <c r="I70" s="40">
        <f t="shared" si="0"/>
        <v>-29279561.6298001</v>
      </c>
    </row>
    <row r="71" spans="3:9" s="6" customFormat="1" ht="30" thickTop="1" thickBot="1" x14ac:dyDescent="0.25">
      <c r="C71" s="59"/>
      <c r="D71" s="60">
        <v>46153</v>
      </c>
      <c r="E71" s="61" t="s">
        <v>170</v>
      </c>
      <c r="F71" s="96" t="s">
        <v>15</v>
      </c>
      <c r="G71" s="99"/>
      <c r="H71" s="97">
        <v>2875.65</v>
      </c>
      <c r="I71" s="40">
        <f t="shared" si="0"/>
        <v>-29282437.279800098</v>
      </c>
    </row>
    <row r="72" spans="3:9" s="6" customFormat="1" ht="30" thickTop="1" thickBot="1" x14ac:dyDescent="0.25">
      <c r="C72" s="59"/>
      <c r="D72" s="60">
        <v>46153</v>
      </c>
      <c r="E72" s="61" t="s">
        <v>170</v>
      </c>
      <c r="F72" s="96" t="s">
        <v>171</v>
      </c>
      <c r="G72" s="99"/>
      <c r="H72" s="97">
        <v>54637.35</v>
      </c>
      <c r="I72" s="40">
        <f t="shared" si="0"/>
        <v>-29337074.6298001</v>
      </c>
    </row>
    <row r="73" spans="3:9" s="6" customFormat="1" ht="30" thickTop="1" thickBot="1" x14ac:dyDescent="0.25">
      <c r="C73" s="59"/>
      <c r="D73" s="60">
        <v>46153</v>
      </c>
      <c r="E73" s="61" t="s">
        <v>172</v>
      </c>
      <c r="F73" s="96" t="s">
        <v>154</v>
      </c>
      <c r="G73" s="99"/>
      <c r="H73" s="97">
        <v>10193.719999999999</v>
      </c>
      <c r="I73" s="40">
        <f t="shared" si="0"/>
        <v>-29347268.349800099</v>
      </c>
    </row>
    <row r="74" spans="3:9" s="6" customFormat="1" ht="30" thickTop="1" thickBot="1" x14ac:dyDescent="0.25">
      <c r="C74" s="59"/>
      <c r="D74" s="60">
        <v>46153</v>
      </c>
      <c r="E74" s="61" t="s">
        <v>172</v>
      </c>
      <c r="F74" s="96" t="s">
        <v>173</v>
      </c>
      <c r="G74" s="99"/>
      <c r="H74" s="97">
        <v>212557.83</v>
      </c>
      <c r="I74" s="40">
        <f t="shared" si="0"/>
        <v>-29559826.179800097</v>
      </c>
    </row>
    <row r="75" spans="3:9" s="6" customFormat="1" ht="30" thickTop="1" thickBot="1" x14ac:dyDescent="0.25">
      <c r="C75" s="59"/>
      <c r="D75" s="60">
        <v>46153</v>
      </c>
      <c r="E75" s="61" t="s">
        <v>174</v>
      </c>
      <c r="F75" s="96" t="s">
        <v>175</v>
      </c>
      <c r="G75" s="99"/>
      <c r="H75" s="97">
        <v>200079.91</v>
      </c>
      <c r="I75" s="40">
        <f t="shared" si="0"/>
        <v>-29759906.089800097</v>
      </c>
    </row>
    <row r="76" spans="3:9" s="6" customFormat="1" ht="30" thickTop="1" thickBot="1" x14ac:dyDescent="0.25">
      <c r="C76" s="59"/>
      <c r="D76" s="60">
        <v>46153</v>
      </c>
      <c r="E76" s="61" t="s">
        <v>176</v>
      </c>
      <c r="F76" s="96" t="s">
        <v>15</v>
      </c>
      <c r="G76" s="99"/>
      <c r="H76" s="97">
        <v>2750</v>
      </c>
      <c r="I76" s="40">
        <f t="shared" si="0"/>
        <v>-29762656.089800097</v>
      </c>
    </row>
    <row r="77" spans="3:9" s="6" customFormat="1" ht="30" thickTop="1" thickBot="1" x14ac:dyDescent="0.25">
      <c r="C77" s="59"/>
      <c r="D77" s="60">
        <v>46153</v>
      </c>
      <c r="E77" s="61" t="s">
        <v>176</v>
      </c>
      <c r="F77" s="96" t="s">
        <v>177</v>
      </c>
      <c r="G77" s="99"/>
      <c r="H77" s="97">
        <v>52250</v>
      </c>
      <c r="I77" s="40">
        <f t="shared" si="0"/>
        <v>-29814906.089800097</v>
      </c>
    </row>
    <row r="78" spans="3:9" s="6" customFormat="1" ht="30" thickTop="1" thickBot="1" x14ac:dyDescent="0.25">
      <c r="C78" s="59"/>
      <c r="D78" s="60">
        <v>46154</v>
      </c>
      <c r="E78" s="61" t="s">
        <v>178</v>
      </c>
      <c r="F78" s="96" t="s">
        <v>123</v>
      </c>
      <c r="G78" s="99"/>
      <c r="H78" s="97">
        <v>93900</v>
      </c>
      <c r="I78" s="40">
        <f t="shared" si="0"/>
        <v>-29908806.089800097</v>
      </c>
    </row>
    <row r="79" spans="3:9" s="6" customFormat="1" ht="30" thickTop="1" thickBot="1" x14ac:dyDescent="0.25">
      <c r="C79" s="59"/>
      <c r="D79" s="60">
        <v>46154</v>
      </c>
      <c r="E79" s="61" t="s">
        <v>179</v>
      </c>
      <c r="F79" s="96" t="s">
        <v>15</v>
      </c>
      <c r="G79" s="99"/>
      <c r="H79" s="97">
        <v>1541.7015000000001</v>
      </c>
      <c r="I79" s="40">
        <f t="shared" si="0"/>
        <v>-29910347.791300096</v>
      </c>
    </row>
    <row r="80" spans="3:9" s="6" customFormat="1" ht="30" thickTop="1" thickBot="1" x14ac:dyDescent="0.25">
      <c r="C80" s="59"/>
      <c r="D80" s="60">
        <v>46154</v>
      </c>
      <c r="E80" s="61" t="s">
        <v>179</v>
      </c>
      <c r="F80" s="96" t="s">
        <v>180</v>
      </c>
      <c r="G80" s="99"/>
      <c r="H80" s="97">
        <v>309108.29849999998</v>
      </c>
      <c r="I80" s="40">
        <f t="shared" si="0"/>
        <v>-30219456.089800097</v>
      </c>
    </row>
    <row r="81" spans="3:9" s="6" customFormat="1" ht="30" thickTop="1" thickBot="1" x14ac:dyDescent="0.25">
      <c r="C81" s="59"/>
      <c r="D81" s="60">
        <v>46154</v>
      </c>
      <c r="E81" s="61" t="s">
        <v>181</v>
      </c>
      <c r="F81" s="96" t="s">
        <v>182</v>
      </c>
      <c r="G81" s="99"/>
      <c r="H81" s="97">
        <v>900000</v>
      </c>
      <c r="I81" s="40">
        <f t="shared" si="0"/>
        <v>-31119456.089800097</v>
      </c>
    </row>
    <row r="82" spans="3:9" s="6" customFormat="1" ht="30" thickTop="1" thickBot="1" x14ac:dyDescent="0.25">
      <c r="C82" s="59"/>
      <c r="D82" s="60">
        <v>46154</v>
      </c>
      <c r="E82" s="61" t="s">
        <v>183</v>
      </c>
      <c r="F82" s="96" t="s">
        <v>184</v>
      </c>
      <c r="G82" s="99"/>
      <c r="H82" s="97">
        <v>922500</v>
      </c>
      <c r="I82" s="40">
        <f t="shared" si="0"/>
        <v>-32041956.089800097</v>
      </c>
    </row>
    <row r="83" spans="3:9" s="6" customFormat="1" ht="30" thickTop="1" thickBot="1" x14ac:dyDescent="0.25">
      <c r="C83" s="59"/>
      <c r="D83" s="60">
        <v>46154</v>
      </c>
      <c r="E83" s="61" t="s">
        <v>185</v>
      </c>
      <c r="F83" s="96" t="s">
        <v>15</v>
      </c>
      <c r="G83" s="99"/>
      <c r="H83" s="97">
        <v>25500</v>
      </c>
      <c r="I83" s="40">
        <f t="shared" si="0"/>
        <v>-32067456.089800097</v>
      </c>
    </row>
    <row r="84" spans="3:9" s="6" customFormat="1" ht="30" thickTop="1" thickBot="1" x14ac:dyDescent="0.25">
      <c r="C84" s="59"/>
      <c r="D84" s="60">
        <v>46154</v>
      </c>
      <c r="E84" s="61" t="s">
        <v>185</v>
      </c>
      <c r="F84" s="96" t="s">
        <v>169</v>
      </c>
      <c r="G84" s="99"/>
      <c r="H84" s="97">
        <v>576300</v>
      </c>
      <c r="I84" s="40">
        <f t="shared" si="0"/>
        <v>-32643756.089800097</v>
      </c>
    </row>
    <row r="85" spans="3:9" s="6" customFormat="1" ht="30" thickTop="1" thickBot="1" x14ac:dyDescent="0.25">
      <c r="C85" s="59"/>
      <c r="D85" s="60">
        <v>46154</v>
      </c>
      <c r="E85" s="61" t="s">
        <v>186</v>
      </c>
      <c r="F85" s="96" t="s">
        <v>15</v>
      </c>
      <c r="G85" s="99"/>
      <c r="H85" s="97">
        <v>6600</v>
      </c>
      <c r="I85" s="40">
        <f t="shared" si="0"/>
        <v>-32650356.089800097</v>
      </c>
    </row>
    <row r="86" spans="3:9" s="6" customFormat="1" ht="30" thickTop="1" thickBot="1" x14ac:dyDescent="0.25">
      <c r="C86" s="59"/>
      <c r="D86" s="60">
        <v>46154</v>
      </c>
      <c r="E86" s="61" t="s">
        <v>186</v>
      </c>
      <c r="F86" s="96" t="s">
        <v>187</v>
      </c>
      <c r="G86" s="99"/>
      <c r="H86" s="97">
        <v>125400</v>
      </c>
      <c r="I86" s="40">
        <f t="shared" si="0"/>
        <v>-32775756.089800097</v>
      </c>
    </row>
    <row r="87" spans="3:9" s="6" customFormat="1" ht="30" thickTop="1" thickBot="1" x14ac:dyDescent="0.25">
      <c r="C87" s="59"/>
      <c r="D87" s="60">
        <v>46154</v>
      </c>
      <c r="E87" s="61" t="s">
        <v>188</v>
      </c>
      <c r="F87" s="96" t="s">
        <v>15</v>
      </c>
      <c r="G87" s="99"/>
      <c r="H87" s="97">
        <v>26250</v>
      </c>
      <c r="I87" s="40">
        <f t="shared" si="0"/>
        <v>-32802006.089800097</v>
      </c>
    </row>
    <row r="88" spans="3:9" s="6" customFormat="1" ht="30" thickTop="1" thickBot="1" x14ac:dyDescent="0.25">
      <c r="C88" s="59"/>
      <c r="D88" s="60">
        <v>46154</v>
      </c>
      <c r="E88" s="61" t="s">
        <v>188</v>
      </c>
      <c r="F88" s="96" t="s">
        <v>189</v>
      </c>
      <c r="G88" s="99"/>
      <c r="H88" s="97">
        <v>593250</v>
      </c>
      <c r="I88" s="40">
        <f t="shared" si="0"/>
        <v>-33395256.089800097</v>
      </c>
    </row>
    <row r="89" spans="3:9" s="6" customFormat="1" ht="30" thickTop="1" thickBot="1" x14ac:dyDescent="0.25">
      <c r="C89" s="59"/>
      <c r="D89" s="60">
        <v>46154</v>
      </c>
      <c r="E89" s="61" t="s">
        <v>190</v>
      </c>
      <c r="F89" s="96" t="s">
        <v>15</v>
      </c>
      <c r="G89" s="99"/>
      <c r="H89" s="97">
        <v>3150</v>
      </c>
      <c r="I89" s="40">
        <f t="shared" si="0"/>
        <v>-33398406.089800097</v>
      </c>
    </row>
    <row r="90" spans="3:9" s="6" customFormat="1" ht="18" thickTop="1" thickBot="1" x14ac:dyDescent="0.25">
      <c r="C90" s="59"/>
      <c r="D90" s="60">
        <v>46154</v>
      </c>
      <c r="E90" s="61" t="s">
        <v>190</v>
      </c>
      <c r="F90" s="96" t="s">
        <v>191</v>
      </c>
      <c r="G90" s="99"/>
      <c r="H90" s="97">
        <v>71190</v>
      </c>
      <c r="I90" s="40">
        <f t="shared" si="0"/>
        <v>-33469596.089800097</v>
      </c>
    </row>
    <row r="91" spans="3:9" s="6" customFormat="1" ht="30" thickTop="1" thickBot="1" x14ac:dyDescent="0.25">
      <c r="C91" s="59"/>
      <c r="D91" s="60">
        <v>46154</v>
      </c>
      <c r="E91" s="61" t="s">
        <v>192</v>
      </c>
      <c r="F91" s="96" t="s">
        <v>193</v>
      </c>
      <c r="G91" s="99"/>
      <c r="H91" s="97">
        <v>140821.20000000001</v>
      </c>
      <c r="I91" s="40">
        <f t="shared" si="0"/>
        <v>-33610417.2898001</v>
      </c>
    </row>
    <row r="92" spans="3:9" s="6" customFormat="1" ht="30" thickTop="1" thickBot="1" x14ac:dyDescent="0.25">
      <c r="C92" s="59"/>
      <c r="D92" s="60">
        <v>46154</v>
      </c>
      <c r="E92" s="61" t="s">
        <v>194</v>
      </c>
      <c r="F92" s="96" t="s">
        <v>195</v>
      </c>
      <c r="G92" s="99"/>
      <c r="H92" s="97">
        <v>264320</v>
      </c>
      <c r="I92" s="40">
        <f t="shared" si="0"/>
        <v>-33874737.2898001</v>
      </c>
    </row>
    <row r="93" spans="3:9" s="6" customFormat="1" ht="30" thickTop="1" thickBot="1" x14ac:dyDescent="0.25">
      <c r="C93" s="59"/>
      <c r="D93" s="60">
        <v>46155</v>
      </c>
      <c r="E93" s="61"/>
      <c r="F93" s="96" t="s">
        <v>21</v>
      </c>
      <c r="G93" s="99">
        <v>4230671.75</v>
      </c>
      <c r="H93" s="97"/>
      <c r="I93" s="40">
        <f t="shared" si="0"/>
        <v>-29644065.5398001</v>
      </c>
    </row>
    <row r="94" spans="3:9" s="6" customFormat="1" ht="30" thickTop="1" thickBot="1" x14ac:dyDescent="0.25">
      <c r="C94" s="59"/>
      <c r="D94" s="60">
        <v>46155</v>
      </c>
      <c r="E94" s="61" t="s">
        <v>196</v>
      </c>
      <c r="F94" s="96" t="s">
        <v>197</v>
      </c>
      <c r="G94" s="99"/>
      <c r="H94" s="97">
        <v>9920.619999999999</v>
      </c>
      <c r="I94" s="40">
        <f t="shared" si="0"/>
        <v>-29653986.159800101</v>
      </c>
    </row>
    <row r="95" spans="3:9" s="6" customFormat="1" ht="30" thickTop="1" thickBot="1" x14ac:dyDescent="0.25">
      <c r="C95" s="59"/>
      <c r="D95" s="60">
        <v>46155</v>
      </c>
      <c r="E95" s="61" t="s">
        <v>198</v>
      </c>
      <c r="F95" s="96" t="s">
        <v>199</v>
      </c>
      <c r="G95" s="99"/>
      <c r="H95" s="97">
        <v>206547.11999999997</v>
      </c>
      <c r="I95" s="40">
        <f t="shared" si="0"/>
        <v>-29860533.279800102</v>
      </c>
    </row>
    <row r="96" spans="3:9" s="6" customFormat="1" ht="30" thickTop="1" thickBot="1" x14ac:dyDescent="0.25">
      <c r="C96" s="59"/>
      <c r="D96" s="60">
        <v>46155</v>
      </c>
      <c r="E96" s="61" t="s">
        <v>200</v>
      </c>
      <c r="F96" s="96" t="s">
        <v>15</v>
      </c>
      <c r="G96" s="99"/>
      <c r="H96" s="97">
        <v>4500</v>
      </c>
      <c r="I96" s="40">
        <f t="shared" si="0"/>
        <v>-29865033.279800102</v>
      </c>
    </row>
    <row r="97" spans="3:9" s="6" customFormat="1" ht="30" thickTop="1" thickBot="1" x14ac:dyDescent="0.25">
      <c r="C97" s="59"/>
      <c r="D97" s="60">
        <v>46155</v>
      </c>
      <c r="E97" s="61" t="s">
        <v>200</v>
      </c>
      <c r="F97" s="96" t="s">
        <v>169</v>
      </c>
      <c r="G97" s="99"/>
      <c r="H97" s="97">
        <v>101700</v>
      </c>
      <c r="I97" s="40">
        <f t="shared" si="0"/>
        <v>-29966733.279800102</v>
      </c>
    </row>
    <row r="98" spans="3:9" s="6" customFormat="1" ht="30" thickTop="1" thickBot="1" x14ac:dyDescent="0.25">
      <c r="C98" s="59"/>
      <c r="D98" s="60">
        <v>46156</v>
      </c>
      <c r="E98" s="61"/>
      <c r="F98" s="96" t="s">
        <v>21</v>
      </c>
      <c r="G98" s="99">
        <v>1265358.71</v>
      </c>
      <c r="H98" s="97"/>
      <c r="I98" s="40">
        <f t="shared" si="0"/>
        <v>-28701374.569800101</v>
      </c>
    </row>
    <row r="99" spans="3:9" s="6" customFormat="1" ht="30" thickTop="1" thickBot="1" x14ac:dyDescent="0.25">
      <c r="C99" s="59"/>
      <c r="D99" s="60">
        <v>46156</v>
      </c>
      <c r="E99" s="61" t="s">
        <v>201</v>
      </c>
      <c r="F99" s="96" t="s">
        <v>15</v>
      </c>
      <c r="G99" s="99"/>
      <c r="H99" s="97">
        <v>24660</v>
      </c>
      <c r="I99" s="40">
        <f t="shared" si="0"/>
        <v>-28726034.569800101</v>
      </c>
    </row>
    <row r="100" spans="3:9" s="6" customFormat="1" ht="18" thickTop="1" thickBot="1" x14ac:dyDescent="0.25">
      <c r="C100" s="59"/>
      <c r="D100" s="60">
        <v>46156</v>
      </c>
      <c r="E100" s="61" t="s">
        <v>201</v>
      </c>
      <c r="F100" s="96" t="s">
        <v>202</v>
      </c>
      <c r="G100" s="99"/>
      <c r="H100" s="97">
        <v>557316</v>
      </c>
      <c r="I100" s="40">
        <f t="shared" si="0"/>
        <v>-29283350.569800101</v>
      </c>
    </row>
    <row r="101" spans="3:9" s="6" customFormat="1" ht="30" thickTop="1" thickBot="1" x14ac:dyDescent="0.25">
      <c r="C101" s="59"/>
      <c r="D101" s="60">
        <v>46156</v>
      </c>
      <c r="E101" s="61" t="s">
        <v>203</v>
      </c>
      <c r="F101" s="96" t="s">
        <v>15</v>
      </c>
      <c r="G101" s="99"/>
      <c r="H101" s="97">
        <v>20000</v>
      </c>
      <c r="I101" s="40">
        <f t="shared" si="0"/>
        <v>-29303350.569800101</v>
      </c>
    </row>
    <row r="102" spans="3:9" s="6" customFormat="1" ht="30" thickTop="1" thickBot="1" x14ac:dyDescent="0.25">
      <c r="C102" s="59"/>
      <c r="D102" s="60">
        <v>46156</v>
      </c>
      <c r="E102" s="61" t="s">
        <v>203</v>
      </c>
      <c r="F102" s="96" t="s">
        <v>169</v>
      </c>
      <c r="G102" s="99"/>
      <c r="H102" s="97">
        <v>452000</v>
      </c>
      <c r="I102" s="40">
        <f t="shared" si="0"/>
        <v>-29755350.569800101</v>
      </c>
    </row>
    <row r="103" spans="3:9" s="6" customFormat="1" ht="30" thickTop="1" thickBot="1" x14ac:dyDescent="0.25">
      <c r="C103" s="59"/>
      <c r="D103" s="60">
        <v>46156</v>
      </c>
      <c r="E103" s="61" t="s">
        <v>204</v>
      </c>
      <c r="F103" s="96" t="s">
        <v>205</v>
      </c>
      <c r="G103" s="99"/>
      <c r="H103" s="97">
        <v>1193907.8799999999</v>
      </c>
      <c r="I103" s="40">
        <f t="shared" si="0"/>
        <v>-30949258.4498001</v>
      </c>
    </row>
    <row r="104" spans="3:9" s="6" customFormat="1" ht="30" thickTop="1" thickBot="1" x14ac:dyDescent="0.25">
      <c r="C104" s="59"/>
      <c r="D104" s="60">
        <v>46156</v>
      </c>
      <c r="E104" s="61" t="s">
        <v>206</v>
      </c>
      <c r="F104" s="96" t="s">
        <v>207</v>
      </c>
      <c r="G104" s="99"/>
      <c r="H104" s="97">
        <v>73975.049999999988</v>
      </c>
      <c r="I104" s="40">
        <f t="shared" si="0"/>
        <v>-31023233.499800101</v>
      </c>
    </row>
    <row r="105" spans="3:9" s="6" customFormat="1" ht="30" thickTop="1" thickBot="1" x14ac:dyDescent="0.25">
      <c r="C105" s="59"/>
      <c r="D105" s="60">
        <v>46157</v>
      </c>
      <c r="E105" s="61" t="s">
        <v>208</v>
      </c>
      <c r="F105" s="96" t="s">
        <v>209</v>
      </c>
      <c r="G105" s="99"/>
      <c r="H105" s="97">
        <v>729864</v>
      </c>
      <c r="I105" s="40">
        <f t="shared" si="0"/>
        <v>-31753097.499800101</v>
      </c>
    </row>
    <row r="106" spans="3:9" s="6" customFormat="1" ht="30" thickTop="1" thickBot="1" x14ac:dyDescent="0.25">
      <c r="C106" s="59"/>
      <c r="D106" s="60">
        <v>46157</v>
      </c>
      <c r="E106" s="61" t="s">
        <v>210</v>
      </c>
      <c r="F106" s="96" t="s">
        <v>15</v>
      </c>
      <c r="G106" s="99"/>
      <c r="H106" s="97">
        <v>2700</v>
      </c>
      <c r="I106" s="40">
        <f t="shared" si="0"/>
        <v>-31755797.499800101</v>
      </c>
    </row>
    <row r="107" spans="3:9" s="6" customFormat="1" ht="30" thickTop="1" thickBot="1" x14ac:dyDescent="0.25">
      <c r="C107" s="59"/>
      <c r="D107" s="60">
        <v>46157</v>
      </c>
      <c r="E107" s="61" t="s">
        <v>210</v>
      </c>
      <c r="F107" s="96" t="s">
        <v>211</v>
      </c>
      <c r="G107" s="99"/>
      <c r="H107" s="97">
        <v>61020</v>
      </c>
      <c r="I107" s="40">
        <f t="shared" si="0"/>
        <v>-31816817.499800101</v>
      </c>
    </row>
    <row r="108" spans="3:9" s="6" customFormat="1" ht="30" thickTop="1" thickBot="1" x14ac:dyDescent="0.25">
      <c r="C108" s="59"/>
      <c r="D108" s="60">
        <v>46157</v>
      </c>
      <c r="E108" s="61" t="s">
        <v>212</v>
      </c>
      <c r="F108" s="96" t="s">
        <v>15</v>
      </c>
      <c r="G108" s="99"/>
      <c r="H108" s="97">
        <v>3407.55</v>
      </c>
      <c r="I108" s="40">
        <f t="shared" si="0"/>
        <v>-31820225.049800102</v>
      </c>
    </row>
    <row r="109" spans="3:9" s="6" customFormat="1" ht="30" thickTop="1" thickBot="1" x14ac:dyDescent="0.25">
      <c r="C109" s="59"/>
      <c r="D109" s="60">
        <v>46157</v>
      </c>
      <c r="E109" s="61" t="s">
        <v>212</v>
      </c>
      <c r="F109" s="96" t="s">
        <v>213</v>
      </c>
      <c r="G109" s="99"/>
      <c r="H109" s="97">
        <v>64743.45</v>
      </c>
      <c r="I109" s="40">
        <f t="shared" si="0"/>
        <v>-31884968.499800101</v>
      </c>
    </row>
    <row r="110" spans="3:9" s="6" customFormat="1" ht="30" thickTop="1" thickBot="1" x14ac:dyDescent="0.25">
      <c r="C110" s="59"/>
      <c r="D110" s="60">
        <v>46157</v>
      </c>
      <c r="E110" s="61" t="s">
        <v>214</v>
      </c>
      <c r="F110" s="96" t="s">
        <v>67</v>
      </c>
      <c r="G110" s="99"/>
      <c r="H110" s="97">
        <v>36000</v>
      </c>
      <c r="I110" s="40">
        <f t="shared" si="0"/>
        <v>-31920968.499800101</v>
      </c>
    </row>
    <row r="111" spans="3:9" s="6" customFormat="1" ht="30" thickTop="1" thickBot="1" x14ac:dyDescent="0.25">
      <c r="C111" s="59"/>
      <c r="D111" s="60">
        <v>46157</v>
      </c>
      <c r="E111" s="61" t="s">
        <v>214</v>
      </c>
      <c r="F111" s="96" t="s">
        <v>68</v>
      </c>
      <c r="G111" s="99"/>
      <c r="H111" s="97">
        <v>64800</v>
      </c>
      <c r="I111" s="40">
        <f t="shared" si="0"/>
        <v>-31985768.499800101</v>
      </c>
    </row>
    <row r="112" spans="3:9" s="6" customFormat="1" ht="30" thickTop="1" thickBot="1" x14ac:dyDescent="0.25">
      <c r="C112" s="59"/>
      <c r="D112" s="60">
        <v>46157</v>
      </c>
      <c r="E112" s="61" t="s">
        <v>214</v>
      </c>
      <c r="F112" s="96" t="s">
        <v>215</v>
      </c>
      <c r="G112" s="99"/>
      <c r="H112" s="97">
        <v>324000</v>
      </c>
      <c r="I112" s="40">
        <f t="shared" si="0"/>
        <v>-32309768.499800101</v>
      </c>
    </row>
    <row r="113" spans="3:9" s="6" customFormat="1" ht="30" thickTop="1" thickBot="1" x14ac:dyDescent="0.25">
      <c r="C113" s="59"/>
      <c r="D113" s="60">
        <v>46157</v>
      </c>
      <c r="E113" s="61" t="s">
        <v>216</v>
      </c>
      <c r="F113" s="96" t="s">
        <v>15</v>
      </c>
      <c r="G113" s="99"/>
      <c r="H113" s="97">
        <v>2111.4</v>
      </c>
      <c r="I113" s="40">
        <f t="shared" si="0"/>
        <v>-32311879.899800099</v>
      </c>
    </row>
    <row r="114" spans="3:9" s="6" customFormat="1" ht="30" thickTop="1" thickBot="1" x14ac:dyDescent="0.25">
      <c r="C114" s="59"/>
      <c r="D114" s="60">
        <v>46157</v>
      </c>
      <c r="E114" s="61" t="s">
        <v>216</v>
      </c>
      <c r="F114" s="96" t="s">
        <v>217</v>
      </c>
      <c r="G114" s="99"/>
      <c r="H114" s="97">
        <v>47717.64</v>
      </c>
      <c r="I114" s="40">
        <f t="shared" si="0"/>
        <v>-32359597.5398001</v>
      </c>
    </row>
    <row r="115" spans="3:9" s="6" customFormat="1" ht="30" thickTop="1" thickBot="1" x14ac:dyDescent="0.25">
      <c r="C115" s="59"/>
      <c r="D115" s="60">
        <v>46157</v>
      </c>
      <c r="E115" s="61" t="s">
        <v>218</v>
      </c>
      <c r="F115" s="96" t="s">
        <v>184</v>
      </c>
      <c r="G115" s="99"/>
      <c r="H115" s="97">
        <v>116200</v>
      </c>
      <c r="I115" s="40">
        <f t="shared" si="0"/>
        <v>-32475797.5398001</v>
      </c>
    </row>
    <row r="116" spans="3:9" s="6" customFormat="1" ht="30" thickTop="1" thickBot="1" x14ac:dyDescent="0.25">
      <c r="C116" s="59"/>
      <c r="D116" s="60">
        <v>46157</v>
      </c>
      <c r="E116" s="61" t="s">
        <v>219</v>
      </c>
      <c r="F116" s="96" t="s">
        <v>220</v>
      </c>
      <c r="G116" s="99"/>
      <c r="H116" s="97">
        <v>1709383.4</v>
      </c>
      <c r="I116" s="40">
        <f t="shared" si="0"/>
        <v>-34185180.939800099</v>
      </c>
    </row>
    <row r="117" spans="3:9" s="6" customFormat="1" ht="30" thickTop="1" thickBot="1" x14ac:dyDescent="0.25">
      <c r="C117" s="59"/>
      <c r="D117" s="60">
        <v>46160</v>
      </c>
      <c r="E117" s="61"/>
      <c r="F117" s="96" t="s">
        <v>21</v>
      </c>
      <c r="G117" s="99">
        <v>915593.77</v>
      </c>
      <c r="H117" s="97"/>
      <c r="I117" s="40">
        <f t="shared" si="0"/>
        <v>-33269587.169800099</v>
      </c>
    </row>
    <row r="118" spans="3:9" s="6" customFormat="1" ht="30" thickTop="1" thickBot="1" x14ac:dyDescent="0.25">
      <c r="C118" s="59"/>
      <c r="D118" s="60">
        <v>46160</v>
      </c>
      <c r="E118" s="61" t="s">
        <v>221</v>
      </c>
      <c r="F118" s="96" t="s">
        <v>222</v>
      </c>
      <c r="G118" s="99"/>
      <c r="H118" s="97">
        <v>38940</v>
      </c>
      <c r="I118" s="40">
        <f t="shared" si="0"/>
        <v>-33308527.169800099</v>
      </c>
    </row>
    <row r="119" spans="3:9" s="6" customFormat="1" ht="30" thickTop="1" thickBot="1" x14ac:dyDescent="0.25">
      <c r="C119" s="59"/>
      <c r="D119" s="60">
        <v>46160</v>
      </c>
      <c r="E119" s="61" t="s">
        <v>223</v>
      </c>
      <c r="F119" s="96" t="s">
        <v>222</v>
      </c>
      <c r="G119" s="99"/>
      <c r="H119" s="97">
        <v>31860</v>
      </c>
      <c r="I119" s="40">
        <f t="shared" si="0"/>
        <v>-33340387.169800099</v>
      </c>
    </row>
    <row r="120" spans="3:9" s="6" customFormat="1" ht="30" thickTop="1" thickBot="1" x14ac:dyDescent="0.25">
      <c r="C120" s="59"/>
      <c r="D120" s="60">
        <v>46160</v>
      </c>
      <c r="E120" s="61" t="s">
        <v>224</v>
      </c>
      <c r="F120" s="96" t="s">
        <v>222</v>
      </c>
      <c r="G120" s="99"/>
      <c r="H120" s="97">
        <v>70446</v>
      </c>
      <c r="I120" s="40">
        <f t="shared" si="0"/>
        <v>-33410833.169800099</v>
      </c>
    </row>
    <row r="121" spans="3:9" s="6" customFormat="1" ht="30" thickTop="1" thickBot="1" x14ac:dyDescent="0.25">
      <c r="C121" s="59"/>
      <c r="D121" s="60">
        <v>46160</v>
      </c>
      <c r="E121" s="61" t="s">
        <v>225</v>
      </c>
      <c r="F121" s="96" t="s">
        <v>197</v>
      </c>
      <c r="G121" s="99"/>
      <c r="H121" s="97">
        <v>806633.76</v>
      </c>
      <c r="I121" s="40">
        <f t="shared" si="0"/>
        <v>-34217466.929800101</v>
      </c>
    </row>
    <row r="122" spans="3:9" s="6" customFormat="1" ht="30" thickTop="1" thickBot="1" x14ac:dyDescent="0.25">
      <c r="C122" s="59"/>
      <c r="D122" s="60">
        <v>46160</v>
      </c>
      <c r="E122" s="61" t="s">
        <v>226</v>
      </c>
      <c r="F122" s="96" t="s">
        <v>15</v>
      </c>
      <c r="G122" s="99"/>
      <c r="H122" s="97">
        <v>7680</v>
      </c>
      <c r="I122" s="40">
        <f t="shared" si="0"/>
        <v>-34225146.929800101</v>
      </c>
    </row>
    <row r="123" spans="3:9" s="6" customFormat="1" ht="30" thickTop="1" thickBot="1" x14ac:dyDescent="0.25">
      <c r="C123" s="59"/>
      <c r="D123" s="60">
        <v>46160</v>
      </c>
      <c r="E123" s="61" t="s">
        <v>226</v>
      </c>
      <c r="F123" s="96" t="s">
        <v>217</v>
      </c>
      <c r="G123" s="99"/>
      <c r="H123" s="97">
        <v>145920</v>
      </c>
      <c r="I123" s="40">
        <f t="shared" si="0"/>
        <v>-34371066.929800101</v>
      </c>
    </row>
    <row r="124" spans="3:9" s="6" customFormat="1" ht="30" thickTop="1" thickBot="1" x14ac:dyDescent="0.25">
      <c r="C124" s="59"/>
      <c r="D124" s="60">
        <v>46160</v>
      </c>
      <c r="E124" s="61" t="s">
        <v>227</v>
      </c>
      <c r="F124" s="96" t="s">
        <v>15</v>
      </c>
      <c r="G124" s="99"/>
      <c r="H124" s="97">
        <v>2462.9299999999998</v>
      </c>
      <c r="I124" s="40">
        <f t="shared" si="0"/>
        <v>-34373529.8598001</v>
      </c>
    </row>
    <row r="125" spans="3:9" s="6" customFormat="1" ht="30" thickTop="1" thickBot="1" x14ac:dyDescent="0.25">
      <c r="C125" s="59"/>
      <c r="D125" s="60">
        <v>46160</v>
      </c>
      <c r="E125" s="61" t="s">
        <v>227</v>
      </c>
      <c r="F125" s="96" t="s">
        <v>228</v>
      </c>
      <c r="G125" s="99"/>
      <c r="H125" s="97">
        <v>55662.1</v>
      </c>
      <c r="I125" s="40">
        <f t="shared" si="0"/>
        <v>-34429191.959800102</v>
      </c>
    </row>
    <row r="126" spans="3:9" s="6" customFormat="1" ht="18" thickTop="1" thickBot="1" x14ac:dyDescent="0.25">
      <c r="C126" s="59"/>
      <c r="D126" s="60">
        <v>46160</v>
      </c>
      <c r="E126" s="61" t="s">
        <v>229</v>
      </c>
      <c r="F126" s="96" t="s">
        <v>230</v>
      </c>
      <c r="G126" s="99"/>
      <c r="H126" s="97">
        <v>43200</v>
      </c>
      <c r="I126" s="40">
        <f t="shared" si="0"/>
        <v>-34472391.959800102</v>
      </c>
    </row>
    <row r="127" spans="3:9" s="6" customFormat="1" ht="30" thickTop="1" thickBot="1" x14ac:dyDescent="0.25">
      <c r="C127" s="59"/>
      <c r="D127" s="60">
        <v>46160</v>
      </c>
      <c r="E127" s="61" t="s">
        <v>231</v>
      </c>
      <c r="F127" s="96" t="s">
        <v>232</v>
      </c>
      <c r="G127" s="99"/>
      <c r="H127" s="97">
        <v>29520.2</v>
      </c>
      <c r="I127" s="40">
        <f t="shared" si="0"/>
        <v>-34501912.159800105</v>
      </c>
    </row>
    <row r="128" spans="3:9" s="6" customFormat="1" ht="30" thickTop="1" thickBot="1" x14ac:dyDescent="0.25">
      <c r="C128" s="59"/>
      <c r="D128" s="60">
        <v>46160</v>
      </c>
      <c r="E128" s="61" t="s">
        <v>233</v>
      </c>
      <c r="F128" s="96" t="s">
        <v>205</v>
      </c>
      <c r="G128" s="99"/>
      <c r="H128" s="97">
        <v>2133160</v>
      </c>
      <c r="I128" s="40">
        <f t="shared" si="0"/>
        <v>-36635072.159800105</v>
      </c>
    </row>
    <row r="129" spans="3:9" s="6" customFormat="1" ht="30" thickTop="1" thickBot="1" x14ac:dyDescent="0.25">
      <c r="C129" s="59"/>
      <c r="D129" s="60">
        <v>46160</v>
      </c>
      <c r="E129" s="61" t="s">
        <v>234</v>
      </c>
      <c r="F129" s="96" t="s">
        <v>15</v>
      </c>
      <c r="G129" s="99"/>
      <c r="H129" s="97">
        <v>42000</v>
      </c>
      <c r="I129" s="40">
        <f t="shared" si="0"/>
        <v>-36677072.159800105</v>
      </c>
    </row>
    <row r="130" spans="3:9" s="6" customFormat="1" ht="30" thickTop="1" thickBot="1" x14ac:dyDescent="0.25">
      <c r="C130" s="59"/>
      <c r="D130" s="60">
        <v>46160</v>
      </c>
      <c r="E130" s="61" t="s">
        <v>234</v>
      </c>
      <c r="F130" s="96" t="s">
        <v>235</v>
      </c>
      <c r="G130" s="99"/>
      <c r="H130" s="97">
        <v>949200</v>
      </c>
      <c r="I130" s="40">
        <f t="shared" si="0"/>
        <v>-37626272.159800105</v>
      </c>
    </row>
    <row r="131" spans="3:9" s="6" customFormat="1" ht="30" thickTop="1" thickBot="1" x14ac:dyDescent="0.25">
      <c r="C131" s="59"/>
      <c r="D131" s="60">
        <v>46161</v>
      </c>
      <c r="E131" s="61"/>
      <c r="F131" s="96" t="s">
        <v>21</v>
      </c>
      <c r="G131" s="99">
        <v>11476680.6</v>
      </c>
      <c r="H131" s="97"/>
      <c r="I131" s="40">
        <f t="shared" si="0"/>
        <v>-26149591.559800103</v>
      </c>
    </row>
    <row r="132" spans="3:9" s="6" customFormat="1" ht="30" thickTop="1" thickBot="1" x14ac:dyDescent="0.25">
      <c r="C132" s="59"/>
      <c r="D132" s="60">
        <v>46161</v>
      </c>
      <c r="E132" s="61" t="s">
        <v>236</v>
      </c>
      <c r="F132" s="96" t="s">
        <v>230</v>
      </c>
      <c r="G132" s="99"/>
      <c r="H132" s="97">
        <v>242360</v>
      </c>
      <c r="I132" s="40">
        <f t="shared" si="0"/>
        <v>-26391951.559800103</v>
      </c>
    </row>
    <row r="133" spans="3:9" s="6" customFormat="1" ht="30" thickTop="1" thickBot="1" x14ac:dyDescent="0.25">
      <c r="C133" s="59"/>
      <c r="D133" s="60">
        <v>46161</v>
      </c>
      <c r="E133" s="61" t="s">
        <v>237</v>
      </c>
      <c r="F133" s="96" t="s">
        <v>15</v>
      </c>
      <c r="G133" s="99"/>
      <c r="H133" s="97">
        <v>14787.5</v>
      </c>
      <c r="I133" s="40">
        <f t="shared" si="0"/>
        <v>-26406739.059800103</v>
      </c>
    </row>
    <row r="134" spans="3:9" s="6" customFormat="1" ht="30" thickTop="1" thickBot="1" x14ac:dyDescent="0.25">
      <c r="C134" s="59"/>
      <c r="D134" s="60">
        <v>46161</v>
      </c>
      <c r="E134" s="61" t="s">
        <v>237</v>
      </c>
      <c r="F134" s="96" t="s">
        <v>169</v>
      </c>
      <c r="G134" s="99"/>
      <c r="H134" s="97">
        <v>334197.5</v>
      </c>
      <c r="I134" s="40">
        <f t="shared" si="0"/>
        <v>-26740936.559800103</v>
      </c>
    </row>
    <row r="135" spans="3:9" s="6" customFormat="1" ht="30" thickTop="1" thickBot="1" x14ac:dyDescent="0.25">
      <c r="C135" s="59"/>
      <c r="D135" s="60">
        <v>46161</v>
      </c>
      <c r="E135" s="61" t="s">
        <v>238</v>
      </c>
      <c r="F135" s="96" t="s">
        <v>239</v>
      </c>
      <c r="G135" s="99"/>
      <c r="H135" s="97">
        <v>47500</v>
      </c>
      <c r="I135" s="40">
        <f t="shared" si="0"/>
        <v>-26788436.559800103</v>
      </c>
    </row>
    <row r="136" spans="3:9" s="6" customFormat="1" ht="30" thickTop="1" thickBot="1" x14ac:dyDescent="0.25">
      <c r="C136" s="59"/>
      <c r="D136" s="60">
        <v>46161</v>
      </c>
      <c r="E136" s="61" t="s">
        <v>240</v>
      </c>
      <c r="F136" s="96" t="s">
        <v>15</v>
      </c>
      <c r="G136" s="99"/>
      <c r="H136" s="97">
        <v>3299</v>
      </c>
      <c r="I136" s="40">
        <f t="shared" si="0"/>
        <v>-26791735.559800103</v>
      </c>
    </row>
    <row r="137" spans="3:9" s="6" customFormat="1" ht="30" thickTop="1" thickBot="1" x14ac:dyDescent="0.25">
      <c r="C137" s="59"/>
      <c r="D137" s="60">
        <v>46161</v>
      </c>
      <c r="E137" s="61" t="s">
        <v>240</v>
      </c>
      <c r="F137" s="96" t="s">
        <v>171</v>
      </c>
      <c r="G137" s="99"/>
      <c r="H137" s="97">
        <v>67217</v>
      </c>
      <c r="I137" s="40">
        <f t="shared" si="0"/>
        <v>-26858952.559800103</v>
      </c>
    </row>
    <row r="138" spans="3:9" s="6" customFormat="1" ht="30" thickTop="1" thickBot="1" x14ac:dyDescent="0.25">
      <c r="C138" s="59"/>
      <c r="D138" s="60">
        <v>46161</v>
      </c>
      <c r="E138" s="61" t="s">
        <v>241</v>
      </c>
      <c r="F138" s="96" t="s">
        <v>15</v>
      </c>
      <c r="G138" s="99"/>
      <c r="H138" s="97">
        <v>6964.7000000000007</v>
      </c>
      <c r="I138" s="40">
        <f t="shared" si="0"/>
        <v>-26865917.259800103</v>
      </c>
    </row>
    <row r="139" spans="3:9" s="6" customFormat="1" ht="30" thickTop="1" thickBot="1" x14ac:dyDescent="0.25">
      <c r="C139" s="59"/>
      <c r="D139" s="60">
        <v>46161</v>
      </c>
      <c r="E139" s="61" t="s">
        <v>241</v>
      </c>
      <c r="F139" s="96" t="s">
        <v>171</v>
      </c>
      <c r="G139" s="99"/>
      <c r="H139" s="97">
        <v>155471.22</v>
      </c>
      <c r="I139" s="40">
        <f t="shared" si="0"/>
        <v>-27021388.479800101</v>
      </c>
    </row>
    <row r="140" spans="3:9" s="6" customFormat="1" ht="30" thickTop="1" thickBot="1" x14ac:dyDescent="0.25">
      <c r="C140" s="59"/>
      <c r="D140" s="60">
        <v>46161</v>
      </c>
      <c r="E140" s="61" t="s">
        <v>242</v>
      </c>
      <c r="F140" s="96" t="s">
        <v>15</v>
      </c>
      <c r="G140" s="99"/>
      <c r="H140" s="97">
        <v>6450</v>
      </c>
      <c r="I140" s="40">
        <f t="shared" si="0"/>
        <v>-27027838.479800101</v>
      </c>
    </row>
    <row r="141" spans="3:9" s="6" customFormat="1" ht="30" thickTop="1" thickBot="1" x14ac:dyDescent="0.25">
      <c r="C141" s="59"/>
      <c r="D141" s="60">
        <v>46161</v>
      </c>
      <c r="E141" s="61" t="s">
        <v>242</v>
      </c>
      <c r="F141" s="96" t="s">
        <v>121</v>
      </c>
      <c r="G141" s="99"/>
      <c r="H141" s="97">
        <v>122550</v>
      </c>
      <c r="I141" s="40">
        <f t="shared" si="0"/>
        <v>-27150388.479800101</v>
      </c>
    </row>
    <row r="142" spans="3:9" s="6" customFormat="1" ht="30" thickTop="1" thickBot="1" x14ac:dyDescent="0.25">
      <c r="C142" s="59"/>
      <c r="D142" s="60">
        <v>46161</v>
      </c>
      <c r="E142" s="61" t="s">
        <v>243</v>
      </c>
      <c r="F142" s="96" t="s">
        <v>130</v>
      </c>
      <c r="G142" s="99"/>
      <c r="H142" s="97">
        <v>33513.75</v>
      </c>
      <c r="I142" s="40">
        <f t="shared" si="0"/>
        <v>-27183902.229800101</v>
      </c>
    </row>
    <row r="143" spans="3:9" s="6" customFormat="1" ht="30" thickTop="1" thickBot="1" x14ac:dyDescent="0.25">
      <c r="C143" s="59"/>
      <c r="D143" s="60">
        <v>46161</v>
      </c>
      <c r="E143" s="61" t="s">
        <v>244</v>
      </c>
      <c r="F143" s="96" t="s">
        <v>15</v>
      </c>
      <c r="G143" s="99"/>
      <c r="H143" s="97">
        <v>6262.380000000001</v>
      </c>
      <c r="I143" s="40">
        <f t="shared" si="0"/>
        <v>-27190164.6098001</v>
      </c>
    </row>
    <row r="144" spans="3:9" s="6" customFormat="1" ht="30" thickTop="1" thickBot="1" x14ac:dyDescent="0.25">
      <c r="C144" s="59"/>
      <c r="D144" s="60">
        <v>46161</v>
      </c>
      <c r="E144" s="61" t="s">
        <v>244</v>
      </c>
      <c r="F144" s="96" t="s">
        <v>245</v>
      </c>
      <c r="G144" s="99"/>
      <c r="H144" s="97">
        <v>141529.79</v>
      </c>
      <c r="I144" s="40">
        <f t="shared" si="0"/>
        <v>-27331694.399800099</v>
      </c>
    </row>
    <row r="145" spans="3:9" s="6" customFormat="1" ht="30" thickTop="1" thickBot="1" x14ac:dyDescent="0.25">
      <c r="C145" s="59"/>
      <c r="D145" s="60">
        <v>46161</v>
      </c>
      <c r="E145" s="61" t="s">
        <v>246</v>
      </c>
      <c r="F145" s="96" t="s">
        <v>247</v>
      </c>
      <c r="G145" s="99"/>
      <c r="H145" s="97">
        <v>289929.53999999998</v>
      </c>
      <c r="I145" s="40">
        <f t="shared" si="0"/>
        <v>-27621623.939800099</v>
      </c>
    </row>
    <row r="146" spans="3:9" s="6" customFormat="1" ht="30" thickTop="1" thickBot="1" x14ac:dyDescent="0.25">
      <c r="C146" s="59"/>
      <c r="D146" s="60">
        <v>46161</v>
      </c>
      <c r="E146" s="61" t="s">
        <v>248</v>
      </c>
      <c r="F146" s="96" t="s">
        <v>15</v>
      </c>
      <c r="G146" s="99"/>
      <c r="H146" s="97">
        <v>10702.25</v>
      </c>
      <c r="I146" s="40">
        <f t="shared" si="0"/>
        <v>-27632326.189800099</v>
      </c>
    </row>
    <row r="147" spans="3:9" s="6" customFormat="1" ht="30" thickTop="1" thickBot="1" x14ac:dyDescent="0.25">
      <c r="C147" s="59"/>
      <c r="D147" s="60">
        <v>46161</v>
      </c>
      <c r="E147" s="61" t="s">
        <v>248</v>
      </c>
      <c r="F147" s="96" t="s">
        <v>70</v>
      </c>
      <c r="G147" s="99"/>
      <c r="H147" s="97">
        <v>210858.35</v>
      </c>
      <c r="I147" s="40">
        <f t="shared" si="0"/>
        <v>-27843184.5398001</v>
      </c>
    </row>
    <row r="148" spans="3:9" s="6" customFormat="1" ht="30" thickTop="1" thickBot="1" x14ac:dyDescent="0.25">
      <c r="C148" s="59"/>
      <c r="D148" s="60">
        <v>46162</v>
      </c>
      <c r="E148" s="61" t="s">
        <v>249</v>
      </c>
      <c r="F148" s="96" t="s">
        <v>250</v>
      </c>
      <c r="G148" s="99"/>
      <c r="H148" s="97">
        <v>573261.80999999994</v>
      </c>
      <c r="I148" s="40">
        <f t="shared" ref="I148:I211" si="1">I147+G148-H148</f>
        <v>-28416446.349800099</v>
      </c>
    </row>
    <row r="149" spans="3:9" s="6" customFormat="1" ht="30" thickTop="1" thickBot="1" x14ac:dyDescent="0.25">
      <c r="C149" s="59"/>
      <c r="D149" s="60">
        <v>46162</v>
      </c>
      <c r="E149" s="61" t="s">
        <v>251</v>
      </c>
      <c r="F149" s="96" t="s">
        <v>252</v>
      </c>
      <c r="G149" s="99"/>
      <c r="H149" s="97">
        <v>128700.21</v>
      </c>
      <c r="I149" s="40">
        <f t="shared" si="1"/>
        <v>-28545146.5598001</v>
      </c>
    </row>
    <row r="150" spans="3:9" s="6" customFormat="1" ht="30" thickTop="1" thickBot="1" x14ac:dyDescent="0.25">
      <c r="C150" s="59"/>
      <c r="D150" s="60">
        <v>46162</v>
      </c>
      <c r="E150" s="61"/>
      <c r="F150" s="96" t="s">
        <v>21</v>
      </c>
      <c r="G150" s="99">
        <v>599836.43999999994</v>
      </c>
      <c r="H150" s="97"/>
      <c r="I150" s="40">
        <f t="shared" si="1"/>
        <v>-27945310.119800098</v>
      </c>
    </row>
    <row r="151" spans="3:9" s="6" customFormat="1" ht="30" thickTop="1" thickBot="1" x14ac:dyDescent="0.25">
      <c r="C151" s="59"/>
      <c r="D151" s="60">
        <v>46162</v>
      </c>
      <c r="E151" s="61" t="s">
        <v>253</v>
      </c>
      <c r="F151" s="96" t="s">
        <v>15</v>
      </c>
      <c r="G151" s="99"/>
      <c r="H151" s="97">
        <v>29735.5</v>
      </c>
      <c r="I151" s="40">
        <f t="shared" si="1"/>
        <v>-27975045.619800098</v>
      </c>
    </row>
    <row r="152" spans="3:9" s="6" customFormat="1" ht="30" thickTop="1" thickBot="1" x14ac:dyDescent="0.25">
      <c r="C152" s="59"/>
      <c r="D152" s="60">
        <v>46162</v>
      </c>
      <c r="E152" s="61" t="s">
        <v>253</v>
      </c>
      <c r="F152" s="96" t="s">
        <v>70</v>
      </c>
      <c r="G152" s="99"/>
      <c r="H152" s="97">
        <v>564974.5</v>
      </c>
      <c r="I152" s="40">
        <f t="shared" si="1"/>
        <v>-28540020.119800098</v>
      </c>
    </row>
    <row r="153" spans="3:9" s="6" customFormat="1" ht="30" thickTop="1" thickBot="1" x14ac:dyDescent="0.25">
      <c r="C153" s="59"/>
      <c r="D153" s="60">
        <v>46162</v>
      </c>
      <c r="E153" s="61" t="s">
        <v>254</v>
      </c>
      <c r="F153" s="96" t="s">
        <v>255</v>
      </c>
      <c r="G153" s="99"/>
      <c r="H153" s="97">
        <v>99415</v>
      </c>
      <c r="I153" s="40">
        <f t="shared" si="1"/>
        <v>-28639435.119800098</v>
      </c>
    </row>
    <row r="154" spans="3:9" s="6" customFormat="1" ht="30" thickTop="1" thickBot="1" x14ac:dyDescent="0.25">
      <c r="C154" s="59"/>
      <c r="D154" s="60">
        <v>46162</v>
      </c>
      <c r="E154" s="61" t="s">
        <v>256</v>
      </c>
      <c r="F154" s="96" t="s">
        <v>257</v>
      </c>
      <c r="G154" s="99"/>
      <c r="H154" s="97">
        <v>583657.80000000005</v>
      </c>
      <c r="I154" s="40">
        <f t="shared" si="1"/>
        <v>-29223092.919800099</v>
      </c>
    </row>
    <row r="155" spans="3:9" s="6" customFormat="1" ht="30" thickTop="1" thickBot="1" x14ac:dyDescent="0.25">
      <c r="C155" s="59"/>
      <c r="D155" s="60">
        <v>46162</v>
      </c>
      <c r="E155" s="61" t="s">
        <v>258</v>
      </c>
      <c r="F155" s="96" t="s">
        <v>15</v>
      </c>
      <c r="G155" s="99"/>
      <c r="H155" s="97">
        <v>5330.5030000000006</v>
      </c>
      <c r="I155" s="40">
        <f t="shared" si="1"/>
        <v>-29228423.422800098</v>
      </c>
    </row>
    <row r="156" spans="3:9" s="6" customFormat="1" ht="30" thickTop="1" thickBot="1" x14ac:dyDescent="0.25">
      <c r="C156" s="59"/>
      <c r="D156" s="60">
        <v>46162</v>
      </c>
      <c r="E156" s="61" t="s">
        <v>258</v>
      </c>
      <c r="F156" s="96" t="s">
        <v>259</v>
      </c>
      <c r="G156" s="99"/>
      <c r="H156" s="97">
        <v>120469.367</v>
      </c>
      <c r="I156" s="40">
        <f t="shared" si="1"/>
        <v>-29348892.789800096</v>
      </c>
    </row>
    <row r="157" spans="3:9" s="6" customFormat="1" ht="30" thickTop="1" thickBot="1" x14ac:dyDescent="0.25">
      <c r="C157" s="59"/>
      <c r="D157" s="60">
        <v>46162</v>
      </c>
      <c r="E157" s="61" t="s">
        <v>260</v>
      </c>
      <c r="F157" s="96" t="s">
        <v>261</v>
      </c>
      <c r="G157" s="99"/>
      <c r="H157" s="97">
        <v>180063</v>
      </c>
      <c r="I157" s="40">
        <f t="shared" si="1"/>
        <v>-29528955.789800096</v>
      </c>
    </row>
    <row r="158" spans="3:9" s="6" customFormat="1" ht="30" thickTop="1" thickBot="1" x14ac:dyDescent="0.25">
      <c r="C158" s="59"/>
      <c r="D158" s="60">
        <v>46162</v>
      </c>
      <c r="E158" s="61" t="s">
        <v>262</v>
      </c>
      <c r="F158" s="96" t="s">
        <v>263</v>
      </c>
      <c r="G158" s="99"/>
      <c r="H158" s="97">
        <v>6844</v>
      </c>
      <c r="I158" s="40">
        <f t="shared" si="1"/>
        <v>-29535799.789800096</v>
      </c>
    </row>
    <row r="159" spans="3:9" s="6" customFormat="1" ht="30" thickTop="1" thickBot="1" x14ac:dyDescent="0.25">
      <c r="C159" s="59"/>
      <c r="D159" s="60">
        <v>46162</v>
      </c>
      <c r="E159" s="61" t="s">
        <v>264</v>
      </c>
      <c r="F159" s="96" t="s">
        <v>265</v>
      </c>
      <c r="G159" s="99"/>
      <c r="H159" s="97">
        <v>245740</v>
      </c>
      <c r="I159" s="40">
        <f t="shared" si="1"/>
        <v>-29781539.789800096</v>
      </c>
    </row>
    <row r="160" spans="3:9" s="6" customFormat="1" ht="30" thickTop="1" thickBot="1" x14ac:dyDescent="0.25">
      <c r="C160" s="59"/>
      <c r="D160" s="60">
        <v>46162</v>
      </c>
      <c r="E160" s="61" t="s">
        <v>266</v>
      </c>
      <c r="F160" s="96" t="s">
        <v>267</v>
      </c>
      <c r="G160" s="99"/>
      <c r="H160" s="97">
        <v>788530</v>
      </c>
      <c r="I160" s="40">
        <f t="shared" si="1"/>
        <v>-30570069.789800096</v>
      </c>
    </row>
    <row r="161" spans="3:9" s="6" customFormat="1" ht="30" thickTop="1" thickBot="1" x14ac:dyDescent="0.25">
      <c r="C161" s="59"/>
      <c r="D161" s="60">
        <v>46163</v>
      </c>
      <c r="E161" s="61"/>
      <c r="F161" s="96" t="s">
        <v>21</v>
      </c>
      <c r="G161" s="99">
        <v>1054688.57</v>
      </c>
      <c r="H161" s="97"/>
      <c r="I161" s="40">
        <f t="shared" si="1"/>
        <v>-29515381.219800096</v>
      </c>
    </row>
    <row r="162" spans="3:9" s="6" customFormat="1" ht="30" thickTop="1" thickBot="1" x14ac:dyDescent="0.25">
      <c r="C162" s="59"/>
      <c r="D162" s="60">
        <v>46163</v>
      </c>
      <c r="E162" s="61" t="s">
        <v>268</v>
      </c>
      <c r="F162" s="96" t="s">
        <v>222</v>
      </c>
      <c r="G162" s="99"/>
      <c r="H162" s="97">
        <v>6136</v>
      </c>
      <c r="I162" s="40">
        <f t="shared" si="1"/>
        <v>-29521517.219800096</v>
      </c>
    </row>
    <row r="163" spans="3:9" s="6" customFormat="1" ht="30" thickTop="1" thickBot="1" x14ac:dyDescent="0.25">
      <c r="C163" s="59"/>
      <c r="D163" s="60">
        <v>46163</v>
      </c>
      <c r="E163" s="61" t="s">
        <v>269</v>
      </c>
      <c r="F163" s="96" t="s">
        <v>154</v>
      </c>
      <c r="G163" s="99"/>
      <c r="H163" s="97">
        <v>6145.2</v>
      </c>
      <c r="I163" s="40">
        <f t="shared" si="1"/>
        <v>-29527662.419800095</v>
      </c>
    </row>
    <row r="164" spans="3:9" s="6" customFormat="1" ht="30" thickTop="1" thickBot="1" x14ac:dyDescent="0.25">
      <c r="C164" s="59"/>
      <c r="D164" s="60">
        <v>46163</v>
      </c>
      <c r="E164" s="61" t="s">
        <v>269</v>
      </c>
      <c r="F164" s="96" t="s">
        <v>270</v>
      </c>
      <c r="G164" s="99"/>
      <c r="H164" s="97">
        <v>128138.8</v>
      </c>
      <c r="I164" s="40">
        <f t="shared" si="1"/>
        <v>-29655801.219800096</v>
      </c>
    </row>
    <row r="165" spans="3:9" s="6" customFormat="1" ht="30" thickTop="1" thickBot="1" x14ac:dyDescent="0.25">
      <c r="C165" s="59"/>
      <c r="D165" s="60">
        <v>46163</v>
      </c>
      <c r="E165" s="61" t="s">
        <v>271</v>
      </c>
      <c r="F165" s="96" t="s">
        <v>15</v>
      </c>
      <c r="G165" s="99"/>
      <c r="H165" s="97">
        <v>31770</v>
      </c>
      <c r="I165" s="40">
        <f t="shared" si="1"/>
        <v>-29687571.219800096</v>
      </c>
    </row>
    <row r="166" spans="3:9" s="6" customFormat="1" ht="30" thickTop="1" thickBot="1" x14ac:dyDescent="0.25">
      <c r="C166" s="59"/>
      <c r="D166" s="60">
        <v>46163</v>
      </c>
      <c r="E166" s="61" t="s">
        <v>271</v>
      </c>
      <c r="F166" s="96" t="s">
        <v>272</v>
      </c>
      <c r="G166" s="99"/>
      <c r="H166" s="97">
        <v>718002</v>
      </c>
      <c r="I166" s="40">
        <f t="shared" si="1"/>
        <v>-30405573.219800096</v>
      </c>
    </row>
    <row r="167" spans="3:9" s="6" customFormat="1" ht="30" thickTop="1" thickBot="1" x14ac:dyDescent="0.25">
      <c r="C167" s="59"/>
      <c r="D167" s="60">
        <v>46163</v>
      </c>
      <c r="E167" s="61" t="s">
        <v>273</v>
      </c>
      <c r="F167" s="96" t="s">
        <v>15</v>
      </c>
      <c r="G167" s="99"/>
      <c r="H167" s="97">
        <v>25891.525500000003</v>
      </c>
      <c r="I167" s="40">
        <f t="shared" si="1"/>
        <v>-30431464.745300096</v>
      </c>
    </row>
    <row r="168" spans="3:9" s="6" customFormat="1" ht="30" thickTop="1" thickBot="1" x14ac:dyDescent="0.25">
      <c r="C168" s="59"/>
      <c r="D168" s="60">
        <v>46163</v>
      </c>
      <c r="E168" s="61" t="s">
        <v>273</v>
      </c>
      <c r="F168" s="96" t="s">
        <v>274</v>
      </c>
      <c r="G168" s="99"/>
      <c r="H168" s="97">
        <v>585148.47450000001</v>
      </c>
      <c r="I168" s="40">
        <f t="shared" si="1"/>
        <v>-31016613.219800096</v>
      </c>
    </row>
    <row r="169" spans="3:9" s="6" customFormat="1" ht="30" thickTop="1" thickBot="1" x14ac:dyDescent="0.25">
      <c r="C169" s="59"/>
      <c r="D169" s="60">
        <v>46163</v>
      </c>
      <c r="E169" s="61" t="s">
        <v>275</v>
      </c>
      <c r="F169" s="96" t="s">
        <v>276</v>
      </c>
      <c r="G169" s="99"/>
      <c r="H169" s="97">
        <v>30000</v>
      </c>
      <c r="I169" s="40">
        <f t="shared" si="1"/>
        <v>-31046613.219800096</v>
      </c>
    </row>
    <row r="170" spans="3:9" s="6" customFormat="1" ht="30" thickTop="1" thickBot="1" x14ac:dyDescent="0.25">
      <c r="C170" s="59"/>
      <c r="D170" s="60">
        <v>46163</v>
      </c>
      <c r="E170" s="61" t="s">
        <v>277</v>
      </c>
      <c r="F170" s="96" t="s">
        <v>278</v>
      </c>
      <c r="G170" s="99"/>
      <c r="H170" s="97">
        <v>180000</v>
      </c>
      <c r="I170" s="40">
        <f t="shared" si="1"/>
        <v>-31226613.219800096</v>
      </c>
    </row>
    <row r="171" spans="3:9" s="6" customFormat="1" ht="30" thickTop="1" thickBot="1" x14ac:dyDescent="0.25">
      <c r="C171" s="59"/>
      <c r="D171" s="60">
        <v>46163</v>
      </c>
      <c r="E171" s="61" t="s">
        <v>279</v>
      </c>
      <c r="F171" s="96" t="s">
        <v>15</v>
      </c>
      <c r="G171" s="99"/>
      <c r="H171" s="97">
        <v>2124</v>
      </c>
      <c r="I171" s="40">
        <f t="shared" si="1"/>
        <v>-31228737.219800096</v>
      </c>
    </row>
    <row r="172" spans="3:9" s="6" customFormat="1" ht="30" thickTop="1" thickBot="1" x14ac:dyDescent="0.25">
      <c r="C172" s="59"/>
      <c r="D172" s="60">
        <v>46163</v>
      </c>
      <c r="E172" s="61" t="s">
        <v>279</v>
      </c>
      <c r="F172" s="96" t="s">
        <v>134</v>
      </c>
      <c r="G172" s="99"/>
      <c r="H172" s="97">
        <v>48002.400000000001</v>
      </c>
      <c r="I172" s="40">
        <f t="shared" si="1"/>
        <v>-31276739.619800095</v>
      </c>
    </row>
    <row r="173" spans="3:9" s="6" customFormat="1" ht="30" thickTop="1" thickBot="1" x14ac:dyDescent="0.25">
      <c r="C173" s="59"/>
      <c r="D173" s="60">
        <v>46163</v>
      </c>
      <c r="E173" s="61" t="s">
        <v>280</v>
      </c>
      <c r="F173" s="96" t="s">
        <v>15</v>
      </c>
      <c r="G173" s="99"/>
      <c r="H173" s="97">
        <v>2778.3445000000002</v>
      </c>
      <c r="I173" s="40">
        <f t="shared" si="1"/>
        <v>-31279517.964300096</v>
      </c>
    </row>
    <row r="174" spans="3:9" s="6" customFormat="1" ht="30" thickTop="1" thickBot="1" x14ac:dyDescent="0.25">
      <c r="C174" s="59"/>
      <c r="D174" s="60">
        <v>46163</v>
      </c>
      <c r="E174" s="61" t="s">
        <v>280</v>
      </c>
      <c r="F174" s="96" t="s">
        <v>281</v>
      </c>
      <c r="G174" s="99"/>
      <c r="H174" s="97">
        <v>62790.595500000003</v>
      </c>
      <c r="I174" s="40">
        <f t="shared" si="1"/>
        <v>-31342308.559800096</v>
      </c>
    </row>
    <row r="175" spans="3:9" s="6" customFormat="1" ht="30" thickTop="1" thickBot="1" x14ac:dyDescent="0.25">
      <c r="C175" s="59"/>
      <c r="D175" s="60">
        <v>46163</v>
      </c>
      <c r="E175" s="61" t="s">
        <v>282</v>
      </c>
      <c r="F175" s="96" t="s">
        <v>15</v>
      </c>
      <c r="G175" s="99"/>
      <c r="H175" s="97">
        <v>3555</v>
      </c>
      <c r="I175" s="40">
        <f t="shared" si="1"/>
        <v>-31345863.559800096</v>
      </c>
    </row>
    <row r="176" spans="3:9" s="6" customFormat="1" ht="30" thickTop="1" thickBot="1" x14ac:dyDescent="0.25">
      <c r="C176" s="59"/>
      <c r="D176" s="60">
        <v>46163</v>
      </c>
      <c r="E176" s="61" t="s">
        <v>282</v>
      </c>
      <c r="F176" s="96" t="s">
        <v>283</v>
      </c>
      <c r="G176" s="99"/>
      <c r="H176" s="97">
        <v>80343</v>
      </c>
      <c r="I176" s="40">
        <f t="shared" si="1"/>
        <v>-31426206.559800096</v>
      </c>
    </row>
    <row r="177" spans="3:9" s="6" customFormat="1" ht="30" thickTop="1" thickBot="1" x14ac:dyDescent="0.25">
      <c r="C177" s="59"/>
      <c r="D177" s="60">
        <v>46164</v>
      </c>
      <c r="E177" s="61"/>
      <c r="F177" s="96" t="s">
        <v>21</v>
      </c>
      <c r="G177" s="99">
        <v>3447074.56</v>
      </c>
      <c r="H177" s="97"/>
      <c r="I177" s="40">
        <f t="shared" si="1"/>
        <v>-27979131.999800097</v>
      </c>
    </row>
    <row r="178" spans="3:9" s="6" customFormat="1" ht="30" thickTop="1" thickBot="1" x14ac:dyDescent="0.25">
      <c r="C178" s="59"/>
      <c r="D178" s="60">
        <v>46164</v>
      </c>
      <c r="E178" s="61" t="s">
        <v>284</v>
      </c>
      <c r="F178" s="96" t="s">
        <v>15</v>
      </c>
      <c r="G178" s="99"/>
      <c r="H178" s="97">
        <v>35577.838000000003</v>
      </c>
      <c r="I178" s="40">
        <f t="shared" si="1"/>
        <v>-28014709.837800097</v>
      </c>
    </row>
    <row r="179" spans="3:9" s="6" customFormat="1" ht="30" thickTop="1" thickBot="1" x14ac:dyDescent="0.25">
      <c r="C179" s="59"/>
      <c r="D179" s="60">
        <v>46164</v>
      </c>
      <c r="E179" s="61" t="s">
        <v>284</v>
      </c>
      <c r="F179" s="96" t="s">
        <v>285</v>
      </c>
      <c r="G179" s="99"/>
      <c r="H179" s="97">
        <v>804059.14199999999</v>
      </c>
      <c r="I179" s="40">
        <f t="shared" si="1"/>
        <v>-28818768.979800098</v>
      </c>
    </row>
    <row r="180" spans="3:9" s="6" customFormat="1" ht="30" thickTop="1" thickBot="1" x14ac:dyDescent="0.25">
      <c r="C180" s="59"/>
      <c r="D180" s="60">
        <v>46164</v>
      </c>
      <c r="E180" s="61" t="s">
        <v>286</v>
      </c>
      <c r="F180" s="96" t="s">
        <v>247</v>
      </c>
      <c r="G180" s="99"/>
      <c r="H180" s="97">
        <v>78791.55</v>
      </c>
      <c r="I180" s="40">
        <f t="shared" si="1"/>
        <v>-28897560.529800098</v>
      </c>
    </row>
    <row r="181" spans="3:9" s="6" customFormat="1" ht="30" thickTop="1" thickBot="1" x14ac:dyDescent="0.25">
      <c r="C181" s="59"/>
      <c r="D181" s="60">
        <v>46164</v>
      </c>
      <c r="E181" s="61" t="s">
        <v>287</v>
      </c>
      <c r="F181" s="96" t="s">
        <v>288</v>
      </c>
      <c r="G181" s="99"/>
      <c r="H181" s="97">
        <v>314354</v>
      </c>
      <c r="I181" s="40">
        <f t="shared" si="1"/>
        <v>-29211914.529800098</v>
      </c>
    </row>
    <row r="182" spans="3:9" s="6" customFormat="1" ht="30" thickTop="1" thickBot="1" x14ac:dyDescent="0.25">
      <c r="C182" s="59"/>
      <c r="D182" s="60">
        <v>46164</v>
      </c>
      <c r="E182" s="61" t="s">
        <v>289</v>
      </c>
      <c r="F182" s="96" t="s">
        <v>126</v>
      </c>
      <c r="G182" s="99"/>
      <c r="H182" s="97">
        <v>156600</v>
      </c>
      <c r="I182" s="40">
        <f t="shared" si="1"/>
        <v>-29368514.529800098</v>
      </c>
    </row>
    <row r="183" spans="3:9" s="6" customFormat="1" ht="30" thickTop="1" thickBot="1" x14ac:dyDescent="0.25">
      <c r="C183" s="59"/>
      <c r="D183" s="60">
        <v>46164</v>
      </c>
      <c r="E183" s="61" t="s">
        <v>290</v>
      </c>
      <c r="F183" s="96" t="s">
        <v>15</v>
      </c>
      <c r="G183" s="99"/>
      <c r="H183" s="97">
        <v>4504</v>
      </c>
      <c r="I183" s="40">
        <f t="shared" si="1"/>
        <v>-29373018.529800098</v>
      </c>
    </row>
    <row r="184" spans="3:9" s="6" customFormat="1" ht="30" thickTop="1" thickBot="1" x14ac:dyDescent="0.25">
      <c r="C184" s="59"/>
      <c r="D184" s="60">
        <v>46164</v>
      </c>
      <c r="E184" s="61" t="s">
        <v>290</v>
      </c>
      <c r="F184" s="96" t="s">
        <v>66</v>
      </c>
      <c r="G184" s="99"/>
      <c r="H184" s="97">
        <v>100702.39999999999</v>
      </c>
      <c r="I184" s="40">
        <f t="shared" si="1"/>
        <v>-29473720.929800097</v>
      </c>
    </row>
    <row r="185" spans="3:9" s="6" customFormat="1" ht="30" thickTop="1" thickBot="1" x14ac:dyDescent="0.25">
      <c r="C185" s="59"/>
      <c r="D185" s="60">
        <v>46164</v>
      </c>
      <c r="E185" s="61" t="s">
        <v>291</v>
      </c>
      <c r="F185" s="96" t="s">
        <v>15</v>
      </c>
      <c r="G185" s="99"/>
      <c r="H185" s="97">
        <v>1962.1000000000001</v>
      </c>
      <c r="I185" s="40">
        <f t="shared" si="1"/>
        <v>-29475683.029800098</v>
      </c>
    </row>
    <row r="186" spans="3:9" s="6" customFormat="1" ht="30" thickTop="1" thickBot="1" x14ac:dyDescent="0.25">
      <c r="C186" s="59"/>
      <c r="D186" s="60">
        <v>46164</v>
      </c>
      <c r="E186" s="61" t="s">
        <v>291</v>
      </c>
      <c r="F186" s="96" t="s">
        <v>171</v>
      </c>
      <c r="G186" s="99"/>
      <c r="H186" s="97">
        <v>43040.74</v>
      </c>
      <c r="I186" s="40">
        <f t="shared" si="1"/>
        <v>-29518723.769800097</v>
      </c>
    </row>
    <row r="187" spans="3:9" s="6" customFormat="1" ht="30" thickTop="1" thickBot="1" x14ac:dyDescent="0.25">
      <c r="C187" s="59"/>
      <c r="D187" s="60">
        <v>46164</v>
      </c>
      <c r="E187" s="61" t="s">
        <v>292</v>
      </c>
      <c r="F187" s="96" t="s">
        <v>293</v>
      </c>
      <c r="G187" s="99"/>
      <c r="H187" s="97">
        <v>47896.2</v>
      </c>
      <c r="I187" s="40">
        <f t="shared" si="1"/>
        <v>-29566619.969800096</v>
      </c>
    </row>
    <row r="188" spans="3:9" s="6" customFormat="1" ht="30" thickTop="1" thickBot="1" x14ac:dyDescent="0.25">
      <c r="C188" s="59"/>
      <c r="D188" s="60">
        <v>46164</v>
      </c>
      <c r="E188" s="61" t="s">
        <v>294</v>
      </c>
      <c r="F188" s="96" t="s">
        <v>293</v>
      </c>
      <c r="G188" s="99"/>
      <c r="H188" s="97">
        <v>12319.2</v>
      </c>
      <c r="I188" s="40">
        <f t="shared" si="1"/>
        <v>-29578939.169800095</v>
      </c>
    </row>
    <row r="189" spans="3:9" s="6" customFormat="1" ht="30" thickTop="1" thickBot="1" x14ac:dyDescent="0.25">
      <c r="C189" s="59"/>
      <c r="D189" s="60">
        <v>46167</v>
      </c>
      <c r="E189" s="61"/>
      <c r="F189" s="96" t="s">
        <v>21</v>
      </c>
      <c r="G189" s="99">
        <v>4206114.37</v>
      </c>
      <c r="H189" s="97"/>
      <c r="I189" s="40">
        <f t="shared" si="1"/>
        <v>-25372824.799800094</v>
      </c>
    </row>
    <row r="190" spans="3:9" s="6" customFormat="1" ht="30" thickTop="1" thickBot="1" x14ac:dyDescent="0.25">
      <c r="C190" s="59"/>
      <c r="D190" s="60">
        <v>46167</v>
      </c>
      <c r="E190" s="61" t="s">
        <v>295</v>
      </c>
      <c r="F190" s="96" t="s">
        <v>267</v>
      </c>
      <c r="G190" s="99"/>
      <c r="H190" s="97">
        <v>1335420</v>
      </c>
      <c r="I190" s="40">
        <f t="shared" si="1"/>
        <v>-26708244.799800094</v>
      </c>
    </row>
    <row r="191" spans="3:9" s="6" customFormat="1" ht="30" thickTop="1" thickBot="1" x14ac:dyDescent="0.25">
      <c r="C191" s="59"/>
      <c r="D191" s="60">
        <v>46168</v>
      </c>
      <c r="E191" s="61"/>
      <c r="F191" s="96" t="s">
        <v>21</v>
      </c>
      <c r="G191" s="99">
        <v>116120.62</v>
      </c>
      <c r="H191" s="97"/>
      <c r="I191" s="40">
        <f t="shared" si="1"/>
        <v>-26592124.179800093</v>
      </c>
    </row>
    <row r="192" spans="3:9" s="6" customFormat="1" ht="30" thickTop="1" thickBot="1" x14ac:dyDescent="0.25">
      <c r="C192" s="59"/>
      <c r="D192" s="60">
        <v>46168</v>
      </c>
      <c r="E192" s="61" t="s">
        <v>296</v>
      </c>
      <c r="F192" s="96" t="s">
        <v>15</v>
      </c>
      <c r="G192" s="99"/>
      <c r="H192" s="97">
        <v>13767.800999999999</v>
      </c>
      <c r="I192" s="40">
        <f t="shared" si="1"/>
        <v>-26605891.980800092</v>
      </c>
    </row>
    <row r="193" spans="3:9" s="6" customFormat="1" ht="30" thickTop="1" thickBot="1" x14ac:dyDescent="0.25">
      <c r="C193" s="59"/>
      <c r="D193" s="60">
        <v>46168</v>
      </c>
      <c r="E193" s="61" t="s">
        <v>296</v>
      </c>
      <c r="F193" s="96" t="s">
        <v>285</v>
      </c>
      <c r="G193" s="99"/>
      <c r="H193" s="97">
        <v>311152.299</v>
      </c>
      <c r="I193" s="40">
        <f t="shared" si="1"/>
        <v>-26917044.279800091</v>
      </c>
    </row>
    <row r="194" spans="3:9" s="6" customFormat="1" ht="30" thickTop="1" thickBot="1" x14ac:dyDescent="0.25">
      <c r="C194" s="59"/>
      <c r="D194" s="60">
        <v>46169</v>
      </c>
      <c r="E194" s="61"/>
      <c r="F194" s="96" t="s">
        <v>21</v>
      </c>
      <c r="G194" s="99">
        <v>2247883.89</v>
      </c>
      <c r="H194" s="97"/>
      <c r="I194" s="40">
        <f t="shared" si="1"/>
        <v>-24669160.38980009</v>
      </c>
    </row>
    <row r="195" spans="3:9" s="6" customFormat="1" ht="30" thickTop="1" thickBot="1" x14ac:dyDescent="0.25">
      <c r="C195" s="59"/>
      <c r="D195" s="60">
        <v>46169</v>
      </c>
      <c r="E195" s="61" t="s">
        <v>297</v>
      </c>
      <c r="F195" s="96" t="s">
        <v>298</v>
      </c>
      <c r="G195" s="99"/>
      <c r="H195" s="97">
        <v>92234.7</v>
      </c>
      <c r="I195" s="40">
        <f t="shared" si="1"/>
        <v>-24761395.08980009</v>
      </c>
    </row>
    <row r="196" spans="3:9" s="6" customFormat="1" ht="30" thickTop="1" thickBot="1" x14ac:dyDescent="0.25">
      <c r="C196" s="59"/>
      <c r="D196" s="60">
        <v>46169</v>
      </c>
      <c r="E196" s="61" t="s">
        <v>299</v>
      </c>
      <c r="F196" s="96" t="s">
        <v>300</v>
      </c>
      <c r="G196" s="99"/>
      <c r="H196" s="97">
        <v>10667.922</v>
      </c>
      <c r="I196" s="40">
        <f t="shared" si="1"/>
        <v>-24772063.011800088</v>
      </c>
    </row>
    <row r="197" spans="3:9" s="6" customFormat="1" ht="30" thickTop="1" thickBot="1" x14ac:dyDescent="0.25">
      <c r="C197" s="59"/>
      <c r="D197" s="60">
        <v>46169</v>
      </c>
      <c r="E197" s="61" t="s">
        <v>301</v>
      </c>
      <c r="F197" s="96" t="s">
        <v>302</v>
      </c>
      <c r="G197" s="99"/>
      <c r="H197" s="97">
        <v>44486</v>
      </c>
      <c r="I197" s="40">
        <f t="shared" si="1"/>
        <v>-24816549.011800088</v>
      </c>
    </row>
    <row r="198" spans="3:9" s="6" customFormat="1" ht="30" thickTop="1" thickBot="1" x14ac:dyDescent="0.25">
      <c r="C198" s="59"/>
      <c r="D198" s="60">
        <v>46169</v>
      </c>
      <c r="E198" s="61" t="s">
        <v>303</v>
      </c>
      <c r="F198" s="96" t="s">
        <v>302</v>
      </c>
      <c r="G198" s="99"/>
      <c r="H198" s="97">
        <v>246844.2</v>
      </c>
      <c r="I198" s="40">
        <f t="shared" si="1"/>
        <v>-25063393.211800087</v>
      </c>
    </row>
    <row r="199" spans="3:9" s="6" customFormat="1" ht="30" thickTop="1" thickBot="1" x14ac:dyDescent="0.25">
      <c r="C199" s="59"/>
      <c r="D199" s="60">
        <v>46169</v>
      </c>
      <c r="E199" s="61" t="s">
        <v>304</v>
      </c>
      <c r="F199" s="96" t="s">
        <v>305</v>
      </c>
      <c r="G199" s="99"/>
      <c r="H199" s="97">
        <v>250000</v>
      </c>
      <c r="I199" s="40">
        <f t="shared" si="1"/>
        <v>-25313393.211800087</v>
      </c>
    </row>
    <row r="200" spans="3:9" s="6" customFormat="1" ht="30" thickTop="1" thickBot="1" x14ac:dyDescent="0.25">
      <c r="C200" s="59"/>
      <c r="D200" s="60">
        <v>46170</v>
      </c>
      <c r="E200" s="61"/>
      <c r="F200" s="96" t="s">
        <v>21</v>
      </c>
      <c r="G200" s="99">
        <v>3968581.2</v>
      </c>
      <c r="H200" s="97"/>
      <c r="I200" s="40">
        <f t="shared" si="1"/>
        <v>-21344812.011800088</v>
      </c>
    </row>
    <row r="201" spans="3:9" s="6" customFormat="1" ht="30" thickTop="1" thickBot="1" x14ac:dyDescent="0.25">
      <c r="C201" s="59"/>
      <c r="D201" s="60">
        <v>46171</v>
      </c>
      <c r="E201" s="61"/>
      <c r="F201" s="96" t="s">
        <v>21</v>
      </c>
      <c r="G201" s="99">
        <v>3899036.23</v>
      </c>
      <c r="H201" s="97"/>
      <c r="I201" s="40">
        <f t="shared" si="1"/>
        <v>-17445775.781800088</v>
      </c>
    </row>
    <row r="202" spans="3:9" s="6" customFormat="1" ht="30" thickTop="1" thickBot="1" x14ac:dyDescent="0.25">
      <c r="C202" s="59"/>
      <c r="D202" s="60">
        <v>46171</v>
      </c>
      <c r="E202" s="61" t="s">
        <v>306</v>
      </c>
      <c r="F202" s="96" t="s">
        <v>307</v>
      </c>
      <c r="G202" s="99"/>
      <c r="H202" s="97">
        <v>38290</v>
      </c>
      <c r="I202" s="40">
        <f t="shared" si="1"/>
        <v>-17484065.781800088</v>
      </c>
    </row>
    <row r="203" spans="3:9" s="6" customFormat="1" ht="30" thickTop="1" thickBot="1" x14ac:dyDescent="0.25">
      <c r="C203" s="59"/>
      <c r="D203" s="60">
        <v>46171</v>
      </c>
      <c r="E203" s="61" t="s">
        <v>308</v>
      </c>
      <c r="F203" s="96" t="s">
        <v>307</v>
      </c>
      <c r="G203" s="99"/>
      <c r="H203" s="97">
        <v>40810</v>
      </c>
      <c r="I203" s="40">
        <f t="shared" si="1"/>
        <v>-17524875.781800088</v>
      </c>
    </row>
    <row r="204" spans="3:9" s="6" customFormat="1" ht="30" thickTop="1" thickBot="1" x14ac:dyDescent="0.25">
      <c r="C204" s="59"/>
      <c r="D204" s="60">
        <v>46171</v>
      </c>
      <c r="E204" s="61" t="s">
        <v>309</v>
      </c>
      <c r="F204" s="96" t="s">
        <v>15</v>
      </c>
      <c r="G204" s="99"/>
      <c r="H204" s="97">
        <v>480</v>
      </c>
      <c r="I204" s="40">
        <f t="shared" si="1"/>
        <v>-17525355.781800088</v>
      </c>
    </row>
    <row r="205" spans="3:9" s="6" customFormat="1" ht="30" thickTop="1" thickBot="1" x14ac:dyDescent="0.25">
      <c r="C205" s="59"/>
      <c r="D205" s="60">
        <v>46171</v>
      </c>
      <c r="E205" s="61" t="s">
        <v>309</v>
      </c>
      <c r="F205" s="96" t="s">
        <v>310</v>
      </c>
      <c r="G205" s="99"/>
      <c r="H205" s="97">
        <v>10848</v>
      </c>
      <c r="I205" s="40">
        <f t="shared" si="1"/>
        <v>-17536203.781800088</v>
      </c>
    </row>
    <row r="206" spans="3:9" s="6" customFormat="1" ht="87" thickTop="1" thickBot="1" x14ac:dyDescent="0.25">
      <c r="C206" s="59"/>
      <c r="D206" s="60">
        <v>46173</v>
      </c>
      <c r="E206" s="61"/>
      <c r="F206" s="96" t="s">
        <v>311</v>
      </c>
      <c r="G206" s="99">
        <v>264320</v>
      </c>
      <c r="H206" s="97"/>
      <c r="I206" s="40">
        <f t="shared" si="1"/>
        <v>-17271883.781800088</v>
      </c>
    </row>
    <row r="207" spans="3:9" s="6" customFormat="1" ht="87" thickTop="1" thickBot="1" x14ac:dyDescent="0.25">
      <c r="C207" s="59"/>
      <c r="D207" s="60">
        <v>46173</v>
      </c>
      <c r="E207" s="61"/>
      <c r="F207" s="96" t="s">
        <v>312</v>
      </c>
      <c r="G207" s="99">
        <v>206736</v>
      </c>
      <c r="H207" s="97"/>
      <c r="I207" s="40">
        <f t="shared" si="1"/>
        <v>-17065147.781800088</v>
      </c>
    </row>
    <row r="208" spans="3:9" s="6" customFormat="1" ht="87" thickTop="1" thickBot="1" x14ac:dyDescent="0.25">
      <c r="C208" s="59"/>
      <c r="D208" s="60">
        <v>46173</v>
      </c>
      <c r="E208" s="61"/>
      <c r="F208" s="96" t="s">
        <v>313</v>
      </c>
      <c r="G208" s="99">
        <v>140821.20000000001</v>
      </c>
      <c r="H208" s="97"/>
      <c r="I208" s="40">
        <f t="shared" si="1"/>
        <v>-16924326.581800088</v>
      </c>
    </row>
    <row r="209" spans="3:9" s="6" customFormat="1" ht="87" thickTop="1" thickBot="1" x14ac:dyDescent="0.25">
      <c r="C209" s="59"/>
      <c r="D209" s="60">
        <v>46173</v>
      </c>
      <c r="E209" s="61"/>
      <c r="F209" s="96" t="s">
        <v>314</v>
      </c>
      <c r="G209" s="99">
        <v>55308.959999999999</v>
      </c>
      <c r="H209" s="97"/>
      <c r="I209" s="40">
        <f t="shared" si="1"/>
        <v>-16869017.621800087</v>
      </c>
    </row>
    <row r="210" spans="3:9" s="6" customFormat="1" ht="87" thickTop="1" thickBot="1" x14ac:dyDescent="0.25">
      <c r="C210" s="59"/>
      <c r="D210" s="60">
        <v>46173</v>
      </c>
      <c r="E210" s="61"/>
      <c r="F210" s="96" t="s">
        <v>315</v>
      </c>
      <c r="G210" s="99">
        <v>276850</v>
      </c>
      <c r="H210" s="97"/>
      <c r="I210" s="40">
        <f t="shared" si="1"/>
        <v>-16592167.621800087</v>
      </c>
    </row>
    <row r="211" spans="3:9" s="6" customFormat="1" ht="18" thickTop="1" thickBot="1" x14ac:dyDescent="0.25">
      <c r="C211" s="59"/>
      <c r="D211" s="60">
        <v>46009</v>
      </c>
      <c r="E211" s="61" t="s">
        <v>316</v>
      </c>
      <c r="F211" s="96"/>
      <c r="G211" s="99">
        <v>42790</v>
      </c>
      <c r="H211" s="97"/>
      <c r="I211" s="40">
        <f t="shared" si="1"/>
        <v>-16549377.621800087</v>
      </c>
    </row>
    <row r="212" spans="3:9" s="6" customFormat="1" ht="18" thickTop="1" thickBot="1" x14ac:dyDescent="0.25">
      <c r="C212" s="59"/>
      <c r="D212" s="60">
        <v>46017</v>
      </c>
      <c r="E212" s="61" t="s">
        <v>317</v>
      </c>
      <c r="F212" s="96"/>
      <c r="G212" s="99">
        <v>218327.80000000002</v>
      </c>
      <c r="H212" s="97"/>
      <c r="I212" s="40">
        <f t="shared" ref="I212:I225" si="2">I211+G212-H212</f>
        <v>-16331049.821800087</v>
      </c>
    </row>
    <row r="213" spans="3:9" s="6" customFormat="1" ht="18" hidden="1" thickTop="1" thickBot="1" x14ac:dyDescent="0.25">
      <c r="C213" s="59"/>
      <c r="D213" s="60"/>
      <c r="E213" s="61"/>
      <c r="F213" s="96"/>
      <c r="G213" s="99"/>
      <c r="H213" s="97"/>
      <c r="I213" s="40">
        <f t="shared" si="2"/>
        <v>-16331049.821800087</v>
      </c>
    </row>
    <row r="214" spans="3:9" s="6" customFormat="1" ht="18" hidden="1" thickTop="1" thickBot="1" x14ac:dyDescent="0.25">
      <c r="C214" s="59"/>
      <c r="D214" s="60"/>
      <c r="E214" s="61"/>
      <c r="F214" s="96"/>
      <c r="G214" s="99"/>
      <c r="H214" s="97"/>
      <c r="I214" s="40">
        <f t="shared" si="2"/>
        <v>-16331049.821800087</v>
      </c>
    </row>
    <row r="215" spans="3:9" s="6" customFormat="1" ht="18" hidden="1" thickTop="1" thickBot="1" x14ac:dyDescent="0.25">
      <c r="C215" s="59"/>
      <c r="D215" s="60"/>
      <c r="E215" s="61"/>
      <c r="F215" s="96"/>
      <c r="G215" s="99"/>
      <c r="H215" s="97"/>
      <c r="I215" s="40">
        <f t="shared" si="2"/>
        <v>-16331049.821800087</v>
      </c>
    </row>
    <row r="216" spans="3:9" s="6" customFormat="1" ht="18" hidden="1" thickTop="1" thickBot="1" x14ac:dyDescent="0.25">
      <c r="C216" s="59"/>
      <c r="D216" s="60"/>
      <c r="E216" s="61"/>
      <c r="F216" s="96"/>
      <c r="G216" s="99"/>
      <c r="H216" s="97"/>
      <c r="I216" s="40">
        <f t="shared" si="2"/>
        <v>-16331049.821800087</v>
      </c>
    </row>
    <row r="217" spans="3:9" s="6" customFormat="1" ht="18" hidden="1" thickTop="1" thickBot="1" x14ac:dyDescent="0.25">
      <c r="C217" s="59"/>
      <c r="D217" s="60"/>
      <c r="E217" s="61"/>
      <c r="F217" s="96"/>
      <c r="G217" s="99"/>
      <c r="H217" s="97"/>
      <c r="I217" s="40">
        <f t="shared" si="2"/>
        <v>-16331049.821800087</v>
      </c>
    </row>
    <row r="218" spans="3:9" s="6" customFormat="1" ht="18" hidden="1" thickTop="1" thickBot="1" x14ac:dyDescent="0.25">
      <c r="C218" s="59"/>
      <c r="D218" s="60"/>
      <c r="E218" s="61"/>
      <c r="F218" s="96"/>
      <c r="G218" s="99"/>
      <c r="H218" s="97"/>
      <c r="I218" s="40">
        <f t="shared" si="2"/>
        <v>-16331049.821800087</v>
      </c>
    </row>
    <row r="219" spans="3:9" s="6" customFormat="1" ht="18" hidden="1" thickTop="1" thickBot="1" x14ac:dyDescent="0.25">
      <c r="C219" s="59"/>
      <c r="D219" s="60"/>
      <c r="E219" s="61"/>
      <c r="F219" s="96"/>
      <c r="G219" s="99"/>
      <c r="H219" s="97"/>
      <c r="I219" s="40">
        <f t="shared" si="2"/>
        <v>-16331049.821800087</v>
      </c>
    </row>
    <row r="220" spans="3:9" s="6" customFormat="1" ht="18" hidden="1" thickTop="1" thickBot="1" x14ac:dyDescent="0.25">
      <c r="C220" s="59"/>
      <c r="D220" s="60"/>
      <c r="E220" s="61"/>
      <c r="F220" s="96"/>
      <c r="G220" s="99"/>
      <c r="H220" s="97"/>
      <c r="I220" s="40">
        <f t="shared" si="2"/>
        <v>-16331049.821800087</v>
      </c>
    </row>
    <row r="221" spans="3:9" s="6" customFormat="1" ht="18" hidden="1" thickTop="1" thickBot="1" x14ac:dyDescent="0.25">
      <c r="C221" s="59"/>
      <c r="D221" s="60"/>
      <c r="E221" s="61"/>
      <c r="F221" s="96"/>
      <c r="G221" s="99"/>
      <c r="H221" s="97"/>
      <c r="I221" s="40">
        <f t="shared" si="2"/>
        <v>-16331049.821800087</v>
      </c>
    </row>
    <row r="222" spans="3:9" s="6" customFormat="1" ht="18" hidden="1" thickTop="1" thickBot="1" x14ac:dyDescent="0.25">
      <c r="C222" s="59"/>
      <c r="D222" s="60"/>
      <c r="E222" s="61"/>
      <c r="F222" s="96"/>
      <c r="G222" s="99"/>
      <c r="H222" s="97"/>
      <c r="I222" s="40">
        <f t="shared" si="2"/>
        <v>-16331049.821800087</v>
      </c>
    </row>
    <row r="223" spans="3:9" s="6" customFormat="1" ht="18" hidden="1" thickTop="1" thickBot="1" x14ac:dyDescent="0.25">
      <c r="C223" s="59"/>
      <c r="D223" s="60"/>
      <c r="E223" s="61"/>
      <c r="F223" s="96"/>
      <c r="G223" s="99"/>
      <c r="H223" s="97"/>
      <c r="I223" s="40">
        <f t="shared" si="2"/>
        <v>-16331049.821800087</v>
      </c>
    </row>
    <row r="224" spans="3:9" s="6" customFormat="1" ht="18" hidden="1" thickTop="1" thickBot="1" x14ac:dyDescent="0.25">
      <c r="C224" s="59"/>
      <c r="D224" s="60"/>
      <c r="E224" s="61"/>
      <c r="F224" s="96"/>
      <c r="G224" s="99"/>
      <c r="H224" s="97"/>
      <c r="I224" s="40">
        <f t="shared" si="2"/>
        <v>-16331049.821800087</v>
      </c>
    </row>
    <row r="225" spans="3:95" s="6" customFormat="1" ht="18" hidden="1" thickTop="1" thickBot="1" x14ac:dyDescent="0.25">
      <c r="C225" s="59"/>
      <c r="D225" s="60"/>
      <c r="E225" s="64"/>
      <c r="F225" s="62"/>
      <c r="G225" s="76"/>
      <c r="H225" s="63"/>
      <c r="I225" s="40">
        <f t="shared" si="2"/>
        <v>-16331049.821800087</v>
      </c>
    </row>
    <row r="226" spans="3:95" s="11" customFormat="1" ht="18" thickTop="1" thickBot="1" x14ac:dyDescent="0.25">
      <c r="C226" s="230" t="s">
        <v>8</v>
      </c>
      <c r="D226" s="231"/>
      <c r="E226" s="231"/>
      <c r="F226" s="231"/>
      <c r="G226" s="85">
        <f>SUM(G15:G225)</f>
        <v>39670959.520000003</v>
      </c>
      <c r="H226" s="85">
        <f>SUM(H15:H225)</f>
        <v>44576907.182000004</v>
      </c>
      <c r="I226" s="86">
        <f>+I14+G226-H226</f>
        <v>-16331049.82180009</v>
      </c>
      <c r="J226" s="24">
        <f>+I226-'[1]CTA. RECOLECTORA AUXILIAR 3001'!$J$1105</f>
        <v>0</v>
      </c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</row>
    <row r="227" spans="3:95" s="11" customFormat="1" ht="17.25" thickTop="1" x14ac:dyDescent="0.2">
      <c r="C227" s="125"/>
      <c r="D227" s="125"/>
      <c r="E227" s="125"/>
      <c r="F227" s="125"/>
      <c r="G227" s="126"/>
      <c r="H227" s="126"/>
      <c r="I227" s="84"/>
      <c r="J227" s="24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</row>
    <row r="228" spans="3:95" s="11" customFormat="1" ht="16.5" x14ac:dyDescent="0.2">
      <c r="C228" s="125"/>
      <c r="D228" s="125"/>
      <c r="E228" s="125"/>
      <c r="F228" s="125"/>
      <c r="G228" s="126"/>
      <c r="H228" s="126"/>
      <c r="I228" s="84"/>
      <c r="J228" s="24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</row>
    <row r="229" spans="3:95" s="11" customFormat="1" ht="16.5" x14ac:dyDescent="0.2">
      <c r="C229" s="5"/>
      <c r="D229" s="5"/>
      <c r="E229" s="77" t="s">
        <v>33</v>
      </c>
      <c r="F229" s="78"/>
      <c r="G229" s="8" t="s">
        <v>41</v>
      </c>
      <c r="H229" s="78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</row>
    <row r="230" spans="3:95" s="11" customFormat="1" ht="16.5" x14ac:dyDescent="0.2">
      <c r="C230" s="5"/>
      <c r="D230" s="5"/>
      <c r="E230" s="77" t="s">
        <v>28</v>
      </c>
      <c r="F230" s="78"/>
      <c r="G230" s="8"/>
      <c r="H230" s="77" t="s">
        <v>29</v>
      </c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</row>
    <row r="231" spans="3:95" s="11" customFormat="1" ht="16.5" x14ac:dyDescent="0.2">
      <c r="C231" s="5"/>
      <c r="D231" s="5"/>
      <c r="E231" s="77" t="s">
        <v>30</v>
      </c>
      <c r="F231" s="78"/>
      <c r="G231" s="8"/>
      <c r="H231" s="77" t="s">
        <v>341</v>
      </c>
      <c r="J231" s="22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</row>
    <row r="232" spans="3:95" s="11" customFormat="1" ht="16.5" x14ac:dyDescent="0.2">
      <c r="C232" s="5"/>
      <c r="D232" s="5"/>
      <c r="E232" s="77" t="s">
        <v>31</v>
      </c>
      <c r="F232" s="78"/>
      <c r="G232" s="8"/>
      <c r="H232" s="77" t="s">
        <v>43</v>
      </c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</row>
    <row r="233" spans="3:95" s="11" customFormat="1" ht="16.5" x14ac:dyDescent="0.2">
      <c r="C233" s="5"/>
      <c r="D233" s="5"/>
      <c r="E233" s="77"/>
      <c r="F233" s="78"/>
      <c r="G233" s="77"/>
      <c r="H233" s="8"/>
      <c r="I233" s="8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</row>
    <row r="234" spans="3:95" s="11" customFormat="1" ht="16.5" x14ac:dyDescent="0.2">
      <c r="C234" s="5"/>
      <c r="D234" s="5"/>
      <c r="E234" s="79"/>
      <c r="F234" s="101"/>
      <c r="G234" s="78"/>
      <c r="H234" s="8"/>
      <c r="I234" s="8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</row>
    <row r="235" spans="3:95" s="11" customFormat="1" ht="16.5" x14ac:dyDescent="0.2">
      <c r="C235" s="5"/>
      <c r="D235" s="5"/>
      <c r="E235" s="79"/>
      <c r="F235" s="77" t="s">
        <v>32</v>
      </c>
      <c r="G235" s="78"/>
      <c r="H235" s="8"/>
      <c r="I235" s="8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</row>
    <row r="236" spans="3:95" s="11" customFormat="1" ht="18" x14ac:dyDescent="0.25">
      <c r="C236" s="19"/>
      <c r="D236" s="5"/>
      <c r="E236" s="79"/>
      <c r="F236" s="77" t="s">
        <v>53</v>
      </c>
      <c r="G236" s="78"/>
      <c r="H236" s="8"/>
      <c r="I236" s="17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</row>
    <row r="237" spans="3:95" s="11" customFormat="1" ht="18" x14ac:dyDescent="0.2">
      <c r="C237" s="18"/>
      <c r="D237" s="5"/>
      <c r="E237" s="79"/>
      <c r="F237" s="77" t="s">
        <v>42</v>
      </c>
      <c r="G237" s="78"/>
      <c r="H237" s="8"/>
      <c r="I237" s="20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</row>
    <row r="238" spans="3:95" s="11" customFormat="1" ht="18" x14ac:dyDescent="0.2">
      <c r="C238" s="18"/>
      <c r="D238" s="5"/>
      <c r="E238" s="79"/>
      <c r="G238" s="78"/>
      <c r="H238" s="8"/>
      <c r="I238" s="20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</row>
    <row r="239" spans="3:95" s="11" customFormat="1" ht="16.5" x14ac:dyDescent="0.2">
      <c r="C239" s="5"/>
      <c r="D239" s="5"/>
      <c r="E239" s="79"/>
      <c r="F239" s="78"/>
      <c r="G239" s="78"/>
      <c r="H239" s="8"/>
      <c r="I239" s="4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</row>
    <row r="240" spans="3:95" s="11" customFormat="1" ht="20.25" x14ac:dyDescent="0.2">
      <c r="C240" s="229"/>
      <c r="D240" s="229"/>
      <c r="E240" s="229"/>
      <c r="F240" s="229"/>
      <c r="G240" s="229"/>
      <c r="H240" s="229"/>
      <c r="I240" s="229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</row>
    <row r="241" spans="3:95" s="11" customFormat="1" ht="20.25" x14ac:dyDescent="0.2">
      <c r="C241" s="229"/>
      <c r="D241" s="229"/>
      <c r="E241" s="229"/>
      <c r="F241" s="229"/>
      <c r="G241" s="229"/>
      <c r="H241" s="229"/>
      <c r="I241" s="229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</row>
    <row r="242" spans="3:95" s="11" customFormat="1" ht="20.25" x14ac:dyDescent="0.2">
      <c r="C242" s="229"/>
      <c r="D242" s="229"/>
      <c r="E242" s="229"/>
      <c r="F242" s="229"/>
      <c r="G242" s="229"/>
      <c r="H242" s="229"/>
      <c r="I242" s="229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</row>
    <row r="243" spans="3:95" s="11" customFormat="1" ht="20.25" x14ac:dyDescent="0.2">
      <c r="C243" s="229"/>
      <c r="D243" s="229"/>
      <c r="E243" s="229"/>
      <c r="F243" s="229"/>
      <c r="G243" s="229"/>
      <c r="H243" s="229"/>
      <c r="I243" s="229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</row>
    <row r="244" spans="3:95" s="11" customFormat="1" x14ac:dyDescent="0.2">
      <c r="C244" s="9"/>
      <c r="D244" s="9"/>
      <c r="E244" s="169"/>
      <c r="F244" s="9"/>
      <c r="G244" s="9"/>
      <c r="H244" s="9"/>
      <c r="I244" s="9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</row>
    <row r="245" spans="3:95" s="11" customFormat="1" x14ac:dyDescent="0.2">
      <c r="C245" s="9"/>
      <c r="D245" s="9"/>
      <c r="E245" s="169"/>
      <c r="F245" s="9"/>
      <c r="G245" s="9"/>
      <c r="H245" s="9"/>
      <c r="I245" s="9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</row>
    <row r="246" spans="3:95" s="11" customFormat="1" x14ac:dyDescent="0.2">
      <c r="C246" s="9"/>
      <c r="D246" s="9"/>
      <c r="E246" s="169"/>
      <c r="F246" s="9"/>
      <c r="G246" s="9"/>
      <c r="H246" s="9"/>
      <c r="I246" s="9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</row>
    <row r="247" spans="3:95" s="11" customFormat="1" x14ac:dyDescent="0.2">
      <c r="C247" s="9"/>
      <c r="D247" s="9"/>
      <c r="E247" s="169"/>
      <c r="F247" s="9"/>
      <c r="G247" s="9"/>
      <c r="H247" s="9"/>
      <c r="I247" s="9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</row>
    <row r="248" spans="3:95" s="11" customFormat="1" x14ac:dyDescent="0.2">
      <c r="C248" s="9"/>
      <c r="D248" s="9"/>
      <c r="E248" s="169"/>
      <c r="F248" s="9"/>
      <c r="G248" s="9"/>
      <c r="H248" s="9"/>
      <c r="I248" s="9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</row>
    <row r="249" spans="3:95" s="11" customFormat="1" x14ac:dyDescent="0.2">
      <c r="C249" s="9"/>
      <c r="D249" s="9"/>
      <c r="E249" s="169"/>
      <c r="F249" s="9"/>
      <c r="G249" s="9"/>
      <c r="H249" s="9"/>
      <c r="I249" s="9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</row>
    <row r="250" spans="3:95" s="11" customFormat="1" x14ac:dyDescent="0.2">
      <c r="C250" s="9"/>
      <c r="D250" s="9"/>
      <c r="E250" s="169"/>
      <c r="F250" s="9"/>
      <c r="G250" s="9"/>
      <c r="H250" s="9"/>
      <c r="I250" s="9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</row>
    <row r="251" spans="3:95" s="11" customFormat="1" x14ac:dyDescent="0.2">
      <c r="C251" s="9"/>
      <c r="D251" s="9"/>
      <c r="E251" s="169"/>
      <c r="F251" s="9"/>
      <c r="G251" s="9"/>
      <c r="H251" s="9"/>
      <c r="I251" s="9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</row>
    <row r="252" spans="3:95" s="11" customFormat="1" ht="3" customHeight="1" x14ac:dyDescent="0.2">
      <c r="C252" s="9"/>
      <c r="D252" s="9"/>
      <c r="E252" s="169"/>
      <c r="F252" s="9"/>
      <c r="G252" s="9"/>
      <c r="H252" s="9"/>
      <c r="I252" s="9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</row>
    <row r="253" spans="3:95" s="11" customFormat="1" x14ac:dyDescent="0.2">
      <c r="C253" s="9"/>
      <c r="D253" s="9"/>
      <c r="E253" s="169"/>
      <c r="F253" s="9"/>
      <c r="G253" s="9"/>
      <c r="H253" s="9"/>
      <c r="I253" s="9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</row>
    <row r="254" spans="3:95" s="11" customFormat="1" x14ac:dyDescent="0.2">
      <c r="C254" s="9"/>
      <c r="D254" s="9"/>
      <c r="E254" s="169"/>
      <c r="F254" s="9"/>
      <c r="G254" s="9"/>
      <c r="H254" s="9"/>
      <c r="I254" s="9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</row>
    <row r="255" spans="3:95" s="11" customFormat="1" x14ac:dyDescent="0.2">
      <c r="C255" s="9"/>
      <c r="D255" s="9"/>
      <c r="E255" s="169"/>
      <c r="F255" s="9"/>
      <c r="G255" s="9"/>
      <c r="H255" s="9"/>
      <c r="I255" s="9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</row>
    <row r="274" spans="3:3" ht="13.5" thickBot="1" x14ac:dyDescent="0.25"/>
    <row r="275" spans="3:3" ht="15" x14ac:dyDescent="0.2">
      <c r="C275" s="2"/>
    </row>
  </sheetData>
  <mergeCells count="12">
    <mergeCell ref="C6:I6"/>
    <mergeCell ref="C7:I7"/>
    <mergeCell ref="C240:I240"/>
    <mergeCell ref="C8:I8"/>
    <mergeCell ref="C9:I9"/>
    <mergeCell ref="C241:I241"/>
    <mergeCell ref="C242:I242"/>
    <mergeCell ref="C243:I243"/>
    <mergeCell ref="D11:I11"/>
    <mergeCell ref="C11:C13"/>
    <mergeCell ref="D12:H12"/>
    <mergeCell ref="C226:F226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7" manualBreakCount="7">
    <brk id="44" min="1" max="8" man="1"/>
    <brk id="75" min="1" max="8" man="1"/>
    <brk id="107" min="1" max="8" man="1"/>
    <brk id="138" min="1" max="8" man="1"/>
    <brk id="169" min="1" max="8" man="1"/>
    <brk id="200" min="1" max="8" man="1"/>
    <brk id="239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91"/>
  <sheetViews>
    <sheetView topLeftCell="B1" zoomScale="80" zoomScaleNormal="80" zoomScaleSheetLayoutView="55" workbookViewId="0">
      <selection activeCell="F67" sqref="F67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1" width="9.140625" style="11"/>
    <col min="12" max="12" width="16.85546875" style="11" customWidth="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22" t="s">
        <v>10</v>
      </c>
      <c r="D6" s="222"/>
      <c r="E6" s="222"/>
      <c r="F6" s="222"/>
      <c r="G6" s="222"/>
      <c r="H6" s="222"/>
      <c r="I6" s="222"/>
      <c r="J6" s="35"/>
    </row>
    <row r="7" spans="1:12" s="14" customFormat="1" ht="18" customHeight="1" x14ac:dyDescent="0.2">
      <c r="B7" s="15"/>
      <c r="C7" s="223" t="s">
        <v>11</v>
      </c>
      <c r="D7" s="223"/>
      <c r="E7" s="223"/>
      <c r="F7" s="223"/>
      <c r="G7" s="223"/>
      <c r="H7" s="223"/>
      <c r="I7" s="223"/>
      <c r="J7" s="36"/>
    </row>
    <row r="8" spans="1:12" s="14" customFormat="1" ht="15.75" customHeight="1" x14ac:dyDescent="0.2">
      <c r="B8" s="15"/>
      <c r="C8" s="223" t="s">
        <v>20</v>
      </c>
      <c r="D8" s="223"/>
      <c r="E8" s="223"/>
      <c r="F8" s="223"/>
      <c r="G8" s="223"/>
      <c r="H8" s="223"/>
      <c r="I8" s="223"/>
      <c r="J8" s="36"/>
    </row>
    <row r="9" spans="1:12" s="14" customFormat="1" ht="18.75" x14ac:dyDescent="0.2">
      <c r="B9" s="15"/>
      <c r="C9" s="223" t="s">
        <v>74</v>
      </c>
      <c r="D9" s="223"/>
      <c r="E9" s="223"/>
      <c r="F9" s="223"/>
      <c r="G9" s="223"/>
      <c r="H9" s="223"/>
      <c r="I9" s="223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34"/>
      <c r="D11" s="225" t="s">
        <v>12</v>
      </c>
      <c r="E11" s="225"/>
      <c r="F11" s="225"/>
      <c r="G11" s="225"/>
      <c r="H11" s="225"/>
      <c r="I11" s="225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35"/>
      <c r="D12" s="226" t="s">
        <v>7</v>
      </c>
      <c r="E12" s="226"/>
      <c r="F12" s="226"/>
      <c r="G12" s="226"/>
      <c r="H12" s="226"/>
      <c r="I12" s="46">
        <f>+'[1]CTA. OPERATIVA.(160)'!$J$30</f>
        <v>467015.05340000923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35"/>
      <c r="D13" s="45" t="s">
        <v>4</v>
      </c>
      <c r="E13" s="45" t="s">
        <v>5</v>
      </c>
      <c r="F13" s="45" t="s">
        <v>6</v>
      </c>
      <c r="G13" s="45" t="s">
        <v>0</v>
      </c>
      <c r="H13" s="45" t="s">
        <v>1</v>
      </c>
      <c r="I13" s="45" t="s">
        <v>2</v>
      </c>
      <c r="J13" s="7"/>
      <c r="K13" s="7"/>
      <c r="L13" s="7"/>
    </row>
    <row r="14" spans="1:12" s="10" customFormat="1" ht="24.75" customHeight="1" thickTop="1" thickBot="1" x14ac:dyDescent="0.25">
      <c r="C14" s="130"/>
      <c r="D14" s="131"/>
      <c r="E14" s="132"/>
      <c r="F14" s="133">
        <f>+'INGRESOS CUENTA COLECT'!D17</f>
        <v>46142</v>
      </c>
      <c r="G14" s="134"/>
      <c r="H14" s="135">
        <v>0</v>
      </c>
      <c r="I14" s="134">
        <f>+I12</f>
        <v>467015.05340000923</v>
      </c>
    </row>
    <row r="15" spans="1:12" s="10" customFormat="1" ht="15.75" customHeight="1" thickTop="1" thickBot="1" x14ac:dyDescent="0.25">
      <c r="C15" s="47"/>
      <c r="D15" s="48"/>
      <c r="E15" s="72"/>
      <c r="F15" s="39"/>
      <c r="G15" s="49"/>
      <c r="H15" s="49"/>
      <c r="I15" s="41">
        <f>I14+G15-H15</f>
        <v>467015.05340000923</v>
      </c>
    </row>
    <row r="16" spans="1:12" s="10" customFormat="1" ht="19.5" customHeight="1" thickTop="1" thickBot="1" x14ac:dyDescent="0.25">
      <c r="C16" s="201"/>
      <c r="D16" s="51">
        <v>46173</v>
      </c>
      <c r="E16" s="73"/>
      <c r="F16" s="42" t="s">
        <v>27</v>
      </c>
      <c r="G16" s="52"/>
      <c r="H16" s="43">
        <v>175</v>
      </c>
      <c r="I16" s="41">
        <f t="shared" ref="I16:I31" si="0">I15+G16-H16</f>
        <v>466840.05340000923</v>
      </c>
    </row>
    <row r="17" spans="3:9" s="10" customFormat="1" ht="18" thickTop="1" thickBot="1" x14ac:dyDescent="0.25">
      <c r="C17" s="201"/>
      <c r="D17" s="202"/>
      <c r="E17" s="203"/>
      <c r="F17" s="204"/>
      <c r="G17" s="205"/>
      <c r="H17" s="205"/>
      <c r="I17" s="41">
        <f t="shared" si="0"/>
        <v>466840.05340000923</v>
      </c>
    </row>
    <row r="18" spans="3:9" s="10" customFormat="1" ht="18" hidden="1" thickTop="1" thickBot="1" x14ac:dyDescent="0.25">
      <c r="C18" s="201"/>
      <c r="D18" s="202"/>
      <c r="E18" s="203"/>
      <c r="F18" s="204"/>
      <c r="G18" s="205"/>
      <c r="H18" s="205"/>
      <c r="I18" s="41">
        <f t="shared" si="0"/>
        <v>466840.05340000923</v>
      </c>
    </row>
    <row r="19" spans="3:9" s="10" customFormat="1" ht="18" hidden="1" thickTop="1" thickBot="1" x14ac:dyDescent="0.25">
      <c r="C19" s="201"/>
      <c r="D19" s="202"/>
      <c r="E19" s="203"/>
      <c r="F19" s="204"/>
      <c r="G19" s="205"/>
      <c r="H19" s="205"/>
      <c r="I19" s="41">
        <f t="shared" si="0"/>
        <v>466840.05340000923</v>
      </c>
    </row>
    <row r="20" spans="3:9" s="10" customFormat="1" ht="18" hidden="1" thickTop="1" thickBot="1" x14ac:dyDescent="0.25">
      <c r="C20" s="201"/>
      <c r="D20" s="202"/>
      <c r="E20" s="203"/>
      <c r="F20" s="204"/>
      <c r="G20" s="205"/>
      <c r="H20" s="205"/>
      <c r="I20" s="41">
        <f t="shared" si="0"/>
        <v>466840.05340000923</v>
      </c>
    </row>
    <row r="21" spans="3:9" s="10" customFormat="1" ht="18" hidden="1" thickTop="1" thickBot="1" x14ac:dyDescent="0.25">
      <c r="C21" s="201"/>
      <c r="D21" s="202"/>
      <c r="E21" s="203"/>
      <c r="F21" s="204"/>
      <c r="G21" s="205"/>
      <c r="H21" s="205"/>
      <c r="I21" s="41">
        <f t="shared" si="0"/>
        <v>466840.05340000923</v>
      </c>
    </row>
    <row r="22" spans="3:9" s="10" customFormat="1" ht="18" hidden="1" thickTop="1" thickBot="1" x14ac:dyDescent="0.25">
      <c r="C22" s="201"/>
      <c r="D22" s="202"/>
      <c r="E22" s="203"/>
      <c r="F22" s="204"/>
      <c r="G22" s="205"/>
      <c r="H22" s="205"/>
      <c r="I22" s="41">
        <f t="shared" si="0"/>
        <v>466840.05340000923</v>
      </c>
    </row>
    <row r="23" spans="3:9" s="10" customFormat="1" ht="18" hidden="1" thickTop="1" thickBot="1" x14ac:dyDescent="0.25">
      <c r="C23" s="201"/>
      <c r="D23" s="202"/>
      <c r="E23" s="203"/>
      <c r="F23" s="204"/>
      <c r="G23" s="205"/>
      <c r="H23" s="205"/>
      <c r="I23" s="41">
        <f t="shared" si="0"/>
        <v>466840.05340000923</v>
      </c>
    </row>
    <row r="24" spans="3:9" s="10" customFormat="1" ht="18" hidden="1" thickTop="1" thickBot="1" x14ac:dyDescent="0.25">
      <c r="C24" s="201"/>
      <c r="D24" s="202"/>
      <c r="E24" s="203"/>
      <c r="F24" s="204"/>
      <c r="G24" s="205"/>
      <c r="H24" s="205"/>
      <c r="I24" s="41">
        <f t="shared" si="0"/>
        <v>466840.05340000923</v>
      </c>
    </row>
    <row r="25" spans="3:9" s="10" customFormat="1" ht="18" hidden="1" thickTop="1" thickBot="1" x14ac:dyDescent="0.25">
      <c r="C25" s="201"/>
      <c r="D25" s="202"/>
      <c r="E25" s="203"/>
      <c r="F25" s="204"/>
      <c r="G25" s="205"/>
      <c r="H25" s="205"/>
      <c r="I25" s="41">
        <f t="shared" si="0"/>
        <v>466840.05340000923</v>
      </c>
    </row>
    <row r="26" spans="3:9" s="10" customFormat="1" ht="18" hidden="1" thickTop="1" thickBot="1" x14ac:dyDescent="0.25">
      <c r="C26" s="201"/>
      <c r="D26" s="202"/>
      <c r="E26" s="203"/>
      <c r="F26" s="204"/>
      <c r="G26" s="205"/>
      <c r="H26" s="205"/>
      <c r="I26" s="41">
        <f t="shared" si="0"/>
        <v>466840.05340000923</v>
      </c>
    </row>
    <row r="27" spans="3:9" s="10" customFormat="1" ht="18" hidden="1" thickTop="1" thickBot="1" x14ac:dyDescent="0.25">
      <c r="C27" s="201"/>
      <c r="D27" s="202"/>
      <c r="E27" s="203"/>
      <c r="F27" s="204"/>
      <c r="G27" s="205"/>
      <c r="H27" s="205"/>
      <c r="I27" s="41">
        <f t="shared" si="0"/>
        <v>466840.05340000923</v>
      </c>
    </row>
    <row r="28" spans="3:9" s="10" customFormat="1" ht="18" thickTop="1" thickBot="1" x14ac:dyDescent="0.25">
      <c r="C28" s="50"/>
      <c r="D28" s="202"/>
      <c r="E28" s="203"/>
      <c r="F28" s="204"/>
      <c r="G28" s="205"/>
      <c r="H28" s="205"/>
      <c r="I28" s="41">
        <f>I27+G28-H28</f>
        <v>466840.05340000923</v>
      </c>
    </row>
    <row r="29" spans="3:9" s="7" customFormat="1" ht="18" hidden="1" thickTop="1" thickBot="1" x14ac:dyDescent="0.25">
      <c r="C29" s="50"/>
      <c r="D29" s="51"/>
      <c r="E29" s="148"/>
      <c r="F29" s="42"/>
      <c r="G29" s="52"/>
      <c r="H29" s="43"/>
      <c r="I29" s="41">
        <f t="shared" si="0"/>
        <v>466840.05340000923</v>
      </c>
    </row>
    <row r="30" spans="3:9" s="7" customFormat="1" ht="18" hidden="1" thickTop="1" thickBot="1" x14ac:dyDescent="0.25">
      <c r="C30" s="50"/>
      <c r="D30" s="51"/>
      <c r="E30" s="73"/>
      <c r="F30" s="42"/>
      <c r="G30" s="52"/>
      <c r="H30" s="43"/>
      <c r="I30" s="41">
        <f t="shared" si="0"/>
        <v>466840.05340000923</v>
      </c>
    </row>
    <row r="31" spans="3:9" s="7" customFormat="1" ht="58.5" hidden="1" customHeight="1" thickTop="1" x14ac:dyDescent="0.2">
      <c r="C31" s="50"/>
      <c r="D31" s="51"/>
      <c r="E31" s="73"/>
      <c r="F31" s="42"/>
      <c r="G31" s="52"/>
      <c r="H31" s="43"/>
      <c r="I31" s="41">
        <f t="shared" si="0"/>
        <v>466840.05340000923</v>
      </c>
    </row>
    <row r="32" spans="3:9" s="7" customFormat="1" ht="16.5" hidden="1" x14ac:dyDescent="0.2">
      <c r="C32" s="50"/>
      <c r="D32" s="53"/>
      <c r="E32" s="54"/>
      <c r="F32" s="42"/>
      <c r="G32" s="52"/>
      <c r="H32" s="55"/>
      <c r="I32" s="44">
        <f t="shared" ref="I32:I61" si="1">I31+G32-H32</f>
        <v>466840.05340000923</v>
      </c>
    </row>
    <row r="33" spans="3:9" s="7" customFormat="1" ht="16.5" hidden="1" x14ac:dyDescent="0.2">
      <c r="C33" s="50"/>
      <c r="D33" s="53"/>
      <c r="E33" s="73"/>
      <c r="F33" s="42"/>
      <c r="G33" s="52"/>
      <c r="H33" s="43"/>
      <c r="I33" s="44">
        <f t="shared" si="1"/>
        <v>466840.05340000923</v>
      </c>
    </row>
    <row r="34" spans="3:9" s="7" customFormat="1" ht="16.5" hidden="1" x14ac:dyDescent="0.2">
      <c r="C34" s="50"/>
      <c r="D34" s="51"/>
      <c r="E34" s="73"/>
      <c r="F34" s="42"/>
      <c r="G34" s="52"/>
      <c r="H34" s="43"/>
      <c r="I34" s="44">
        <f t="shared" si="1"/>
        <v>466840.05340000923</v>
      </c>
    </row>
    <row r="35" spans="3:9" s="7" customFormat="1" ht="16.5" hidden="1" x14ac:dyDescent="0.2">
      <c r="C35" s="50"/>
      <c r="D35" s="51"/>
      <c r="E35" s="73"/>
      <c r="F35" s="42"/>
      <c r="G35" s="52"/>
      <c r="H35" s="43"/>
      <c r="I35" s="44">
        <f t="shared" si="1"/>
        <v>466840.05340000923</v>
      </c>
    </row>
    <row r="36" spans="3:9" s="7" customFormat="1" ht="16.5" hidden="1" x14ac:dyDescent="0.2">
      <c r="C36" s="50"/>
      <c r="D36" s="51"/>
      <c r="E36" s="148"/>
      <c r="F36" s="42"/>
      <c r="G36" s="52"/>
      <c r="H36" s="43"/>
      <c r="I36" s="44">
        <f t="shared" si="1"/>
        <v>466840.05340000923</v>
      </c>
    </row>
    <row r="37" spans="3:9" s="7" customFormat="1" ht="16.5" hidden="1" x14ac:dyDescent="0.2">
      <c r="C37" s="50"/>
      <c r="D37" s="51"/>
      <c r="E37" s="73"/>
      <c r="F37" s="42"/>
      <c r="G37" s="52"/>
      <c r="H37" s="43"/>
      <c r="I37" s="44">
        <f t="shared" si="1"/>
        <v>466840.05340000923</v>
      </c>
    </row>
    <row r="38" spans="3:9" s="7" customFormat="1" ht="16.5" hidden="1" x14ac:dyDescent="0.2">
      <c r="C38" s="50"/>
      <c r="D38" s="51"/>
      <c r="E38" s="73"/>
      <c r="F38" s="42"/>
      <c r="G38" s="52"/>
      <c r="H38" s="43"/>
      <c r="I38" s="44">
        <f t="shared" si="1"/>
        <v>466840.05340000923</v>
      </c>
    </row>
    <row r="39" spans="3:9" s="7" customFormat="1" ht="16.5" hidden="1" x14ac:dyDescent="0.2">
      <c r="C39" s="92"/>
      <c r="D39" s="90"/>
      <c r="E39" s="100"/>
      <c r="F39" s="93"/>
      <c r="G39" s="91"/>
      <c r="H39" s="87"/>
      <c r="I39" s="44">
        <f t="shared" si="1"/>
        <v>466840.05340000923</v>
      </c>
    </row>
    <row r="40" spans="3:9" s="7" customFormat="1" ht="16.5" hidden="1" x14ac:dyDescent="0.2">
      <c r="C40" s="92"/>
      <c r="D40" s="90"/>
      <c r="E40" s="100"/>
      <c r="F40" s="93"/>
      <c r="G40" s="91"/>
      <c r="H40" s="87"/>
      <c r="I40" s="44">
        <f t="shared" si="1"/>
        <v>466840.05340000923</v>
      </c>
    </row>
    <row r="41" spans="3:9" s="7" customFormat="1" ht="16.5" hidden="1" x14ac:dyDescent="0.2">
      <c r="C41" s="92"/>
      <c r="D41" s="90"/>
      <c r="E41" s="100"/>
      <c r="F41" s="93"/>
      <c r="G41" s="91"/>
      <c r="H41" s="87"/>
      <c r="I41" s="44">
        <f t="shared" si="1"/>
        <v>466840.05340000923</v>
      </c>
    </row>
    <row r="42" spans="3:9" s="7" customFormat="1" ht="16.5" hidden="1" x14ac:dyDescent="0.2">
      <c r="C42" s="92"/>
      <c r="D42" s="90"/>
      <c r="E42" s="100"/>
      <c r="F42" s="93"/>
      <c r="G42" s="91"/>
      <c r="H42" s="87"/>
      <c r="I42" s="44">
        <f t="shared" si="1"/>
        <v>466840.05340000923</v>
      </c>
    </row>
    <row r="43" spans="3:9" s="7" customFormat="1" ht="16.5" hidden="1" x14ac:dyDescent="0.2">
      <c r="C43" s="92"/>
      <c r="D43" s="90"/>
      <c r="E43" s="100"/>
      <c r="F43" s="93"/>
      <c r="G43" s="91"/>
      <c r="H43" s="87"/>
      <c r="I43" s="44">
        <f t="shared" si="1"/>
        <v>466840.05340000923</v>
      </c>
    </row>
    <row r="44" spans="3:9" s="7" customFormat="1" ht="16.5" hidden="1" x14ac:dyDescent="0.2">
      <c r="C44" s="92"/>
      <c r="D44" s="90"/>
      <c r="E44" s="100"/>
      <c r="F44" s="93"/>
      <c r="G44" s="91"/>
      <c r="H44" s="87"/>
      <c r="I44" s="44">
        <f t="shared" si="1"/>
        <v>466840.05340000923</v>
      </c>
    </row>
    <row r="45" spans="3:9" s="7" customFormat="1" ht="16.5" hidden="1" x14ac:dyDescent="0.2">
      <c r="C45" s="92"/>
      <c r="D45" s="90"/>
      <c r="E45" s="100"/>
      <c r="F45" s="93"/>
      <c r="G45" s="91"/>
      <c r="H45" s="87"/>
      <c r="I45" s="44">
        <f t="shared" si="1"/>
        <v>466840.05340000923</v>
      </c>
    </row>
    <row r="46" spans="3:9" s="7" customFormat="1" ht="16.5" hidden="1" x14ac:dyDescent="0.2">
      <c r="C46" s="92"/>
      <c r="D46" s="90"/>
      <c r="E46" s="100"/>
      <c r="F46" s="93"/>
      <c r="G46" s="91"/>
      <c r="H46" s="87"/>
      <c r="I46" s="44">
        <f t="shared" si="1"/>
        <v>466840.05340000923</v>
      </c>
    </row>
    <row r="47" spans="3:9" s="7" customFormat="1" ht="16.5" hidden="1" x14ac:dyDescent="0.2">
      <c r="C47" s="92"/>
      <c r="D47" s="90"/>
      <c r="E47" s="100"/>
      <c r="F47" s="93"/>
      <c r="G47" s="91"/>
      <c r="H47" s="87"/>
      <c r="I47" s="44">
        <f t="shared" si="1"/>
        <v>466840.05340000923</v>
      </c>
    </row>
    <row r="48" spans="3:9" s="7" customFormat="1" ht="16.5" hidden="1" x14ac:dyDescent="0.2">
      <c r="C48" s="92"/>
      <c r="D48" s="90"/>
      <c r="E48" s="100"/>
      <c r="F48" s="93"/>
      <c r="G48" s="91"/>
      <c r="H48" s="87"/>
      <c r="I48" s="44">
        <f t="shared" si="1"/>
        <v>466840.05340000923</v>
      </c>
    </row>
    <row r="49" spans="3:94" s="7" customFormat="1" ht="16.5" hidden="1" x14ac:dyDescent="0.2">
      <c r="C49" s="92"/>
      <c r="D49" s="90"/>
      <c r="E49" s="100"/>
      <c r="F49" s="93"/>
      <c r="G49" s="91"/>
      <c r="H49" s="87"/>
      <c r="I49" s="44">
        <f t="shared" si="1"/>
        <v>466840.05340000923</v>
      </c>
    </row>
    <row r="50" spans="3:94" s="7" customFormat="1" ht="16.5" hidden="1" x14ac:dyDescent="0.2">
      <c r="C50" s="92"/>
      <c r="D50" s="90"/>
      <c r="E50" s="100"/>
      <c r="F50" s="93"/>
      <c r="G50" s="91"/>
      <c r="H50" s="87"/>
      <c r="I50" s="44">
        <f t="shared" si="1"/>
        <v>466840.05340000923</v>
      </c>
    </row>
    <row r="51" spans="3:94" s="7" customFormat="1" ht="16.5" hidden="1" x14ac:dyDescent="0.2">
      <c r="C51" s="92"/>
      <c r="D51" s="90"/>
      <c r="E51" s="100"/>
      <c r="F51" s="93"/>
      <c r="G51" s="91"/>
      <c r="H51" s="87"/>
      <c r="I51" s="44">
        <f t="shared" si="1"/>
        <v>466840.05340000923</v>
      </c>
    </row>
    <row r="52" spans="3:94" s="7" customFormat="1" ht="16.5" hidden="1" x14ac:dyDescent="0.2">
      <c r="C52" s="92"/>
      <c r="D52" s="187"/>
      <c r="E52" s="100"/>
      <c r="F52" s="93"/>
      <c r="G52" s="91"/>
      <c r="H52" s="87"/>
      <c r="I52" s="44">
        <f t="shared" si="1"/>
        <v>466840.05340000923</v>
      </c>
    </row>
    <row r="53" spans="3:94" s="7" customFormat="1" ht="16.5" hidden="1" x14ac:dyDescent="0.2">
      <c r="C53" s="92"/>
      <c r="D53" s="187"/>
      <c r="E53" s="100"/>
      <c r="F53" s="93"/>
      <c r="G53" s="91"/>
      <c r="H53" s="87"/>
      <c r="I53" s="44">
        <f t="shared" si="1"/>
        <v>466840.05340000923</v>
      </c>
    </row>
    <row r="54" spans="3:94" s="7" customFormat="1" ht="16.5" hidden="1" x14ac:dyDescent="0.2">
      <c r="C54" s="92"/>
      <c r="D54" s="187"/>
      <c r="E54" s="100"/>
      <c r="F54" s="93"/>
      <c r="G54" s="91"/>
      <c r="H54" s="87"/>
      <c r="I54" s="44">
        <f t="shared" si="1"/>
        <v>466840.05340000923</v>
      </c>
    </row>
    <row r="55" spans="3:94" s="7" customFormat="1" ht="16.5" hidden="1" x14ac:dyDescent="0.2">
      <c r="C55" s="92"/>
      <c r="D55" s="187"/>
      <c r="E55" s="100"/>
      <c r="F55" s="93"/>
      <c r="G55" s="91"/>
      <c r="H55" s="87"/>
      <c r="I55" s="44">
        <f t="shared" si="1"/>
        <v>466840.05340000923</v>
      </c>
    </row>
    <row r="56" spans="3:94" s="7" customFormat="1" ht="16.5" hidden="1" x14ac:dyDescent="0.2">
      <c r="C56" s="92"/>
      <c r="D56" s="187"/>
      <c r="E56" s="100"/>
      <c r="F56" s="93"/>
      <c r="G56" s="91"/>
      <c r="H56" s="87"/>
      <c r="I56" s="44">
        <f t="shared" si="1"/>
        <v>466840.05340000923</v>
      </c>
    </row>
    <row r="57" spans="3:94" s="7" customFormat="1" ht="16.5" hidden="1" x14ac:dyDescent="0.2">
      <c r="C57" s="92"/>
      <c r="D57" s="187"/>
      <c r="E57" s="100"/>
      <c r="F57" s="93"/>
      <c r="G57" s="91"/>
      <c r="H57" s="87"/>
      <c r="I57" s="44">
        <f t="shared" si="1"/>
        <v>466840.05340000923</v>
      </c>
    </row>
    <row r="58" spans="3:94" s="7" customFormat="1" ht="16.5" hidden="1" x14ac:dyDescent="0.2">
      <c r="C58" s="92"/>
      <c r="D58" s="187"/>
      <c r="E58" s="100"/>
      <c r="F58" s="93"/>
      <c r="G58" s="91"/>
      <c r="H58" s="87"/>
      <c r="I58" s="44">
        <f t="shared" si="1"/>
        <v>466840.05340000923</v>
      </c>
    </row>
    <row r="59" spans="3:94" s="7" customFormat="1" ht="16.5" hidden="1" x14ac:dyDescent="0.2">
      <c r="C59" s="92"/>
      <c r="D59" s="187"/>
      <c r="E59" s="100"/>
      <c r="F59" s="93"/>
      <c r="G59" s="91"/>
      <c r="H59" s="87"/>
      <c r="I59" s="44">
        <f t="shared" si="1"/>
        <v>466840.05340000923</v>
      </c>
    </row>
    <row r="60" spans="3:94" s="7" customFormat="1" ht="16.5" hidden="1" x14ac:dyDescent="0.2">
      <c r="C60" s="92"/>
      <c r="D60" s="187"/>
      <c r="E60" s="100"/>
      <c r="F60" s="93"/>
      <c r="G60" s="91"/>
      <c r="H60" s="87"/>
      <c r="I60" s="44">
        <f t="shared" si="1"/>
        <v>466840.05340000923</v>
      </c>
    </row>
    <row r="61" spans="3:94" s="7" customFormat="1" ht="17.25" hidden="1" thickBot="1" x14ac:dyDescent="0.25">
      <c r="C61" s="92"/>
      <c r="D61" s="187"/>
      <c r="E61" s="100"/>
      <c r="F61" s="93"/>
      <c r="G61" s="91"/>
      <c r="H61" s="87"/>
      <c r="I61" s="44">
        <f t="shared" si="1"/>
        <v>466840.05340000923</v>
      </c>
    </row>
    <row r="62" spans="3:94" s="11" customFormat="1" ht="17.25" thickBot="1" x14ac:dyDescent="0.25">
      <c r="C62" s="232" t="s">
        <v>8</v>
      </c>
      <c r="D62" s="233"/>
      <c r="E62" s="233"/>
      <c r="F62" s="233"/>
      <c r="G62" s="94">
        <f>SUM(G15:G61)</f>
        <v>0</v>
      </c>
      <c r="H62" s="94">
        <f>SUM(H15:H61)</f>
        <v>175</v>
      </c>
      <c r="I62" s="95">
        <f>+I14+G62-H62</f>
        <v>466840.05340000923</v>
      </c>
      <c r="J62" s="22">
        <f>+I62-'[1]CTA. OPERATIVA.(160)'!$J$31</f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125"/>
      <c r="D63" s="125"/>
      <c r="E63" s="125"/>
      <c r="F63" s="125"/>
      <c r="G63" s="126"/>
      <c r="H63" s="126"/>
      <c r="I63" s="84"/>
      <c r="J63" s="22"/>
      <c r="L63" s="17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6.5" x14ac:dyDescent="0.2">
      <c r="C64" s="5"/>
      <c r="D64" s="5"/>
      <c r="E64" s="5"/>
      <c r="F64" s="32"/>
      <c r="G64" s="8"/>
      <c r="H64" s="8"/>
      <c r="I64" s="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6.5" x14ac:dyDescent="0.2">
      <c r="C65" s="5"/>
      <c r="D65" s="77" t="s">
        <v>33</v>
      </c>
      <c r="E65" s="9"/>
      <c r="F65" s="77" t="s">
        <v>34</v>
      </c>
      <c r="G65" s="9"/>
      <c r="H65" s="1" t="s">
        <v>40</v>
      </c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77" t="s">
        <v>28</v>
      </c>
      <c r="E66" s="5"/>
      <c r="F66" s="77" t="s">
        <v>29</v>
      </c>
      <c r="G66" s="9"/>
      <c r="H66" s="77" t="s">
        <v>32</v>
      </c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77" t="s">
        <v>30</v>
      </c>
      <c r="E67" s="1"/>
      <c r="F67" s="77" t="s">
        <v>341</v>
      </c>
      <c r="G67" s="9"/>
      <c r="H67" s="77" t="s">
        <v>53</v>
      </c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77" t="s">
        <v>31</v>
      </c>
      <c r="E68" s="1"/>
      <c r="F68" s="77" t="s">
        <v>43</v>
      </c>
      <c r="G68" s="9"/>
      <c r="H68" s="77" t="s">
        <v>42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9"/>
      <c r="E69" s="1"/>
      <c r="G69" s="9"/>
      <c r="H69" s="1"/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9"/>
      <c r="E70" s="9"/>
      <c r="G70" s="9"/>
      <c r="H70" s="9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8" x14ac:dyDescent="0.2">
      <c r="C71" s="18"/>
      <c r="D71" s="9"/>
      <c r="E71" s="9"/>
      <c r="F71" s="78"/>
      <c r="G71" s="9"/>
      <c r="H71" s="9"/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8" x14ac:dyDescent="0.2">
      <c r="C72" s="18"/>
      <c r="D72" s="9"/>
      <c r="E72" s="9"/>
      <c r="F72" s="34"/>
      <c r="G72" s="9"/>
      <c r="H72" s="1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x14ac:dyDescent="0.2">
      <c r="E73" s="9"/>
    </row>
    <row r="91" spans="3:3" ht="15" x14ac:dyDescent="0.2">
      <c r="C91" s="80"/>
    </row>
  </sheetData>
  <mergeCells count="8">
    <mergeCell ref="C62:F62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98"/>
  <sheetViews>
    <sheetView topLeftCell="C42" zoomScale="80" zoomScaleNormal="80" zoomScaleSheetLayoutView="70" workbookViewId="0">
      <selection activeCell="G62" sqref="G62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7.14062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17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74</v>
      </c>
      <c r="E11" s="223"/>
      <c r="F11" s="223"/>
      <c r="G11" s="223"/>
      <c r="H11" s="223"/>
      <c r="I11" s="223"/>
      <c r="J11" s="223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24"/>
      <c r="E13" s="225" t="s">
        <v>17</v>
      </c>
      <c r="F13" s="225"/>
      <c r="G13" s="225"/>
      <c r="H13" s="225"/>
      <c r="I13" s="225"/>
      <c r="J13" s="22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6" t="s">
        <v>7</v>
      </c>
      <c r="F14" s="226"/>
      <c r="G14" s="226"/>
      <c r="H14" s="226"/>
      <c r="I14" s="226"/>
      <c r="J14" s="46">
        <f>+'[1]CTA. NOMINA 2000'!$G$237</f>
        <v>184223463.29643229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6"/>
      <c r="E16" s="133"/>
      <c r="F16" s="136"/>
      <c r="G16" s="133">
        <f>+'INGRESOS CUENTA COLECT'!D17</f>
        <v>46142</v>
      </c>
      <c r="H16" s="137"/>
      <c r="I16" s="138">
        <v>0</v>
      </c>
      <c r="J16" s="137">
        <f>+J14</f>
        <v>184223463.29643229</v>
      </c>
    </row>
    <row r="17" spans="4:11" s="10" customFormat="1" ht="142.5" x14ac:dyDescent="0.2">
      <c r="D17" s="65"/>
      <c r="E17" s="66">
        <v>46150</v>
      </c>
      <c r="F17" s="67"/>
      <c r="G17" s="81" t="s">
        <v>72</v>
      </c>
      <c r="H17" s="69">
        <v>72779595.75</v>
      </c>
      <c r="I17" s="69"/>
      <c r="J17" s="69">
        <f>J16+H17-I17</f>
        <v>257003059.04643229</v>
      </c>
    </row>
    <row r="18" spans="4:11" s="10" customFormat="1" ht="87.75" customHeight="1" x14ac:dyDescent="0.2">
      <c r="D18" s="65"/>
      <c r="E18" s="66">
        <v>46153</v>
      </c>
      <c r="F18" s="67"/>
      <c r="G18" s="68" t="s">
        <v>73</v>
      </c>
      <c r="H18" s="69">
        <v>1010358.75</v>
      </c>
      <c r="I18" s="69"/>
      <c r="J18" s="69">
        <f>J17+H18-I18</f>
        <v>258013417.79643229</v>
      </c>
    </row>
    <row r="19" spans="4:11" s="10" customFormat="1" ht="28.5" x14ac:dyDescent="0.2">
      <c r="D19" s="65"/>
      <c r="E19" s="66">
        <v>46153</v>
      </c>
      <c r="F19" s="67"/>
      <c r="G19" s="68" t="s">
        <v>22</v>
      </c>
      <c r="H19" s="69">
        <v>561217.92000000004</v>
      </c>
      <c r="I19" s="69"/>
      <c r="J19" s="69">
        <f>J18+H19-I19</f>
        <v>258574635.71643227</v>
      </c>
    </row>
    <row r="20" spans="4:11" s="10" customFormat="1" ht="28.5" x14ac:dyDescent="0.2">
      <c r="D20" s="65"/>
      <c r="E20" s="66">
        <v>46153</v>
      </c>
      <c r="F20" s="67"/>
      <c r="G20" s="68" t="s">
        <v>22</v>
      </c>
      <c r="H20" s="69"/>
      <c r="I20" s="69">
        <v>561217.92000000004</v>
      </c>
      <c r="J20" s="69">
        <f>J19+H20-I20</f>
        <v>258013417.79643229</v>
      </c>
    </row>
    <row r="21" spans="4:11" s="10" customFormat="1" ht="28.5" x14ac:dyDescent="0.2">
      <c r="D21" s="65"/>
      <c r="E21" s="66">
        <v>46156</v>
      </c>
      <c r="F21" s="67"/>
      <c r="G21" s="68" t="s">
        <v>318</v>
      </c>
      <c r="H21" s="69">
        <v>36600</v>
      </c>
      <c r="I21" s="69"/>
      <c r="J21" s="69">
        <f>J20+H21-I21</f>
        <v>258050017.79643229</v>
      </c>
    </row>
    <row r="22" spans="4:11" s="10" customFormat="1" ht="28.5" x14ac:dyDescent="0.2">
      <c r="D22" s="65"/>
      <c r="E22" s="66">
        <v>46157</v>
      </c>
      <c r="F22" s="67"/>
      <c r="G22" s="68" t="s">
        <v>22</v>
      </c>
      <c r="H22" s="69">
        <v>43598478.82</v>
      </c>
      <c r="I22" s="69"/>
      <c r="J22" s="69">
        <f t="shared" ref="J22:J54" si="0">J21+H22-I22</f>
        <v>301648496.61643231</v>
      </c>
    </row>
    <row r="23" spans="4:11" s="10" customFormat="1" ht="28.5" x14ac:dyDescent="0.2">
      <c r="D23" s="65"/>
      <c r="E23" s="66">
        <v>46157</v>
      </c>
      <c r="F23" s="67"/>
      <c r="G23" s="68" t="s">
        <v>22</v>
      </c>
      <c r="H23" s="69"/>
      <c r="I23" s="69">
        <v>43598478.82</v>
      </c>
      <c r="J23" s="69">
        <f t="shared" si="0"/>
        <v>258050017.79643232</v>
      </c>
    </row>
    <row r="24" spans="4:11" s="10" customFormat="1" ht="28.5" x14ac:dyDescent="0.2">
      <c r="D24" s="65"/>
      <c r="E24" s="66">
        <v>46160</v>
      </c>
      <c r="F24" s="67"/>
      <c r="G24" s="68" t="s">
        <v>22</v>
      </c>
      <c r="H24" s="69">
        <v>18883253.760000002</v>
      </c>
      <c r="I24" s="69"/>
      <c r="J24" s="69">
        <f t="shared" si="0"/>
        <v>276933271.55643231</v>
      </c>
    </row>
    <row r="25" spans="4:11" s="10" customFormat="1" ht="28.5" x14ac:dyDescent="0.2">
      <c r="D25" s="65"/>
      <c r="E25" s="66">
        <v>46160</v>
      </c>
      <c r="F25" s="67"/>
      <c r="G25" s="68" t="s">
        <v>22</v>
      </c>
      <c r="H25" s="69"/>
      <c r="I25" s="69">
        <v>18883253.760000002</v>
      </c>
      <c r="J25" s="69">
        <f t="shared" si="0"/>
        <v>258050017.79643232</v>
      </c>
    </row>
    <row r="26" spans="4:11" s="10" customFormat="1" ht="28.5" x14ac:dyDescent="0.2">
      <c r="D26" s="65"/>
      <c r="E26" s="66">
        <v>46160</v>
      </c>
      <c r="F26" s="67"/>
      <c r="G26" s="68" t="s">
        <v>318</v>
      </c>
      <c r="H26" s="69">
        <v>36600</v>
      </c>
      <c r="I26" s="69"/>
      <c r="J26" s="69">
        <f t="shared" si="0"/>
        <v>258086617.79643232</v>
      </c>
      <c r="K26" s="75"/>
    </row>
    <row r="27" spans="4:11" s="10" customFormat="1" ht="28.5" x14ac:dyDescent="0.2">
      <c r="D27" s="65"/>
      <c r="E27" s="66">
        <v>46160</v>
      </c>
      <c r="F27" s="67"/>
      <c r="G27" s="68" t="s">
        <v>318</v>
      </c>
      <c r="H27" s="69">
        <v>50600</v>
      </c>
      <c r="I27" s="69"/>
      <c r="J27" s="69">
        <f t="shared" si="0"/>
        <v>258137217.79643232</v>
      </c>
    </row>
    <row r="28" spans="4:11" s="10" customFormat="1" ht="31.5" customHeight="1" x14ac:dyDescent="0.2">
      <c r="D28" s="65"/>
      <c r="E28" s="66">
        <v>46160</v>
      </c>
      <c r="F28" s="67"/>
      <c r="G28" s="68" t="s">
        <v>318</v>
      </c>
      <c r="H28" s="69">
        <v>36600</v>
      </c>
      <c r="I28" s="69"/>
      <c r="J28" s="69">
        <f t="shared" si="0"/>
        <v>258173817.79643232</v>
      </c>
    </row>
    <row r="29" spans="4:11" s="10" customFormat="1" ht="28.5" x14ac:dyDescent="0.2">
      <c r="D29" s="65"/>
      <c r="E29" s="66">
        <v>46160</v>
      </c>
      <c r="F29" s="67"/>
      <c r="G29" s="68" t="s">
        <v>318</v>
      </c>
      <c r="H29" s="69">
        <v>36400</v>
      </c>
      <c r="I29" s="69"/>
      <c r="J29" s="69">
        <f t="shared" si="0"/>
        <v>258210217.79643232</v>
      </c>
    </row>
    <row r="30" spans="4:11" s="10" customFormat="1" ht="28.5" x14ac:dyDescent="0.2">
      <c r="D30" s="65"/>
      <c r="E30" s="66">
        <v>46153</v>
      </c>
      <c r="F30" s="67" t="s">
        <v>319</v>
      </c>
      <c r="G30" s="68" t="s">
        <v>320</v>
      </c>
      <c r="H30" s="69"/>
      <c r="I30" s="69">
        <v>50000</v>
      </c>
      <c r="J30" s="69">
        <f t="shared" si="0"/>
        <v>258160217.79643232</v>
      </c>
    </row>
    <row r="31" spans="4:11" s="10" customFormat="1" ht="28.5" x14ac:dyDescent="0.2">
      <c r="D31" s="65"/>
      <c r="E31" s="66">
        <v>46153</v>
      </c>
      <c r="F31" s="67" t="s">
        <v>321</v>
      </c>
      <c r="G31" s="68" t="s">
        <v>322</v>
      </c>
      <c r="H31" s="69"/>
      <c r="I31" s="69">
        <v>18782.400000000001</v>
      </c>
      <c r="J31" s="69">
        <f t="shared" si="0"/>
        <v>258141435.39643231</v>
      </c>
    </row>
    <row r="32" spans="4:11" s="10" customFormat="1" ht="28.5" x14ac:dyDescent="0.2">
      <c r="D32" s="65"/>
      <c r="E32" s="66">
        <v>46153</v>
      </c>
      <c r="F32" s="67" t="s">
        <v>323</v>
      </c>
      <c r="G32" s="68" t="s">
        <v>39</v>
      </c>
      <c r="H32" s="69"/>
      <c r="I32" s="69">
        <v>17753.88</v>
      </c>
      <c r="J32" s="69">
        <f t="shared" si="0"/>
        <v>258123681.51643232</v>
      </c>
    </row>
    <row r="33" spans="4:10" s="10" customFormat="1" ht="28.5" x14ac:dyDescent="0.2">
      <c r="D33" s="65"/>
      <c r="E33" s="66">
        <v>46153</v>
      </c>
      <c r="F33" s="67" t="s">
        <v>323</v>
      </c>
      <c r="G33" s="68" t="s">
        <v>324</v>
      </c>
      <c r="H33" s="69"/>
      <c r="I33" s="69">
        <v>236104.12</v>
      </c>
      <c r="J33" s="69">
        <f t="shared" si="0"/>
        <v>257887577.39643231</v>
      </c>
    </row>
    <row r="34" spans="4:10" s="10" customFormat="1" ht="28.5" x14ac:dyDescent="0.2">
      <c r="D34" s="65"/>
      <c r="E34" s="66">
        <v>46153</v>
      </c>
      <c r="F34" s="67" t="s">
        <v>325</v>
      </c>
      <c r="G34" s="68" t="s">
        <v>326</v>
      </c>
      <c r="H34" s="69"/>
      <c r="I34" s="69">
        <v>238577.52</v>
      </c>
      <c r="J34" s="69">
        <f t="shared" si="0"/>
        <v>257648999.8764323</v>
      </c>
    </row>
    <row r="35" spans="4:10" s="10" customFormat="1" ht="16.5" x14ac:dyDescent="0.2">
      <c r="D35" s="65"/>
      <c r="E35" s="66">
        <v>46156</v>
      </c>
      <c r="F35" s="67" t="s">
        <v>327</v>
      </c>
      <c r="G35" s="68" t="s">
        <v>328</v>
      </c>
      <c r="H35" s="69"/>
      <c r="I35" s="69">
        <v>850666.55</v>
      </c>
      <c r="J35" s="69">
        <f t="shared" si="0"/>
        <v>256798333.32643229</v>
      </c>
    </row>
    <row r="36" spans="4:10" s="10" customFormat="1" ht="28.5" x14ac:dyDescent="0.2">
      <c r="D36" s="65"/>
      <c r="E36" s="66">
        <v>46156</v>
      </c>
      <c r="F36" s="67" t="s">
        <v>329</v>
      </c>
      <c r="G36" s="68" t="s">
        <v>39</v>
      </c>
      <c r="H36" s="69"/>
      <c r="I36" s="69">
        <v>40262.910000000003</v>
      </c>
      <c r="J36" s="69">
        <f t="shared" si="0"/>
        <v>256758070.41643229</v>
      </c>
    </row>
    <row r="37" spans="4:10" s="10" customFormat="1" ht="28.5" x14ac:dyDescent="0.2">
      <c r="D37" s="65"/>
      <c r="E37" s="66">
        <v>46156</v>
      </c>
      <c r="F37" s="67" t="s">
        <v>329</v>
      </c>
      <c r="G37" s="68" t="s">
        <v>330</v>
      </c>
      <c r="H37" s="69"/>
      <c r="I37" s="69">
        <v>310451.28999999998</v>
      </c>
      <c r="J37" s="69">
        <f t="shared" si="0"/>
        <v>256447619.1264323</v>
      </c>
    </row>
    <row r="38" spans="4:10" s="10" customFormat="1" ht="28.5" x14ac:dyDescent="0.2">
      <c r="D38" s="65"/>
      <c r="E38" s="66">
        <v>46156</v>
      </c>
      <c r="F38" s="67" t="s">
        <v>331</v>
      </c>
      <c r="G38" s="68" t="s">
        <v>39</v>
      </c>
      <c r="H38" s="69"/>
      <c r="I38" s="69">
        <v>231020.91</v>
      </c>
      <c r="J38" s="69">
        <f t="shared" si="0"/>
        <v>256216598.2164323</v>
      </c>
    </row>
    <row r="39" spans="4:10" s="10" customFormat="1" ht="42.75" x14ac:dyDescent="0.2">
      <c r="D39" s="65"/>
      <c r="E39" s="66">
        <v>46156</v>
      </c>
      <c r="F39" s="67" t="s">
        <v>331</v>
      </c>
      <c r="G39" s="68" t="s">
        <v>332</v>
      </c>
      <c r="H39" s="69"/>
      <c r="I39" s="69">
        <v>4004248.95</v>
      </c>
      <c r="J39" s="69">
        <f t="shared" si="0"/>
        <v>252212349.26643232</v>
      </c>
    </row>
    <row r="40" spans="4:10" s="10" customFormat="1" ht="28.5" x14ac:dyDescent="0.2">
      <c r="D40" s="65"/>
      <c r="E40" s="66">
        <v>46156</v>
      </c>
      <c r="F40" s="67" t="s">
        <v>333</v>
      </c>
      <c r="G40" s="68" t="s">
        <v>39</v>
      </c>
      <c r="H40" s="69"/>
      <c r="I40" s="69">
        <v>2281215.86</v>
      </c>
      <c r="J40" s="69">
        <f t="shared" si="0"/>
        <v>249931133.4064323</v>
      </c>
    </row>
    <row r="41" spans="4:10" s="10" customFormat="1" ht="28.5" x14ac:dyDescent="0.2">
      <c r="D41" s="65"/>
      <c r="E41" s="66">
        <v>46156</v>
      </c>
      <c r="F41" s="67" t="s">
        <v>333</v>
      </c>
      <c r="G41" s="68" t="s">
        <v>334</v>
      </c>
      <c r="H41" s="69"/>
      <c r="I41" s="69">
        <v>36731278.899999999</v>
      </c>
      <c r="J41" s="69">
        <f t="shared" si="0"/>
        <v>213199854.50643229</v>
      </c>
    </row>
    <row r="42" spans="4:10" s="10" customFormat="1" ht="28.5" x14ac:dyDescent="0.2">
      <c r="D42" s="65"/>
      <c r="E42" s="66">
        <v>46157</v>
      </c>
      <c r="F42" s="67" t="s">
        <v>335</v>
      </c>
      <c r="G42" s="68" t="s">
        <v>336</v>
      </c>
      <c r="H42" s="69"/>
      <c r="I42" s="69">
        <v>31666.67</v>
      </c>
      <c r="J42" s="69">
        <f t="shared" si="0"/>
        <v>213168187.83643231</v>
      </c>
    </row>
    <row r="43" spans="4:10" s="10" customFormat="1" ht="28.5" x14ac:dyDescent="0.2">
      <c r="D43" s="65"/>
      <c r="E43" s="66">
        <v>46157</v>
      </c>
      <c r="F43" s="67" t="s">
        <v>337</v>
      </c>
      <c r="G43" s="68" t="s">
        <v>39</v>
      </c>
      <c r="H43" s="69"/>
      <c r="I43" s="69">
        <v>834486.29</v>
      </c>
      <c r="J43" s="69">
        <f t="shared" si="0"/>
        <v>212333701.54643232</v>
      </c>
    </row>
    <row r="44" spans="4:10" s="10" customFormat="1" ht="28.5" x14ac:dyDescent="0.2">
      <c r="D44" s="65"/>
      <c r="E44" s="66">
        <v>46157</v>
      </c>
      <c r="F44" s="67" t="s">
        <v>337</v>
      </c>
      <c r="G44" s="68" t="s">
        <v>338</v>
      </c>
      <c r="H44" s="69"/>
      <c r="I44" s="69">
        <v>18017100.800000001</v>
      </c>
      <c r="J44" s="69">
        <f t="shared" si="0"/>
        <v>194316600.7464323</v>
      </c>
    </row>
    <row r="45" spans="4:10" s="10" customFormat="1" ht="16.5" x14ac:dyDescent="0.2">
      <c r="D45" s="65"/>
      <c r="E45" s="66">
        <v>46157</v>
      </c>
      <c r="F45" s="67" t="s">
        <v>339</v>
      </c>
      <c r="G45" s="68" t="s">
        <v>340</v>
      </c>
      <c r="H45" s="69"/>
      <c r="I45" s="69">
        <v>37644.39</v>
      </c>
      <c r="J45" s="69">
        <f t="shared" si="0"/>
        <v>194278956.35643232</v>
      </c>
    </row>
    <row r="46" spans="4:10" s="10" customFormat="1" ht="28.5" x14ac:dyDescent="0.2">
      <c r="D46" s="65"/>
      <c r="E46" s="66">
        <v>46162</v>
      </c>
      <c r="F46" s="67"/>
      <c r="G46" s="68" t="s">
        <v>318</v>
      </c>
      <c r="H46" s="69">
        <v>36600</v>
      </c>
      <c r="I46" s="69"/>
      <c r="J46" s="69">
        <f t="shared" si="0"/>
        <v>194315556.35643232</v>
      </c>
    </row>
    <row r="47" spans="4:10" s="10" customFormat="1" ht="28.5" x14ac:dyDescent="0.2">
      <c r="D47" s="65"/>
      <c r="E47" s="66">
        <v>46169</v>
      </c>
      <c r="F47" s="67"/>
      <c r="G47" s="68" t="s">
        <v>22</v>
      </c>
      <c r="H47" s="69">
        <v>850666.55</v>
      </c>
      <c r="I47" s="69"/>
      <c r="J47" s="69">
        <f t="shared" si="0"/>
        <v>195166222.90643233</v>
      </c>
    </row>
    <row r="48" spans="4:10" s="10" customFormat="1" ht="28.5" x14ac:dyDescent="0.2">
      <c r="D48" s="65"/>
      <c r="E48" s="66">
        <v>46169</v>
      </c>
      <c r="F48" s="67"/>
      <c r="G48" s="68" t="s">
        <v>22</v>
      </c>
      <c r="H48" s="69"/>
      <c r="I48" s="69">
        <v>850666.55</v>
      </c>
      <c r="J48" s="69">
        <f t="shared" si="0"/>
        <v>194315556.35643232</v>
      </c>
    </row>
    <row r="49" spans="4:96" s="10" customFormat="1" ht="28.5" x14ac:dyDescent="0.2">
      <c r="D49" s="65"/>
      <c r="E49" s="66">
        <v>46168</v>
      </c>
      <c r="F49" s="67"/>
      <c r="G49" s="68" t="s">
        <v>59</v>
      </c>
      <c r="H49" s="69">
        <v>40100</v>
      </c>
      <c r="I49" s="69"/>
      <c r="J49" s="69">
        <f t="shared" si="0"/>
        <v>194355656.35643232</v>
      </c>
    </row>
    <row r="50" spans="4:96" s="10" customFormat="1" ht="28.5" x14ac:dyDescent="0.2">
      <c r="D50" s="65"/>
      <c r="E50" s="66">
        <v>46170</v>
      </c>
      <c r="F50" s="67"/>
      <c r="G50" s="68" t="s">
        <v>318</v>
      </c>
      <c r="H50" s="69">
        <v>40100</v>
      </c>
      <c r="I50" s="69"/>
      <c r="J50" s="69">
        <f t="shared" si="0"/>
        <v>194395756.35643232</v>
      </c>
    </row>
    <row r="51" spans="4:96" s="10" customFormat="1" ht="28.5" x14ac:dyDescent="0.2">
      <c r="D51" s="65"/>
      <c r="E51" s="66">
        <v>46170</v>
      </c>
      <c r="F51" s="67"/>
      <c r="G51" s="68" t="s">
        <v>22</v>
      </c>
      <c r="H51" s="69">
        <v>37644.39</v>
      </c>
      <c r="I51" s="69"/>
      <c r="J51" s="69">
        <f t="shared" si="0"/>
        <v>194433400.7464323</v>
      </c>
    </row>
    <row r="52" spans="4:96" s="10" customFormat="1" ht="28.5" x14ac:dyDescent="0.2">
      <c r="D52" s="65"/>
      <c r="E52" s="66">
        <v>46170</v>
      </c>
      <c r="F52" s="67"/>
      <c r="G52" s="68" t="s">
        <v>22</v>
      </c>
      <c r="H52" s="69"/>
      <c r="I52" s="69">
        <v>37644.39</v>
      </c>
      <c r="J52" s="69">
        <f t="shared" si="0"/>
        <v>194395756.35643232</v>
      </c>
    </row>
    <row r="53" spans="4:96" s="10" customFormat="1" ht="16.5" x14ac:dyDescent="0.2">
      <c r="D53" s="65"/>
      <c r="E53" s="66"/>
      <c r="F53" s="67"/>
      <c r="G53" s="68"/>
      <c r="H53" s="69"/>
      <c r="I53" s="69"/>
      <c r="J53" s="69">
        <f t="shared" si="0"/>
        <v>194395756.35643232</v>
      </c>
    </row>
    <row r="54" spans="4:96" s="10" customFormat="1" ht="20.25" customHeight="1" thickBot="1" x14ac:dyDescent="0.25">
      <c r="D54" s="65"/>
      <c r="E54" s="66"/>
      <c r="F54" s="67"/>
      <c r="G54" s="68"/>
      <c r="H54" s="69"/>
      <c r="I54" s="69"/>
      <c r="J54" s="69">
        <f t="shared" si="0"/>
        <v>194395756.35643232</v>
      </c>
      <c r="K54" s="75"/>
    </row>
    <row r="55" spans="4:96" s="11" customFormat="1" ht="20.25" customHeight="1" thickBot="1" x14ac:dyDescent="0.25">
      <c r="D55" s="219" t="s">
        <v>8</v>
      </c>
      <c r="E55" s="220"/>
      <c r="F55" s="220"/>
      <c r="G55" s="220"/>
      <c r="H55" s="88">
        <f>SUM(H17:H54)</f>
        <v>138034815.94</v>
      </c>
      <c r="I55" s="88">
        <f>SUM(I17:I54)</f>
        <v>127862522.88</v>
      </c>
      <c r="J55" s="89">
        <f>+J16+H55-I55</f>
        <v>194395756.35643232</v>
      </c>
      <c r="K55" s="25">
        <f>+J55-'[1]CTA. NOMINA 2000'!$G$273</f>
        <v>0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ht="18" x14ac:dyDescent="0.2">
      <c r="D56" s="82"/>
      <c r="E56" s="82"/>
      <c r="F56" s="82"/>
      <c r="G56" s="82"/>
      <c r="H56" s="83"/>
      <c r="I56" s="83"/>
      <c r="J56" s="84"/>
      <c r="K56" s="2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ht="14.25" x14ac:dyDescent="0.2">
      <c r="D57" s="82"/>
      <c r="E57" s="82"/>
      <c r="F57" s="82"/>
      <c r="G57" s="33"/>
      <c r="H57" s="9"/>
      <c r="I57" s="78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ht="14.25" x14ac:dyDescent="0.2">
      <c r="D58" s="82"/>
      <c r="E58" s="82"/>
      <c r="F58" s="82"/>
      <c r="G58" s="33"/>
      <c r="H58" s="9"/>
      <c r="I58" s="78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ht="14.25" x14ac:dyDescent="0.2">
      <c r="D59" s="82"/>
      <c r="E59" s="82"/>
      <c r="F59" s="82"/>
      <c r="G59" s="33"/>
      <c r="H59" s="9"/>
      <c r="I59" s="78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ht="14.25" x14ac:dyDescent="0.2">
      <c r="D60" s="9"/>
      <c r="E60" s="77" t="s">
        <v>33</v>
      </c>
      <c r="F60" s="9"/>
      <c r="G60" s="33" t="s">
        <v>37</v>
      </c>
      <c r="H60" s="9"/>
      <c r="I60" s="77" t="s">
        <v>34</v>
      </c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ht="14.25" x14ac:dyDescent="0.2">
      <c r="D61" s="9"/>
      <c r="E61" s="77" t="s">
        <v>28</v>
      </c>
      <c r="F61" s="9"/>
      <c r="G61" s="77" t="s">
        <v>29</v>
      </c>
      <c r="H61" s="9"/>
      <c r="I61" s="77" t="s">
        <v>32</v>
      </c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ht="14.25" x14ac:dyDescent="0.2">
      <c r="D62" s="9"/>
      <c r="E62" s="77" t="s">
        <v>30</v>
      </c>
      <c r="F62" s="9"/>
      <c r="G62" s="77" t="s">
        <v>341</v>
      </c>
      <c r="H62" s="9"/>
      <c r="I62" s="77" t="s">
        <v>53</v>
      </c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ht="14.25" x14ac:dyDescent="0.2">
      <c r="D63" s="9"/>
      <c r="E63" s="77" t="s">
        <v>31</v>
      </c>
      <c r="F63" s="9"/>
      <c r="G63" s="77" t="s">
        <v>43</v>
      </c>
      <c r="H63" s="9"/>
      <c r="I63" s="77" t="s">
        <v>42</v>
      </c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x14ac:dyDescent="0.2">
      <c r="D65" s="9"/>
      <c r="E65" s="9"/>
      <c r="F65" s="9"/>
      <c r="H65" s="9"/>
      <c r="I65" s="9"/>
      <c r="J65" s="9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x14ac:dyDescent="0.2">
      <c r="D66" s="9"/>
      <c r="E66" s="9"/>
      <c r="F66" s="9"/>
      <c r="H66" s="9"/>
      <c r="I66" s="9"/>
      <c r="J66" s="9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x14ac:dyDescent="0.2">
      <c r="D67" s="9"/>
      <c r="E67" s="9"/>
      <c r="F67" s="9"/>
      <c r="H67" s="9"/>
      <c r="I67" s="9"/>
      <c r="J67" s="9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x14ac:dyDescent="0.2">
      <c r="D68" s="9"/>
      <c r="E68" s="9"/>
      <c r="F68" s="9"/>
      <c r="G68" s="1"/>
      <c r="H68" s="1"/>
      <c r="I68" s="1"/>
      <c r="J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1"/>
      <c r="E69" s="1"/>
      <c r="F69" s="1"/>
      <c r="G69" s="1"/>
      <c r="H69" s="1"/>
      <c r="I69" s="1"/>
      <c r="J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x14ac:dyDescent="0.2">
      <c r="D70" s="1"/>
      <c r="E70" s="1"/>
      <c r="F70" s="1"/>
      <c r="G70" s="1"/>
      <c r="H70" s="1"/>
      <c r="I70" s="1"/>
      <c r="J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1"/>
      <c r="E71" s="1"/>
      <c r="F71" s="1"/>
      <c r="G71" s="1"/>
      <c r="H71" s="1"/>
      <c r="I71" s="1"/>
      <c r="J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x14ac:dyDescent="0.2">
      <c r="D72" s="1"/>
      <c r="E72" s="1"/>
      <c r="F72" s="1"/>
      <c r="G72" s="1"/>
      <c r="H72" s="1"/>
      <c r="I72" s="1"/>
      <c r="J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x14ac:dyDescent="0.2">
      <c r="D73" s="1"/>
      <c r="E73" s="1"/>
      <c r="F73" s="1"/>
      <c r="G73" s="1"/>
      <c r="H73" s="1"/>
      <c r="I73" s="1"/>
      <c r="J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x14ac:dyDescent="0.2">
      <c r="D74" s="1"/>
      <c r="E74" s="1"/>
      <c r="F74" s="1"/>
      <c r="G74" s="1"/>
      <c r="H74" s="1"/>
      <c r="I74" s="1"/>
      <c r="J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x14ac:dyDescent="0.2">
      <c r="D75" s="1"/>
      <c r="E75" s="1"/>
      <c r="F75" s="1"/>
      <c r="G75" s="1"/>
      <c r="H75" s="1"/>
      <c r="I75" s="1"/>
      <c r="J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x14ac:dyDescent="0.2">
      <c r="D76" s="1"/>
      <c r="E76" s="1"/>
      <c r="F76" s="1"/>
      <c r="G76" s="9"/>
      <c r="H76" s="1"/>
      <c r="I76" s="1"/>
      <c r="J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x14ac:dyDescent="0.2">
      <c r="H77" s="9"/>
      <c r="I77" s="9"/>
      <c r="J77" s="9"/>
    </row>
    <row r="78" spans="4:96" x14ac:dyDescent="0.2">
      <c r="D78" s="9"/>
      <c r="E78" s="9"/>
      <c r="F78" s="9"/>
    </row>
    <row r="98" spans="4:4" ht="15" x14ac:dyDescent="0.2">
      <c r="D98" s="80"/>
    </row>
  </sheetData>
  <mergeCells count="8">
    <mergeCell ref="D8:J8"/>
    <mergeCell ref="D9:J9"/>
    <mergeCell ref="D55:G55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rowBreaks count="1" manualBreakCount="1">
    <brk id="34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84"/>
  <sheetViews>
    <sheetView topLeftCell="C8" zoomScale="85" zoomScaleNormal="85" zoomScaleSheetLayoutView="70" workbookViewId="0">
      <selection activeCell="G37" sqref="G37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23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74</v>
      </c>
      <c r="E11" s="223"/>
      <c r="F11" s="223"/>
      <c r="G11" s="223"/>
      <c r="H11" s="223"/>
      <c r="I11" s="223"/>
      <c r="J11" s="223"/>
    </row>
    <row r="12" spans="1:14" s="14" customFormat="1" ht="18.75" x14ac:dyDescent="0.2">
      <c r="D12" s="74"/>
      <c r="E12" s="74"/>
      <c r="F12" s="74"/>
      <c r="G12" s="74"/>
      <c r="H12" s="74"/>
      <c r="I12" s="74"/>
      <c r="J12" s="74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4"/>
      <c r="E14" s="225" t="s">
        <v>23</v>
      </c>
      <c r="F14" s="225"/>
      <c r="G14" s="225"/>
      <c r="H14" s="225"/>
      <c r="I14" s="225"/>
      <c r="J14" s="225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4"/>
      <c r="E15" s="226" t="s">
        <v>24</v>
      </c>
      <c r="F15" s="226"/>
      <c r="G15" s="226"/>
      <c r="H15" s="226"/>
      <c r="I15" s="226"/>
      <c r="J15" s="46">
        <f>+'[1]CTA. FONDOCYT 960'!$J$15</f>
        <v>1178117.0799999998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4"/>
      <c r="E16" s="57" t="s">
        <v>4</v>
      </c>
      <c r="F16" s="57" t="s">
        <v>5</v>
      </c>
      <c r="G16" s="57" t="s">
        <v>6</v>
      </c>
      <c r="H16" s="57" t="s">
        <v>0</v>
      </c>
      <c r="I16" s="57" t="s">
        <v>1</v>
      </c>
      <c r="J16" s="57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4"/>
      <c r="E17" s="105"/>
      <c r="F17" s="104"/>
      <c r="G17" s="105">
        <f>+'INGRESOS CUENTA COLECT'!D17</f>
        <v>46142</v>
      </c>
      <c r="H17" s="106"/>
      <c r="I17" s="107">
        <v>0</v>
      </c>
      <c r="J17" s="106">
        <f>+J15</f>
        <v>1178117.0799999998</v>
      </c>
    </row>
    <row r="18" spans="4:96" s="10" customFormat="1" ht="26.25" hidden="1" customHeight="1" x14ac:dyDescent="0.2">
      <c r="D18" s="159"/>
      <c r="E18" s="160"/>
      <c r="F18" s="161"/>
      <c r="G18" s="186"/>
      <c r="H18" s="162"/>
      <c r="I18" s="163"/>
      <c r="J18" s="69">
        <f>J17+H18-I18</f>
        <v>1178117.0799999998</v>
      </c>
    </row>
    <row r="19" spans="4:96" s="10" customFormat="1" ht="26.25" hidden="1" customHeight="1" x14ac:dyDescent="0.2">
      <c r="D19" s="215"/>
      <c r="E19" s="214"/>
      <c r="F19" s="213"/>
      <c r="G19" s="212"/>
      <c r="H19" s="216"/>
      <c r="I19" s="218"/>
      <c r="J19" s="217">
        <f>J18+H19-I19</f>
        <v>1178117.0799999998</v>
      </c>
    </row>
    <row r="20" spans="4:96" s="10" customFormat="1" ht="26.25" hidden="1" customHeight="1" x14ac:dyDescent="0.2">
      <c r="D20" s="215"/>
      <c r="E20" s="214"/>
      <c r="F20" s="213"/>
      <c r="G20" s="212"/>
      <c r="H20" s="216"/>
      <c r="I20" s="218"/>
      <c r="J20" s="217">
        <f t="shared" ref="J20:J29" si="0">J19+H20-I20</f>
        <v>1178117.0799999998</v>
      </c>
    </row>
    <row r="21" spans="4:96" s="10" customFormat="1" ht="26.25" hidden="1" customHeight="1" x14ac:dyDescent="0.2">
      <c r="D21" s="215"/>
      <c r="E21" s="214"/>
      <c r="F21" s="213"/>
      <c r="G21" s="212"/>
      <c r="H21" s="216"/>
      <c r="I21" s="218"/>
      <c r="J21" s="217">
        <f t="shared" si="0"/>
        <v>1178117.0799999998</v>
      </c>
    </row>
    <row r="22" spans="4:96" s="10" customFormat="1" ht="26.25" customHeight="1" thickBot="1" x14ac:dyDescent="0.25">
      <c r="D22" s="215"/>
      <c r="E22" s="214">
        <v>46173</v>
      </c>
      <c r="F22" s="213"/>
      <c r="G22" s="212" t="s">
        <v>27</v>
      </c>
      <c r="H22" s="216"/>
      <c r="I22" s="218">
        <v>175</v>
      </c>
      <c r="J22" s="217">
        <f t="shared" si="0"/>
        <v>1177942.0799999998</v>
      </c>
    </row>
    <row r="23" spans="4:96" s="10" customFormat="1" ht="26.25" hidden="1" customHeight="1" x14ac:dyDescent="0.2">
      <c r="D23" s="206"/>
      <c r="E23" s="207"/>
      <c r="F23" s="208"/>
      <c r="G23" s="209"/>
      <c r="H23" s="210"/>
      <c r="I23" s="211"/>
      <c r="J23" s="69">
        <f t="shared" si="0"/>
        <v>1177942.0799999998</v>
      </c>
    </row>
    <row r="24" spans="4:96" s="10" customFormat="1" ht="26.25" hidden="1" customHeight="1" x14ac:dyDescent="0.2">
      <c r="D24" s="206"/>
      <c r="E24" s="207"/>
      <c r="F24" s="208"/>
      <c r="G24" s="209"/>
      <c r="H24" s="210"/>
      <c r="I24" s="211"/>
      <c r="J24" s="69">
        <f t="shared" si="0"/>
        <v>1177942.0799999998</v>
      </c>
    </row>
    <row r="25" spans="4:96" s="10" customFormat="1" ht="26.25" hidden="1" customHeight="1" x14ac:dyDescent="0.2">
      <c r="D25" s="206"/>
      <c r="E25" s="207"/>
      <c r="F25" s="208"/>
      <c r="G25" s="209"/>
      <c r="H25" s="210"/>
      <c r="I25" s="211"/>
      <c r="J25" s="69">
        <f t="shared" si="0"/>
        <v>1177942.0799999998</v>
      </c>
    </row>
    <row r="26" spans="4:96" s="10" customFormat="1" ht="26.25" hidden="1" customHeight="1" x14ac:dyDescent="0.2">
      <c r="D26" s="206"/>
      <c r="E26" s="207"/>
      <c r="F26" s="208"/>
      <c r="G26" s="209"/>
      <c r="H26" s="210"/>
      <c r="I26" s="211"/>
      <c r="J26" s="69">
        <f t="shared" si="0"/>
        <v>1177942.0799999998</v>
      </c>
    </row>
    <row r="27" spans="4:96" s="10" customFormat="1" ht="26.25" hidden="1" customHeight="1" x14ac:dyDescent="0.2">
      <c r="D27" s="206"/>
      <c r="E27" s="207"/>
      <c r="F27" s="208"/>
      <c r="G27" s="209"/>
      <c r="H27" s="210"/>
      <c r="I27" s="211"/>
      <c r="J27" s="69">
        <f t="shared" si="0"/>
        <v>1177942.0799999998</v>
      </c>
    </row>
    <row r="28" spans="4:96" s="10" customFormat="1" ht="26.25" hidden="1" customHeight="1" x14ac:dyDescent="0.2">
      <c r="D28" s="206"/>
      <c r="E28" s="207"/>
      <c r="F28" s="208"/>
      <c r="G28" s="209"/>
      <c r="H28" s="210"/>
      <c r="I28" s="211"/>
      <c r="J28" s="69">
        <f t="shared" si="0"/>
        <v>1177942.0799999998</v>
      </c>
    </row>
    <row r="29" spans="4:96" s="10" customFormat="1" ht="26.25" hidden="1" customHeight="1" thickBot="1" x14ac:dyDescent="0.25">
      <c r="D29" s="206"/>
      <c r="E29" s="207"/>
      <c r="F29" s="208"/>
      <c r="G29" s="209"/>
      <c r="H29" s="210"/>
      <c r="I29" s="211"/>
      <c r="J29" s="69">
        <f t="shared" si="0"/>
        <v>1177942.0799999998</v>
      </c>
    </row>
    <row r="30" spans="4:96" s="11" customFormat="1" ht="19.5" thickTop="1" thickBot="1" x14ac:dyDescent="0.25">
      <c r="D30" s="236" t="s">
        <v>8</v>
      </c>
      <c r="E30" s="236"/>
      <c r="F30" s="236"/>
      <c r="G30" s="236"/>
      <c r="H30" s="70">
        <v>0</v>
      </c>
      <c r="I30" s="70">
        <f>SUM(I18:I22)</f>
        <v>175</v>
      </c>
      <c r="J30" s="70">
        <f>+J15+H30-I30</f>
        <v>1177942.0799999998</v>
      </c>
      <c r="K30" s="25">
        <f>+J30-'[1]CTA. FONDOCYT 960'!$J$16</f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7.25" thickTop="1" x14ac:dyDescent="0.2">
      <c r="D31" s="5"/>
      <c r="E31" s="5"/>
      <c r="F31" s="5"/>
      <c r="G31" s="5"/>
      <c r="H31" s="8"/>
      <c r="I31" s="8"/>
      <c r="J31" s="8"/>
      <c r="K31" s="11" t="s">
        <v>25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5"/>
      <c r="F33" s="5"/>
      <c r="G33" s="5"/>
      <c r="H33" s="8"/>
      <c r="I33" s="8"/>
      <c r="J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77" t="s">
        <v>33</v>
      </c>
      <c r="F35" s="9"/>
      <c r="G35" s="78" t="s">
        <v>35</v>
      </c>
      <c r="H35" s="9"/>
      <c r="I35" s="77" t="s">
        <v>34</v>
      </c>
      <c r="J35" s="9"/>
      <c r="K35" s="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77" t="s">
        <v>28</v>
      </c>
      <c r="F36" s="9"/>
      <c r="G36" s="77" t="s">
        <v>29</v>
      </c>
      <c r="H36" s="9"/>
      <c r="I36" s="77" t="s">
        <v>32</v>
      </c>
      <c r="J36" s="9"/>
      <c r="K36" s="2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77" t="s">
        <v>30</v>
      </c>
      <c r="F37" s="9"/>
      <c r="G37" s="77" t="s">
        <v>341</v>
      </c>
      <c r="H37" s="9"/>
      <c r="I37" s="77" t="s">
        <v>53</v>
      </c>
      <c r="J37" s="9"/>
      <c r="K37" s="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77" t="s">
        <v>31</v>
      </c>
      <c r="F38" s="9"/>
      <c r="G38" s="77" t="s">
        <v>43</v>
      </c>
      <c r="H38" s="9"/>
      <c r="I38" s="77" t="s">
        <v>42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9"/>
      <c r="F39" s="9"/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5"/>
      <c r="E40" s="9"/>
      <c r="F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5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6.5" x14ac:dyDescent="0.2">
      <c r="D42" s="5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9"/>
      <c r="F43" s="9"/>
      <c r="G43" s="78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5"/>
      <c r="F44" s="5"/>
      <c r="G44" s="5"/>
      <c r="H44" s="8"/>
      <c r="I44" s="8"/>
      <c r="J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8" x14ac:dyDescent="0.2">
      <c r="D45" s="18"/>
      <c r="E45" s="19"/>
      <c r="F45" s="18"/>
      <c r="G45" s="18"/>
      <c r="H45" s="20"/>
      <c r="I45" s="20"/>
      <c r="J45" s="2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6"/>
      <c r="F46" s="3"/>
      <c r="G46" s="3"/>
      <c r="H46" s="4"/>
      <c r="I46" s="4"/>
      <c r="J46" s="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6.5" x14ac:dyDescent="0.2">
      <c r="D47" s="237"/>
      <c r="E47" s="237"/>
      <c r="F47" s="237"/>
      <c r="G47" s="237"/>
      <c r="H47" s="237"/>
      <c r="I47" s="237"/>
      <c r="J47" s="237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238"/>
      <c r="E48" s="238"/>
      <c r="F48" s="238"/>
      <c r="G48" s="238"/>
      <c r="H48" s="238"/>
      <c r="I48" s="238"/>
      <c r="J48" s="23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20.25" x14ac:dyDescent="0.2">
      <c r="D49" s="229"/>
      <c r="E49" s="229"/>
      <c r="F49" s="229"/>
      <c r="G49" s="229"/>
      <c r="H49" s="229"/>
      <c r="I49" s="229"/>
      <c r="J49" s="22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20.25" x14ac:dyDescent="0.2">
      <c r="D50" s="229"/>
      <c r="E50" s="229"/>
      <c r="F50" s="229"/>
      <c r="G50" s="229"/>
      <c r="H50" s="229"/>
      <c r="I50" s="229"/>
      <c r="J50" s="22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20.25" x14ac:dyDescent="0.2">
      <c r="D51" s="229"/>
      <c r="E51" s="229"/>
      <c r="F51" s="229"/>
      <c r="G51" s="229"/>
      <c r="H51" s="229"/>
      <c r="I51" s="229"/>
      <c r="J51" s="22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20.25" x14ac:dyDescent="0.2">
      <c r="D52" s="229"/>
      <c r="E52" s="229"/>
      <c r="F52" s="229"/>
      <c r="G52" s="229"/>
      <c r="H52" s="229"/>
      <c r="I52" s="229"/>
      <c r="J52" s="22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9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9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G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83" spans="4:4" ht="13.5" thickBot="1" x14ac:dyDescent="0.25"/>
    <row r="84" spans="4:4" ht="15" x14ac:dyDescent="0.2">
      <c r="D84" s="2"/>
    </row>
  </sheetData>
  <mergeCells count="14">
    <mergeCell ref="D52:J52"/>
    <mergeCell ref="D30:G30"/>
    <mergeCell ref="D47:J47"/>
    <mergeCell ref="D48:J48"/>
    <mergeCell ref="D49:J49"/>
    <mergeCell ref="D50:J50"/>
    <mergeCell ref="D51:J5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75"/>
  <sheetViews>
    <sheetView topLeftCell="C6" zoomScale="85" zoomScaleNormal="85" zoomScaleSheetLayoutView="70" workbookViewId="0">
      <selection activeCell="G39" sqref="G39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45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74</v>
      </c>
      <c r="E11" s="223"/>
      <c r="F11" s="223"/>
      <c r="G11" s="223"/>
      <c r="H11" s="223"/>
      <c r="I11" s="223"/>
      <c r="J11" s="223"/>
    </row>
    <row r="12" spans="1:14" s="11" customFormat="1" ht="19.5" customHeight="1" thickBot="1" x14ac:dyDescent="0.25">
      <c r="C12" s="239" t="s">
        <v>46</v>
      </c>
      <c r="D12" s="239"/>
      <c r="E12" s="239"/>
      <c r="F12" s="239"/>
      <c r="G12" s="239"/>
      <c r="H12" s="239"/>
      <c r="I12" s="239"/>
      <c r="J12" s="239"/>
    </row>
    <row r="13" spans="1:14" s="3" customFormat="1" ht="26.25" customHeight="1" thickTop="1" thickBot="1" x14ac:dyDescent="0.25">
      <c r="A13" s="7"/>
      <c r="B13" s="7"/>
      <c r="C13" s="7"/>
      <c r="D13" s="224"/>
      <c r="E13" s="225" t="s">
        <v>45</v>
      </c>
      <c r="F13" s="225"/>
      <c r="G13" s="225"/>
      <c r="H13" s="225"/>
      <c r="I13" s="225"/>
      <c r="J13" s="22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6" t="s">
        <v>7</v>
      </c>
      <c r="F14" s="226"/>
      <c r="G14" s="226"/>
      <c r="H14" s="226"/>
      <c r="I14" s="226"/>
      <c r="J14" s="46">
        <f>+'[1]CTA.  2000 ONCO.'!$G$29</f>
        <v>880596.39999999991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6"/>
      <c r="E16" s="133"/>
      <c r="F16" s="136"/>
      <c r="G16" s="133">
        <f>+'INGRESOS CUENTA COLECT'!D17</f>
        <v>46142</v>
      </c>
      <c r="H16" s="137"/>
      <c r="I16" s="138">
        <v>0</v>
      </c>
      <c r="J16" s="137">
        <f>+J14</f>
        <v>880596.39999999991</v>
      </c>
    </row>
    <row r="17" spans="4:96" s="10" customFormat="1" ht="16.5" hidden="1" x14ac:dyDescent="0.2">
      <c r="D17" s="65"/>
      <c r="E17" s="66"/>
      <c r="F17" s="67"/>
      <c r="G17" s="81"/>
      <c r="H17" s="69"/>
      <c r="I17" s="69"/>
      <c r="J17" s="69">
        <f>J16+H17-I17</f>
        <v>880596.39999999991</v>
      </c>
    </row>
    <row r="18" spans="4:96" s="10" customFormat="1" ht="16.5" hidden="1" x14ac:dyDescent="0.2">
      <c r="D18" s="65"/>
      <c r="E18" s="66"/>
      <c r="F18" s="67"/>
      <c r="G18" s="68"/>
      <c r="H18" s="69"/>
      <c r="I18" s="69"/>
      <c r="J18" s="69">
        <f t="shared" ref="J18:J28" si="0">J17+H18-I18</f>
        <v>880596.39999999991</v>
      </c>
    </row>
    <row r="19" spans="4:96" s="10" customFormat="1" ht="17.25" thickBot="1" x14ac:dyDescent="0.25">
      <c r="D19" s="65"/>
      <c r="E19" s="66">
        <v>46173</v>
      </c>
      <c r="F19" s="67"/>
      <c r="G19" s="68"/>
      <c r="H19" s="69"/>
      <c r="I19" s="69"/>
      <c r="J19" s="69">
        <f t="shared" si="0"/>
        <v>880596.39999999991</v>
      </c>
    </row>
    <row r="20" spans="4:96" s="10" customFormat="1" ht="17.25" hidden="1" thickBot="1" x14ac:dyDescent="0.25">
      <c r="D20" s="65"/>
      <c r="E20" s="66">
        <v>46079</v>
      </c>
      <c r="F20" s="67"/>
      <c r="G20" s="68" t="s">
        <v>56</v>
      </c>
      <c r="H20" s="69"/>
      <c r="I20" s="69"/>
      <c r="J20" s="69">
        <f t="shared" si="0"/>
        <v>880596.39999999991</v>
      </c>
    </row>
    <row r="21" spans="4:96" s="10" customFormat="1" ht="16.5" hidden="1" x14ac:dyDescent="0.2">
      <c r="D21" s="65"/>
      <c r="E21" s="66"/>
      <c r="F21" s="67"/>
      <c r="G21" s="68"/>
      <c r="H21" s="69"/>
      <c r="I21" s="69"/>
      <c r="J21" s="69">
        <f t="shared" si="0"/>
        <v>880596.39999999991</v>
      </c>
    </row>
    <row r="22" spans="4:96" s="10" customFormat="1" ht="16.5" hidden="1" x14ac:dyDescent="0.2">
      <c r="D22" s="65"/>
      <c r="E22" s="66"/>
      <c r="F22" s="67"/>
      <c r="G22" s="68"/>
      <c r="H22" s="69"/>
      <c r="I22" s="69"/>
      <c r="J22" s="69">
        <f t="shared" si="0"/>
        <v>880596.39999999991</v>
      </c>
    </row>
    <row r="23" spans="4:96" s="10" customFormat="1" ht="16.5" hidden="1" x14ac:dyDescent="0.2">
      <c r="D23" s="65"/>
      <c r="E23" s="66"/>
      <c r="F23" s="67"/>
      <c r="G23" s="68"/>
      <c r="H23" s="69"/>
      <c r="I23" s="69"/>
      <c r="J23" s="69">
        <f t="shared" si="0"/>
        <v>880596.39999999991</v>
      </c>
    </row>
    <row r="24" spans="4:96" s="10" customFormat="1" ht="16.5" hidden="1" x14ac:dyDescent="0.2">
      <c r="D24" s="65"/>
      <c r="E24" s="66"/>
      <c r="F24" s="67"/>
      <c r="G24" s="68"/>
      <c r="H24" s="69"/>
      <c r="I24" s="69"/>
      <c r="J24" s="69">
        <f t="shared" si="0"/>
        <v>880596.39999999991</v>
      </c>
    </row>
    <row r="25" spans="4:96" s="10" customFormat="1" ht="16.5" hidden="1" x14ac:dyDescent="0.2">
      <c r="D25" s="65"/>
      <c r="E25" s="66"/>
      <c r="F25" s="67"/>
      <c r="G25" s="68"/>
      <c r="H25" s="69"/>
      <c r="I25" s="69"/>
      <c r="J25" s="69">
        <f t="shared" si="0"/>
        <v>880596.39999999991</v>
      </c>
    </row>
    <row r="26" spans="4:96" s="10" customFormat="1" ht="17.25" hidden="1" thickBot="1" x14ac:dyDescent="0.25">
      <c r="D26" s="65"/>
      <c r="E26" s="66"/>
      <c r="F26" s="67"/>
      <c r="G26" s="68"/>
      <c r="H26" s="69"/>
      <c r="I26" s="69"/>
      <c r="J26" s="69">
        <f t="shared" si="0"/>
        <v>880596.39999999991</v>
      </c>
    </row>
    <row r="27" spans="4:96" s="10" customFormat="1" ht="16.5" hidden="1" x14ac:dyDescent="0.2">
      <c r="D27" s="65"/>
      <c r="E27" s="66"/>
      <c r="F27" s="67"/>
      <c r="G27" s="68"/>
      <c r="H27" s="69"/>
      <c r="I27" s="69"/>
      <c r="J27" s="69">
        <f t="shared" si="0"/>
        <v>880596.39999999991</v>
      </c>
    </row>
    <row r="28" spans="4:96" s="10" customFormat="1" ht="27.75" hidden="1" customHeight="1" thickBot="1" x14ac:dyDescent="0.25">
      <c r="D28" s="65"/>
      <c r="E28" s="66"/>
      <c r="F28" s="67"/>
      <c r="G28" s="68"/>
      <c r="H28" s="69"/>
      <c r="I28" s="69"/>
      <c r="J28" s="69">
        <f t="shared" si="0"/>
        <v>880596.39999999991</v>
      </c>
      <c r="K28" s="75"/>
    </row>
    <row r="29" spans="4:96" s="11" customFormat="1" ht="18.75" thickBot="1" x14ac:dyDescent="0.25">
      <c r="D29" s="219" t="s">
        <v>8</v>
      </c>
      <c r="E29" s="220"/>
      <c r="F29" s="220"/>
      <c r="G29" s="220"/>
      <c r="H29" s="88">
        <f>SUM(H17:H28)</f>
        <v>0</v>
      </c>
      <c r="I29" s="88">
        <f>SUM(I17:I28)</f>
        <v>0</v>
      </c>
      <c r="J29" s="89">
        <f>+J16+H29-I29</f>
        <v>880596.39999999991</v>
      </c>
      <c r="K29" s="25">
        <f>+J29-'[1]CTA.  2000 ONCO.'!$G$29</f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8" x14ac:dyDescent="0.2">
      <c r="D30" s="82"/>
      <c r="E30" s="82"/>
      <c r="F30" s="82"/>
      <c r="G30" s="82"/>
      <c r="H30" s="83"/>
      <c r="I30" s="83"/>
      <c r="J30" s="84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82"/>
      <c r="E31" s="82"/>
      <c r="F31" s="82"/>
      <c r="G31" s="33"/>
      <c r="H31" s="9"/>
      <c r="I31" s="78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82"/>
      <c r="E32" s="82"/>
      <c r="F32" s="82"/>
      <c r="G32" s="33"/>
      <c r="H32" s="9"/>
      <c r="I32" s="78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82"/>
      <c r="E33" s="82"/>
      <c r="F33" s="82"/>
      <c r="G33" s="33"/>
      <c r="H33" s="9"/>
      <c r="I33" s="78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82"/>
      <c r="E34" s="82"/>
      <c r="F34" s="82"/>
      <c r="G34" s="33"/>
      <c r="H34" s="9"/>
      <c r="I34" s="78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x14ac:dyDescent="0.2">
      <c r="D35" s="82"/>
      <c r="E35" s="82"/>
      <c r="F35" s="82"/>
      <c r="G35" s="33"/>
      <c r="H35" s="9"/>
      <c r="I35" s="78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x14ac:dyDescent="0.2">
      <c r="D36" s="82"/>
      <c r="E36" s="82"/>
      <c r="F36" s="82"/>
      <c r="G36" s="33"/>
      <c r="H36" s="9"/>
      <c r="I36" s="78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x14ac:dyDescent="0.2">
      <c r="D37" s="9"/>
      <c r="E37" s="77" t="s">
        <v>33</v>
      </c>
      <c r="F37" s="9"/>
      <c r="G37" s="33" t="s">
        <v>37</v>
      </c>
      <c r="H37" s="9"/>
      <c r="I37" s="77" t="s">
        <v>34</v>
      </c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x14ac:dyDescent="0.2">
      <c r="D38" s="9"/>
      <c r="E38" s="77" t="s">
        <v>28</v>
      </c>
      <c r="F38" s="9"/>
      <c r="G38" s="77" t="s">
        <v>29</v>
      </c>
      <c r="H38" s="9"/>
      <c r="I38" s="77" t="s">
        <v>32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4.25" x14ac:dyDescent="0.2">
      <c r="D39" s="9"/>
      <c r="E39" s="77" t="s">
        <v>30</v>
      </c>
      <c r="F39" s="9"/>
      <c r="G39" s="77" t="s">
        <v>341</v>
      </c>
      <c r="H39" s="9"/>
      <c r="I39" s="77" t="s">
        <v>53</v>
      </c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4.25" x14ac:dyDescent="0.2">
      <c r="D40" s="9"/>
      <c r="E40" s="77" t="s">
        <v>31</v>
      </c>
      <c r="F40" s="9"/>
      <c r="G40" s="77" t="s">
        <v>43</v>
      </c>
      <c r="H40" s="9"/>
      <c r="I40" s="77" t="s">
        <v>42</v>
      </c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1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1"/>
      <c r="E48" s="1"/>
      <c r="F48" s="1"/>
      <c r="G48" s="1"/>
      <c r="H48" s="1"/>
      <c r="I48" s="1"/>
      <c r="J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1"/>
      <c r="E49" s="1"/>
      <c r="F49" s="1"/>
      <c r="G49" s="1"/>
      <c r="H49" s="1"/>
      <c r="I49" s="1"/>
      <c r="J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1"/>
      <c r="E50" s="1"/>
      <c r="F50" s="1"/>
      <c r="G50" s="1"/>
      <c r="H50" s="1"/>
      <c r="I50" s="1"/>
      <c r="J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1"/>
      <c r="E51" s="1"/>
      <c r="F51" s="1"/>
      <c r="G51" s="1"/>
      <c r="H51" s="1"/>
      <c r="I51" s="1"/>
      <c r="J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1"/>
      <c r="E52" s="1"/>
      <c r="F52" s="1"/>
      <c r="G52" s="1"/>
      <c r="H52" s="1"/>
      <c r="I52" s="1"/>
      <c r="J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1"/>
      <c r="E53" s="1"/>
      <c r="F53" s="1"/>
      <c r="G53" s="9"/>
      <c r="H53" s="1"/>
      <c r="I53" s="1"/>
      <c r="J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x14ac:dyDescent="0.2">
      <c r="H54" s="9"/>
      <c r="I54" s="9"/>
      <c r="J54" s="9"/>
    </row>
    <row r="55" spans="4:96" x14ac:dyDescent="0.2">
      <c r="D55" s="9"/>
      <c r="E55" s="9"/>
      <c r="F55" s="9"/>
    </row>
    <row r="75" spans="4:4" ht="15" x14ac:dyDescent="0.2">
      <c r="D75" s="80"/>
    </row>
  </sheetData>
  <mergeCells count="9">
    <mergeCell ref="D29:G29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96"/>
  <sheetViews>
    <sheetView topLeftCell="C1" zoomScale="85" zoomScaleNormal="85" zoomScaleSheetLayoutView="70" workbookViewId="0">
      <selection activeCell="G60" sqref="G60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52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74</v>
      </c>
      <c r="E11" s="223"/>
      <c r="F11" s="223"/>
      <c r="G11" s="223"/>
      <c r="H11" s="223"/>
      <c r="I11" s="223"/>
      <c r="J11" s="223"/>
    </row>
    <row r="12" spans="1:14" s="11" customFormat="1" ht="19.5" customHeight="1" thickBot="1" x14ac:dyDescent="0.25">
      <c r="C12" s="221"/>
      <c r="D12" s="221"/>
      <c r="E12" s="221"/>
      <c r="F12" s="221"/>
      <c r="G12" s="198" t="s">
        <v>51</v>
      </c>
      <c r="H12" s="197"/>
      <c r="I12" s="197"/>
      <c r="J12" s="197"/>
    </row>
    <row r="13" spans="1:14" s="3" customFormat="1" ht="26.25" customHeight="1" thickTop="1" thickBot="1" x14ac:dyDescent="0.25">
      <c r="A13" s="7"/>
      <c r="B13" s="7"/>
      <c r="C13" s="7"/>
      <c r="D13" s="224"/>
      <c r="E13" s="225" t="s">
        <v>45</v>
      </c>
      <c r="F13" s="225"/>
      <c r="G13" s="225"/>
      <c r="H13" s="225"/>
      <c r="I13" s="225"/>
      <c r="J13" s="22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6" t="s">
        <v>7</v>
      </c>
      <c r="F14" s="226"/>
      <c r="G14" s="226"/>
      <c r="H14" s="226"/>
      <c r="I14" s="226"/>
      <c r="J14" s="46">
        <f>+'[1]CTA.  3103 F. REPONIBLE.'!$J$51</f>
        <v>-305308.21950000006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6"/>
      <c r="E16" s="133"/>
      <c r="F16" s="136"/>
      <c r="G16" s="133">
        <f>+'INGRESOS CUENTA COLECT'!D17</f>
        <v>46142</v>
      </c>
      <c r="H16" s="137"/>
      <c r="I16" s="138">
        <v>0</v>
      </c>
      <c r="J16" s="137">
        <f>+J14</f>
        <v>-305308.21950000006</v>
      </c>
    </row>
    <row r="17" spans="4:96" s="10" customFormat="1" ht="16.5" hidden="1" x14ac:dyDescent="0.2">
      <c r="D17" s="65"/>
      <c r="E17" s="66">
        <v>46030</v>
      </c>
      <c r="F17" s="67"/>
      <c r="G17" s="81" t="s">
        <v>56</v>
      </c>
      <c r="H17" s="69"/>
      <c r="I17" s="69"/>
      <c r="J17" s="69">
        <f t="shared" ref="J17:J49" si="0">J16+H17-I17</f>
        <v>-305308.21950000006</v>
      </c>
    </row>
    <row r="18" spans="4:96" s="11" customFormat="1" ht="29.25" thickBot="1" x14ac:dyDescent="0.25">
      <c r="D18" s="65"/>
      <c r="E18" s="66">
        <v>46173</v>
      </c>
      <c r="F18" s="67"/>
      <c r="G18" s="68" t="s">
        <v>27</v>
      </c>
      <c r="H18" s="69"/>
      <c r="I18" s="69">
        <v>175</v>
      </c>
      <c r="J18" s="69">
        <f t="shared" si="0"/>
        <v>-305483.21950000006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15" hidden="1" thickBot="1" x14ac:dyDescent="0.25">
      <c r="D19" s="65"/>
      <c r="E19" s="66"/>
      <c r="F19" s="67"/>
      <c r="G19" s="68"/>
      <c r="H19" s="69"/>
      <c r="I19" s="69"/>
      <c r="J19" s="69">
        <f t="shared" si="0"/>
        <v>-305483.21950000006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4.25" hidden="1" x14ac:dyDescent="0.2">
      <c r="D20" s="65"/>
      <c r="E20" s="66"/>
      <c r="F20" s="67"/>
      <c r="G20" s="68"/>
      <c r="H20" s="69"/>
      <c r="I20" s="69"/>
      <c r="J20" s="69">
        <f t="shared" si="0"/>
        <v>-305483.21950000006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4.25" hidden="1" x14ac:dyDescent="0.2">
      <c r="D21" s="65"/>
      <c r="E21" s="66"/>
      <c r="F21" s="67"/>
      <c r="G21" s="68"/>
      <c r="H21" s="69"/>
      <c r="I21" s="69"/>
      <c r="J21" s="69">
        <f t="shared" si="0"/>
        <v>-305483.21950000006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5" hidden="1" thickBot="1" x14ac:dyDescent="0.25">
      <c r="D22" s="65"/>
      <c r="E22" s="66"/>
      <c r="F22" s="67"/>
      <c r="G22" s="68"/>
      <c r="H22" s="69"/>
      <c r="I22" s="69"/>
      <c r="J22" s="69">
        <f t="shared" si="0"/>
        <v>-305483.21950000006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4.25" hidden="1" x14ac:dyDescent="0.2">
      <c r="D23" s="65"/>
      <c r="E23" s="66"/>
      <c r="F23" s="67"/>
      <c r="G23" s="68"/>
      <c r="H23" s="69"/>
      <c r="I23" s="69"/>
      <c r="J23" s="69">
        <f t="shared" si="0"/>
        <v>-305483.21950000006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hidden="1" x14ac:dyDescent="0.2">
      <c r="D24" s="65"/>
      <c r="E24" s="66"/>
      <c r="F24" s="67"/>
      <c r="G24" s="68"/>
      <c r="H24" s="69"/>
      <c r="I24" s="69"/>
      <c r="J24" s="69">
        <f t="shared" si="0"/>
        <v>-305483.21950000006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hidden="1" x14ac:dyDescent="0.2">
      <c r="D25" s="65"/>
      <c r="E25" s="66"/>
      <c r="F25" s="67"/>
      <c r="G25" s="68"/>
      <c r="H25" s="69"/>
      <c r="I25" s="69"/>
      <c r="J25" s="69">
        <f t="shared" si="0"/>
        <v>-305483.21950000006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hidden="1" x14ac:dyDescent="0.2">
      <c r="D26" s="65"/>
      <c r="E26" s="66"/>
      <c r="F26" s="67"/>
      <c r="G26" s="68"/>
      <c r="H26" s="69"/>
      <c r="I26" s="69"/>
      <c r="J26" s="69">
        <f t="shared" si="0"/>
        <v>-305483.21950000006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hidden="1" x14ac:dyDescent="0.2">
      <c r="D27" s="65"/>
      <c r="E27" s="66"/>
      <c r="F27" s="67"/>
      <c r="G27" s="68"/>
      <c r="H27" s="69"/>
      <c r="I27" s="69"/>
      <c r="J27" s="69">
        <f t="shared" si="0"/>
        <v>-305483.21950000006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hidden="1" x14ac:dyDescent="0.2">
      <c r="D28" s="65"/>
      <c r="E28" s="66"/>
      <c r="F28" s="67"/>
      <c r="G28" s="68"/>
      <c r="H28" s="69"/>
      <c r="I28" s="69"/>
      <c r="J28" s="69">
        <f t="shared" si="0"/>
        <v>-305483.21950000006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hidden="1" x14ac:dyDescent="0.2">
      <c r="D29" s="65"/>
      <c r="E29" s="66"/>
      <c r="F29" s="67"/>
      <c r="G29" s="68"/>
      <c r="H29" s="69"/>
      <c r="I29" s="69"/>
      <c r="J29" s="69">
        <f t="shared" si="0"/>
        <v>-305483.21950000006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hidden="1" x14ac:dyDescent="0.2">
      <c r="D30" s="65"/>
      <c r="E30" s="66"/>
      <c r="F30" s="67"/>
      <c r="G30" s="68"/>
      <c r="H30" s="69"/>
      <c r="I30" s="69"/>
      <c r="J30" s="69">
        <f t="shared" si="0"/>
        <v>-305483.21950000006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hidden="1" x14ac:dyDescent="0.2">
      <c r="D31" s="65"/>
      <c r="E31" s="66"/>
      <c r="F31" s="67"/>
      <c r="G31" s="68"/>
      <c r="H31" s="69"/>
      <c r="I31" s="69"/>
      <c r="J31" s="69">
        <f t="shared" si="0"/>
        <v>-305483.21950000006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hidden="1" x14ac:dyDescent="0.2">
      <c r="D32" s="65"/>
      <c r="E32" s="66"/>
      <c r="F32" s="67"/>
      <c r="G32" s="68"/>
      <c r="H32" s="69"/>
      <c r="I32" s="69"/>
      <c r="J32" s="69">
        <f t="shared" si="0"/>
        <v>-305483.21950000006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hidden="1" x14ac:dyDescent="0.2">
      <c r="D33" s="65"/>
      <c r="E33" s="66"/>
      <c r="F33" s="67"/>
      <c r="G33" s="68"/>
      <c r="H33" s="69"/>
      <c r="I33" s="69"/>
      <c r="J33" s="69">
        <f t="shared" si="0"/>
        <v>-305483.21950000006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hidden="1" x14ac:dyDescent="0.2">
      <c r="D34" s="65"/>
      <c r="E34" s="66"/>
      <c r="F34" s="67"/>
      <c r="G34" s="68"/>
      <c r="H34" s="69"/>
      <c r="I34" s="69"/>
      <c r="J34" s="69">
        <f t="shared" si="0"/>
        <v>-305483.21950000006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65"/>
      <c r="E35" s="66"/>
      <c r="F35" s="67"/>
      <c r="G35" s="68"/>
      <c r="H35" s="69"/>
      <c r="I35" s="69"/>
      <c r="J35" s="69">
        <f t="shared" si="0"/>
        <v>-305483.21950000006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hidden="1" x14ac:dyDescent="0.2">
      <c r="D36" s="65"/>
      <c r="E36" s="66"/>
      <c r="F36" s="67"/>
      <c r="G36" s="68"/>
      <c r="H36" s="69"/>
      <c r="I36" s="69"/>
      <c r="J36" s="69">
        <f t="shared" si="0"/>
        <v>-305483.21950000006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hidden="1" x14ac:dyDescent="0.2">
      <c r="D37" s="65"/>
      <c r="E37" s="66"/>
      <c r="F37" s="67"/>
      <c r="G37" s="68"/>
      <c r="H37" s="69"/>
      <c r="I37" s="69"/>
      <c r="J37" s="69">
        <f t="shared" si="0"/>
        <v>-305483.21950000006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hidden="1" x14ac:dyDescent="0.2">
      <c r="D38" s="65"/>
      <c r="E38" s="66"/>
      <c r="F38" s="67"/>
      <c r="G38" s="68"/>
      <c r="H38" s="69"/>
      <c r="I38" s="69"/>
      <c r="J38" s="69">
        <f t="shared" si="0"/>
        <v>-305483.21950000006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ht="14.25" hidden="1" x14ac:dyDescent="0.2">
      <c r="D39" s="65"/>
      <c r="E39" s="66"/>
      <c r="F39" s="67"/>
      <c r="G39" s="68"/>
      <c r="H39" s="69"/>
      <c r="I39" s="69"/>
      <c r="J39" s="69">
        <f t="shared" si="0"/>
        <v>-305483.21950000006</v>
      </c>
    </row>
    <row r="40" spans="4:96" ht="14.25" hidden="1" x14ac:dyDescent="0.2">
      <c r="D40" s="65"/>
      <c r="E40" s="66"/>
      <c r="F40" s="67"/>
      <c r="G40" s="68"/>
      <c r="H40" s="69"/>
      <c r="I40" s="69"/>
      <c r="J40" s="69">
        <f t="shared" si="0"/>
        <v>-305483.21950000006</v>
      </c>
    </row>
    <row r="41" spans="4:96" ht="14.25" hidden="1" x14ac:dyDescent="0.2">
      <c r="D41" s="65"/>
      <c r="E41" s="66"/>
      <c r="F41" s="67"/>
      <c r="G41" s="68"/>
      <c r="H41" s="69"/>
      <c r="I41" s="69"/>
      <c r="J41" s="69">
        <f t="shared" si="0"/>
        <v>-305483.21950000006</v>
      </c>
    </row>
    <row r="42" spans="4:96" ht="14.25" hidden="1" x14ac:dyDescent="0.2">
      <c r="D42" s="65"/>
      <c r="E42" s="66"/>
      <c r="F42" s="67"/>
      <c r="G42" s="68"/>
      <c r="H42" s="69"/>
      <c r="I42" s="69"/>
      <c r="J42" s="69">
        <f t="shared" si="0"/>
        <v>-305483.21950000006</v>
      </c>
    </row>
    <row r="43" spans="4:96" ht="14.25" hidden="1" x14ac:dyDescent="0.2">
      <c r="D43" s="65"/>
      <c r="E43" s="66"/>
      <c r="F43" s="67"/>
      <c r="G43" s="68"/>
      <c r="H43" s="69"/>
      <c r="I43" s="69"/>
      <c r="J43" s="69">
        <f t="shared" si="0"/>
        <v>-305483.21950000006</v>
      </c>
    </row>
    <row r="44" spans="4:96" ht="14.25" hidden="1" x14ac:dyDescent="0.2">
      <c r="D44" s="65"/>
      <c r="E44" s="66"/>
      <c r="F44" s="67"/>
      <c r="G44" s="68"/>
      <c r="H44" s="69"/>
      <c r="I44" s="69"/>
      <c r="J44" s="69">
        <f t="shared" si="0"/>
        <v>-305483.21950000006</v>
      </c>
    </row>
    <row r="45" spans="4:96" ht="14.25" hidden="1" x14ac:dyDescent="0.2">
      <c r="D45" s="65"/>
      <c r="E45" s="66"/>
      <c r="F45" s="67"/>
      <c r="G45" s="68"/>
      <c r="H45" s="69"/>
      <c r="I45" s="69"/>
      <c r="J45" s="69">
        <f t="shared" si="0"/>
        <v>-305483.21950000006</v>
      </c>
    </row>
    <row r="46" spans="4:96" ht="14.25" hidden="1" x14ac:dyDescent="0.2">
      <c r="D46" s="65"/>
      <c r="E46" s="66"/>
      <c r="F46" s="67"/>
      <c r="G46" s="68"/>
      <c r="H46" s="69"/>
      <c r="I46" s="69"/>
      <c r="J46" s="69">
        <f t="shared" si="0"/>
        <v>-305483.21950000006</v>
      </c>
    </row>
    <row r="47" spans="4:96" ht="14.25" hidden="1" x14ac:dyDescent="0.2">
      <c r="D47" s="65"/>
      <c r="E47" s="66"/>
      <c r="F47" s="67"/>
      <c r="G47" s="68"/>
      <c r="H47" s="69"/>
      <c r="I47" s="69"/>
      <c r="J47" s="69">
        <f t="shared" si="0"/>
        <v>-305483.21950000006</v>
      </c>
    </row>
    <row r="48" spans="4:96" ht="14.25" hidden="1" x14ac:dyDescent="0.2">
      <c r="D48" s="65"/>
      <c r="E48" s="66"/>
      <c r="F48" s="67"/>
      <c r="G48" s="68"/>
      <c r="H48" s="69"/>
      <c r="I48" s="69"/>
      <c r="J48" s="69">
        <f t="shared" si="0"/>
        <v>-305483.21950000006</v>
      </c>
    </row>
    <row r="49" spans="4:11" ht="15" hidden="1" thickBot="1" x14ac:dyDescent="0.25">
      <c r="D49" s="65"/>
      <c r="E49" s="66"/>
      <c r="F49" s="67"/>
      <c r="G49" s="68"/>
      <c r="H49" s="69"/>
      <c r="I49" s="69"/>
      <c r="J49" s="69">
        <f t="shared" si="0"/>
        <v>-305483.21950000006</v>
      </c>
    </row>
    <row r="50" spans="4:11" ht="15" thickBot="1" x14ac:dyDescent="0.25">
      <c r="D50" s="219" t="s">
        <v>8</v>
      </c>
      <c r="E50" s="220"/>
      <c r="F50" s="220"/>
      <c r="G50" s="220"/>
      <c r="H50" s="88">
        <f>SUM(H17:H49)</f>
        <v>0</v>
      </c>
      <c r="I50" s="88">
        <f>SUM(I17:I49)</f>
        <v>175</v>
      </c>
      <c r="J50" s="89">
        <f>+J16+H50-I50</f>
        <v>-305483.21950000006</v>
      </c>
      <c r="K50" s="22">
        <f>+J50-'[1]CTA.  3103 F. REPONIBLE.'!$J$52</f>
        <v>0</v>
      </c>
    </row>
    <row r="51" spans="4:11" ht="14.25" x14ac:dyDescent="0.2">
      <c r="D51" s="82"/>
      <c r="E51" s="82"/>
      <c r="F51" s="82"/>
      <c r="G51" s="82"/>
      <c r="H51" s="83"/>
      <c r="I51" s="83"/>
      <c r="J51" s="84"/>
    </row>
    <row r="52" spans="4:11" ht="14.25" x14ac:dyDescent="0.2">
      <c r="D52" s="82"/>
      <c r="E52" s="82"/>
      <c r="F52" s="82"/>
      <c r="G52" s="33"/>
      <c r="H52" s="9"/>
      <c r="I52" s="78"/>
      <c r="J52" s="9"/>
    </row>
    <row r="53" spans="4:11" ht="14.25" x14ac:dyDescent="0.2">
      <c r="D53" s="82"/>
      <c r="E53" s="82"/>
      <c r="F53" s="82"/>
      <c r="G53" s="33"/>
      <c r="H53" s="9"/>
      <c r="I53" s="78"/>
      <c r="J53" s="9"/>
    </row>
    <row r="54" spans="4:11" ht="14.25" x14ac:dyDescent="0.2">
      <c r="D54" s="82"/>
      <c r="E54" s="82"/>
      <c r="F54" s="82"/>
      <c r="G54" s="33"/>
      <c r="H54" s="9"/>
      <c r="I54" s="78"/>
      <c r="J54" s="9"/>
    </row>
    <row r="55" spans="4:11" ht="14.25" x14ac:dyDescent="0.2">
      <c r="D55" s="82"/>
      <c r="E55" s="82"/>
      <c r="F55" s="82"/>
      <c r="G55" s="33"/>
      <c r="H55" s="9"/>
      <c r="I55" s="78"/>
      <c r="J55" s="9"/>
    </row>
    <row r="56" spans="4:11" ht="14.25" x14ac:dyDescent="0.2">
      <c r="D56" s="82"/>
      <c r="E56" s="82"/>
      <c r="F56" s="82"/>
      <c r="G56" s="33"/>
      <c r="H56" s="9" t="s">
        <v>25</v>
      </c>
      <c r="I56" s="78"/>
      <c r="J56" s="9"/>
    </row>
    <row r="57" spans="4:11" ht="14.25" x14ac:dyDescent="0.2">
      <c r="D57" s="82"/>
      <c r="E57" s="82"/>
      <c r="F57" s="82"/>
      <c r="G57" s="33"/>
      <c r="H57" s="9"/>
      <c r="I57" s="78"/>
      <c r="J57" s="9"/>
    </row>
    <row r="58" spans="4:11" ht="14.25" x14ac:dyDescent="0.2">
      <c r="D58" s="9"/>
      <c r="E58" s="77" t="s">
        <v>33</v>
      </c>
      <c r="F58" s="9"/>
      <c r="G58" s="33" t="s">
        <v>37</v>
      </c>
      <c r="H58" s="9"/>
      <c r="I58" s="77" t="s">
        <v>34</v>
      </c>
      <c r="J58" s="9"/>
    </row>
    <row r="59" spans="4:11" ht="14.25" x14ac:dyDescent="0.2">
      <c r="D59" s="9"/>
      <c r="E59" s="77" t="s">
        <v>28</v>
      </c>
      <c r="F59" s="9"/>
      <c r="G59" s="77" t="s">
        <v>29</v>
      </c>
      <c r="H59" s="9"/>
      <c r="I59" s="77" t="s">
        <v>32</v>
      </c>
      <c r="J59" s="9"/>
    </row>
    <row r="60" spans="4:11" ht="14.25" x14ac:dyDescent="0.2">
      <c r="D60" s="9"/>
      <c r="E60" s="77" t="s">
        <v>30</v>
      </c>
      <c r="F60" s="9"/>
      <c r="G60" s="77" t="s">
        <v>341</v>
      </c>
      <c r="H60" s="9"/>
      <c r="I60" s="77" t="s">
        <v>53</v>
      </c>
      <c r="J60" s="9"/>
    </row>
    <row r="61" spans="4:11" ht="14.25" x14ac:dyDescent="0.2">
      <c r="D61" s="9"/>
      <c r="E61" s="77" t="s">
        <v>31</v>
      </c>
      <c r="F61" s="9"/>
      <c r="G61" s="77" t="s">
        <v>43</v>
      </c>
      <c r="H61" s="9"/>
      <c r="I61" s="77" t="s">
        <v>42</v>
      </c>
      <c r="J61" s="9"/>
    </row>
    <row r="62" spans="4:11" x14ac:dyDescent="0.2">
      <c r="D62" s="9"/>
      <c r="E62" s="9"/>
      <c r="F62" s="9"/>
      <c r="G62" s="11"/>
      <c r="H62" s="9"/>
      <c r="I62" s="9"/>
      <c r="J62" s="9"/>
    </row>
    <row r="63" spans="4:11" x14ac:dyDescent="0.2">
      <c r="D63" s="9"/>
      <c r="E63" s="9"/>
      <c r="F63" s="9"/>
      <c r="G63" s="11"/>
      <c r="H63" s="9"/>
      <c r="I63" s="9"/>
      <c r="J63" s="9"/>
    </row>
    <row r="64" spans="4:11" x14ac:dyDescent="0.2">
      <c r="D64" s="9"/>
      <c r="E64" s="9"/>
      <c r="F64" s="9"/>
      <c r="G64" s="11"/>
      <c r="H64" s="9"/>
      <c r="I64" s="9"/>
      <c r="J64" s="9"/>
    </row>
    <row r="65" spans="4:10" x14ac:dyDescent="0.2">
      <c r="D65" s="9"/>
      <c r="E65" s="9"/>
      <c r="F65" s="9"/>
      <c r="G65" s="11"/>
      <c r="H65" s="9"/>
      <c r="I65" s="9"/>
      <c r="J65" s="9"/>
    </row>
    <row r="66" spans="4:10" x14ac:dyDescent="0.2">
      <c r="D66" s="9"/>
      <c r="E66" s="9"/>
      <c r="F66" s="9"/>
    </row>
    <row r="74" spans="4:10" x14ac:dyDescent="0.2">
      <c r="G74" s="9"/>
    </row>
    <row r="75" spans="4:10" x14ac:dyDescent="0.2">
      <c r="H75" s="9"/>
      <c r="I75" s="9"/>
      <c r="J75" s="9"/>
    </row>
    <row r="76" spans="4:10" x14ac:dyDescent="0.2">
      <c r="D76" s="9"/>
      <c r="E76" s="9"/>
      <c r="F76" s="9"/>
    </row>
    <row r="96" spans="4:4" ht="15" x14ac:dyDescent="0.2">
      <c r="D96" s="80"/>
    </row>
  </sheetData>
  <mergeCells count="9">
    <mergeCell ref="D50:G50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2026-06-09T14:35:01Z</cp:lastPrinted>
  <dcterms:created xsi:type="dcterms:W3CDTF">2006-07-11T17:39:34Z</dcterms:created>
  <dcterms:modified xsi:type="dcterms:W3CDTF">2026-06-09T14:35:04Z</dcterms:modified>
</cp:coreProperties>
</file>