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ulia.villar\Desktop\DOCUMENTOS PARA DISPONIBLIDAD\DOCUMENTOS PARA EL PORTAL DE TRANSPARENCIA\AÑO 2026\JUNIO\"/>
    </mc:Choice>
  </mc:AlternateContent>
  <xr:revisionPtr revIDLastSave="0" documentId="13_ncr:1_{24D1C2C5-9424-4B28-9E2E-AD51FB2A8ADF}" xr6:coauthVersionLast="47" xr6:coauthVersionMax="47" xr10:uidLastSave="{00000000-0000-0000-0000-000000000000}"/>
  <bookViews>
    <workbookView xWindow="-120" yWindow="-120" windowWidth="29040" windowHeight="15720" tabRatio="601" firstSheet="3" activeTab="6" xr2:uid="{00000000-000D-0000-FFFF-FFFF00000000}"/>
  </bookViews>
  <sheets>
    <sheet name="INGRESOS CUENTA COLECT" sheetId="1" r:id="rId1"/>
    <sheet name="EGRESOS CTA. AUXILIAR 3001" sheetId="4" r:id="rId2"/>
    <sheet name="EGRESOS CTA.  OPERT. 160" sheetId="5" r:id="rId3"/>
    <sheet name="EGRESOS CTA. NOMINA" sheetId="6" r:id="rId4"/>
    <sheet name="EGRESOS CTA. FONDOCYT" sheetId="7" r:id="rId5"/>
    <sheet name="EGRESOS CTA. 2000 ONCO" sheetId="8" r:id="rId6"/>
    <sheet name="EGRESOS CTA. 3103 F REPONIBLE" sheetId="10" r:id="rId7"/>
    <sheet name="Hoja2" sheetId="9" r:id="rId8"/>
  </sheets>
  <externalReferences>
    <externalReference r:id="rId9"/>
    <externalReference r:id="rId10"/>
  </externalReferences>
  <definedNames>
    <definedName name="_xlnm._FilterDatabase" localSheetId="0" hidden="1">'INGRESOS CUENTA COLECT'!$B$1:$H$389</definedName>
    <definedName name="_xlnm.Print_Area" localSheetId="2">'EGRESOS CTA.  OPERT. 160'!$B$1:$I$69</definedName>
    <definedName name="_xlnm.Print_Area" localSheetId="5">'EGRESOS CTA. 2000 ONCO'!$A$1:$J$41</definedName>
    <definedName name="_xlnm.Print_Area" localSheetId="6">'EGRESOS CTA. 3103 F REPONIBLE'!$A$1:$J$56</definedName>
    <definedName name="_xlnm.Print_Area" localSheetId="1">'EGRESOS CTA. AUXILIAR 3001'!$B$1:$I$286</definedName>
    <definedName name="_xlnm.Print_Area" localSheetId="4">'EGRESOS CTA. FONDOCYT'!$A$1:$J$48</definedName>
    <definedName name="_xlnm.Print_Area" localSheetId="3">'EGRESOS CTA. NOMINA'!$A$1:$J$69</definedName>
    <definedName name="_xlnm.Print_Area" localSheetId="0">'INGRESOS CUENTA COLECT'!$A$1:$G$359</definedName>
    <definedName name="_xlnm.Print_Titles" localSheetId="2">'EGRESOS CTA.  OPERT. 160'!$1:$13</definedName>
    <definedName name="_xlnm.Print_Titles" localSheetId="5">'EGRESOS CTA. 2000 ONCO'!$1:$11</definedName>
    <definedName name="_xlnm.Print_Titles" localSheetId="6">'EGRESOS CTA. 3103 F REPONIBLE'!$1:$11</definedName>
    <definedName name="_xlnm.Print_Titles" localSheetId="1">'EGRESOS CTA. AUXILIAR 3001'!$1:$13</definedName>
    <definedName name="_xlnm.Print_Titles" localSheetId="4">'EGRESOS CTA. FONDOCYT'!$1:$12</definedName>
    <definedName name="_xlnm.Print_Titles" localSheetId="3">'EGRESOS CTA. NOMINA'!$1:$11</definedName>
    <definedName name="_xlnm.Print_Titles" localSheetId="0">'INGRESOS CUENTA COLECT'!$1:$12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14" i="10" l="1"/>
  <c r="J15" i="7"/>
  <c r="J14" i="6"/>
  <c r="I12" i="5"/>
  <c r="I12" i="4"/>
  <c r="G14" i="1"/>
  <c r="J14" i="8" l="1"/>
  <c r="I30" i="7" l="1"/>
  <c r="I60" i="6"/>
  <c r="I37" i="10" l="1"/>
  <c r="J16" i="10" l="1"/>
  <c r="H37" i="10"/>
  <c r="G16" i="10"/>
  <c r="J37" i="10" l="1"/>
  <c r="K37" i="10" s="1"/>
  <c r="J17" i="10"/>
  <c r="J18" i="10" s="1"/>
  <c r="J19" i="10" s="1"/>
  <c r="J20" i="10" s="1"/>
  <c r="J21" i="10" s="1"/>
  <c r="J22" i="10" s="1"/>
  <c r="J23" i="10" s="1"/>
  <c r="J24" i="10" s="1"/>
  <c r="J25" i="10" s="1"/>
  <c r="J26" i="10" s="1"/>
  <c r="J27" i="10" s="1"/>
  <c r="J28" i="10" s="1"/>
  <c r="J29" i="10" s="1"/>
  <c r="J30" i="10" s="1"/>
  <c r="J31" i="10" s="1"/>
  <c r="J32" i="10" s="1"/>
  <c r="J33" i="10" s="1"/>
  <c r="J34" i="10" s="1"/>
  <c r="J35" i="10" l="1"/>
  <c r="J36" i="10" s="1"/>
  <c r="F350" i="1"/>
  <c r="G62" i="5" l="1"/>
  <c r="G16" i="8"/>
  <c r="G17" i="7"/>
  <c r="G16" i="6"/>
  <c r="F14" i="5"/>
  <c r="F14" i="4"/>
  <c r="G274" i="4"/>
  <c r="H274" i="4"/>
  <c r="E350" i="1"/>
  <c r="I14" i="4" l="1"/>
  <c r="G17" i="1"/>
  <c r="J16" i="6"/>
  <c r="I15" i="4" l="1"/>
  <c r="I16" i="4" s="1"/>
  <c r="I17" i="4" s="1"/>
  <c r="I18" i="4" s="1"/>
  <c r="I19" i="4" s="1"/>
  <c r="I20" i="4" s="1"/>
  <c r="I21" i="4" s="1"/>
  <c r="I22" i="4" s="1"/>
  <c r="I23" i="4" s="1"/>
  <c r="I24" i="4" s="1"/>
  <c r="I25" i="4" s="1"/>
  <c r="I26" i="4" s="1"/>
  <c r="I27" i="4" s="1"/>
  <c r="I28" i="4" s="1"/>
  <c r="I29" i="4" s="1"/>
  <c r="I30" i="4" s="1"/>
  <c r="I31" i="4" s="1"/>
  <c r="I32" i="4" s="1"/>
  <c r="I33" i="4" s="1"/>
  <c r="I34" i="4" s="1"/>
  <c r="I35" i="4" s="1"/>
  <c r="I36" i="4" s="1"/>
  <c r="I37" i="4" s="1"/>
  <c r="I38" i="4" s="1"/>
  <c r="I39" i="4" s="1"/>
  <c r="I40" i="4" s="1"/>
  <c r="I41" i="4" s="1"/>
  <c r="I42" i="4" s="1"/>
  <c r="I43" i="4" s="1"/>
  <c r="I44" i="4" s="1"/>
  <c r="I45" i="4" s="1"/>
  <c r="I46" i="4" s="1"/>
  <c r="I47" i="4" s="1"/>
  <c r="I48" i="4" s="1"/>
  <c r="I49" i="4" s="1"/>
  <c r="I50" i="4" s="1"/>
  <c r="I51" i="4" s="1"/>
  <c r="I52" i="4" s="1"/>
  <c r="I53" i="4" s="1"/>
  <c r="I54" i="4" s="1"/>
  <c r="I55" i="4" s="1"/>
  <c r="I56" i="4" s="1"/>
  <c r="I57" i="4" s="1"/>
  <c r="I58" i="4" s="1"/>
  <c r="I59" i="4" s="1"/>
  <c r="I60" i="4" s="1"/>
  <c r="I61" i="4" s="1"/>
  <c r="I62" i="4" s="1"/>
  <c r="I63" i="4" s="1"/>
  <c r="I64" i="4" s="1"/>
  <c r="I65" i="4" s="1"/>
  <c r="I66" i="4" s="1"/>
  <c r="I67" i="4" s="1"/>
  <c r="I68" i="4" s="1"/>
  <c r="I69" i="4" s="1"/>
  <c r="I70" i="4" s="1"/>
  <c r="I71" i="4" s="1"/>
  <c r="I72" i="4" s="1"/>
  <c r="I73" i="4" s="1"/>
  <c r="I74" i="4" s="1"/>
  <c r="I75" i="4" s="1"/>
  <c r="I76" i="4" s="1"/>
  <c r="I77" i="4" s="1"/>
  <c r="I78" i="4" s="1"/>
  <c r="I79" i="4" s="1"/>
  <c r="I80" i="4" s="1"/>
  <c r="I81" i="4" s="1"/>
  <c r="I82" i="4" s="1"/>
  <c r="I83" i="4" s="1"/>
  <c r="I84" i="4" s="1"/>
  <c r="I85" i="4" s="1"/>
  <c r="I86" i="4" s="1"/>
  <c r="I87" i="4" s="1"/>
  <c r="I88" i="4" s="1"/>
  <c r="I89" i="4" s="1"/>
  <c r="I90" i="4" s="1"/>
  <c r="I91" i="4" s="1"/>
  <c r="I92" i="4" s="1"/>
  <c r="I93" i="4" s="1"/>
  <c r="I94" i="4" s="1"/>
  <c r="I95" i="4" s="1"/>
  <c r="I96" i="4" s="1"/>
  <c r="I97" i="4" s="1"/>
  <c r="I98" i="4" s="1"/>
  <c r="I99" i="4" s="1"/>
  <c r="I100" i="4" s="1"/>
  <c r="I101" i="4" s="1"/>
  <c r="I102" i="4" s="1"/>
  <c r="I103" i="4" s="1"/>
  <c r="I104" i="4" s="1"/>
  <c r="I105" i="4" s="1"/>
  <c r="I106" i="4" s="1"/>
  <c r="I107" i="4" s="1"/>
  <c r="I108" i="4" s="1"/>
  <c r="I109" i="4" s="1"/>
  <c r="I110" i="4" s="1"/>
  <c r="I111" i="4" s="1"/>
  <c r="I112" i="4" s="1"/>
  <c r="I113" i="4" s="1"/>
  <c r="I114" i="4" s="1"/>
  <c r="I115" i="4" s="1"/>
  <c r="I116" i="4" s="1"/>
  <c r="I117" i="4" s="1"/>
  <c r="I118" i="4" s="1"/>
  <c r="I119" i="4" s="1"/>
  <c r="I120" i="4" s="1"/>
  <c r="I121" i="4" s="1"/>
  <c r="I122" i="4" s="1"/>
  <c r="I123" i="4" s="1"/>
  <c r="I124" i="4" s="1"/>
  <c r="I125" i="4" s="1"/>
  <c r="I126" i="4" s="1"/>
  <c r="I127" i="4" s="1"/>
  <c r="I128" i="4" s="1"/>
  <c r="I129" i="4" s="1"/>
  <c r="I130" i="4" s="1"/>
  <c r="I131" i="4" s="1"/>
  <c r="I132" i="4" s="1"/>
  <c r="I133" i="4" s="1"/>
  <c r="I134" i="4" s="1"/>
  <c r="I135" i="4" s="1"/>
  <c r="I136" i="4" s="1"/>
  <c r="I137" i="4" s="1"/>
  <c r="I138" i="4" s="1"/>
  <c r="I139" i="4" s="1"/>
  <c r="I140" i="4" s="1"/>
  <c r="I141" i="4" s="1"/>
  <c r="I142" i="4" s="1"/>
  <c r="I143" i="4" s="1"/>
  <c r="I144" i="4" s="1"/>
  <c r="I145" i="4" s="1"/>
  <c r="I146" i="4" s="1"/>
  <c r="I147" i="4" s="1"/>
  <c r="I148" i="4" s="1"/>
  <c r="I149" i="4" s="1"/>
  <c r="I150" i="4" s="1"/>
  <c r="I151" i="4" s="1"/>
  <c r="I152" i="4" s="1"/>
  <c r="I153" i="4" s="1"/>
  <c r="I154" i="4" s="1"/>
  <c r="I155" i="4" s="1"/>
  <c r="I156" i="4" s="1"/>
  <c r="I157" i="4" s="1"/>
  <c r="I158" i="4" s="1"/>
  <c r="I159" i="4" s="1"/>
  <c r="I160" i="4" s="1"/>
  <c r="I161" i="4" s="1"/>
  <c r="I162" i="4" s="1"/>
  <c r="I163" i="4" s="1"/>
  <c r="I164" i="4" s="1"/>
  <c r="I165" i="4" s="1"/>
  <c r="I166" i="4" s="1"/>
  <c r="I167" i="4" s="1"/>
  <c r="I168" i="4" s="1"/>
  <c r="I169" i="4" s="1"/>
  <c r="I170" i="4" s="1"/>
  <c r="I171" i="4" s="1"/>
  <c r="I172" i="4" s="1"/>
  <c r="I173" i="4" s="1"/>
  <c r="I174" i="4" s="1"/>
  <c r="I175" i="4" s="1"/>
  <c r="I176" i="4" s="1"/>
  <c r="I177" i="4" s="1"/>
  <c r="I178" i="4" s="1"/>
  <c r="I179" i="4" s="1"/>
  <c r="I180" i="4" s="1"/>
  <c r="I181" i="4" s="1"/>
  <c r="I182" i="4" s="1"/>
  <c r="I183" i="4" s="1"/>
  <c r="I184" i="4" s="1"/>
  <c r="I185" i="4" s="1"/>
  <c r="I186" i="4" s="1"/>
  <c r="I187" i="4" s="1"/>
  <c r="I188" i="4" s="1"/>
  <c r="I189" i="4" s="1"/>
  <c r="I190" i="4" s="1"/>
  <c r="I191" i="4" s="1"/>
  <c r="I192" i="4" s="1"/>
  <c r="I193" i="4" s="1"/>
  <c r="I194" i="4" s="1"/>
  <c r="I195" i="4" s="1"/>
  <c r="I196" i="4" s="1"/>
  <c r="I197" i="4" s="1"/>
  <c r="I198" i="4" s="1"/>
  <c r="I199" i="4" s="1"/>
  <c r="I200" i="4" s="1"/>
  <c r="I201" i="4" s="1"/>
  <c r="I202" i="4" s="1"/>
  <c r="I203" i="4" s="1"/>
  <c r="I204" i="4" s="1"/>
  <c r="I205" i="4" s="1"/>
  <c r="I206" i="4" s="1"/>
  <c r="I207" i="4" s="1"/>
  <c r="I208" i="4" s="1"/>
  <c r="I209" i="4" s="1"/>
  <c r="I210" i="4" s="1"/>
  <c r="I211" i="4" s="1"/>
  <c r="I212" i="4" s="1"/>
  <c r="I213" i="4" s="1"/>
  <c r="I214" i="4" s="1"/>
  <c r="I215" i="4" s="1"/>
  <c r="I216" i="4" s="1"/>
  <c r="I217" i="4" s="1"/>
  <c r="I218" i="4" s="1"/>
  <c r="I219" i="4" s="1"/>
  <c r="I220" i="4" s="1"/>
  <c r="I221" i="4" s="1"/>
  <c r="I222" i="4" s="1"/>
  <c r="I223" i="4" s="1"/>
  <c r="I224" i="4" s="1"/>
  <c r="I225" i="4" s="1"/>
  <c r="I226" i="4" s="1"/>
  <c r="I227" i="4" s="1"/>
  <c r="I228" i="4" s="1"/>
  <c r="I229" i="4" s="1"/>
  <c r="I230" i="4" s="1"/>
  <c r="I231" i="4" s="1"/>
  <c r="I232" i="4" s="1"/>
  <c r="I233" i="4" s="1"/>
  <c r="I234" i="4" s="1"/>
  <c r="I235" i="4" s="1"/>
  <c r="I236" i="4" s="1"/>
  <c r="I237" i="4" s="1"/>
  <c r="I238" i="4" s="1"/>
  <c r="I239" i="4" s="1"/>
  <c r="I240" i="4" s="1"/>
  <c r="I241" i="4" s="1"/>
  <c r="I242" i="4" s="1"/>
  <c r="I243" i="4" s="1"/>
  <c r="I244" i="4" s="1"/>
  <c r="I245" i="4" s="1"/>
  <c r="I246" i="4" s="1"/>
  <c r="I247" i="4" s="1"/>
  <c r="I248" i="4" s="1"/>
  <c r="I249" i="4" s="1"/>
  <c r="I250" i="4" s="1"/>
  <c r="I251" i="4" s="1"/>
  <c r="I252" i="4" s="1"/>
  <c r="I253" i="4" s="1"/>
  <c r="I254" i="4" s="1"/>
  <c r="I255" i="4" s="1"/>
  <c r="I256" i="4" s="1"/>
  <c r="I257" i="4" s="1"/>
  <c r="I258" i="4" s="1"/>
  <c r="I259" i="4" s="1"/>
  <c r="I260" i="4" s="1"/>
  <c r="I261" i="4" s="1"/>
  <c r="I262" i="4" s="1"/>
  <c r="I263" i="4" s="1"/>
  <c r="I264" i="4" s="1"/>
  <c r="I265" i="4" s="1"/>
  <c r="I266" i="4" s="1"/>
  <c r="I267" i="4" s="1"/>
  <c r="I268" i="4" s="1"/>
  <c r="I269" i="4" s="1"/>
  <c r="I270" i="4" s="1"/>
  <c r="I271" i="4" s="1"/>
  <c r="I272" i="4" s="1"/>
  <c r="I273" i="4" s="1"/>
  <c r="I274" i="4"/>
  <c r="J274" i="4" s="1"/>
  <c r="G350" i="1"/>
  <c r="H350" i="1" s="1"/>
  <c r="G18" i="1"/>
  <c r="G19" i="1" s="1"/>
  <c r="G20" i="1" s="1"/>
  <c r="G21" i="1" s="1"/>
  <c r="G22" i="1" s="1"/>
  <c r="G23" i="1" s="1"/>
  <c r="G24" i="1" s="1"/>
  <c r="G25" i="1" s="1"/>
  <c r="G26" i="1" s="1"/>
  <c r="J16" i="8"/>
  <c r="J17" i="8" s="1"/>
  <c r="I29" i="8" l="1"/>
  <c r="H29" i="8"/>
  <c r="J29" i="8" l="1"/>
  <c r="K29" i="8" s="1"/>
  <c r="J18" i="8"/>
  <c r="J19" i="8" s="1"/>
  <c r="J20" i="8" s="1"/>
  <c r="J21" i="8" s="1"/>
  <c r="J22" i="8" s="1"/>
  <c r="J23" i="8" s="1"/>
  <c r="J24" i="8" s="1"/>
  <c r="J25" i="8" s="1"/>
  <c r="J26" i="8" s="1"/>
  <c r="J27" i="8" s="1"/>
  <c r="J28" i="8" s="1"/>
  <c r="J17" i="7" l="1"/>
  <c r="J18" i="7" s="1"/>
  <c r="J19" i="7" s="1"/>
  <c r="J20" i="7" s="1"/>
  <c r="J21" i="7" s="1"/>
  <c r="J22" i="7" s="1"/>
  <c r="J23" i="7" s="1"/>
  <c r="J24" i="7" s="1"/>
  <c r="J25" i="7" s="1"/>
  <c r="J26" i="7" s="1"/>
  <c r="J27" i="7" s="1"/>
  <c r="J28" i="7" s="1"/>
  <c r="J29" i="7" s="1"/>
  <c r="J30" i="7" l="1"/>
  <c r="K30" i="7" s="1"/>
  <c r="H62" i="5" l="1"/>
  <c r="H60" i="6" l="1"/>
  <c r="J60" i="6" l="1"/>
  <c r="K60" i="6" s="1"/>
  <c r="E17" i="1" l="1"/>
  <c r="J17" i="6" l="1"/>
  <c r="J18" i="6" s="1"/>
  <c r="J19" i="6" s="1"/>
  <c r="J20" i="6" s="1"/>
  <c r="J21" i="6" s="1"/>
  <c r="J22" i="6" s="1"/>
  <c r="J23" i="6" s="1"/>
  <c r="J24" i="6" s="1"/>
  <c r="J25" i="6" s="1"/>
  <c r="J26" i="6" s="1"/>
  <c r="J27" i="6" s="1"/>
  <c r="J28" i="6" s="1"/>
  <c r="J29" i="6" s="1"/>
  <c r="J30" i="6" s="1"/>
  <c r="J31" i="6" s="1"/>
  <c r="J32" i="6" s="1"/>
  <c r="J33" i="6" s="1"/>
  <c r="J34" i="6" s="1"/>
  <c r="J35" i="6" s="1"/>
  <c r="J36" i="6" s="1"/>
  <c r="J37" i="6" s="1"/>
  <c r="J38" i="6" s="1"/>
  <c r="J39" i="6" s="1"/>
  <c r="J40" i="6" s="1"/>
  <c r="J41" i="6" s="1"/>
  <c r="J42" i="6" s="1"/>
  <c r="J43" i="6" s="1"/>
  <c r="J44" i="6" s="1"/>
  <c r="J45" i="6" s="1"/>
  <c r="J46" i="6" s="1"/>
  <c r="J47" i="6" s="1"/>
  <c r="J48" i="6" s="1"/>
  <c r="J49" i="6" s="1"/>
  <c r="J50" i="6" s="1"/>
  <c r="J51" i="6" s="1"/>
  <c r="J52" i="6" s="1"/>
  <c r="J53" i="6" s="1"/>
  <c r="J54" i="6" s="1"/>
  <c r="J55" i="6" s="1"/>
  <c r="J56" i="6" s="1"/>
  <c r="J57" i="6" s="1"/>
  <c r="J58" i="6" s="1"/>
  <c r="J59" i="6" s="1"/>
  <c r="G27" i="1" l="1"/>
  <c r="G28" i="1" s="1"/>
  <c r="G29" i="1" s="1"/>
  <c r="G30" i="1" s="1"/>
  <c r="G31" i="1" s="1"/>
  <c r="G32" i="1" s="1"/>
  <c r="G33" i="1" s="1"/>
  <c r="G34" i="1" s="1"/>
  <c r="G35" i="1" s="1"/>
  <c r="G36" i="1" s="1"/>
  <c r="G37" i="1" s="1"/>
  <c r="G38" i="1" s="1"/>
  <c r="G39" i="1" s="1"/>
  <c r="G40" i="1" s="1"/>
  <c r="G41" i="1" s="1"/>
  <c r="G42" i="1" s="1"/>
  <c r="G43" i="1" s="1"/>
  <c r="G44" i="1" s="1"/>
  <c r="G45" i="1" s="1"/>
  <c r="G46" i="1" s="1"/>
  <c r="G47" i="1" s="1"/>
  <c r="G48" i="1" s="1"/>
  <c r="G49" i="1" s="1"/>
  <c r="G50" i="1" s="1"/>
  <c r="G51" i="1" s="1"/>
  <c r="G52" i="1" s="1"/>
  <c r="G53" i="1" s="1"/>
  <c r="G54" i="1" s="1"/>
  <c r="G55" i="1" s="1"/>
  <c r="G56" i="1" s="1"/>
  <c r="G57" i="1" s="1"/>
  <c r="G58" i="1" s="1"/>
  <c r="G59" i="1" s="1"/>
  <c r="G60" i="1" s="1"/>
  <c r="G61" i="1" s="1"/>
  <c r="G62" i="1" s="1"/>
  <c r="G63" i="1" s="1"/>
  <c r="G64" i="1" s="1"/>
  <c r="G65" i="1" s="1"/>
  <c r="G66" i="1" s="1"/>
  <c r="G67" i="1" s="1"/>
  <c r="G68" i="1" s="1"/>
  <c r="G69" i="1" s="1"/>
  <c r="G70" i="1" s="1"/>
  <c r="G71" i="1" s="1"/>
  <c r="G72" i="1" s="1"/>
  <c r="G73" i="1" s="1"/>
  <c r="G74" i="1" s="1"/>
  <c r="G75" i="1" s="1"/>
  <c r="G76" i="1" s="1"/>
  <c r="G77" i="1" s="1"/>
  <c r="G78" i="1" s="1"/>
  <c r="G79" i="1" s="1"/>
  <c r="G80" i="1" s="1"/>
  <c r="G81" i="1" s="1"/>
  <c r="G82" i="1" s="1"/>
  <c r="G83" i="1" s="1"/>
  <c r="G84" i="1" s="1"/>
  <c r="G85" i="1" s="1"/>
  <c r="G86" i="1" s="1"/>
  <c r="G87" i="1" s="1"/>
  <c r="G88" i="1" s="1"/>
  <c r="G89" i="1" s="1"/>
  <c r="G90" i="1" s="1"/>
  <c r="G91" i="1" s="1"/>
  <c r="G92" i="1" s="1"/>
  <c r="G93" i="1" s="1"/>
  <c r="G94" i="1" s="1"/>
  <c r="G95" i="1" s="1"/>
  <c r="G96" i="1" s="1"/>
  <c r="G97" i="1" s="1"/>
  <c r="G98" i="1" s="1"/>
  <c r="G99" i="1" s="1"/>
  <c r="G100" i="1" s="1"/>
  <c r="G101" i="1" s="1"/>
  <c r="G102" i="1" s="1"/>
  <c r="G103" i="1" s="1"/>
  <c r="G104" i="1" s="1"/>
  <c r="G105" i="1" s="1"/>
  <c r="G106" i="1" s="1"/>
  <c r="G107" i="1" s="1"/>
  <c r="G108" i="1" s="1"/>
  <c r="G109" i="1" s="1"/>
  <c r="G110" i="1" s="1"/>
  <c r="G111" i="1" s="1"/>
  <c r="G112" i="1" s="1"/>
  <c r="G113" i="1" s="1"/>
  <c r="G114" i="1" s="1"/>
  <c r="G115" i="1" s="1"/>
  <c r="G116" i="1" s="1"/>
  <c r="G117" i="1" s="1"/>
  <c r="G118" i="1" s="1"/>
  <c r="G119" i="1" s="1"/>
  <c r="G120" i="1" s="1"/>
  <c r="G121" i="1" s="1"/>
  <c r="G122" i="1" s="1"/>
  <c r="G123" i="1" s="1"/>
  <c r="G124" i="1" s="1"/>
  <c r="G125" i="1" s="1"/>
  <c r="G126" i="1" s="1"/>
  <c r="G127" i="1" s="1"/>
  <c r="G128" i="1" s="1"/>
  <c r="G129" i="1" s="1"/>
  <c r="G130" i="1" s="1"/>
  <c r="G131" i="1" s="1"/>
  <c r="G132" i="1" s="1"/>
  <c r="G133" i="1" s="1"/>
  <c r="G134" i="1" s="1"/>
  <c r="G135" i="1" s="1"/>
  <c r="G136" i="1" s="1"/>
  <c r="G137" i="1" s="1"/>
  <c r="G138" i="1" s="1"/>
  <c r="G139" i="1" s="1"/>
  <c r="G140" i="1" s="1"/>
  <c r="G141" i="1" s="1"/>
  <c r="G142" i="1" s="1"/>
  <c r="G143" i="1" s="1"/>
  <c r="G144" i="1" s="1"/>
  <c r="G145" i="1" s="1"/>
  <c r="G146" i="1" s="1"/>
  <c r="G147" i="1" s="1"/>
  <c r="G148" i="1" s="1"/>
  <c r="G149" i="1" s="1"/>
  <c r="G150" i="1" s="1"/>
  <c r="G151" i="1" s="1"/>
  <c r="G152" i="1" s="1"/>
  <c r="G153" i="1" s="1"/>
  <c r="G154" i="1" s="1"/>
  <c r="G155" i="1" s="1"/>
  <c r="G156" i="1" s="1"/>
  <c r="G157" i="1" s="1"/>
  <c r="G158" i="1" s="1"/>
  <c r="G159" i="1" s="1"/>
  <c r="G160" i="1" s="1"/>
  <c r="G161" i="1" s="1"/>
  <c r="G162" i="1" s="1"/>
  <c r="G163" i="1" s="1"/>
  <c r="G164" i="1" s="1"/>
  <c r="G165" i="1" s="1"/>
  <c r="G166" i="1" s="1"/>
  <c r="G167" i="1" s="1"/>
  <c r="G168" i="1" s="1"/>
  <c r="G169" i="1" s="1"/>
  <c r="G170" i="1" s="1"/>
  <c r="G171" i="1" s="1"/>
  <c r="G172" i="1" s="1"/>
  <c r="G173" i="1" s="1"/>
  <c r="G174" i="1" s="1"/>
  <c r="G175" i="1" s="1"/>
  <c r="G176" i="1" s="1"/>
  <c r="G177" i="1" s="1"/>
  <c r="G178" i="1" s="1"/>
  <c r="G179" i="1" s="1"/>
  <c r="G180" i="1" s="1"/>
  <c r="G181" i="1" s="1"/>
  <c r="G182" i="1" s="1"/>
  <c r="G183" i="1" s="1"/>
  <c r="G184" i="1" s="1"/>
  <c r="G185" i="1" s="1"/>
  <c r="G186" i="1" s="1"/>
  <c r="G187" i="1" s="1"/>
  <c r="G188" i="1" s="1"/>
  <c r="G189" i="1" s="1"/>
  <c r="G190" i="1" s="1"/>
  <c r="G191" i="1" s="1"/>
  <c r="G192" i="1" s="1"/>
  <c r="G193" i="1" s="1"/>
  <c r="G194" i="1" s="1"/>
  <c r="G195" i="1" s="1"/>
  <c r="G196" i="1" s="1"/>
  <c r="G197" i="1" s="1"/>
  <c r="G198" i="1" s="1"/>
  <c r="G199" i="1" s="1"/>
  <c r="G200" i="1" s="1"/>
  <c r="G201" i="1" s="1"/>
  <c r="G202" i="1" s="1"/>
  <c r="G203" i="1" s="1"/>
  <c r="G204" i="1" s="1"/>
  <c r="G205" i="1" s="1"/>
  <c r="G206" i="1" s="1"/>
  <c r="G207" i="1" s="1"/>
  <c r="G208" i="1" s="1"/>
  <c r="G209" i="1" s="1"/>
  <c r="G210" i="1" s="1"/>
  <c r="G211" i="1" s="1"/>
  <c r="G212" i="1" s="1"/>
  <c r="G213" i="1" s="1"/>
  <c r="G214" i="1" s="1"/>
  <c r="G215" i="1" s="1"/>
  <c r="G216" i="1" s="1"/>
  <c r="G217" i="1" s="1"/>
  <c r="G218" i="1" s="1"/>
  <c r="G219" i="1" s="1"/>
  <c r="G220" i="1" s="1"/>
  <c r="G221" i="1" s="1"/>
  <c r="G222" i="1" s="1"/>
  <c r="G223" i="1" s="1"/>
  <c r="G224" i="1" s="1"/>
  <c r="G225" i="1" s="1"/>
  <c r="G226" i="1" s="1"/>
  <c r="G227" i="1" s="1"/>
  <c r="G228" i="1" s="1"/>
  <c r="G229" i="1" s="1"/>
  <c r="G230" i="1" s="1"/>
  <c r="G231" i="1" s="1"/>
  <c r="G232" i="1" s="1"/>
  <c r="G233" i="1" s="1"/>
  <c r="G234" i="1" s="1"/>
  <c r="G235" i="1" s="1"/>
  <c r="G236" i="1" s="1"/>
  <c r="G237" i="1" s="1"/>
  <c r="G238" i="1" s="1"/>
  <c r="G239" i="1" s="1"/>
  <c r="G240" i="1" s="1"/>
  <c r="G241" i="1" s="1"/>
  <c r="G242" i="1" s="1"/>
  <c r="G243" i="1" s="1"/>
  <c r="G244" i="1" s="1"/>
  <c r="G245" i="1" s="1"/>
  <c r="G246" i="1" s="1"/>
  <c r="G247" i="1" s="1"/>
  <c r="G248" i="1" s="1"/>
  <c r="G249" i="1" s="1"/>
  <c r="G250" i="1" s="1"/>
  <c r="G251" i="1" s="1"/>
  <c r="G252" i="1" s="1"/>
  <c r="G253" i="1" s="1"/>
  <c r="G254" i="1" s="1"/>
  <c r="G255" i="1" s="1"/>
  <c r="G256" i="1" s="1"/>
  <c r="G257" i="1" s="1"/>
  <c r="G258" i="1" s="1"/>
  <c r="G259" i="1" s="1"/>
  <c r="G260" i="1" s="1"/>
  <c r="G261" i="1" s="1"/>
  <c r="G262" i="1" s="1"/>
  <c r="G263" i="1" s="1"/>
  <c r="G264" i="1" s="1"/>
  <c r="G265" i="1" s="1"/>
  <c r="G266" i="1" s="1"/>
  <c r="G267" i="1" s="1"/>
  <c r="G268" i="1" s="1"/>
  <c r="G269" i="1" s="1"/>
  <c r="G270" i="1" s="1"/>
  <c r="G271" i="1" s="1"/>
  <c r="G272" i="1" s="1"/>
  <c r="G273" i="1" s="1"/>
  <c r="G274" i="1" s="1"/>
  <c r="G275" i="1" s="1"/>
  <c r="G276" i="1" s="1"/>
  <c r="G277" i="1" s="1"/>
  <c r="G278" i="1" s="1"/>
  <c r="G279" i="1" s="1"/>
  <c r="G280" i="1" s="1"/>
  <c r="G281" i="1" s="1"/>
  <c r="G282" i="1" s="1"/>
  <c r="G283" i="1" s="1"/>
  <c r="G284" i="1" s="1"/>
  <c r="G285" i="1" s="1"/>
  <c r="G286" i="1" s="1"/>
  <c r="G287" i="1" s="1"/>
  <c r="G288" i="1" s="1"/>
  <c r="G289" i="1" s="1"/>
  <c r="G290" i="1" s="1"/>
  <c r="G291" i="1" s="1"/>
  <c r="G292" i="1" s="1"/>
  <c r="G293" i="1" s="1"/>
  <c r="G294" i="1" s="1"/>
  <c r="G295" i="1" s="1"/>
  <c r="G296" i="1" s="1"/>
  <c r="G297" i="1" s="1"/>
  <c r="G298" i="1" s="1"/>
  <c r="G299" i="1" s="1"/>
  <c r="G300" i="1" s="1"/>
  <c r="G301" i="1" s="1"/>
  <c r="G302" i="1" s="1"/>
  <c r="G303" i="1" s="1"/>
  <c r="G304" i="1" s="1"/>
  <c r="G305" i="1" s="1"/>
  <c r="G306" i="1" s="1"/>
  <c r="G307" i="1" s="1"/>
  <c r="G308" i="1" s="1"/>
  <c r="G309" i="1" s="1"/>
  <c r="G310" i="1" s="1"/>
  <c r="G311" i="1" s="1"/>
  <c r="G312" i="1" s="1"/>
  <c r="G313" i="1" s="1"/>
  <c r="G314" i="1" s="1"/>
  <c r="G315" i="1" s="1"/>
  <c r="G316" i="1" s="1"/>
  <c r="G317" i="1" s="1"/>
  <c r="G318" i="1" s="1"/>
  <c r="G319" i="1" s="1"/>
  <c r="G320" i="1" s="1"/>
  <c r="G321" i="1" s="1"/>
  <c r="G322" i="1" s="1"/>
  <c r="G323" i="1" s="1"/>
  <c r="G324" i="1" s="1"/>
  <c r="G325" i="1" s="1"/>
  <c r="G326" i="1" s="1"/>
  <c r="G327" i="1" s="1"/>
  <c r="G328" i="1" s="1"/>
  <c r="G329" i="1" s="1"/>
  <c r="G330" i="1" s="1"/>
  <c r="G331" i="1" s="1"/>
  <c r="G332" i="1" s="1"/>
  <c r="G333" i="1" s="1"/>
  <c r="G334" i="1" s="1"/>
  <c r="G335" i="1" s="1"/>
  <c r="G336" i="1" s="1"/>
  <c r="G337" i="1" s="1"/>
  <c r="G338" i="1" s="1"/>
  <c r="G339" i="1" s="1"/>
  <c r="G340" i="1" s="1"/>
  <c r="G341" i="1" s="1"/>
  <c r="G342" i="1" s="1"/>
  <c r="G343" i="1" s="1"/>
  <c r="G344" i="1" s="1"/>
  <c r="G345" i="1" s="1"/>
  <c r="G346" i="1" s="1"/>
  <c r="G347" i="1" s="1"/>
  <c r="G348" i="1" s="1"/>
  <c r="G349" i="1" s="1"/>
  <c r="I14" i="5" l="1"/>
  <c r="I62" i="5" l="1"/>
  <c r="J62" i="5" s="1"/>
  <c r="I15" i="5"/>
  <c r="I16" i="5" s="1"/>
  <c r="I17" i="5" s="1"/>
  <c r="I18" i="5" s="1"/>
  <c r="I19" i="5" s="1"/>
  <c r="I20" i="5" s="1"/>
  <c r="I21" i="5" s="1"/>
  <c r="I22" i="5" s="1"/>
  <c r="I23" i="5" s="1"/>
  <c r="I24" i="5" s="1"/>
  <c r="I25" i="5" s="1"/>
  <c r="I26" i="5" s="1"/>
  <c r="I27" i="5" s="1"/>
  <c r="I28" i="5" s="1"/>
  <c r="I29" i="5" s="1"/>
  <c r="I30" i="5" s="1"/>
  <c r="I31" i="5" s="1"/>
  <c r="I32" i="5" s="1"/>
  <c r="I33" i="5" s="1"/>
  <c r="I34" i="5" s="1"/>
  <c r="I35" i="5" s="1"/>
  <c r="I36" i="5" s="1"/>
  <c r="I37" i="5" s="1"/>
  <c r="I38" i="5" s="1"/>
  <c r="I39" i="5" s="1"/>
  <c r="I40" i="5" s="1"/>
  <c r="I41" i="5" s="1"/>
  <c r="I42" i="5" s="1"/>
  <c r="I43" i="5" s="1"/>
  <c r="I44" i="5" s="1"/>
  <c r="I45" i="5" s="1"/>
  <c r="I46" i="5" s="1"/>
  <c r="I47" i="5" s="1"/>
  <c r="I48" i="5" s="1"/>
  <c r="I49" i="5" s="1"/>
  <c r="I50" i="5" s="1"/>
  <c r="I51" i="5" s="1"/>
  <c r="I52" i="5" s="1"/>
  <c r="I53" i="5" s="1"/>
  <c r="I54" i="5" s="1"/>
  <c r="I55" i="5" s="1"/>
  <c r="I56" i="5" s="1"/>
  <c r="I57" i="5" s="1"/>
  <c r="I58" i="5" s="1"/>
  <c r="I59" i="5" s="1"/>
  <c r="I60" i="5" s="1"/>
  <c r="I61" i="5" s="1"/>
</calcChain>
</file>

<file path=xl/sharedStrings.xml><?xml version="1.0" encoding="utf-8"?>
<sst xmlns="http://schemas.openxmlformats.org/spreadsheetml/2006/main" count="1048" uniqueCount="431">
  <si>
    <t>Debito</t>
  </si>
  <si>
    <t>Credito</t>
  </si>
  <si>
    <t>Balance</t>
  </si>
  <si>
    <t>Libro Banco</t>
  </si>
  <si>
    <t>Fecha</t>
  </si>
  <si>
    <t>No. Ck/Transf.</t>
  </si>
  <si>
    <t>Descripcion</t>
  </si>
  <si>
    <t xml:space="preserve">Balance Inicial: </t>
  </si>
  <si>
    <t>Totales</t>
  </si>
  <si>
    <t>Servicio Nacional de Salud</t>
  </si>
  <si>
    <t xml:space="preserve">  Instituto Nacional del Cáncer Rosa Emilia Sánchez Pérez de Tavares</t>
  </si>
  <si>
    <t>Cuenta Operativa No. 160-112796-8</t>
  </si>
  <si>
    <t>Cuenta Bancaria No: 160-112796-8</t>
  </si>
  <si>
    <t>Cuenta Bancaria No: 010-252753-9</t>
  </si>
  <si>
    <t>Balance Inicial: Cta. 9995033000</t>
  </si>
  <si>
    <t>RETENCION 0.5% POR TRASF. VIA LIBRAMIENTOS A PROVEERDORES</t>
  </si>
  <si>
    <t>Cuenta Bancaria No: AUXILIAR NO. 9995033001</t>
  </si>
  <si>
    <t>Cuenta Bancaria No: 0100202000</t>
  </si>
  <si>
    <t>Cuenta Colectora Auxiliar no. 99995033001</t>
  </si>
  <si>
    <t xml:space="preserve">     Libro Banco</t>
  </si>
  <si>
    <t xml:space="preserve">    Libro Banco</t>
  </si>
  <si>
    <t xml:space="preserve">TRANSF. DE CUENTA 3000 A 3001 PARA PAGOS </t>
  </si>
  <si>
    <t>ASIGANCION CUOTA DE PAGO DESDE CTA 2000 A 2001</t>
  </si>
  <si>
    <t>Cuenta Bancaria No: 9602576155</t>
  </si>
  <si>
    <t>-</t>
  </si>
  <si>
    <t xml:space="preserve"> </t>
  </si>
  <si>
    <t>NOTA DEBITO POR COBRO TARJETA CREDITO CARDNET</t>
  </si>
  <si>
    <t>CARGOS POR SERVICIOS (RETENCION DE ESTADO)</t>
  </si>
  <si>
    <t>Preparado Por:</t>
  </si>
  <si>
    <t xml:space="preserve">Revisado Por: </t>
  </si>
  <si>
    <t xml:space="preserve">Lcda. Julia Villar Pimentel </t>
  </si>
  <si>
    <t>Analista Financiera</t>
  </si>
  <si>
    <t>Aprobabdo Por:</t>
  </si>
  <si>
    <t>____________________</t>
  </si>
  <si>
    <t>_________________________</t>
  </si>
  <si>
    <t xml:space="preserve">      ______________________________</t>
  </si>
  <si>
    <t>DEPOSITO</t>
  </si>
  <si>
    <t xml:space="preserve">____________________________________________ </t>
  </si>
  <si>
    <t>DEPOSITO VIA TRANSF. ARS RENACER</t>
  </si>
  <si>
    <t>RETENCION ISR SALARIAL POR TRASF. VIA LIBRAMIENTOS NOMINA</t>
  </si>
  <si>
    <t>______________________________</t>
  </si>
  <si>
    <t>____________________________________</t>
  </si>
  <si>
    <t>Encargada Dpto. Financiera</t>
  </si>
  <si>
    <t>CENTRO ONCOPEDIATRIA NO. 04002002000</t>
  </si>
  <si>
    <t>Cuenta Bancaria No: 04002002000</t>
  </si>
  <si>
    <t xml:space="preserve">CENTRO ONCOPEDIATRIA </t>
  </si>
  <si>
    <t>DEPOSITO VIA CHEQUE ARS PRIMERA HUMANOS</t>
  </si>
  <si>
    <t>DEPOSITO VIA CHEQUE ARS HUMANOS SEGUROS</t>
  </si>
  <si>
    <t>DEPOSITO VIA TRANSF. ARS MAPFRE SALUD</t>
  </si>
  <si>
    <t>DEPOSITO VIA TRANSF. ARS UNIVERSAL</t>
  </si>
  <si>
    <t xml:space="preserve">FONDO REPONIBLE DE ASISTENCIA SOCIAL </t>
  </si>
  <si>
    <t>Cuenta Bancaria NO. 960-810310-3</t>
  </si>
  <si>
    <t>Licda.  Ana Teresa Vendrell Batista</t>
  </si>
  <si>
    <t xml:space="preserve">DEPOSITO VIA TRANSF. ARS SENASA </t>
  </si>
  <si>
    <t>PAGO IMPUESTO 0.15%</t>
  </si>
  <si>
    <t>DEPOSITO VIA TRANSF. ARS FUTURO</t>
  </si>
  <si>
    <t>DEPOSITO VIA TRANSF. ARS UASD</t>
  </si>
  <si>
    <t>DEPOSITO VIA TRANSF. ARS YUNEN</t>
  </si>
  <si>
    <t xml:space="preserve"> pago de alquiler de espacio máquinas expendedoras snacks y café  por RD$$20,000.00 de parte de VS Solution, SRL  </t>
  </si>
  <si>
    <t>DEPOSITO VIA CHEQUE ARS GMA</t>
  </si>
  <si>
    <t>DEPOSITO VIA TRANSF. ARS ASEMAP</t>
  </si>
  <si>
    <t>RETENCION 0.10% POR TRASF. VIA LIBRAMIENTOS A PROVEERDORES</t>
  </si>
  <si>
    <t>RETENCION 0.100% POR TRASF. VIA LIBRAMIENTOS A PROVEERDORES</t>
  </si>
  <si>
    <t>SEMCO</t>
  </si>
  <si>
    <t>GTG INDUSTRIAL</t>
  </si>
  <si>
    <t xml:space="preserve">
ASIGNACION PRESUPUESTARIA PARA PAGO NOMINAS  POR EL MONTO DE RD$71,769,237.00
ASIGNACION PRESUPUESTARIA PARA GASTOS 1,010,358.75
</t>
  </si>
  <si>
    <t>ASIGNACION PRESUPUESTARIA PARA GASTOS</t>
  </si>
  <si>
    <t>NOTA DEBITO POR COBRO TARJETA CREDITO AMERICAN EXPRESS</t>
  </si>
  <si>
    <t>Deposito Via Transferencia Fundacion Saint Jude</t>
  </si>
  <si>
    <t>DEPOSITO VIA TRANSF. ARS METASALUD</t>
  </si>
  <si>
    <t>RETENCION 0.30% POR TRASF. VIA LIBRAMIENTOS A PROVEERDORES</t>
  </si>
  <si>
    <t>SUED Y FARGESA</t>
  </si>
  <si>
    <t xml:space="preserve">HOSPIFAR, SRL </t>
  </si>
  <si>
    <t>3437-1</t>
  </si>
  <si>
    <t>Lic. Andres Garcia Saldoval</t>
  </si>
  <si>
    <t xml:space="preserve"> Dpto. Contabilidad</t>
  </si>
  <si>
    <t>Del 01 Al 30 De Junio   2026</t>
  </si>
  <si>
    <t>NOTA DEBITO POR COBRO TARJETA CREDITO MAYO  2026</t>
  </si>
  <si>
    <t>DEPOSITO VIA CHEQUE ARS MONUMENTAL</t>
  </si>
  <si>
    <t xml:space="preserve">DEPOSITO VIA TRANSF. ARS SEMMA </t>
  </si>
  <si>
    <t xml:space="preserve">Dp cuenta corriente  JUAN JOSE DE LA ROSA PILIE Récord # 2024/2904  para de salida de HOSPITALIZCION  factura  # N/A  por  por el monto de RD$23,600.00
</t>
  </si>
  <si>
    <t xml:space="preserve">DEPOSITO VIA TRANSF. ARS CMD </t>
  </si>
  <si>
    <t>Dp via transferencia Club Atletico Licey ayuda a los niños Rouse pilierRécord # 2022/16281, 2022/12149, para saldar facturas pendientes 
Factura: 536282-26 / 528216-26  por un monto de RD$ 9,937.05
 factura pendiente del 20/01/2023, es de conocimiento de la fundación Licey que esta pendiente por por saldar.
Factura: 10527-23</t>
  </si>
  <si>
    <t>DEPOSITO CK.  SOLEO FOOD SERVICES SRL PAGO  RENTA CAFETERIA  CORRESPONDIENTE AL MES DE MAYO</t>
  </si>
  <si>
    <t xml:space="preserve">Dp cuenta corriente MANUEL DE JESUS DE LA CRUZ COCO Récord # 2025/6392  para saldo de MEDICAMENTO.  factura  # 544643-26  por  por el monto de RD$300.00
</t>
  </si>
  <si>
    <t xml:space="preserve">Dp cuenta corriente DAYRIS CASTILLO MONTERO Récord # 2026/3982  para salidade salida de HOSPITALIZCION  factura  # N/A  por  por el monto de RD$5,000.00
</t>
  </si>
  <si>
    <t xml:space="preserve">Dp cuenta corrienteDOMINGA PEREZ Récord # 2025/8227 pago  para PARACENTESIS POR SONOGRAFIA   factura  #148332-26  por  por el monto de RD$6,000.00
</t>
  </si>
  <si>
    <t xml:space="preserve">Dp cuenta corriente COLOMBINA DEL CARMEN Récord # 2017/17682 pago  para marcaje por sonografía   factura  #148532-26  por  por el monto de RD$9,160.00
</t>
  </si>
  <si>
    <t xml:space="preserve">Dp via transferencia por la Sra. Santa Geannis Medrano de León, ayuda Heleodora Montero  Récord # 2016/619 Abono Ecocardiograma Strain (factura #199822-26     por el monto de RD$2,900.00
</t>
  </si>
  <si>
    <t>4192-1</t>
  </si>
  <si>
    <t>BADER MARIA PEDEMONTE DE COIRA</t>
  </si>
  <si>
    <t xml:space="preserve">Dp cuenta corriente MARIA ANTONIA RAMIREZ AMANCIO Récord # 2024/10411 pago  de sonografía   factura  #148657-26  por  por el monto de RD$386.00
</t>
  </si>
  <si>
    <t xml:space="preserve">Deposito Via Cheque  #002978  Asoc. Mujeres Solidarias (AMSI) Donacion a la Sra.Altagracia Marisol Martinez, para saldo de factura por el monto de RD$2,582.00 </t>
  </si>
  <si>
    <t>DEPOSITO VIA CHEQUE ARS SIMAG (ABEL GONZALEZ)</t>
  </si>
  <si>
    <t xml:space="preserve">Deposito Via Cheque  #002979  Asoc. Mujeres Solidarias (AMSI) Donacion a la Sra. Berta Feliz Perez, para procesos medicos por el monto de RD$23,223.00 </t>
  </si>
  <si>
    <t>DEPOSITO VIA TRANSF. ARS RESERVAS</t>
  </si>
  <si>
    <t>DIFERENCIA POR EN TASA CAMBIARIA BADER MARIA PEDEMONTE DE COIRA (MP PATHOLOGY)</t>
  </si>
  <si>
    <t xml:space="preserve">Dp cuenta corriente ANNA MICHEL Récord #  2025/5751 pago  salida de hospitalización   factura  #552566-26  por  por el monto de RD$17,000.00
</t>
  </si>
  <si>
    <t>4625-1</t>
  </si>
  <si>
    <t>4631-1</t>
  </si>
  <si>
    <t>4634-1</t>
  </si>
  <si>
    <t xml:space="preserve">Dp cuenta corriente MILEDYS ASENCIO Récord #  2026/2218 pago  salida de hospitalización   factura  #N/A  por  por el monto de RD$20,000.00
</t>
  </si>
  <si>
    <t xml:space="preserve">Dp cuenta corriente ADITAEL VIRGINIA PEÑA ALVAREZ Récord #  2026/1004 pago  salud bucal (obturación dental con resina fotocurado)   factura  #555311-26   por  por el monto de RD$500.00
</t>
  </si>
  <si>
    <t xml:space="preserve">Dp cuenta corriente  ALFONSO DE LOS SANTOS PEÑA  Récord # 2025/11274 pago  de radioterapia.  factura  N/A (aún no ha sido emitida esta factura)   por  por el monto de RD$12,500.00
</t>
  </si>
  <si>
    <t xml:space="preserve">Dp via transferencia por la Sra. Santa Geannis Medrano de León, ayudaAgustín Mejía  Récord # 2026/4375 Saldo Biopsia Sonodirigida Partes Blandas (factura #148382-26    por el monto de RD$3,000.00
</t>
  </si>
  <si>
    <t xml:space="preserve">Dp via transferencia por la Sra. Santa Geannis Medrano de León, ayudaJade Zoray Genao Cornelio  Récord # 2025/11837 Abono Hospitalización (factura #493345-26     por el monto de RD$3,000.00
</t>
  </si>
  <si>
    <t>3928-1</t>
  </si>
  <si>
    <t>3966-1</t>
  </si>
  <si>
    <t>3979-1</t>
  </si>
  <si>
    <t>3982-1</t>
  </si>
  <si>
    <t>3984-1</t>
  </si>
  <si>
    <t>3986-1</t>
  </si>
  <si>
    <t>3991-1</t>
  </si>
  <si>
    <t>3995-1</t>
  </si>
  <si>
    <t>4285-1</t>
  </si>
  <si>
    <t>4094-1</t>
  </si>
  <si>
    <t>4096-1</t>
  </si>
  <si>
    <t>4098-1</t>
  </si>
  <si>
    <t>4092-1</t>
  </si>
  <si>
    <t>4100-1</t>
  </si>
  <si>
    <t>4123-1</t>
  </si>
  <si>
    <t>4127-1</t>
  </si>
  <si>
    <t>4110-1</t>
  </si>
  <si>
    <t>4113-1</t>
  </si>
  <si>
    <t>4164-1</t>
  </si>
  <si>
    <t>4166-1</t>
  </si>
  <si>
    <t>4171-1</t>
  </si>
  <si>
    <t>4137-1</t>
  </si>
  <si>
    <t>4162-1</t>
  </si>
  <si>
    <t>4144-1</t>
  </si>
  <si>
    <t>4201-1</t>
  </si>
  <si>
    <t>4203-1</t>
  </si>
  <si>
    <t>4173-1</t>
  </si>
  <si>
    <t>4194-1</t>
  </si>
  <si>
    <t>4183-1</t>
  </si>
  <si>
    <t>4177-1</t>
  </si>
  <si>
    <t>4181-1</t>
  </si>
  <si>
    <t>4179-1</t>
  </si>
  <si>
    <t>4175-1</t>
  </si>
  <si>
    <t>4187-1</t>
  </si>
  <si>
    <t>4236-1</t>
  </si>
  <si>
    <t>4234-1</t>
  </si>
  <si>
    <t>4238-1</t>
  </si>
  <si>
    <t>4240-1</t>
  </si>
  <si>
    <t>4245-1</t>
  </si>
  <si>
    <t>4247-1</t>
  </si>
  <si>
    <t>4249-1</t>
  </si>
  <si>
    <t>4251-1</t>
  </si>
  <si>
    <t>4253-1</t>
  </si>
  <si>
    <t>4257-1</t>
  </si>
  <si>
    <t>4280-1</t>
  </si>
  <si>
    <t>4232-1</t>
  </si>
  <si>
    <t>4278-1</t>
  </si>
  <si>
    <t>4287-1</t>
  </si>
  <si>
    <t>4289-1</t>
  </si>
  <si>
    <t>4303-1</t>
  </si>
  <si>
    <t>4308-1</t>
  </si>
  <si>
    <t>4311-1</t>
  </si>
  <si>
    <t>4313-1</t>
  </si>
  <si>
    <t>4315-1</t>
  </si>
  <si>
    <t>4317-1</t>
  </si>
  <si>
    <t>4318-1</t>
  </si>
  <si>
    <t>4322-1</t>
  </si>
  <si>
    <t>4324-1</t>
  </si>
  <si>
    <t>4326-1</t>
  </si>
  <si>
    <t>4328-1</t>
  </si>
  <si>
    <t>4331-1</t>
  </si>
  <si>
    <t>4333-1</t>
  </si>
  <si>
    <t>4335-1</t>
  </si>
  <si>
    <t>4340-1</t>
  </si>
  <si>
    <t>4345-1</t>
  </si>
  <si>
    <t>4347-1</t>
  </si>
  <si>
    <t>4349-1</t>
  </si>
  <si>
    <t>4351-1</t>
  </si>
  <si>
    <t>4381-1</t>
  </si>
  <si>
    <t>4378-1</t>
  </si>
  <si>
    <t>4383-1</t>
  </si>
  <si>
    <t>4393-1</t>
  </si>
  <si>
    <t>4503-1</t>
  </si>
  <si>
    <t>4396-1</t>
  </si>
  <si>
    <t>4399-1</t>
  </si>
  <si>
    <t>4406-1</t>
  </si>
  <si>
    <t>4436-1</t>
  </si>
  <si>
    <t>4439-1</t>
  </si>
  <si>
    <t>4464-1</t>
  </si>
  <si>
    <t>4462-1</t>
  </si>
  <si>
    <t>4445-1</t>
  </si>
  <si>
    <t>4548-1</t>
  </si>
  <si>
    <t>4532-1</t>
  </si>
  <si>
    <t>4530-1</t>
  </si>
  <si>
    <t>4534-1</t>
  </si>
  <si>
    <t>4513-1</t>
  </si>
  <si>
    <t>4536-1</t>
  </si>
  <si>
    <t>4555-1</t>
  </si>
  <si>
    <t>4552-1</t>
  </si>
  <si>
    <t>4550-1</t>
  </si>
  <si>
    <t>4539-1</t>
  </si>
  <si>
    <t>4507-1</t>
  </si>
  <si>
    <t>4560-1</t>
  </si>
  <si>
    <t>4543-1</t>
  </si>
  <si>
    <t>4545-1</t>
  </si>
  <si>
    <t>4648-1</t>
  </si>
  <si>
    <t>4650-1</t>
  </si>
  <si>
    <t>4639-1</t>
  </si>
  <si>
    <t>4641-1</t>
  </si>
  <si>
    <t>4568-1</t>
  </si>
  <si>
    <t>4576-1</t>
  </si>
  <si>
    <t>4580-1</t>
  </si>
  <si>
    <t>4564-1</t>
  </si>
  <si>
    <t>4769-1</t>
  </si>
  <si>
    <t>4562-1</t>
  </si>
  <si>
    <t>4663-1</t>
  </si>
  <si>
    <t>4678-1</t>
  </si>
  <si>
    <t>4682-1</t>
  </si>
  <si>
    <t>4674-1</t>
  </si>
  <si>
    <t>4660-1</t>
  </si>
  <si>
    <t>4667-1</t>
  </si>
  <si>
    <t>4692-1</t>
  </si>
  <si>
    <t>4689-1</t>
  </si>
  <si>
    <t>4694-1</t>
  </si>
  <si>
    <t>4731-1</t>
  </si>
  <si>
    <t>4710-1</t>
  </si>
  <si>
    <t>4724-1</t>
  </si>
  <si>
    <t>4712-1</t>
  </si>
  <si>
    <t>4702-1</t>
  </si>
  <si>
    <t>4704-1</t>
  </si>
  <si>
    <t>4707-1</t>
  </si>
  <si>
    <t>4714-1</t>
  </si>
  <si>
    <t>4722-1</t>
  </si>
  <si>
    <t>4727-1</t>
  </si>
  <si>
    <t>4739-1</t>
  </si>
  <si>
    <t>4735-1</t>
  </si>
  <si>
    <t>4733-1</t>
  </si>
  <si>
    <t>4737-1</t>
  </si>
  <si>
    <t>4745-1</t>
  </si>
  <si>
    <t>4747-1</t>
  </si>
  <si>
    <t>4774-1</t>
  </si>
  <si>
    <t>2026-4804-1</t>
  </si>
  <si>
    <t>2026-4788-1</t>
  </si>
  <si>
    <t>2026-4797-1</t>
  </si>
  <si>
    <t>2026-4802-1</t>
  </si>
  <si>
    <t>2026-4783-1</t>
  </si>
  <si>
    <t>2026-4793-1</t>
  </si>
  <si>
    <t>2026-4795-1</t>
  </si>
  <si>
    <t>2026-4791-1</t>
  </si>
  <si>
    <t>2026-4812-1</t>
  </si>
  <si>
    <t>2026-4814-1</t>
  </si>
  <si>
    <t>2026-4816-1</t>
  </si>
  <si>
    <t>2026-4818-1</t>
  </si>
  <si>
    <t>2026-4820-1</t>
  </si>
  <si>
    <t>2026-4859-1</t>
  </si>
  <si>
    <t>2026-4869-1</t>
  </si>
  <si>
    <t>2026-4867-1</t>
  </si>
  <si>
    <t>2026-4875-1</t>
  </si>
  <si>
    <t>2026-4863-1</t>
  </si>
  <si>
    <t>2026-4861-1</t>
  </si>
  <si>
    <t>2026-4890-1</t>
  </si>
  <si>
    <t>2026-4888-1</t>
  </si>
  <si>
    <t>2026-4898-1</t>
  </si>
  <si>
    <t>2026-4892-1</t>
  </si>
  <si>
    <t>2026-4896-1</t>
  </si>
  <si>
    <t>2026-4877-1</t>
  </si>
  <si>
    <t>2026-4886-1</t>
  </si>
  <si>
    <t>2026-4216-1</t>
  </si>
  <si>
    <t>2026-4223-1</t>
  </si>
  <si>
    <t>2026-4225-1</t>
  </si>
  <si>
    <t>2026-3964-1</t>
  </si>
  <si>
    <t>2026-4371-1</t>
  </si>
  <si>
    <t>2026-4810-1</t>
  </si>
  <si>
    <t>2026-4808-1</t>
  </si>
  <si>
    <t>2026-4837-1</t>
  </si>
  <si>
    <t>2026-4857-1</t>
  </si>
  <si>
    <t>2026-4841-1</t>
  </si>
  <si>
    <t>2026-4849-1</t>
  </si>
  <si>
    <t>2026-4855-1</t>
  </si>
  <si>
    <t>2026-4853-1</t>
  </si>
  <si>
    <t>2026-4214-1</t>
  </si>
  <si>
    <t>2026-4843-1</t>
  </si>
  <si>
    <t>4865-1</t>
  </si>
  <si>
    <t>SUPLIDORA NACIONAL DE TECNOLOGIA, SNT. SRL</t>
  </si>
  <si>
    <t>ARGOS FARMACEUTICA, SRL</t>
  </si>
  <si>
    <t>FARACH, S.A.</t>
  </si>
  <si>
    <t>INVERSIONES ND Y ASOCIADOS</t>
  </si>
  <si>
    <t xml:space="preserve">ENDO SERV </t>
  </si>
  <si>
    <t>AC BIOMATERIALES DOMINICANOS, SRL</t>
  </si>
  <si>
    <t>FUDIMAT, SRL</t>
  </si>
  <si>
    <t>PHARMACEUTICAL TECHNOLOGY, S.A</t>
  </si>
  <si>
    <t xml:space="preserve">BRISAS DEL MAR TRUCKING </t>
  </si>
  <si>
    <t>SEAN DOMINICANA</t>
  </si>
  <si>
    <t>MCMONY HOLDING, SRL</t>
  </si>
  <si>
    <t>MACROTECH FARMACEUTICA</t>
  </si>
  <si>
    <t xml:space="preserve">HUMANO SEGUROS </t>
  </si>
  <si>
    <t>MAPFRE SALUD</t>
  </si>
  <si>
    <t>MAX COMERCIAL, SRL</t>
  </si>
  <si>
    <t>AJA SOUTH</t>
  </si>
  <si>
    <t>OSCAR A RENTA</t>
  </si>
  <si>
    <t>COORPORACION DE ACUDUCTO Y ALCANTARILLADO DE S.D.</t>
  </si>
  <si>
    <t>SEGURO NACIONAL DE SALUD</t>
  </si>
  <si>
    <t xml:space="preserve">VENDIFAR, S.R.L </t>
  </si>
  <si>
    <t>AGROGLOBAL EXPORT</t>
  </si>
  <si>
    <t xml:space="preserve">CRISTALIA DOMINICANA </t>
  </si>
  <si>
    <t>AGRO-GLOBAL EXPORT &amp; IMPORT, SRL</t>
  </si>
  <si>
    <t>JW Y ASOCIADOS</t>
  </si>
  <si>
    <t>CONSTRUVIO GROUP,SRL</t>
  </si>
  <si>
    <t>M&amp;R INSULAR GROUP (IGROUP), SRL</t>
  </si>
  <si>
    <t>AMIPHARMA DOMINICANA SRL</t>
  </si>
  <si>
    <t>PHARMACEUTICAL TECHNOLOGY, S. A.</t>
  </si>
  <si>
    <t>ALMACENES OCEAN</t>
  </si>
  <si>
    <t>SERVICIOS E INSTALACIONES TECNICAS</t>
  </si>
  <si>
    <t>SERVICIOS MULTIPLES COMERCIALES SEMCO</t>
  </si>
  <si>
    <t>SAVANT CONSULTORES</t>
  </si>
  <si>
    <t>KETTLE SANCHEZ Y CO</t>
  </si>
  <si>
    <t xml:space="preserve">GRUPO BARCHI </t>
  </si>
  <si>
    <t>MEDEK PHARMA, S.A</t>
  </si>
  <si>
    <t>SEVEN PHARMA DR, SRL</t>
  </si>
  <si>
    <t>DIMEDOM</t>
  </si>
  <si>
    <t>PHARMACEUTICAL TECNOLOGY</t>
  </si>
  <si>
    <t>GRUPO FARMACEUTICO CAR-M, S.R.L.</t>
  </si>
  <si>
    <t>EXPRESS SERVICIOS LOGISTICOS ESLOGIST</t>
  </si>
  <si>
    <t>BIO NUCLEAR</t>
  </si>
  <si>
    <t>ANMA ABASTECIMIENTOS, EIRL</t>
  </si>
  <si>
    <t>CAJUFA, SRL</t>
  </si>
  <si>
    <t>JEAN CARLOS BASULTO LOPEZ</t>
  </si>
  <si>
    <t>CARY INDUSTRIAL</t>
  </si>
  <si>
    <t>SEAN DOMINICAN</t>
  </si>
  <si>
    <t>SILVER PHARMA</t>
  </si>
  <si>
    <t>HINDU PHARMACEUTICALS, SRL</t>
  </si>
  <si>
    <t>BIO-NOVA, S.R.L</t>
  </si>
  <si>
    <t>BRENMARFA IMPORT</t>
  </si>
  <si>
    <t>ALMANZAR ESTEVEZ, SRL</t>
  </si>
  <si>
    <t>DHL DOMINICANA</t>
  </si>
  <si>
    <t>PROVESOL PROVEEDORES</t>
  </si>
  <si>
    <t>AGRO DE MI TIERRA ISIDRO QUEZADA</t>
  </si>
  <si>
    <t>GAVALSA SRL</t>
  </si>
  <si>
    <t>ALIANZA INNOVADORA DE SERVICIOS AMBIENTALES</t>
  </si>
  <si>
    <t>FARMACO QUIMICA NACIONAL</t>
  </si>
  <si>
    <t>PORTAFOLIO.DO</t>
  </si>
  <si>
    <t>YAXIS COMERCIAL</t>
  </si>
  <si>
    <t>PHARMACEUTICAL</t>
  </si>
  <si>
    <t>NEXT DOMINICANA</t>
  </si>
  <si>
    <t>ACTUALIDADES VD, SRL</t>
  </si>
  <si>
    <t>GRUPO DOMATI</t>
  </si>
  <si>
    <t xml:space="preserve">CORPORACION DEL ACUEDUCTO </t>
  </si>
  <si>
    <t>ULTRALAB</t>
  </si>
  <si>
    <t>SIMPAPEL, SRL</t>
  </si>
  <si>
    <t>SERVISALUD PREMIM</t>
  </si>
  <si>
    <t>HOSPITRONICA</t>
  </si>
  <si>
    <t>AIR LIQUIDE DOMINICANA</t>
  </si>
  <si>
    <t>PLANETA AZUL</t>
  </si>
  <si>
    <t>GLOBAL MEDICA</t>
  </si>
  <si>
    <t>COMUNICACIONES Y REDES DE SANTO DOMINGO, SRL</t>
  </si>
  <si>
    <t>SERVIAMED DOMINICANA</t>
  </si>
  <si>
    <t>INVERSIONES ND &amp; ASOCIADOS, S.R.L</t>
  </si>
  <si>
    <t>OSEAANA HEALTH CARE, SRL</t>
  </si>
  <si>
    <t xml:space="preserve">SERVICIOS TECNICOS E INSTALACIONES </t>
  </si>
  <si>
    <t>DURANMA PROYECTOS</t>
  </si>
  <si>
    <t>LAMBDA DIAGNOSTICOS</t>
  </si>
  <si>
    <t>REFERENCIA LABORATORIO CLINICO</t>
  </si>
  <si>
    <t xml:space="preserve">OFELGIN SUPPLY </t>
  </si>
  <si>
    <t xml:space="preserve">PABLO YARODI DE JESUS NIVAR </t>
  </si>
  <si>
    <t>ECO FUMIGADORA EGA</t>
  </si>
  <si>
    <t>EPX DOMINICANA</t>
  </si>
  <si>
    <t>FR MULTISERVICIOS</t>
  </si>
  <si>
    <t>GERENFAR SRL</t>
  </si>
  <si>
    <t>CORAMCA</t>
  </si>
  <si>
    <t>C &amp; S TIANMU</t>
  </si>
  <si>
    <t>INSOCORP, SRL</t>
  </si>
  <si>
    <t>CROSS PUBLICIDAD</t>
  </si>
  <si>
    <t>REINTEGRO TRANSACCION POR ANULACION DE LIBRAMIENTO RENT-A EQUIPOS MUESES, SRL.  7550-1 VENCIMIENTO DE PLAZO  DEL 10/12/2025 POR EL MONTO DE RD$ 410,655.31</t>
  </si>
  <si>
    <t>REINTEGRO TRANSACCION POR ANULACION DE LIBRAMIENTOSUPLIDORA NACIONAL DE TECNOLOGIA SNT, S,R,L  7779-1 VENCIMIENTO DE PLAZO  DEL 17/12/2025 POR EL MONTO DE RD$282,657.2</t>
  </si>
  <si>
    <t>REINTEGRO TRANSACCION POR ANULACION DE LIBRAMIENTOPHARMACEUTICAL TECHNOLOGY, S. A. 7946-1 VENCIMIENTO DE PLAZO  DEL 23/12/2025 POR EL MONTO DE RD$1,410,500.00</t>
  </si>
  <si>
    <t>REINTEGRO TRANSACCION POR ANULACION DE LIBRAMIENTO  JEAN CARLOS BASULTO LOPEZ 7972-1 VENCIMIENTO DE PLAZO  DEL 24/12/2025 POR EL MONTO DE RD$82,027.70</t>
  </si>
  <si>
    <t>REINTEGRO TRANSACCION POR ANULACION DE LIBRAMIENTO  JEAN CARLOS BASULTO LOPEZ 7978-1 VENCIMIENTO DE PLAZO  DEL 24/12/2025 POR EL MONTO DE RD$27,005.2</t>
  </si>
  <si>
    <t>REINTEGRO TRANSACCION POR ANULACION DE LIBRAMIENTO  CENTRO DOMINICANO DE TECNOLOGIA CIENTIFICA, CEDOTECIE, S.R.L. 8018-1 VENCIMIENTO DE PLAZO  DEL 25/12/2025 POR EL MONTO DE RD$89,681.18</t>
  </si>
  <si>
    <t>REINTEGRO TRANSACCION POR ANULACION DE LIBRAMIENTO  PROLIMDES COMERCIAL, S.R.L. 8024-1 VENCIMIENTO DE PLAZO  DEL 25/12/2025 POR EL MONTO DE RD$26,992.50</t>
  </si>
  <si>
    <t>REINTEGRO TRANSACCION POR ANULACION DE LIBRAMIENTO  SUPLIMED, SRL 8039-1 VENCIMIENTO DE PLAZO  DEL 26/12/2025 POR EL MONTO DE RD$8,466.5</t>
  </si>
  <si>
    <t>REINTEGRO TRANSACCION POR ANULACION DE LIBRAMIENTO  ACTUALIDADES VD, S.R.L. 8051-1VENCIMIENTO DE PLAZO  DEL 26/12/2025 POR EL MONTO DE RD$28,084.00</t>
  </si>
  <si>
    <t>REINTEGRO TRANSACCION POR ANULACION DE LIBRAMIENTO  PABLO YARODI DE JESUS  8069-1 VENCIMIENTO DE PLAZO  DEL 26/12/2025 POR EL MONTO DE RD$29,500.00</t>
  </si>
  <si>
    <t>REINTEGRO TRANSACCION POR ANULACION DE LIBRAMIENTO  INSTITUTO NACIONAL DE ADMINISTRACION PUBLICA (INAP) 8075-1 VENCIMIENTO DE PLAZO  DEL 26/12/2025 POR EL MONTO DE RD$25,317.00</t>
  </si>
  <si>
    <t>REINTEGRO TRANSACCION POR ANULACION DE LIBRAMIENTO  GTG INDUSTRIAL,  S. R. L. 8098-1 VENCIMIENTO DE PLAZO  DEL 26/12/2025 POR EL MONTO DE RD$191,986.00</t>
  </si>
  <si>
    <t>NOMINA HORAS EXTRAS MARZO  2026, FONDO GENERAL</t>
  </si>
  <si>
    <t>4211-1</t>
  </si>
  <si>
    <t xml:space="preserve">COMPAñIA DOM DE TELEFONOS </t>
  </si>
  <si>
    <t>4259-1</t>
  </si>
  <si>
    <t>NOMINA  PRIMA POR ANTIGÜEDAD JUNIO  2026 FONDO GENERAL</t>
  </si>
  <si>
    <t>NOMINA COMPENSACION MIILITAR  JUNIO  2026, FONDO GENERAL</t>
  </si>
  <si>
    <t>4263-1</t>
  </si>
  <si>
    <t>NOMINA PERSONAL CARÁCTER EVENTUAL   JUNIO   2026 FG</t>
  </si>
  <si>
    <t>4265-1</t>
  </si>
  <si>
    <t>NOMINA COMPENSACION ESPECIAL  I JUNIO  2026 FONDO GENERAL</t>
  </si>
  <si>
    <t>4267-1</t>
  </si>
  <si>
    <t>NOMINA PERSONAL CARÁCTER EVENTUAL  EXTRANJEROS  JUNIO   2026 FG</t>
  </si>
  <si>
    <t>4269-1</t>
  </si>
  <si>
    <t>NOMINA  PERSONAL CARÁCTER FIJO ONCOPEDIATRICO JUNIO   2026 FONDO GENERAL</t>
  </si>
  <si>
    <t>4271-1</t>
  </si>
  <si>
    <t>NOMINA  PERSONAL CARÁCTER FIJO   JUNIO 2026 FONDO GENERAL</t>
  </si>
  <si>
    <t>4273-1</t>
  </si>
  <si>
    <t>NOMINA  PERSONAL CARÁCTER TEMPORAL JUNIO  2026 FONDO GENERAL</t>
  </si>
  <si>
    <t>4275-1</t>
  </si>
  <si>
    <t>NOMINA  PERSONAL CARÁCTER TEMPORAL (CICLOTRON) JUNIO  2026 FONDO GENERAL</t>
  </si>
  <si>
    <t>4086-1</t>
  </si>
  <si>
    <t>NOMINA VACACIONES NO DISFRUTADAS EX COLABORADOR MAYO  2026, FONDO GENERAL</t>
  </si>
  <si>
    <t>4417-1</t>
  </si>
  <si>
    <t>NOMINA ADICIONAL  PERSONAL CARÁCTER TEMPORAL  JUNIO 2026 FG</t>
  </si>
  <si>
    <t>4521-1</t>
  </si>
  <si>
    <t>NOMINA RETRACTIVO   PERSONAL CARÁCTER TEMPORAL  ADICIONAL ENERO 2026 FG</t>
  </si>
  <si>
    <t>4523-1</t>
  </si>
  <si>
    <t>NOMINA RETRACTIVO   PERSONAL CARÁCTER TEMPORAL  ADICIONAL FEBRERO 2026 FG</t>
  </si>
  <si>
    <t>4525-1</t>
  </si>
  <si>
    <t>NOMINA RETRACTIVO   PERSONAL CARÁCTER TEMPORAL  ADICIONAL MARZO 2026 FG</t>
  </si>
  <si>
    <t>4527-1</t>
  </si>
  <si>
    <t>NOMINA RETRACTIVO   PERSONAL CARÁCTER TEMPORAL  ADICIONAL ABRIL 2026 FG</t>
  </si>
  <si>
    <t>4529-1</t>
  </si>
  <si>
    <t>NOMINA RETRACTIVO   PERSONAL CARÁCTER TEMPORAL  ADICIONAL MAYO 2026 FG</t>
  </si>
  <si>
    <t>REINTEGRO TRANSACCION POR ANULACION DE LIBRAMIENTO  FARMAHISPANA, S.R.L.  S. R. L. 0064-2025 VENCIMIENTO DE PLAZO  DEL 16/12/2025 POR EL MONTO DE RD$64,868.76</t>
  </si>
  <si>
    <t>REINTEGRO TRANSACCION POR ANULACION DE LIBRAMIENTO  FARMAHISPANA, S.R.L.  S. R. L. 0065-2025 VENCIMIENTO DE PLAZO  DEL 16/12/2025 POR EL MONTO DE RD$64,919.06</t>
  </si>
  <si>
    <t>REINTEGRO TRANSACCION POR ANULACION DE LIBRAMIENTO  FARMAHISPANA, S.R.L.  S. R. L. 0066-2025 VENCIMIENTO DE PLAZO  DEL 16/12/2025 POR EL MONTO DE RD$40,054.37</t>
  </si>
  <si>
    <t>REINTEGRO TRANSACCION POR ANULACION DE LIBRAMIENTO  GRUPO CAROL, S. A. S. 0067-2025 VENCIMIENTO DE PLAZO  DEL 16/12/2025 POR EL MONTO DE RD$64,837.21</t>
  </si>
  <si>
    <t>REINTEGRO TRANSACCION POR ANULACION DE LIBRAMIENTO  GRUPO CAROL, S. A. S. 0068-2025 VENCIMIENTO DE PLAZO  DEL 16/12/2025 POR EL MONTO DE RD$64,782.79</t>
  </si>
  <si>
    <t>REINTEGRO TRANSACCION POR ANULACION DE LIBRAMIENTO  GRUPO CAROL, S. A. S. 0069-2025 VENCIMIENTO DE PLAZO  DEL 16/12/2025 POR EL MONTO DE RD$20,405.37</t>
  </si>
  <si>
    <t>REINTEGRO TRANSACCION POR ANULACION DE LIBRAMIENTO DUBAMED, S.R.L. 0078-2025 VENCIMIENTO DE PLAZO  DEL 22/12/2025 POR EL MONTO DE RD$6,726.00</t>
  </si>
  <si>
    <t>REINTEGRO TRANSACCION POR ANULACION DE LIBRAMIENTO HEMS, S.R.L. 0079-2025 VENCIMIENTO DE PLAZO  DEL 22/12/2025 POR EL MONTO DE RD$23,098.50</t>
  </si>
  <si>
    <t>REINTEGRO TRANSACCION POR ANULACION DE LIBRAMIENTO VANGUARDIA SALUD, S.R.L. 0080-2025 VENCIMIENTO DE PLAZO  DEL 22/12/2025 POR EL MONTO DE RD$28,320.00</t>
  </si>
  <si>
    <t>REINTEGRO TRANSACCION POR ANULACION DE LIBRAMIENTO SANOZ FARMACEUTICA, S.R.L. 0081-2025 VENCIMIENTO DE PLAZO  DEL 22/12/2025 POR EL MONTO DE RD$47,500.00</t>
  </si>
  <si>
    <t>REINTEGRO TRANSACCION POR ANULACION DE LIBRAMIENTO ARGOS FARMACEUTICA, S.R.L. 0082-2025 VENCIMIENTO DE PLAZO  DEL 22/12/2025 POR EL MONTO DE RD$28,320.00</t>
  </si>
  <si>
    <t>REINTEGRO TRANSACCION POR ANULACION DE LIBRAMIENTO ARGOS FARMACEUTICA, S.R.L. 0083-2025 VENCIMIENTO DE PLAZO  DEL 22/12/2025 POR EL MONTO DE RD$10,336.80</t>
  </si>
  <si>
    <t>REINTEGRO TRANSACCION POR ANULACION DE LIBRAMIENTO ARGOS FARMACEUTICA, S.R.L. 0084-2025 VENCIMIENTO DE PLAZO  DEL 22/12/2025 POR EL MONTO DE RD$21,299.47</t>
  </si>
  <si>
    <t>REINTEGRO TRANSACCION POR ANULACION DE LIBRAMIENTO ARGOS FARMACEUTICA, S.R.L. 0085-2025 VENCIMIENTO DE PLAZO  DEL 22/12/2025 POR EL MONTO DE RD$63,035.47</t>
  </si>
  <si>
    <t>REINTEGRO TRANSACCION POR ANULACION DE LIBRAMIENTO ARGOS FARMACEUTICA, S.R.L. 0086-2025 VENCIMIENTO DE PLAZO  DEL 22/12/2025 POR EL MONTO DE RD$26,306.63</t>
  </si>
  <si>
    <t>REINTEGRO TRANSACCION POR ANULACION DE LIBRAMIENTO CONSTRUCTORA REYES LG, S.R.L.  0087-2025 VENCIMIENTO DE PLAZO  DEL 22/12/2025 POR EL MONTO DE RD$20,001.00</t>
  </si>
  <si>
    <t>Cuenta Bancaria No: 1101020010010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</si>
</sst>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(&quot;RD$&quot;* #,##0.00_);_(&quot;RD$&quot;* \(#,##0.00\);_(&quot;RD$&quot;* &quot;-&quot;??_);_(@_)"/>
    <numFmt numFmtId="43" formatCode="_(* #,##0.00_);_(* \(#,##0.00\);_(* &quot;-&quot;??_);_(@_)"/>
    <numFmt numFmtId="164" formatCode="_-* #,##0.00_-;\-* #,##0.00_-;_-* &quot;-&quot;??_-;_-@_-"/>
    <numFmt numFmtId="165" formatCode="dd/mm/yyyy;@"/>
  </numFmts>
  <fonts count="2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3"/>
      <name val="Arial"/>
      <family val="2"/>
    </font>
    <font>
      <sz val="13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6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sz val="11.5"/>
      <name val="Verdana"/>
      <family val="2"/>
    </font>
    <font>
      <b/>
      <sz val="11.5"/>
      <name val="Verdana"/>
      <family val="2"/>
    </font>
    <font>
      <sz val="12"/>
      <name val="Verdana"/>
      <family val="2"/>
    </font>
    <font>
      <sz val="11"/>
      <name val="Verdana"/>
      <family val="2"/>
    </font>
    <font>
      <b/>
      <sz val="14"/>
      <name val="Verdana"/>
      <family val="2"/>
    </font>
    <font>
      <sz val="14"/>
      <name val="Verdana"/>
      <family val="2"/>
    </font>
    <font>
      <sz val="11"/>
      <color theme="1"/>
      <name val="Calibri"/>
      <family val="2"/>
      <scheme val="minor"/>
    </font>
    <font>
      <sz val="11.5"/>
      <color theme="1"/>
      <name val="Verdana"/>
      <family val="2"/>
    </font>
    <font>
      <b/>
      <sz val="11.5"/>
      <color theme="1"/>
      <name val="Verdana"/>
      <family val="2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2"/>
      <color theme="1"/>
      <name val="Verdana"/>
      <family val="2"/>
    </font>
    <font>
      <b/>
      <sz val="12"/>
      <name val="Arial"/>
      <family val="2"/>
    </font>
    <font>
      <b/>
      <sz val="12"/>
      <color theme="1"/>
      <name val="Verdana"/>
      <family val="2"/>
    </font>
    <font>
      <b/>
      <sz val="12"/>
      <name val="Verdana"/>
      <family val="2"/>
    </font>
    <font>
      <b/>
      <sz val="10"/>
      <color theme="1"/>
      <name val="Verdana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99FF66"/>
        <bgColor indexed="64"/>
      </patternFill>
    </fill>
    <fill>
      <patternFill patternType="solid">
        <fgColor theme="0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3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164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4" fillId="0" borderId="0"/>
    <xf numFmtId="0" fontId="18" fillId="0" borderId="0"/>
    <xf numFmtId="9" fontId="18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240">
    <xf numFmtId="0" fontId="0" fillId="0" borderId="0" xfId="0"/>
    <xf numFmtId="0" fontId="0" fillId="0" borderId="0" xfId="0" applyAlignment="1">
      <alignment vertical="center"/>
    </xf>
    <xf numFmtId="0" fontId="7" fillId="0" borderId="1" xfId="0" applyFont="1" applyBorder="1" applyAlignment="1">
      <alignment vertical="center"/>
    </xf>
    <xf numFmtId="0" fontId="6" fillId="0" borderId="0" xfId="0" applyFont="1" applyAlignment="1">
      <alignment vertical="center"/>
    </xf>
    <xf numFmtId="4" fontId="6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3" borderId="0" xfId="0" applyFont="1" applyFill="1" applyAlignment="1">
      <alignment vertical="center"/>
    </xf>
    <xf numFmtId="4" fontId="5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3" borderId="0" xfId="0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10" fillId="0" borderId="0" xfId="0" applyFont="1"/>
    <xf numFmtId="0" fontId="8" fillId="0" borderId="0" xfId="0" applyFont="1"/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" fontId="8" fillId="0" borderId="0" xfId="0" applyNumberFormat="1" applyFont="1" applyAlignment="1">
      <alignment vertical="center"/>
    </xf>
    <xf numFmtId="0" fontId="6" fillId="3" borderId="2" xfId="0" applyFont="1" applyFill="1" applyBorder="1" applyAlignment="1">
      <alignment horizontal="center" vertical="center"/>
    </xf>
    <xf numFmtId="43" fontId="0" fillId="3" borderId="0" xfId="0" applyNumberFormat="1" applyFill="1" applyAlignment="1">
      <alignment vertical="center"/>
    </xf>
    <xf numFmtId="0" fontId="5" fillId="4" borderId="3" xfId="0" applyFont="1" applyFill="1" applyBorder="1" applyAlignment="1">
      <alignment vertical="center"/>
    </xf>
    <xf numFmtId="43" fontId="7" fillId="3" borderId="0" xfId="1" applyFont="1" applyFill="1" applyAlignment="1">
      <alignment vertical="center"/>
    </xf>
    <xf numFmtId="43" fontId="8" fillId="3" borderId="0" xfId="1" applyFont="1" applyFill="1" applyAlignment="1">
      <alignment vertical="center"/>
    </xf>
    <xf numFmtId="0" fontId="14" fillId="0" borderId="0" xfId="0" applyFont="1" applyAlignment="1">
      <alignment horizontal="center" vertical="center"/>
    </xf>
    <xf numFmtId="0" fontId="10" fillId="3" borderId="0" xfId="0" applyFont="1" applyFill="1" applyAlignment="1">
      <alignment horizontal="center" vertical="center"/>
    </xf>
    <xf numFmtId="0" fontId="0" fillId="3" borderId="0" xfId="0" applyFill="1" applyAlignment="1">
      <alignment vertical="center" wrapText="1"/>
    </xf>
    <xf numFmtId="0" fontId="11" fillId="3" borderId="0" xfId="0" applyFont="1" applyFill="1" applyAlignment="1">
      <alignment vertical="center" wrapText="1"/>
    </xf>
    <xf numFmtId="0" fontId="10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6" fillId="0" borderId="0" xfId="0" applyFont="1"/>
    <xf numFmtId="0" fontId="17" fillId="3" borderId="0" xfId="0" applyFont="1" applyFill="1" applyAlignment="1">
      <alignment vertical="center"/>
    </xf>
    <xf numFmtId="0" fontId="5" fillId="5" borderId="2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0" fontId="19" fillId="0" borderId="6" xfId="0" applyFont="1" applyBorder="1" applyAlignment="1">
      <alignment vertical="center" wrapText="1"/>
    </xf>
    <xf numFmtId="43" fontId="19" fillId="0" borderId="6" xfId="1" applyFont="1" applyFill="1" applyBorder="1" applyAlignment="1">
      <alignment vertical="center"/>
    </xf>
    <xf numFmtId="43" fontId="12" fillId="0" borderId="6" xfId="1" applyFont="1" applyFill="1" applyBorder="1" applyAlignment="1">
      <alignment horizontal="right" vertical="center"/>
    </xf>
    <xf numFmtId="0" fontId="19" fillId="0" borderId="7" xfId="0" applyFont="1" applyBorder="1" applyAlignment="1">
      <alignment vertical="center" wrapText="1"/>
    </xf>
    <xf numFmtId="43" fontId="19" fillId="0" borderId="7" xfId="1" applyFont="1" applyFill="1" applyBorder="1" applyAlignment="1">
      <alignment vertical="center"/>
    </xf>
    <xf numFmtId="43" fontId="12" fillId="0" borderId="7" xfId="1" applyFont="1" applyFill="1" applyBorder="1" applyAlignment="1">
      <alignment horizontal="right" vertical="center"/>
    </xf>
    <xf numFmtId="0" fontId="5" fillId="2" borderId="9" xfId="0" applyFont="1" applyFill="1" applyBorder="1" applyAlignment="1">
      <alignment horizontal="center" vertical="center" wrapText="1"/>
    </xf>
    <xf numFmtId="43" fontId="5" fillId="2" borderId="10" xfId="0" applyNumberFormat="1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/>
    </xf>
    <xf numFmtId="165" fontId="12" fillId="3" borderId="6" xfId="0" applyNumberFormat="1" applyFont="1" applyFill="1" applyBorder="1" applyAlignment="1">
      <alignment horizontal="left" vertical="center" wrapText="1"/>
    </xf>
    <xf numFmtId="43" fontId="19" fillId="0" borderId="6" xfId="1" applyFont="1" applyFill="1" applyBorder="1" applyAlignment="1">
      <alignment vertical="center" wrapText="1"/>
    </xf>
    <xf numFmtId="0" fontId="6" fillId="3" borderId="7" xfId="0" applyFont="1" applyFill="1" applyBorder="1" applyAlignment="1">
      <alignment horizontal="center" vertical="center"/>
    </xf>
    <xf numFmtId="165" fontId="12" fillId="3" borderId="7" xfId="0" applyNumberFormat="1" applyFont="1" applyFill="1" applyBorder="1" applyAlignment="1">
      <alignment horizontal="left" vertical="center" wrapText="1"/>
    </xf>
    <xf numFmtId="43" fontId="19" fillId="0" borderId="7" xfId="1" applyFont="1" applyFill="1" applyBorder="1" applyAlignment="1">
      <alignment vertical="center" wrapText="1"/>
    </xf>
    <xf numFmtId="165" fontId="12" fillId="0" borderId="7" xfId="0" applyNumberFormat="1" applyFont="1" applyBorder="1" applyAlignment="1">
      <alignment horizontal="left" vertical="center" wrapText="1"/>
    </xf>
    <xf numFmtId="49" fontId="12" fillId="0" borderId="7" xfId="0" applyNumberFormat="1" applyFont="1" applyBorder="1" applyAlignment="1">
      <alignment horizontal="center" vertical="center" wrapText="1"/>
    </xf>
    <xf numFmtId="43" fontId="12" fillId="0" borderId="7" xfId="1" applyFont="1" applyFill="1" applyBorder="1" applyAlignment="1">
      <alignment horizontal="right" vertical="center" wrapText="1"/>
    </xf>
    <xf numFmtId="43" fontId="20" fillId="0" borderId="10" xfId="1" applyFont="1" applyFill="1" applyBorder="1" applyAlignment="1">
      <alignment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165" fontId="12" fillId="0" borderId="7" xfId="0" applyNumberFormat="1" applyFont="1" applyBorder="1" applyAlignment="1">
      <alignment horizontal="right" vertical="center"/>
    </xf>
    <xf numFmtId="0" fontId="19" fillId="6" borderId="7" xfId="0" applyFont="1" applyFill="1" applyBorder="1" applyAlignment="1">
      <alignment horizontal="center" vertical="center" wrapText="1"/>
    </xf>
    <xf numFmtId="0" fontId="19" fillId="6" borderId="7" xfId="0" applyFont="1" applyFill="1" applyBorder="1" applyAlignment="1">
      <alignment vertical="center" wrapText="1"/>
    </xf>
    <xf numFmtId="43" fontId="12" fillId="0" borderId="7" xfId="1" applyFont="1" applyFill="1" applyBorder="1" applyAlignment="1">
      <alignment vertical="center"/>
    </xf>
    <xf numFmtId="49" fontId="12" fillId="3" borderId="7" xfId="0" quotePrefix="1" applyNumberFormat="1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/>
    </xf>
    <xf numFmtId="165" fontId="15" fillId="0" borderId="7" xfId="0" applyNumberFormat="1" applyFont="1" applyBorder="1" applyAlignment="1">
      <alignment horizontal="left" vertical="center" wrapText="1"/>
    </xf>
    <xf numFmtId="0" fontId="15" fillId="0" borderId="7" xfId="0" applyFont="1" applyBorder="1" applyAlignment="1">
      <alignment horizontal="center" vertical="center"/>
    </xf>
    <xf numFmtId="0" fontId="15" fillId="0" borderId="7" xfId="0" applyFont="1" applyBorder="1" applyAlignment="1">
      <alignment vertical="center" wrapText="1"/>
    </xf>
    <xf numFmtId="43" fontId="12" fillId="0" borderId="7" xfId="1" applyFont="1" applyFill="1" applyBorder="1" applyAlignment="1">
      <alignment horizontal="center" vertical="center"/>
    </xf>
    <xf numFmtId="4" fontId="13" fillId="3" borderId="10" xfId="0" applyNumberFormat="1" applyFont="1" applyFill="1" applyBorder="1" applyAlignment="1">
      <alignment horizontal="right" vertical="center"/>
    </xf>
    <xf numFmtId="43" fontId="5" fillId="2" borderId="10" xfId="1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6" fillId="3" borderId="0" xfId="0" applyFont="1" applyFill="1" applyAlignment="1">
      <alignment horizontal="center" vertical="center"/>
    </xf>
    <xf numFmtId="43" fontId="6" fillId="3" borderId="0" xfId="0" applyNumberFormat="1" applyFont="1" applyFill="1" applyAlignment="1">
      <alignment horizontal="center" vertical="center"/>
    </xf>
    <xf numFmtId="43" fontId="19" fillId="0" borderId="11" xfId="4" applyFont="1" applyFill="1" applyBorder="1" applyAlignment="1">
      <alignment horizontal="left" vertical="center"/>
    </xf>
    <xf numFmtId="0" fontId="21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7" fillId="0" borderId="0" xfId="0" applyFont="1" applyAlignment="1">
      <alignment vertical="center"/>
    </xf>
    <xf numFmtId="0" fontId="22" fillId="0" borderId="4" xfId="0" applyFont="1" applyBorder="1" applyAlignment="1">
      <alignment vertical="center" wrapText="1"/>
    </xf>
    <xf numFmtId="4" fontId="13" fillId="3" borderId="0" xfId="0" applyNumberFormat="1" applyFont="1" applyFill="1" applyAlignment="1">
      <alignment horizontal="center" vertical="center"/>
    </xf>
    <xf numFmtId="4" fontId="13" fillId="3" borderId="0" xfId="0" applyNumberFormat="1" applyFont="1" applyFill="1" applyAlignment="1">
      <alignment horizontal="right" vertical="center"/>
    </xf>
    <xf numFmtId="43" fontId="20" fillId="0" borderId="0" xfId="1" applyFont="1" applyFill="1" applyBorder="1" applyAlignment="1">
      <alignment vertical="center"/>
    </xf>
    <xf numFmtId="4" fontId="5" fillId="3" borderId="17" xfId="0" applyNumberFormat="1" applyFont="1" applyFill="1" applyBorder="1" applyAlignment="1">
      <alignment horizontal="right" vertical="center"/>
    </xf>
    <xf numFmtId="43" fontId="20" fillId="0" borderId="17" xfId="1" applyFont="1" applyFill="1" applyBorder="1" applyAlignment="1">
      <alignment vertical="center"/>
    </xf>
    <xf numFmtId="43" fontId="19" fillId="0" borderId="18" xfId="1" applyFont="1" applyFill="1" applyBorder="1" applyAlignment="1">
      <alignment vertical="center"/>
    </xf>
    <xf numFmtId="4" fontId="13" fillId="3" borderId="20" xfId="0" applyNumberFormat="1" applyFont="1" applyFill="1" applyBorder="1" applyAlignment="1">
      <alignment horizontal="right" vertical="center"/>
    </xf>
    <xf numFmtId="43" fontId="20" fillId="0" borderId="21" xfId="1" applyFont="1" applyFill="1" applyBorder="1" applyAlignment="1">
      <alignment vertical="center"/>
    </xf>
    <xf numFmtId="165" fontId="12" fillId="3" borderId="18" xfId="0" applyNumberFormat="1" applyFont="1" applyFill="1" applyBorder="1" applyAlignment="1">
      <alignment horizontal="left" vertical="center" wrapText="1"/>
    </xf>
    <xf numFmtId="43" fontId="19" fillId="0" borderId="18" xfId="1" applyFont="1" applyFill="1" applyBorder="1" applyAlignment="1">
      <alignment vertical="center" wrapText="1"/>
    </xf>
    <xf numFmtId="0" fontId="6" fillId="3" borderId="18" xfId="0" applyFont="1" applyFill="1" applyBorder="1" applyAlignment="1">
      <alignment horizontal="center" vertical="center"/>
    </xf>
    <xf numFmtId="0" fontId="19" fillId="0" borderId="18" xfId="0" applyFont="1" applyBorder="1" applyAlignment="1">
      <alignment vertical="center" wrapText="1"/>
    </xf>
    <xf numFmtId="4" fontId="5" fillId="3" borderId="23" xfId="0" applyNumberFormat="1" applyFont="1" applyFill="1" applyBorder="1" applyAlignment="1">
      <alignment horizontal="right" vertical="center"/>
    </xf>
    <xf numFmtId="43" fontId="20" fillId="0" borderId="24" xfId="1" applyFont="1" applyFill="1" applyBorder="1" applyAlignment="1">
      <alignment vertical="center"/>
    </xf>
    <xf numFmtId="0" fontId="19" fillId="6" borderId="26" xfId="0" applyFont="1" applyFill="1" applyBorder="1" applyAlignment="1">
      <alignment vertical="center" wrapText="1"/>
    </xf>
    <xf numFmtId="43" fontId="19" fillId="0" borderId="28" xfId="4" applyFont="1" applyFill="1" applyBorder="1" applyAlignment="1">
      <alignment horizontal="left" vertical="center"/>
    </xf>
    <xf numFmtId="43" fontId="19" fillId="0" borderId="29" xfId="4" applyFont="1" applyFill="1" applyBorder="1"/>
    <xf numFmtId="43" fontId="19" fillId="0" borderId="30" xfId="4" applyFont="1" applyFill="1" applyBorder="1" applyAlignment="1">
      <alignment horizontal="left" vertical="center"/>
    </xf>
    <xf numFmtId="0" fontId="12" fillId="0" borderId="25" xfId="0" applyFont="1" applyBorder="1" applyAlignment="1">
      <alignment horizontal="center" vertical="center" wrapText="1"/>
    </xf>
    <xf numFmtId="0" fontId="22" fillId="0" borderId="31" xfId="0" applyFont="1" applyBorder="1"/>
    <xf numFmtId="43" fontId="6" fillId="3" borderId="0" xfId="0" applyNumberFormat="1" applyFont="1" applyFill="1" applyAlignment="1">
      <alignment vertical="center"/>
    </xf>
    <xf numFmtId="0" fontId="6" fillId="0" borderId="2" xfId="0" applyFont="1" applyBorder="1" applyAlignment="1">
      <alignment horizontal="center" vertical="center"/>
    </xf>
    <xf numFmtId="0" fontId="13" fillId="7" borderId="6" xfId="0" applyFont="1" applyFill="1" applyBorder="1" applyAlignment="1">
      <alignment horizontal="center" vertical="center"/>
    </xf>
    <xf numFmtId="165" fontId="13" fillId="7" borderId="6" xfId="0" applyNumberFormat="1" applyFont="1" applyFill="1" applyBorder="1" applyAlignment="1">
      <alignment horizontal="center" vertical="center"/>
    </xf>
    <xf numFmtId="43" fontId="20" fillId="7" borderId="6" xfId="1" applyFont="1" applyFill="1" applyBorder="1" applyAlignment="1">
      <alignment vertical="center"/>
    </xf>
    <xf numFmtId="43" fontId="13" fillId="7" borderId="6" xfId="1" applyFont="1" applyFill="1" applyBorder="1" applyAlignment="1">
      <alignment horizontal="right" vertical="center"/>
    </xf>
    <xf numFmtId="165" fontId="23" fillId="0" borderId="15" xfId="0" applyNumberFormat="1" applyFont="1" applyBorder="1" applyAlignment="1">
      <alignment horizontal="left" vertical="center" wrapText="1"/>
    </xf>
    <xf numFmtId="0" fontId="23" fillId="0" borderId="15" xfId="0" applyFont="1" applyBorder="1" applyAlignment="1">
      <alignment horizontal="center"/>
    </xf>
    <xf numFmtId="0" fontId="23" fillId="0" borderId="2" xfId="0" applyFont="1" applyBorder="1" applyAlignment="1">
      <alignment vertical="center" wrapText="1"/>
    </xf>
    <xf numFmtId="43" fontId="23" fillId="0" borderId="30" xfId="4" applyFont="1" applyFill="1" applyBorder="1" applyAlignment="1">
      <alignment vertical="center"/>
    </xf>
    <xf numFmtId="43" fontId="23" fillId="0" borderId="13" xfId="1" applyFont="1" applyFill="1" applyBorder="1" applyAlignment="1">
      <alignment vertical="center"/>
    </xf>
    <xf numFmtId="165" fontId="23" fillId="0" borderId="16" xfId="0" applyNumberFormat="1" applyFont="1" applyBorder="1" applyAlignment="1">
      <alignment horizontal="left" vertical="center" wrapText="1"/>
    </xf>
    <xf numFmtId="0" fontId="23" fillId="0" borderId="16" xfId="0" applyFont="1" applyBorder="1" applyAlignment="1">
      <alignment horizontal="center"/>
    </xf>
    <xf numFmtId="0" fontId="23" fillId="0" borderId="2" xfId="0" applyFont="1" applyBorder="1" applyAlignment="1">
      <alignment vertical="top" wrapText="1"/>
    </xf>
    <xf numFmtId="43" fontId="14" fillId="0" borderId="30" xfId="4" applyFont="1" applyFill="1" applyBorder="1" applyAlignment="1">
      <alignment vertical="center"/>
    </xf>
    <xf numFmtId="165" fontId="14" fillId="0" borderId="16" xfId="0" applyNumberFormat="1" applyFont="1" applyBorder="1" applyAlignment="1">
      <alignment horizontal="left" vertical="center" wrapText="1"/>
    </xf>
    <xf numFmtId="0" fontId="14" fillId="0" borderId="16" xfId="0" applyFont="1" applyBorder="1" applyAlignment="1">
      <alignment horizontal="center"/>
    </xf>
    <xf numFmtId="165" fontId="23" fillId="0" borderId="11" xfId="0" applyNumberFormat="1" applyFont="1" applyBorder="1" applyAlignment="1">
      <alignment horizontal="left" vertical="center" wrapText="1"/>
    </xf>
    <xf numFmtId="0" fontId="23" fillId="0" borderId="11" xfId="0" applyFont="1" applyBorder="1" applyAlignment="1">
      <alignment horizontal="center"/>
    </xf>
    <xf numFmtId="0" fontId="24" fillId="0" borderId="0" xfId="0" applyFont="1" applyAlignment="1">
      <alignment vertical="center"/>
    </xf>
    <xf numFmtId="4" fontId="24" fillId="0" borderId="0" xfId="0" applyNumberFormat="1" applyFont="1" applyAlignment="1">
      <alignment vertical="center"/>
    </xf>
    <xf numFmtId="0" fontId="25" fillId="0" borderId="0" xfId="0" applyFont="1" applyAlignment="1">
      <alignment horizontal="center"/>
    </xf>
    <xf numFmtId="0" fontId="23" fillId="0" borderId="0" xfId="0" applyFont="1"/>
    <xf numFmtId="4" fontId="5" fillId="3" borderId="0" xfId="0" applyNumberFormat="1" applyFont="1" applyFill="1" applyAlignment="1">
      <alignment horizontal="center" vertical="center"/>
    </xf>
    <xf numFmtId="4" fontId="5" fillId="3" borderId="0" xfId="0" applyNumberFormat="1" applyFont="1" applyFill="1" applyAlignment="1">
      <alignment horizontal="right" vertical="center"/>
    </xf>
    <xf numFmtId="0" fontId="23" fillId="0" borderId="2" xfId="0" applyFont="1" applyBorder="1" applyAlignment="1">
      <alignment horizontal="left" vertical="center" wrapText="1"/>
    </xf>
    <xf numFmtId="14" fontId="12" fillId="0" borderId="4" xfId="0" applyNumberFormat="1" applyFont="1" applyBorder="1" applyAlignment="1">
      <alignment horizontal="left" vertical="center" wrapText="1"/>
    </xf>
    <xf numFmtId="0" fontId="5" fillId="0" borderId="9" xfId="0" applyFont="1" applyBorder="1" applyAlignment="1">
      <alignment vertical="center"/>
    </xf>
    <xf numFmtId="0" fontId="5" fillId="0" borderId="8" xfId="0" applyFont="1" applyBorder="1" applyAlignment="1">
      <alignment horizontal="center" vertical="center"/>
    </xf>
    <xf numFmtId="165" fontId="13" fillId="0" borderId="8" xfId="0" applyNumberFormat="1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165" fontId="13" fillId="0" borderId="6" xfId="0" applyNumberFormat="1" applyFont="1" applyBorder="1" applyAlignment="1">
      <alignment horizontal="center" vertical="center"/>
    </xf>
    <xf numFmtId="43" fontId="20" fillId="0" borderId="8" xfId="1" applyFont="1" applyFill="1" applyBorder="1" applyAlignment="1">
      <alignment vertical="center"/>
    </xf>
    <xf numFmtId="43" fontId="13" fillId="0" borderId="8" xfId="1" applyFont="1" applyFill="1" applyBorder="1" applyAlignment="1">
      <alignment horizontal="right" vertical="center"/>
    </xf>
    <xf numFmtId="0" fontId="13" fillId="0" borderId="6" xfId="0" applyFont="1" applyBorder="1" applyAlignment="1">
      <alignment horizontal="center" vertical="center"/>
    </xf>
    <xf numFmtId="43" fontId="20" fillId="0" borderId="6" xfId="1" applyFont="1" applyFill="1" applyBorder="1" applyAlignment="1">
      <alignment vertical="center"/>
    </xf>
    <xf numFmtId="43" fontId="13" fillId="0" borderId="6" xfId="1" applyFont="1" applyFill="1" applyBorder="1" applyAlignment="1">
      <alignment horizontal="right" vertical="center"/>
    </xf>
    <xf numFmtId="0" fontId="5" fillId="0" borderId="10" xfId="0" applyFont="1" applyBorder="1" applyAlignment="1">
      <alignment vertical="center"/>
    </xf>
    <xf numFmtId="165" fontId="13" fillId="0" borderId="10" xfId="0" applyNumberFormat="1" applyFont="1" applyBorder="1" applyAlignment="1">
      <alignment vertical="center"/>
    </xf>
    <xf numFmtId="43" fontId="20" fillId="0" borderId="14" xfId="1" applyFont="1" applyFill="1" applyBorder="1" applyAlignment="1">
      <alignment vertical="center"/>
    </xf>
    <xf numFmtId="43" fontId="13" fillId="0" borderId="10" xfId="1" applyFont="1" applyFill="1" applyBorder="1" applyAlignment="1">
      <alignment vertical="center"/>
    </xf>
    <xf numFmtId="165" fontId="13" fillId="8" borderId="14" xfId="0" applyNumberFormat="1" applyFont="1" applyFill="1" applyBorder="1" applyAlignment="1">
      <alignment horizontal="center" vertical="center"/>
    </xf>
    <xf numFmtId="0" fontId="13" fillId="8" borderId="14" xfId="0" applyFont="1" applyFill="1" applyBorder="1" applyAlignment="1">
      <alignment horizontal="center" vertical="center"/>
    </xf>
    <xf numFmtId="43" fontId="20" fillId="8" borderId="14" xfId="1" applyFont="1" applyFill="1" applyBorder="1" applyAlignment="1">
      <alignment vertical="center"/>
    </xf>
    <xf numFmtId="43" fontId="13" fillId="8" borderId="14" xfId="1" applyFont="1" applyFill="1" applyBorder="1" applyAlignment="1">
      <alignment horizontal="right" vertical="center"/>
    </xf>
    <xf numFmtId="43" fontId="20" fillId="8" borderId="10" xfId="1" applyFont="1" applyFill="1" applyBorder="1" applyAlignment="1">
      <alignment vertical="center"/>
    </xf>
    <xf numFmtId="49" fontId="12" fillId="3" borderId="11" xfId="0" applyNumberFormat="1" applyFont="1" applyFill="1" applyBorder="1" applyAlignment="1">
      <alignment horizontal="center" vertical="center" wrapText="1"/>
    </xf>
    <xf numFmtId="43" fontId="12" fillId="0" borderId="11" xfId="1" applyFont="1" applyFill="1" applyBorder="1"/>
    <xf numFmtId="14" fontId="12" fillId="0" borderId="11" xfId="0" applyNumberFormat="1" applyFont="1" applyBorder="1" applyAlignment="1">
      <alignment horizontal="left"/>
    </xf>
    <xf numFmtId="14" fontId="12" fillId="0" borderId="4" xfId="1" applyNumberFormat="1" applyFont="1" applyFill="1" applyBorder="1" applyAlignment="1">
      <alignment horizontal="left" vertical="center" wrapText="1"/>
    </xf>
    <xf numFmtId="43" fontId="12" fillId="0" borderId="4" xfId="1" applyFont="1" applyFill="1" applyBorder="1" applyAlignment="1">
      <alignment horizontal="left" vertical="center" wrapText="1"/>
    </xf>
    <xf numFmtId="14" fontId="12" fillId="0" borderId="11" xfId="1" applyNumberFormat="1" applyFont="1" applyFill="1" applyBorder="1" applyAlignment="1">
      <alignment horizontal="left"/>
    </xf>
    <xf numFmtId="0" fontId="12" fillId="0" borderId="4" xfId="0" applyFont="1" applyBorder="1" applyAlignment="1">
      <alignment vertical="center" wrapText="1"/>
    </xf>
    <xf numFmtId="43" fontId="12" fillId="0" borderId="11" xfId="1" applyFont="1" applyFill="1" applyBorder="1" applyAlignment="1">
      <alignment vertical="center"/>
    </xf>
    <xf numFmtId="165" fontId="12" fillId="0" borderId="11" xfId="0" applyNumberFormat="1" applyFont="1" applyBorder="1" applyAlignment="1">
      <alignment horizontal="left" vertical="center" wrapText="1"/>
    </xf>
    <xf numFmtId="0" fontId="12" fillId="0" borderId="11" xfId="0" applyFont="1" applyBorder="1" applyAlignment="1">
      <alignment horizontal="center"/>
    </xf>
    <xf numFmtId="43" fontId="23" fillId="0" borderId="32" xfId="1" applyFont="1" applyFill="1" applyBorder="1"/>
    <xf numFmtId="0" fontId="13" fillId="0" borderId="9" xfId="0" applyFont="1" applyBorder="1" applyAlignment="1">
      <alignment horizontal="center" vertical="center"/>
    </xf>
    <xf numFmtId="165" fontId="12" fillId="0" borderId="9" xfId="0" applyNumberFormat="1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43" fontId="19" fillId="0" borderId="9" xfId="1" applyFont="1" applyFill="1" applyBorder="1" applyAlignment="1">
      <alignment vertical="center"/>
    </xf>
    <xf numFmtId="43" fontId="12" fillId="0" borderId="9" xfId="1" applyFont="1" applyFill="1" applyBorder="1" applyAlignment="1">
      <alignment horizontal="right" vertical="center"/>
    </xf>
    <xf numFmtId="0" fontId="23" fillId="0" borderId="0" xfId="0" applyFont="1" applyAlignment="1">
      <alignment horizontal="center"/>
    </xf>
    <xf numFmtId="0" fontId="0" fillId="3" borderId="0" xfId="0" applyFill="1" applyAlignment="1">
      <alignment horizontal="center" vertical="center"/>
    </xf>
    <xf numFmtId="0" fontId="11" fillId="3" borderId="0" xfId="0" applyFont="1" applyFill="1" applyAlignment="1">
      <alignment horizontal="center" vertical="center"/>
    </xf>
    <xf numFmtId="0" fontId="10" fillId="0" borderId="0" xfId="0" applyFont="1" applyAlignment="1">
      <alignment horizontal="center"/>
    </xf>
    <xf numFmtId="0" fontId="13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3" fontId="0" fillId="3" borderId="0" xfId="1" applyFont="1" applyFill="1" applyAlignment="1">
      <alignment vertical="center"/>
    </xf>
    <xf numFmtId="43" fontId="11" fillId="3" borderId="0" xfId="1" applyFont="1" applyFill="1" applyAlignment="1">
      <alignment vertical="center"/>
    </xf>
    <xf numFmtId="43" fontId="10" fillId="0" borderId="0" xfId="1" applyFont="1"/>
    <xf numFmtId="43" fontId="10" fillId="3" borderId="0" xfId="1" applyFont="1" applyFill="1" applyAlignment="1">
      <alignment horizontal="center" vertical="center"/>
    </xf>
    <xf numFmtId="43" fontId="23" fillId="0" borderId="30" xfId="1" applyFont="1" applyFill="1" applyBorder="1" applyAlignment="1">
      <alignment vertical="center"/>
    </xf>
    <xf numFmtId="43" fontId="23" fillId="0" borderId="28" xfId="1" applyFont="1" applyFill="1" applyBorder="1"/>
    <xf numFmtId="43" fontId="23" fillId="0" borderId="28" xfId="1" applyFont="1" applyFill="1" applyBorder="1" applyAlignment="1">
      <alignment vertical="center"/>
    </xf>
    <xf numFmtId="43" fontId="23" fillId="0" borderId="28" xfId="1" applyFont="1" applyFill="1" applyBorder="1" applyAlignment="1">
      <alignment horizontal="left" vertical="center"/>
    </xf>
    <xf numFmtId="43" fontId="14" fillId="0" borderId="28" xfId="1" applyFont="1" applyFill="1" applyBorder="1"/>
    <xf numFmtId="43" fontId="23" fillId="0" borderId="28" xfId="1" applyFont="1" applyFill="1" applyBorder="1" applyAlignment="1">
      <alignment vertical="center" wrapText="1"/>
    </xf>
    <xf numFmtId="43" fontId="24" fillId="0" borderId="0" xfId="1" applyFont="1" applyAlignment="1">
      <alignment vertical="center"/>
    </xf>
    <xf numFmtId="43" fontId="7" fillId="0" borderId="0" xfId="1" applyFont="1" applyAlignment="1">
      <alignment vertical="center"/>
    </xf>
    <xf numFmtId="43" fontId="0" fillId="0" borderId="0" xfId="1" applyFont="1" applyAlignment="1">
      <alignment vertical="center"/>
    </xf>
    <xf numFmtId="43" fontId="5" fillId="0" borderId="0" xfId="1" applyFont="1" applyAlignment="1">
      <alignment vertical="center"/>
    </xf>
    <xf numFmtId="43" fontId="2" fillId="0" borderId="0" xfId="1" applyFont="1" applyAlignment="1">
      <alignment vertical="center"/>
    </xf>
    <xf numFmtId="165" fontId="12" fillId="0" borderId="9" xfId="0" applyNumberFormat="1" applyFont="1" applyBorder="1" applyAlignment="1">
      <alignment horizontal="center" vertical="center" wrapText="1"/>
    </xf>
    <xf numFmtId="165" fontId="12" fillId="0" borderId="18" xfId="0" applyNumberFormat="1" applyFont="1" applyBorder="1" applyAlignment="1">
      <alignment horizontal="left" vertical="center" wrapText="1"/>
    </xf>
    <xf numFmtId="43" fontId="6" fillId="3" borderId="0" xfId="1" applyFont="1" applyFill="1" applyAlignment="1">
      <alignment vertical="center"/>
    </xf>
    <xf numFmtId="4" fontId="24" fillId="4" borderId="3" xfId="0" applyNumberFormat="1" applyFont="1" applyFill="1" applyBorder="1" applyAlignment="1">
      <alignment vertical="center"/>
    </xf>
    <xf numFmtId="4" fontId="24" fillId="4" borderId="33" xfId="0" applyNumberFormat="1" applyFont="1" applyFill="1" applyBorder="1" applyAlignment="1">
      <alignment vertical="center"/>
    </xf>
    <xf numFmtId="4" fontId="24" fillId="4" borderId="34" xfId="0" applyNumberFormat="1" applyFont="1" applyFill="1" applyBorder="1" applyAlignment="1">
      <alignment vertical="center"/>
    </xf>
    <xf numFmtId="43" fontId="24" fillId="4" borderId="35" xfId="1" applyFont="1" applyFill="1" applyBorder="1" applyAlignment="1">
      <alignment vertical="center"/>
    </xf>
    <xf numFmtId="0" fontId="23" fillId="0" borderId="11" xfId="0" applyFont="1" applyBorder="1" applyAlignment="1">
      <alignment vertical="center" wrapText="1"/>
    </xf>
    <xf numFmtId="43" fontId="23" fillId="0" borderId="11" xfId="4" applyFont="1" applyFill="1" applyBorder="1" applyAlignment="1">
      <alignment vertical="center"/>
    </xf>
    <xf numFmtId="43" fontId="23" fillId="0" borderId="11" xfId="1" applyFont="1" applyFill="1" applyBorder="1"/>
    <xf numFmtId="14" fontId="12" fillId="0" borderId="11" xfId="0" applyNumberFormat="1" applyFont="1" applyBorder="1" applyAlignment="1">
      <alignment horizontal="left" wrapText="1"/>
    </xf>
    <xf numFmtId="0" fontId="27" fillId="3" borderId="0" xfId="0" applyFont="1" applyFill="1" applyAlignment="1">
      <alignment vertical="top"/>
    </xf>
    <xf numFmtId="0" fontId="27" fillId="3" borderId="0" xfId="0" applyFont="1" applyFill="1" applyAlignment="1">
      <alignment horizontal="center" vertical="top" wrapText="1"/>
    </xf>
    <xf numFmtId="0" fontId="6" fillId="3" borderId="31" xfId="0" applyFont="1" applyFill="1" applyBorder="1" applyAlignment="1">
      <alignment horizontal="center" vertical="center"/>
    </xf>
    <xf numFmtId="43" fontId="23" fillId="0" borderId="32" xfId="1" applyFont="1" applyFill="1" applyBorder="1" applyAlignment="1">
      <alignment vertical="center"/>
    </xf>
    <xf numFmtId="0" fontId="6" fillId="3" borderId="9" xfId="0" applyFont="1" applyFill="1" applyBorder="1" applyAlignment="1">
      <alignment horizontal="center" vertical="center"/>
    </xf>
    <xf numFmtId="165" fontId="12" fillId="3" borderId="9" xfId="0" applyNumberFormat="1" applyFont="1" applyFill="1" applyBorder="1" applyAlignment="1">
      <alignment horizontal="left" vertical="center" wrapText="1"/>
    </xf>
    <xf numFmtId="0" fontId="12" fillId="0" borderId="9" xfId="0" applyFont="1" applyBorder="1" applyAlignment="1">
      <alignment horizontal="center" vertical="center" wrapText="1"/>
    </xf>
    <xf numFmtId="0" fontId="19" fillId="0" borderId="9" xfId="0" applyFont="1" applyBorder="1" applyAlignment="1">
      <alignment vertical="center" wrapText="1"/>
    </xf>
    <xf numFmtId="43" fontId="19" fillId="0" borderId="9" xfId="1" applyFont="1" applyFill="1" applyBorder="1" applyAlignment="1">
      <alignment vertical="center" wrapText="1"/>
    </xf>
    <xf numFmtId="0" fontId="13" fillId="0" borderId="36" xfId="0" applyFont="1" applyBorder="1" applyAlignment="1">
      <alignment horizontal="center" vertical="center"/>
    </xf>
    <xf numFmtId="165" fontId="12" fillId="0" borderId="36" xfId="0" applyNumberFormat="1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165" fontId="12" fillId="0" borderId="36" xfId="0" applyNumberFormat="1" applyFont="1" applyBorder="1" applyAlignment="1">
      <alignment horizontal="center" vertical="center" wrapText="1"/>
    </xf>
    <xf numFmtId="43" fontId="19" fillId="0" borderId="36" xfId="1" applyFont="1" applyFill="1" applyBorder="1" applyAlignment="1">
      <alignment vertical="center"/>
    </xf>
    <xf numFmtId="43" fontId="12" fillId="0" borderId="36" xfId="1" applyFont="1" applyFill="1" applyBorder="1" applyAlignment="1">
      <alignment horizontal="right" vertical="center"/>
    </xf>
    <xf numFmtId="165" fontId="12" fillId="0" borderId="11" xfId="0" applyNumberFormat="1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/>
    </xf>
    <xf numFmtId="165" fontId="12" fillId="0" borderId="11" xfId="0" applyNumberFormat="1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43" fontId="19" fillId="0" borderId="11" xfId="1" applyFont="1" applyFill="1" applyBorder="1" applyAlignment="1">
      <alignment vertical="center"/>
    </xf>
    <xf numFmtId="43" fontId="12" fillId="0" borderId="27" xfId="1" applyFont="1" applyFill="1" applyBorder="1" applyAlignment="1">
      <alignment horizontal="center" vertical="center"/>
    </xf>
    <xf numFmtId="43" fontId="12" fillId="0" borderId="11" xfId="1" applyFont="1" applyFill="1" applyBorder="1" applyAlignment="1">
      <alignment horizontal="right" vertical="center"/>
    </xf>
    <xf numFmtId="4" fontId="13" fillId="3" borderId="19" xfId="0" applyNumberFormat="1" applyFont="1" applyFill="1" applyBorder="1" applyAlignment="1">
      <alignment horizontal="center" vertical="center"/>
    </xf>
    <xf numFmtId="4" fontId="13" fillId="3" borderId="20" xfId="0" applyNumberFormat="1" applyFont="1" applyFill="1" applyBorder="1" applyAlignment="1">
      <alignment horizontal="center" vertical="center"/>
    </xf>
    <xf numFmtId="0" fontId="26" fillId="0" borderId="0" xfId="0" applyFont="1" applyAlignment="1">
      <alignment horizontal="center"/>
    </xf>
    <xf numFmtId="0" fontId="16" fillId="0" borderId="0" xfId="0" applyFont="1" applyAlignment="1">
      <alignment horizontal="center" vertical="center"/>
    </xf>
    <xf numFmtId="0" fontId="16" fillId="3" borderId="0" xfId="0" applyFont="1" applyFill="1" applyAlignment="1">
      <alignment horizontal="center" vertical="center"/>
    </xf>
    <xf numFmtId="0" fontId="5" fillId="2" borderId="10" xfId="0" applyFont="1" applyFill="1" applyBorder="1" applyAlignment="1">
      <alignment horizontal="center" vertical="center" wrapText="1"/>
    </xf>
    <xf numFmtId="0" fontId="5" fillId="2" borderId="10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righ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4" fontId="5" fillId="3" borderId="10" xfId="0" applyNumberFormat="1" applyFont="1" applyFill="1" applyBorder="1" applyAlignment="1">
      <alignment horizontal="center" vertical="center"/>
    </xf>
    <xf numFmtId="4" fontId="5" fillId="3" borderId="17" xfId="0" applyNumberFormat="1" applyFont="1" applyFill="1" applyBorder="1" applyAlignment="1">
      <alignment horizontal="center" vertical="center"/>
    </xf>
    <xf numFmtId="4" fontId="5" fillId="3" borderId="22" xfId="0" applyNumberFormat="1" applyFont="1" applyFill="1" applyBorder="1" applyAlignment="1">
      <alignment horizontal="center" vertical="center"/>
    </xf>
    <xf numFmtId="4" fontId="5" fillId="3" borderId="23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4" fontId="13" fillId="3" borderId="10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27" fillId="3" borderId="0" xfId="0" applyFont="1" applyFill="1" applyAlignment="1">
      <alignment horizontal="center" vertical="center"/>
    </xf>
  </cellXfs>
  <cellStyles count="10">
    <cellStyle name="Millares" xfId="1" builtinId="3"/>
    <cellStyle name="Millares 2" xfId="2" xr:uid="{00000000-0005-0000-0000-000001000000}"/>
    <cellStyle name="Millares 2 2" xfId="3" xr:uid="{00000000-0005-0000-0000-000002000000}"/>
    <cellStyle name="Millares 3" xfId="4" xr:uid="{00000000-0005-0000-0000-000003000000}"/>
    <cellStyle name="Moneda 2" xfId="5" xr:uid="{00000000-0005-0000-0000-000004000000}"/>
    <cellStyle name="Normal" xfId="0" builtinId="0"/>
    <cellStyle name="Normal 2" xfId="6" xr:uid="{00000000-0005-0000-0000-000006000000}"/>
    <cellStyle name="Normal 3" xfId="7" xr:uid="{00000000-0005-0000-0000-000007000000}"/>
    <cellStyle name="Porcentaje 2" xfId="8" xr:uid="{00000000-0005-0000-0000-000008000000}"/>
    <cellStyle name="Porcentual 2" xfId="9" xr:uid="{00000000-0005-0000-0000-000009000000}"/>
  </cellStyles>
  <dxfs count="0"/>
  <tableStyles count="0" defaultTableStyle="TableStyleMedium9" defaultPivotStyle="PivotStyleLight16"/>
  <colors>
    <mruColors>
      <color rgb="FFCCE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126206</xdr:rowOff>
    </xdr:from>
    <xdr:to>
      <xdr:col>3</xdr:col>
      <xdr:colOff>1635919</xdr:colOff>
      <xdr:row>6</xdr:row>
      <xdr:rowOff>78581</xdr:rowOff>
    </xdr:to>
    <xdr:pic>
      <xdr:nvPicPr>
        <xdr:cNvPr id="13537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000-0000E1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83344" y="126206"/>
          <a:ext cx="2683669" cy="116681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371475</xdr:colOff>
      <xdr:row>0</xdr:row>
      <xdr:rowOff>0</xdr:rowOff>
    </xdr:from>
    <xdr:to>
      <xdr:col>6</xdr:col>
      <xdr:colOff>904876</xdr:colOff>
      <xdr:row>4</xdr:row>
      <xdr:rowOff>119062</xdr:rowOff>
    </xdr:to>
    <xdr:pic>
      <xdr:nvPicPr>
        <xdr:cNvPr id="13538" name="Imagen 5" descr="https://drive.google.com/uc?id=1ZeuRMNJ_ubq0Egzw9DzttKC7pmv8pvki&amp;export=download">
          <a:extLst>
            <a:ext uri="{FF2B5EF4-FFF2-40B4-BE49-F238E27FC236}">
              <a16:creationId xmlns:a16="http://schemas.microsoft.com/office/drawing/2014/main" id="{00000000-0008-0000-0000-0000E23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53450" y="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57150</xdr:rowOff>
    </xdr:from>
    <xdr:to>
      <xdr:col>5</xdr:col>
      <xdr:colOff>304800</xdr:colOff>
      <xdr:row>6</xdr:row>
      <xdr:rowOff>152400</xdr:rowOff>
    </xdr:to>
    <xdr:pic>
      <xdr:nvPicPr>
        <xdr:cNvPr id="14619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100-00001B3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47625" y="57150"/>
          <a:ext cx="2838450" cy="1247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628650</xdr:colOff>
      <xdr:row>337</xdr:row>
      <xdr:rowOff>28575</xdr:rowOff>
    </xdr:from>
    <xdr:to>
      <xdr:col>7</xdr:col>
      <xdr:colOff>625475</xdr:colOff>
      <xdr:row>347</xdr:row>
      <xdr:rowOff>123825</xdr:rowOff>
    </xdr:to>
    <xdr:pic>
      <xdr:nvPicPr>
        <xdr:cNvPr id="14620" name="Imagen 4">
          <a:extLst>
            <a:ext uri="{FF2B5EF4-FFF2-40B4-BE49-F238E27FC236}">
              <a16:creationId xmlns:a16="http://schemas.microsoft.com/office/drawing/2014/main" id="{00000000-0008-0000-0100-00001C3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1075" y="54616350"/>
          <a:ext cx="6943725" cy="1714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390525</xdr:colOff>
      <xdr:row>0</xdr:row>
      <xdr:rowOff>19050</xdr:rowOff>
    </xdr:from>
    <xdr:to>
      <xdr:col>8</xdr:col>
      <xdr:colOff>1422400</xdr:colOff>
      <xdr:row>4</xdr:row>
      <xdr:rowOff>142875</xdr:rowOff>
    </xdr:to>
    <xdr:pic>
      <xdr:nvPicPr>
        <xdr:cNvPr id="14621" name="Imagen 6" descr="https://drive.google.com/uc?id=1ZeuRMNJ_ubq0Egzw9DzttKC7pmv8pvki&amp;export=download">
          <a:extLst>
            <a:ext uri="{FF2B5EF4-FFF2-40B4-BE49-F238E27FC236}">
              <a16:creationId xmlns:a16="http://schemas.microsoft.com/office/drawing/2014/main" id="{00000000-0008-0000-0100-00001D39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81950" y="19050"/>
          <a:ext cx="2600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47625</xdr:colOff>
      <xdr:row>6</xdr:row>
      <xdr:rowOff>57150</xdr:rowOff>
    </xdr:to>
    <xdr:pic>
      <xdr:nvPicPr>
        <xdr:cNvPr id="15606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200-0000F63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0"/>
          <a:ext cx="2828925" cy="1276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238125</xdr:colOff>
      <xdr:row>0</xdr:row>
      <xdr:rowOff>9525</xdr:rowOff>
    </xdr:from>
    <xdr:to>
      <xdr:col>8</xdr:col>
      <xdr:colOff>1562099</xdr:colOff>
      <xdr:row>4</xdr:row>
      <xdr:rowOff>180975</xdr:rowOff>
    </xdr:to>
    <xdr:pic>
      <xdr:nvPicPr>
        <xdr:cNvPr id="15607" name="Imagen 5" descr="https://drive.google.com/uc?id=1ZeuRMNJ_ubq0Egzw9DzttKC7pmv8pvki&amp;export=download">
          <a:extLst>
            <a:ext uri="{FF2B5EF4-FFF2-40B4-BE49-F238E27FC236}">
              <a16:creationId xmlns:a16="http://schemas.microsoft.com/office/drawing/2014/main" id="{00000000-0008-0000-0200-0000F73C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05825" y="9525"/>
          <a:ext cx="2724150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6</xdr:col>
      <xdr:colOff>63594</xdr:colOff>
      <xdr:row>7</xdr:row>
      <xdr:rowOff>190500</xdr:rowOff>
    </xdr:to>
    <xdr:pic>
      <xdr:nvPicPr>
        <xdr:cNvPr id="16830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300-0000BE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809625</xdr:colOff>
      <xdr:row>119</xdr:row>
      <xdr:rowOff>47625</xdr:rowOff>
    </xdr:from>
    <xdr:to>
      <xdr:col>8</xdr:col>
      <xdr:colOff>619486</xdr:colOff>
      <xdr:row>130</xdr:row>
      <xdr:rowOff>47624</xdr:rowOff>
    </xdr:to>
    <xdr:pic>
      <xdr:nvPicPr>
        <xdr:cNvPr id="16831" name="Imagen 5">
          <a:extLst>
            <a:ext uri="{FF2B5EF4-FFF2-40B4-BE49-F238E27FC236}">
              <a16:creationId xmlns:a16="http://schemas.microsoft.com/office/drawing/2014/main" id="{00000000-0008-0000-0300-0000BF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46101000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120</xdr:row>
      <xdr:rowOff>38100</xdr:rowOff>
    </xdr:from>
    <xdr:to>
      <xdr:col>8</xdr:col>
      <xdr:colOff>771886</xdr:colOff>
      <xdr:row>131</xdr:row>
      <xdr:rowOff>47625</xdr:rowOff>
    </xdr:to>
    <xdr:pic>
      <xdr:nvPicPr>
        <xdr:cNvPr id="16832" name="Imagen 6">
          <a:extLst>
            <a:ext uri="{FF2B5EF4-FFF2-40B4-BE49-F238E27FC236}">
              <a16:creationId xmlns:a16="http://schemas.microsoft.com/office/drawing/2014/main" id="{00000000-0008-0000-0300-0000C0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85925" y="46253400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1114425</xdr:colOff>
      <xdr:row>121</xdr:row>
      <xdr:rowOff>38100</xdr:rowOff>
    </xdr:from>
    <xdr:to>
      <xdr:col>8</xdr:col>
      <xdr:colOff>924286</xdr:colOff>
      <xdr:row>132</xdr:row>
      <xdr:rowOff>38100</xdr:rowOff>
    </xdr:to>
    <xdr:pic>
      <xdr:nvPicPr>
        <xdr:cNvPr id="16833" name="Imagen 7">
          <a:extLst>
            <a:ext uri="{FF2B5EF4-FFF2-40B4-BE49-F238E27FC236}">
              <a16:creationId xmlns:a16="http://schemas.microsoft.com/office/drawing/2014/main" id="{00000000-0008-0000-0300-0000C1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46415325"/>
          <a:ext cx="6934200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1266825</xdr:colOff>
      <xdr:row>122</xdr:row>
      <xdr:rowOff>28575</xdr:rowOff>
    </xdr:from>
    <xdr:to>
      <xdr:col>8</xdr:col>
      <xdr:colOff>952861</xdr:colOff>
      <xdr:row>133</xdr:row>
      <xdr:rowOff>38101</xdr:rowOff>
    </xdr:to>
    <xdr:pic>
      <xdr:nvPicPr>
        <xdr:cNvPr id="16834" name="Imagen 9">
          <a:extLst>
            <a:ext uri="{FF2B5EF4-FFF2-40B4-BE49-F238E27FC236}">
              <a16:creationId xmlns:a16="http://schemas.microsoft.com/office/drawing/2014/main" id="{00000000-0008-0000-0300-0000C2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0725" y="46567725"/>
          <a:ext cx="6934200" cy="1790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1352550</xdr:colOff>
      <xdr:row>0</xdr:row>
      <xdr:rowOff>66675</xdr:rowOff>
    </xdr:from>
    <xdr:to>
      <xdr:col>9</xdr:col>
      <xdr:colOff>1319732</xdr:colOff>
      <xdr:row>6</xdr:row>
      <xdr:rowOff>47625</xdr:rowOff>
    </xdr:to>
    <xdr:pic>
      <xdr:nvPicPr>
        <xdr:cNvPr id="16835" name="Imagen 8" descr="https://drive.google.com/uc?id=1ZeuRMNJ_ubq0Egzw9DzttKC7pmv8pvki&amp;export=download">
          <a:extLst>
            <a:ext uri="{FF2B5EF4-FFF2-40B4-BE49-F238E27FC236}">
              <a16:creationId xmlns:a16="http://schemas.microsoft.com/office/drawing/2014/main" id="{00000000-0008-0000-0300-0000C34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66675"/>
          <a:ext cx="3248025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5</xdr:col>
      <xdr:colOff>447675</xdr:colOff>
      <xdr:row>7</xdr:row>
      <xdr:rowOff>190500</xdr:rowOff>
    </xdr:to>
    <xdr:pic>
      <xdr:nvPicPr>
        <xdr:cNvPr id="8745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400-000029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19400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1343025</xdr:colOff>
      <xdr:row>1</xdr:row>
      <xdr:rowOff>66675</xdr:rowOff>
    </xdr:from>
    <xdr:to>
      <xdr:col>10</xdr:col>
      <xdr:colOff>95250</xdr:colOff>
      <xdr:row>6</xdr:row>
      <xdr:rowOff>171450</xdr:rowOff>
    </xdr:to>
    <xdr:pic>
      <xdr:nvPicPr>
        <xdr:cNvPr id="8746" name="Imagen 5" descr="https://drive.google.com/uc?id=1ZeuRMNJ_ubq0Egzw9DzttKC7pmv8pvki&amp;export=download">
          <a:extLst>
            <a:ext uri="{FF2B5EF4-FFF2-40B4-BE49-F238E27FC236}">
              <a16:creationId xmlns:a16="http://schemas.microsoft.com/office/drawing/2014/main" id="{00000000-0008-0000-0400-00002A22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62875" y="228600"/>
          <a:ext cx="3143250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6</xdr:col>
      <xdr:colOff>277906</xdr:colOff>
      <xdr:row>7</xdr:row>
      <xdr:rowOff>190500</xdr:rowOff>
    </xdr:to>
    <xdr:pic>
      <xdr:nvPicPr>
        <xdr:cNvPr id="2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21081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809625</xdr:colOff>
      <xdr:row>91</xdr:row>
      <xdr:rowOff>47625</xdr:rowOff>
    </xdr:from>
    <xdr:to>
      <xdr:col>8</xdr:col>
      <xdr:colOff>833799</xdr:colOff>
      <xdr:row>102</xdr:row>
      <xdr:rowOff>47625</xdr:rowOff>
    </xdr:to>
    <xdr:pic>
      <xdr:nvPicPr>
        <xdr:cNvPr id="3" name="Imagen 5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25803225"/>
          <a:ext cx="6929799" cy="17811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92</xdr:row>
      <xdr:rowOff>38100</xdr:rowOff>
    </xdr:from>
    <xdr:to>
      <xdr:col>8</xdr:col>
      <xdr:colOff>948099</xdr:colOff>
      <xdr:row>103</xdr:row>
      <xdr:rowOff>47624</xdr:rowOff>
    </xdr:to>
    <xdr:pic>
      <xdr:nvPicPr>
        <xdr:cNvPr id="4" name="Imagen 6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25955625"/>
          <a:ext cx="6929799" cy="17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1114425</xdr:colOff>
      <xdr:row>93</xdr:row>
      <xdr:rowOff>38100</xdr:rowOff>
    </xdr:from>
    <xdr:to>
      <xdr:col>8</xdr:col>
      <xdr:colOff>948099</xdr:colOff>
      <xdr:row>104</xdr:row>
      <xdr:rowOff>38102</xdr:rowOff>
    </xdr:to>
    <xdr:pic>
      <xdr:nvPicPr>
        <xdr:cNvPr id="5" name="Imagen 7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26117550"/>
          <a:ext cx="6929799" cy="17811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1266825</xdr:colOff>
      <xdr:row>94</xdr:row>
      <xdr:rowOff>28575</xdr:rowOff>
    </xdr:from>
    <xdr:to>
      <xdr:col>8</xdr:col>
      <xdr:colOff>948099</xdr:colOff>
      <xdr:row>105</xdr:row>
      <xdr:rowOff>38102</xdr:rowOff>
    </xdr:to>
    <xdr:pic>
      <xdr:nvPicPr>
        <xdr:cNvPr id="6" name="Imagen 9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26269950"/>
          <a:ext cx="6929799" cy="179070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1352550</xdr:colOff>
      <xdr:row>0</xdr:row>
      <xdr:rowOff>66675</xdr:rowOff>
    </xdr:from>
    <xdr:to>
      <xdr:col>9</xdr:col>
      <xdr:colOff>1319732</xdr:colOff>
      <xdr:row>6</xdr:row>
      <xdr:rowOff>47625</xdr:rowOff>
    </xdr:to>
    <xdr:pic>
      <xdr:nvPicPr>
        <xdr:cNvPr id="7" name="Imagen 8" descr="https://drive.google.com/uc?id=1ZeuRMNJ_ubq0Egzw9DzttKC7pmv8pvki&amp;export=download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66675"/>
          <a:ext cx="3243782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85725</xdr:rowOff>
    </xdr:from>
    <xdr:to>
      <xdr:col>6</xdr:col>
      <xdr:colOff>277906</xdr:colOff>
      <xdr:row>7</xdr:row>
      <xdr:rowOff>190500</xdr:rowOff>
    </xdr:to>
    <xdr:pic>
      <xdr:nvPicPr>
        <xdr:cNvPr id="2" name="Imagen 3" descr="C:\Users\Sr. Reyes\Desktop\LOGO NUEVO SRSM\timbrado_Metropolitano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44281" b="83838"/>
        <a:stretch>
          <a:fillRect/>
        </a:stretch>
      </xdr:blipFill>
      <xdr:spPr bwMode="auto">
        <a:xfrm>
          <a:off x="0" y="247650"/>
          <a:ext cx="2821081" cy="1285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809625</xdr:colOff>
      <xdr:row>99</xdr:row>
      <xdr:rowOff>47625</xdr:rowOff>
    </xdr:from>
    <xdr:to>
      <xdr:col>8</xdr:col>
      <xdr:colOff>833799</xdr:colOff>
      <xdr:row>110</xdr:row>
      <xdr:rowOff>47626</xdr:rowOff>
    </xdr:to>
    <xdr:pic>
      <xdr:nvPicPr>
        <xdr:cNvPr id="3" name="Imagen 5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4475" y="14830425"/>
          <a:ext cx="6929799" cy="1781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962025</xdr:colOff>
      <xdr:row>100</xdr:row>
      <xdr:rowOff>38100</xdr:rowOff>
    </xdr:from>
    <xdr:to>
      <xdr:col>8</xdr:col>
      <xdr:colOff>948099</xdr:colOff>
      <xdr:row>111</xdr:row>
      <xdr:rowOff>47623</xdr:rowOff>
    </xdr:to>
    <xdr:pic>
      <xdr:nvPicPr>
        <xdr:cNvPr id="4" name="Imagen 6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14982825"/>
          <a:ext cx="6929799" cy="17906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1114425</xdr:colOff>
      <xdr:row>101</xdr:row>
      <xdr:rowOff>38100</xdr:rowOff>
    </xdr:from>
    <xdr:to>
      <xdr:col>8</xdr:col>
      <xdr:colOff>948099</xdr:colOff>
      <xdr:row>112</xdr:row>
      <xdr:rowOff>38103</xdr:rowOff>
    </xdr:to>
    <xdr:pic>
      <xdr:nvPicPr>
        <xdr:cNvPr id="5" name="Imagen 7">
          <a:extLst>
            <a:ext uri="{FF2B5EF4-FFF2-40B4-BE49-F238E27FC236}">
              <a16:creationId xmlns:a16="http://schemas.microsoft.com/office/drawing/2014/main" id="{00000000-0008-0000-06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15144750"/>
          <a:ext cx="6929799" cy="178117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1266825</xdr:colOff>
      <xdr:row>102</xdr:row>
      <xdr:rowOff>28575</xdr:rowOff>
    </xdr:from>
    <xdr:to>
      <xdr:col>8</xdr:col>
      <xdr:colOff>948099</xdr:colOff>
      <xdr:row>113</xdr:row>
      <xdr:rowOff>38103</xdr:rowOff>
    </xdr:to>
    <xdr:pic>
      <xdr:nvPicPr>
        <xdr:cNvPr id="6" name="Imagen 9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28775" y="15297150"/>
          <a:ext cx="6929799" cy="179070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1352550</xdr:colOff>
      <xdr:row>0</xdr:row>
      <xdr:rowOff>66675</xdr:rowOff>
    </xdr:from>
    <xdr:to>
      <xdr:col>9</xdr:col>
      <xdr:colOff>1319732</xdr:colOff>
      <xdr:row>6</xdr:row>
      <xdr:rowOff>47625</xdr:rowOff>
    </xdr:to>
    <xdr:pic>
      <xdr:nvPicPr>
        <xdr:cNvPr id="7" name="Imagen 8" descr="https://drive.google.com/uc?id=1ZeuRMNJ_ubq0Egzw9DzttKC7pmv8pvki&amp;export=download">
          <a:extLst>
            <a:ext uri="{FF2B5EF4-FFF2-40B4-BE49-F238E27FC236}">
              <a16:creationId xmlns:a16="http://schemas.microsoft.com/office/drawing/2014/main" id="{00000000-0008-0000-06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72350" y="66675"/>
          <a:ext cx="3243782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INCART%202026/LIBRO%20BANCO%2031%20DIC%2025%20-26.xlsx" TargetMode="External"/><Relationship Id="rId2" Type="http://schemas.openxmlformats.org/officeDocument/2006/relationships/externalLinkPath" Target="file:///C:\Users\julia.villar\Desktop\DOCUMENTOS%20PARA%20DISPONIBLIDAD\INCART%202026\LIBRO%20BANCO%2031%20DIC%2025%20-26.xlsx" TargetMode="External"/><Relationship Id="rId1" Type="http://schemas.openxmlformats.org/officeDocument/2006/relationships/externalLinkPath" Target="/Users/julia.villar/Desktop/DOCUMENTOS%20PARA%20DISPONIBLIDAD/INCART%202026/LIBRO%20BANCO%2031%20DIC%2025%20-26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Sorange.Perez/Downloads/DISPONIBILIDAD%20LIBRO%20BANCO%20ACTUALIZADO%202018.....xlsx" TargetMode="External"/><Relationship Id="rId1" Type="http://schemas.openxmlformats.org/officeDocument/2006/relationships/externalLinkPath" Target="/Users/Sorange.Perez/Downloads/DISPONIBILIDAD%20LIBRO%20BANCO%20ACTUALIZADO%202018....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CTA. RECOLECTORA (010) y 3000"/>
      <sheetName val="Hoja1"/>
      <sheetName val="formato para DDPI"/>
      <sheetName val="CTA. RECOLECTORA AUXILIAR 3001"/>
      <sheetName val="CTA. OPERATIVA.(160)"/>
      <sheetName val="CTA. NOMINA 2000"/>
      <sheetName val="CTA. FONDOCYT 960"/>
      <sheetName val="CTA.  2000 ONCO"/>
      <sheetName val="CTA.  2000 ONCO."/>
      <sheetName val="CTA.  3103 F. REPONIBLE"/>
      <sheetName val="CTA.  3103 F. REPONIBLE."/>
      <sheetName val="CTA. DOLARES 1500"/>
      <sheetName val="CTA. EUROS 8000 "/>
      <sheetName val="CTA. EUROS 8001"/>
    </sheetNames>
    <sheetDataSet>
      <sheetData sheetId="0">
        <row r="1901">
          <cell r="G1901">
            <v>188116583.17780018</v>
          </cell>
        </row>
        <row r="2216">
          <cell r="G2216">
            <v>203799908.70780024</v>
          </cell>
        </row>
      </sheetData>
      <sheetData sheetId="1"/>
      <sheetData sheetId="2"/>
      <sheetData sheetId="3">
        <row r="1105">
          <cell r="J1105">
            <v>-16331049.821800087</v>
          </cell>
        </row>
        <row r="1360">
          <cell r="J1360">
            <v>-26578118.391800068</v>
          </cell>
        </row>
      </sheetData>
      <sheetData sheetId="4">
        <row r="31">
          <cell r="J31">
            <v>466840.05340000923</v>
          </cell>
        </row>
        <row r="32">
          <cell r="J32">
            <v>466665.05340000923</v>
          </cell>
        </row>
      </sheetData>
      <sheetData sheetId="5">
        <row r="275">
          <cell r="G275">
            <v>194395756.35643232</v>
          </cell>
        </row>
        <row r="315">
          <cell r="G315">
            <v>202844701.73643237</v>
          </cell>
        </row>
      </sheetData>
      <sheetData sheetId="6">
        <row r="16">
          <cell r="J16">
            <v>1177942.0799999998</v>
          </cell>
        </row>
        <row r="17">
          <cell r="J17">
            <v>1177767.0799999998</v>
          </cell>
        </row>
      </sheetData>
      <sheetData sheetId="7"/>
      <sheetData sheetId="8">
        <row r="29">
          <cell r="G29">
            <v>880596.39999999991</v>
          </cell>
        </row>
      </sheetData>
      <sheetData sheetId="9"/>
      <sheetData sheetId="10">
        <row r="53">
          <cell r="J53">
            <v>-305843.21950000006</v>
          </cell>
        </row>
        <row r="70">
          <cell r="J70">
            <v>264951.83999999997</v>
          </cell>
        </row>
      </sheetData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DISPONIBILIDAD"/>
      <sheetName val="CUENTA SUBVENCION DE NOMINA"/>
      <sheetName val="CTA. RECOLECTORA (010)"/>
      <sheetName val="CTA. RECOLECTORA AUXILIAR"/>
      <sheetName val="CTA. OPERATIVA.(160)"/>
      <sheetName val="CTA. NOMINA 2018"/>
      <sheetName val="Hoja1"/>
      <sheetName val="RENTA CAFETERIA  JULIO 2018"/>
    </sheetNames>
    <sheetDataSet>
      <sheetData sheetId="0"/>
      <sheetData sheetId="1"/>
      <sheetData sheetId="2">
        <row r="6">
          <cell r="E6">
            <v>0</v>
          </cell>
        </row>
      </sheetData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e Office">
  <a:themeElements>
    <a:clrScheme name="Brío">
      <a:dk1>
        <a:sysClr val="windowText" lastClr="000000"/>
      </a:dk1>
      <a:lt1>
        <a:sysClr val="window" lastClr="FFFFFF"/>
      </a:lt1>
      <a:dk2>
        <a:srgbClr val="666666"/>
      </a:dk2>
      <a:lt2>
        <a:srgbClr val="D2D2D2"/>
      </a:lt2>
      <a:accent1>
        <a:srgbClr val="FF388C"/>
      </a:accent1>
      <a:accent2>
        <a:srgbClr val="E40059"/>
      </a:accent2>
      <a:accent3>
        <a:srgbClr val="9C007F"/>
      </a:accent3>
      <a:accent4>
        <a:srgbClr val="68007F"/>
      </a:accent4>
      <a:accent5>
        <a:srgbClr val="005BD3"/>
      </a:accent5>
      <a:accent6>
        <a:srgbClr val="00349E"/>
      </a:accent6>
      <a:hlink>
        <a:srgbClr val="17BBFD"/>
      </a:hlink>
      <a:folHlink>
        <a:srgbClr val="FF79C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tabColor rgb="FFFFC000"/>
  </sheetPr>
  <dimension ref="A1:N389"/>
  <sheetViews>
    <sheetView view="pageBreakPreview" topLeftCell="B283" zoomScale="50" zoomScaleNormal="70" zoomScaleSheetLayoutView="50" workbookViewId="0">
      <selection activeCell="F363" sqref="F363"/>
    </sheetView>
  </sheetViews>
  <sheetFormatPr baseColWidth="10" defaultColWidth="9.140625" defaultRowHeight="12.75" x14ac:dyDescent="0.2"/>
  <cols>
    <col min="1" max="1" width="16.28515625" style="1" hidden="1" customWidth="1"/>
    <col min="2" max="2" width="16.85546875" style="1" customWidth="1"/>
    <col min="3" max="3" width="12.5703125" style="1" hidden="1" customWidth="1"/>
    <col min="4" max="4" width="79.7109375" style="1" customWidth="1"/>
    <col min="5" max="5" width="33.85546875" style="1" customWidth="1"/>
    <col min="6" max="6" width="31" style="183" customWidth="1"/>
    <col min="7" max="7" width="46.42578125" style="1" customWidth="1"/>
    <col min="8" max="8" width="19.28515625" style="11" bestFit="1" customWidth="1"/>
    <col min="9" max="9" width="21.5703125" style="11" customWidth="1"/>
    <col min="10" max="11" width="9.140625" style="11"/>
    <col min="12" max="16384" width="9.140625" style="1"/>
  </cols>
  <sheetData>
    <row r="1" spans="1:14" s="11" customFormat="1" ht="15" customHeight="1" x14ac:dyDescent="0.2">
      <c r="F1" s="171"/>
    </row>
    <row r="2" spans="1:14" s="11" customFormat="1" x14ac:dyDescent="0.2">
      <c r="F2" s="171"/>
    </row>
    <row r="3" spans="1:14" s="14" customFormat="1" ht="12" customHeight="1" x14ac:dyDescent="0.2">
      <c r="F3" s="172"/>
    </row>
    <row r="4" spans="1:14" s="15" customFormat="1" ht="18" customHeight="1" x14ac:dyDescent="0.3">
      <c r="A4" s="16"/>
      <c r="B4" s="12"/>
      <c r="C4" s="16"/>
      <c r="D4" s="16"/>
      <c r="E4" s="16"/>
      <c r="F4" s="173"/>
      <c r="G4" s="16"/>
      <c r="H4" s="16"/>
      <c r="I4" s="16"/>
    </row>
    <row r="5" spans="1:14" s="13" customFormat="1" ht="18.75" x14ac:dyDescent="0.2">
      <c r="A5" s="222"/>
      <c r="B5" s="222"/>
      <c r="C5" s="222"/>
      <c r="D5" s="222"/>
      <c r="E5" s="222"/>
      <c r="F5" s="222"/>
      <c r="G5" s="222"/>
    </row>
    <row r="6" spans="1:14" s="15" customFormat="1" ht="18.75" x14ac:dyDescent="0.3">
      <c r="A6" s="222" t="s">
        <v>10</v>
      </c>
      <c r="B6" s="222"/>
      <c r="C6" s="222"/>
      <c r="D6" s="222"/>
      <c r="E6" s="222"/>
      <c r="F6" s="222"/>
      <c r="G6" s="222"/>
      <c r="H6" s="16"/>
      <c r="I6" s="16"/>
    </row>
    <row r="7" spans="1:14" s="14" customFormat="1" ht="18.75" x14ac:dyDescent="0.2">
      <c r="A7" s="222" t="s">
        <v>14</v>
      </c>
      <c r="B7" s="222"/>
      <c r="C7" s="222"/>
      <c r="D7" s="222"/>
      <c r="E7" s="222"/>
      <c r="F7" s="222"/>
      <c r="G7" s="222"/>
    </row>
    <row r="8" spans="1:14" s="14" customFormat="1" ht="21" customHeight="1" x14ac:dyDescent="0.2">
      <c r="A8" s="223" t="s">
        <v>3</v>
      </c>
      <c r="B8" s="223"/>
      <c r="C8" s="223"/>
      <c r="D8" s="223"/>
      <c r="E8" s="223"/>
      <c r="F8" s="223"/>
      <c r="G8" s="223"/>
    </row>
    <row r="9" spans="1:14" s="14" customFormat="1" ht="18.75" x14ac:dyDescent="0.2">
      <c r="A9" s="223" t="s">
        <v>76</v>
      </c>
      <c r="B9" s="223"/>
      <c r="C9" s="223"/>
      <c r="D9" s="223"/>
      <c r="E9" s="223"/>
      <c r="F9" s="223"/>
      <c r="G9" s="223"/>
    </row>
    <row r="10" spans="1:14" s="14" customFormat="1" ht="18.75" x14ac:dyDescent="0.2">
      <c r="A10" s="15"/>
      <c r="B10" s="27"/>
      <c r="C10" s="27"/>
      <c r="D10" s="27"/>
      <c r="E10" s="27"/>
      <c r="F10" s="174"/>
      <c r="G10" s="15"/>
    </row>
    <row r="11" spans="1:14" s="14" customFormat="1" ht="18.75" x14ac:dyDescent="0.2">
      <c r="A11" s="15"/>
      <c r="B11" s="27"/>
      <c r="C11" s="27"/>
      <c r="D11" s="27"/>
      <c r="E11" s="27"/>
      <c r="F11" s="174"/>
      <c r="G11" s="15"/>
    </row>
    <row r="12" spans="1:14" s="11" customFormat="1" ht="19.5" customHeight="1" thickBot="1" x14ac:dyDescent="0.25">
      <c r="F12" s="171"/>
      <c r="N12" s="26"/>
    </row>
    <row r="13" spans="1:14" s="3" customFormat="1" ht="27.75" customHeight="1" thickTop="1" thickBot="1" x14ac:dyDescent="0.25">
      <c r="A13" s="227"/>
      <c r="B13" s="225" t="s">
        <v>13</v>
      </c>
      <c r="C13" s="225"/>
      <c r="D13" s="225"/>
      <c r="E13" s="225"/>
      <c r="F13" s="225"/>
      <c r="G13" s="225"/>
      <c r="H13" s="7"/>
      <c r="I13" s="7"/>
      <c r="J13" s="7"/>
      <c r="K13" s="7"/>
    </row>
    <row r="14" spans="1:14" s="3" customFormat="1" ht="27.75" customHeight="1" thickTop="1" thickBot="1" x14ac:dyDescent="0.25">
      <c r="A14" s="227"/>
      <c r="B14" s="226" t="s">
        <v>14</v>
      </c>
      <c r="C14" s="226"/>
      <c r="D14" s="226"/>
      <c r="E14" s="226"/>
      <c r="F14" s="226"/>
      <c r="G14" s="71">
        <f>+'[1]CTA. RECOLECTORA (010) y 3000'!$G$1901</f>
        <v>188116583.17780018</v>
      </c>
      <c r="H14" s="7"/>
      <c r="I14" s="7"/>
      <c r="J14" s="7"/>
      <c r="K14" s="7"/>
    </row>
    <row r="15" spans="1:14" s="3" customFormat="1" ht="26.25" customHeight="1" thickTop="1" thickBot="1" x14ac:dyDescent="0.25">
      <c r="A15" s="227"/>
      <c r="B15" s="224"/>
      <c r="C15" s="224"/>
      <c r="D15" s="224"/>
      <c r="E15" s="224"/>
      <c r="F15" s="224"/>
      <c r="G15" s="71">
        <v>0</v>
      </c>
      <c r="H15" s="7"/>
      <c r="I15" s="7"/>
      <c r="J15" s="7"/>
      <c r="K15" s="7"/>
    </row>
    <row r="16" spans="1:14" s="3" customFormat="1" ht="34.5" customHeight="1" thickTop="1" thickBot="1" x14ac:dyDescent="0.25">
      <c r="A16" s="228"/>
      <c r="B16" s="57" t="s">
        <v>4</v>
      </c>
      <c r="C16" s="57" t="s">
        <v>5</v>
      </c>
      <c r="D16" s="57" t="s">
        <v>6</v>
      </c>
      <c r="E16" s="57" t="s">
        <v>0</v>
      </c>
      <c r="F16" s="71" t="s">
        <v>1</v>
      </c>
      <c r="G16" s="57" t="s">
        <v>2</v>
      </c>
      <c r="H16" s="7"/>
      <c r="I16" s="7"/>
      <c r="J16" s="7"/>
      <c r="K16" s="7"/>
    </row>
    <row r="17" spans="1:8" s="10" customFormat="1" ht="36.75" customHeight="1" thickTop="1" thickBot="1" x14ac:dyDescent="0.25">
      <c r="A17" s="37"/>
      <c r="B17" s="143"/>
      <c r="C17" s="144"/>
      <c r="D17" s="143">
        <v>46173</v>
      </c>
      <c r="E17" s="145">
        <f>'[2]CTA. RECOLECTORA (010)'!E6</f>
        <v>0</v>
      </c>
      <c r="F17" s="146">
        <v>0</v>
      </c>
      <c r="G17" s="147">
        <f>+G14</f>
        <v>188116583.17780018</v>
      </c>
      <c r="H17" s="75"/>
    </row>
    <row r="18" spans="1:8" s="10" customFormat="1" ht="27" customHeight="1" thickTop="1" thickBot="1" x14ac:dyDescent="0.25">
      <c r="A18" s="38"/>
      <c r="B18" s="108">
        <v>46174</v>
      </c>
      <c r="C18" s="109"/>
      <c r="D18" s="110" t="s">
        <v>77</v>
      </c>
      <c r="E18" s="111"/>
      <c r="F18" s="175">
        <v>2686.31</v>
      </c>
      <c r="G18" s="112">
        <f>G17+E18-F18</f>
        <v>188113896.86780018</v>
      </c>
    </row>
    <row r="19" spans="1:8" s="10" customFormat="1" ht="27" customHeight="1" thickTop="1" thickBot="1" x14ac:dyDescent="0.25">
      <c r="A19" s="199"/>
      <c r="B19" s="108">
        <v>46174</v>
      </c>
      <c r="C19" s="109"/>
      <c r="D19" s="110" t="s">
        <v>36</v>
      </c>
      <c r="E19" s="111">
        <v>49927</v>
      </c>
      <c r="F19" s="200"/>
      <c r="G19" s="112">
        <f t="shared" ref="G19:G82" si="0">G18+E19-F19</f>
        <v>188163823.86780018</v>
      </c>
    </row>
    <row r="20" spans="1:8" s="10" customFormat="1" ht="18" thickTop="1" thickBot="1" x14ac:dyDescent="0.25">
      <c r="A20" s="21"/>
      <c r="B20" s="113">
        <v>46174</v>
      </c>
      <c r="C20" s="114"/>
      <c r="D20" s="110" t="s">
        <v>36</v>
      </c>
      <c r="E20" s="111">
        <v>2500</v>
      </c>
      <c r="F20" s="176"/>
      <c r="G20" s="112">
        <f t="shared" si="0"/>
        <v>188166323.86780018</v>
      </c>
    </row>
    <row r="21" spans="1:8" s="7" customFormat="1" ht="18" thickTop="1" thickBot="1" x14ac:dyDescent="0.25">
      <c r="A21" s="21"/>
      <c r="B21" s="113">
        <v>46174</v>
      </c>
      <c r="C21" s="114"/>
      <c r="D21" s="110" t="s">
        <v>36</v>
      </c>
      <c r="E21" s="111">
        <v>54100</v>
      </c>
      <c r="F21" s="176"/>
      <c r="G21" s="112">
        <f t="shared" si="0"/>
        <v>188220423.86780018</v>
      </c>
    </row>
    <row r="22" spans="1:8" s="7" customFormat="1" ht="18" thickTop="1" thickBot="1" x14ac:dyDescent="0.25">
      <c r="A22" s="21"/>
      <c r="B22" s="113">
        <v>46174</v>
      </c>
      <c r="C22" s="114"/>
      <c r="D22" s="110" t="s">
        <v>36</v>
      </c>
      <c r="E22" s="111">
        <v>19905</v>
      </c>
      <c r="F22" s="176"/>
      <c r="G22" s="112">
        <f t="shared" si="0"/>
        <v>188240328.86780018</v>
      </c>
    </row>
    <row r="23" spans="1:8" s="7" customFormat="1" ht="18" thickTop="1" thickBot="1" x14ac:dyDescent="0.25">
      <c r="A23" s="21"/>
      <c r="B23" s="113">
        <v>46174</v>
      </c>
      <c r="C23" s="114"/>
      <c r="D23" s="110" t="s">
        <v>36</v>
      </c>
      <c r="E23" s="111">
        <v>13005</v>
      </c>
      <c r="F23" s="176"/>
      <c r="G23" s="112">
        <f t="shared" si="0"/>
        <v>188253333.86780018</v>
      </c>
    </row>
    <row r="24" spans="1:8" s="7" customFormat="1" ht="18" thickTop="1" thickBot="1" x14ac:dyDescent="0.25">
      <c r="A24" s="21"/>
      <c r="B24" s="113">
        <v>46174</v>
      </c>
      <c r="C24" s="114"/>
      <c r="D24" s="110" t="s">
        <v>36</v>
      </c>
      <c r="E24" s="111">
        <v>26585</v>
      </c>
      <c r="F24" s="176"/>
      <c r="G24" s="112">
        <f t="shared" si="0"/>
        <v>188279918.86780018</v>
      </c>
    </row>
    <row r="25" spans="1:8" s="7" customFormat="1" ht="18" thickTop="1" thickBot="1" x14ac:dyDescent="0.25">
      <c r="A25" s="21"/>
      <c r="B25" s="113">
        <v>46174</v>
      </c>
      <c r="C25" s="114"/>
      <c r="D25" s="110" t="s">
        <v>36</v>
      </c>
      <c r="E25" s="111">
        <v>7675</v>
      </c>
      <c r="F25" s="176"/>
      <c r="G25" s="112">
        <f t="shared" si="0"/>
        <v>188287593.86780018</v>
      </c>
    </row>
    <row r="26" spans="1:8" s="7" customFormat="1" ht="18" thickTop="1" thickBot="1" x14ac:dyDescent="0.25">
      <c r="A26" s="21"/>
      <c r="B26" s="113">
        <v>46174</v>
      </c>
      <c r="C26" s="114"/>
      <c r="D26" s="110" t="s">
        <v>26</v>
      </c>
      <c r="E26" s="111">
        <v>141374.51999999999</v>
      </c>
      <c r="F26" s="176">
        <v>4531.6499999999996</v>
      </c>
      <c r="G26" s="112">
        <f t="shared" si="0"/>
        <v>188424436.73780018</v>
      </c>
    </row>
    <row r="27" spans="1:8" s="7" customFormat="1" ht="24.75" customHeight="1" thickTop="1" thickBot="1" x14ac:dyDescent="0.25">
      <c r="A27" s="21"/>
      <c r="B27" s="113">
        <v>46174</v>
      </c>
      <c r="C27" s="114"/>
      <c r="D27" s="110" t="s">
        <v>78</v>
      </c>
      <c r="E27" s="111">
        <v>35372.699999999997</v>
      </c>
      <c r="F27" s="176"/>
      <c r="G27" s="112">
        <f t="shared" si="0"/>
        <v>188459809.43780017</v>
      </c>
    </row>
    <row r="28" spans="1:8" s="7" customFormat="1" ht="18" thickTop="1" thickBot="1" x14ac:dyDescent="0.25">
      <c r="A28" s="21"/>
      <c r="B28" s="113">
        <v>46174</v>
      </c>
      <c r="C28" s="114"/>
      <c r="D28" s="110" t="s">
        <v>78</v>
      </c>
      <c r="E28" s="111">
        <v>30383.040000000001</v>
      </c>
      <c r="F28" s="176"/>
      <c r="G28" s="112">
        <f t="shared" si="0"/>
        <v>188490192.47780016</v>
      </c>
    </row>
    <row r="29" spans="1:8" s="7" customFormat="1" ht="24" customHeight="1" thickTop="1" thickBot="1" x14ac:dyDescent="0.25">
      <c r="A29" s="21"/>
      <c r="B29" s="113">
        <v>46174</v>
      </c>
      <c r="C29" s="114"/>
      <c r="D29" s="110" t="s">
        <v>53</v>
      </c>
      <c r="E29" s="111">
        <v>339401.94</v>
      </c>
      <c r="F29" s="176"/>
      <c r="G29" s="112">
        <f t="shared" si="0"/>
        <v>188829594.41780016</v>
      </c>
    </row>
    <row r="30" spans="1:8" s="7" customFormat="1" ht="27.75" customHeight="1" thickTop="1" thickBot="1" x14ac:dyDescent="0.25">
      <c r="A30" s="21"/>
      <c r="B30" s="113">
        <v>46174</v>
      </c>
      <c r="C30" s="114"/>
      <c r="D30" s="110" t="s">
        <v>21</v>
      </c>
      <c r="E30" s="111"/>
      <c r="F30" s="176">
        <v>1344607.98</v>
      </c>
      <c r="G30" s="112">
        <f t="shared" si="0"/>
        <v>187484986.43780017</v>
      </c>
    </row>
    <row r="31" spans="1:8" s="7" customFormat="1" ht="18" thickTop="1" thickBot="1" x14ac:dyDescent="0.25">
      <c r="A31" s="21"/>
      <c r="B31" s="113">
        <v>46175</v>
      </c>
      <c r="C31" s="114"/>
      <c r="D31" s="110" t="s">
        <v>36</v>
      </c>
      <c r="E31" s="111">
        <v>54590</v>
      </c>
      <c r="F31" s="176"/>
      <c r="G31" s="112">
        <f t="shared" si="0"/>
        <v>187539576.43780017</v>
      </c>
    </row>
    <row r="32" spans="1:8" s="7" customFormat="1" ht="22.5" customHeight="1" thickTop="1" thickBot="1" x14ac:dyDescent="0.25">
      <c r="A32" s="21"/>
      <c r="B32" s="113">
        <v>46175</v>
      </c>
      <c r="C32" s="114"/>
      <c r="D32" s="110" t="s">
        <v>36</v>
      </c>
      <c r="E32" s="111">
        <v>75100</v>
      </c>
      <c r="F32" s="176"/>
      <c r="G32" s="112">
        <f t="shared" si="0"/>
        <v>187614676.43780017</v>
      </c>
    </row>
    <row r="33" spans="1:7" s="7" customFormat="1" ht="18" thickTop="1" thickBot="1" x14ac:dyDescent="0.25">
      <c r="A33" s="21"/>
      <c r="B33" s="113">
        <v>46175</v>
      </c>
      <c r="C33" s="114"/>
      <c r="D33" s="110" t="s">
        <v>36</v>
      </c>
      <c r="E33" s="111">
        <v>18620</v>
      </c>
      <c r="F33" s="176"/>
      <c r="G33" s="112">
        <f t="shared" si="0"/>
        <v>187633296.43780017</v>
      </c>
    </row>
    <row r="34" spans="1:7" s="7" customFormat="1" ht="23.25" customHeight="1" thickTop="1" thickBot="1" x14ac:dyDescent="0.25">
      <c r="A34" s="21"/>
      <c r="B34" s="113">
        <v>46175</v>
      </c>
      <c r="C34" s="114"/>
      <c r="D34" s="110" t="s">
        <v>36</v>
      </c>
      <c r="E34" s="111">
        <v>12450</v>
      </c>
      <c r="F34" s="176"/>
      <c r="G34" s="112">
        <f t="shared" si="0"/>
        <v>187645746.43780017</v>
      </c>
    </row>
    <row r="35" spans="1:7" s="7" customFormat="1" ht="18" thickTop="1" thickBot="1" x14ac:dyDescent="0.25">
      <c r="A35" s="21"/>
      <c r="B35" s="113">
        <v>46175</v>
      </c>
      <c r="C35" s="114"/>
      <c r="D35" s="110" t="s">
        <v>36</v>
      </c>
      <c r="E35" s="111">
        <v>56535</v>
      </c>
      <c r="F35" s="176"/>
      <c r="G35" s="112">
        <f t="shared" si="0"/>
        <v>187702281.43780017</v>
      </c>
    </row>
    <row r="36" spans="1:7" s="7" customFormat="1" ht="18" thickTop="1" thickBot="1" x14ac:dyDescent="0.25">
      <c r="A36" s="21"/>
      <c r="B36" s="113">
        <v>46175</v>
      </c>
      <c r="C36" s="114"/>
      <c r="D36" s="110" t="s">
        <v>36</v>
      </c>
      <c r="E36" s="111">
        <v>5530</v>
      </c>
      <c r="F36" s="176"/>
      <c r="G36" s="112">
        <f t="shared" si="0"/>
        <v>187707811.43780017</v>
      </c>
    </row>
    <row r="37" spans="1:7" s="7" customFormat="1" ht="18" thickTop="1" thickBot="1" x14ac:dyDescent="0.25">
      <c r="A37" s="21"/>
      <c r="B37" s="113">
        <v>46175</v>
      </c>
      <c r="C37" s="114"/>
      <c r="D37" s="110" t="s">
        <v>26</v>
      </c>
      <c r="E37" s="111">
        <v>106076.88</v>
      </c>
      <c r="F37" s="176">
        <v>2766.13</v>
      </c>
      <c r="G37" s="112">
        <f t="shared" si="0"/>
        <v>187811122.18780017</v>
      </c>
    </row>
    <row r="38" spans="1:7" s="7" customFormat="1" ht="18" thickTop="1" thickBot="1" x14ac:dyDescent="0.25">
      <c r="A38" s="21"/>
      <c r="B38" s="113">
        <v>46175</v>
      </c>
      <c r="C38" s="114"/>
      <c r="D38" s="110" t="s">
        <v>21</v>
      </c>
      <c r="E38" s="111"/>
      <c r="F38" s="176">
        <v>5237547.03</v>
      </c>
      <c r="G38" s="112">
        <f t="shared" si="0"/>
        <v>182573575.15780017</v>
      </c>
    </row>
    <row r="39" spans="1:7" s="7" customFormat="1" ht="15" customHeight="1" thickTop="1" thickBot="1" x14ac:dyDescent="0.25">
      <c r="A39" s="21"/>
      <c r="B39" s="113">
        <v>46176</v>
      </c>
      <c r="C39" s="114"/>
      <c r="D39" s="110" t="s">
        <v>36</v>
      </c>
      <c r="E39" s="111">
        <v>295635</v>
      </c>
      <c r="F39" s="176"/>
      <c r="G39" s="112">
        <f t="shared" si="0"/>
        <v>182869210.15780017</v>
      </c>
    </row>
    <row r="40" spans="1:7" s="7" customFormat="1" ht="18" thickTop="1" thickBot="1" x14ac:dyDescent="0.25">
      <c r="A40" s="21"/>
      <c r="B40" s="113">
        <v>46176</v>
      </c>
      <c r="C40" s="114"/>
      <c r="D40" s="110" t="s">
        <v>36</v>
      </c>
      <c r="E40" s="111">
        <v>63025</v>
      </c>
      <c r="F40" s="176"/>
      <c r="G40" s="112">
        <f t="shared" si="0"/>
        <v>182932235.15780017</v>
      </c>
    </row>
    <row r="41" spans="1:7" s="7" customFormat="1" ht="24.95" customHeight="1" thickTop="1" thickBot="1" x14ac:dyDescent="0.25">
      <c r="A41" s="21"/>
      <c r="B41" s="113">
        <v>46176</v>
      </c>
      <c r="C41" s="114"/>
      <c r="D41" s="110" t="s">
        <v>36</v>
      </c>
      <c r="E41" s="111">
        <v>24400</v>
      </c>
      <c r="F41" s="176"/>
      <c r="G41" s="112">
        <f t="shared" si="0"/>
        <v>182956635.15780017</v>
      </c>
    </row>
    <row r="42" spans="1:7" s="7" customFormat="1" ht="24.95" customHeight="1" thickTop="1" thickBot="1" x14ac:dyDescent="0.25">
      <c r="A42" s="21"/>
      <c r="B42" s="113">
        <v>46176</v>
      </c>
      <c r="C42" s="114"/>
      <c r="D42" s="110" t="s">
        <v>36</v>
      </c>
      <c r="E42" s="111">
        <v>4100</v>
      </c>
      <c r="F42" s="176"/>
      <c r="G42" s="112">
        <f t="shared" si="0"/>
        <v>182960735.15780017</v>
      </c>
    </row>
    <row r="43" spans="1:7" s="7" customFormat="1" ht="24.95" customHeight="1" thickTop="1" thickBot="1" x14ac:dyDescent="0.25">
      <c r="A43" s="21"/>
      <c r="B43" s="113">
        <v>46176</v>
      </c>
      <c r="C43" s="114"/>
      <c r="D43" s="110" t="s">
        <v>36</v>
      </c>
      <c r="E43" s="111">
        <v>19210</v>
      </c>
      <c r="F43" s="177"/>
      <c r="G43" s="112">
        <f t="shared" si="0"/>
        <v>182979945.15780017</v>
      </c>
    </row>
    <row r="44" spans="1:7" s="7" customFormat="1" ht="18" thickTop="1" thickBot="1" x14ac:dyDescent="0.25">
      <c r="A44" s="21"/>
      <c r="B44" s="113">
        <v>46176</v>
      </c>
      <c r="C44" s="114"/>
      <c r="D44" s="110" t="s">
        <v>36</v>
      </c>
      <c r="E44" s="111">
        <v>6170</v>
      </c>
      <c r="F44" s="176"/>
      <c r="G44" s="112">
        <f t="shared" si="0"/>
        <v>182986115.15780017</v>
      </c>
    </row>
    <row r="45" spans="1:7" s="7" customFormat="1" ht="18" thickTop="1" thickBot="1" x14ac:dyDescent="0.25">
      <c r="A45" s="21"/>
      <c r="B45" s="113">
        <v>46176</v>
      </c>
      <c r="C45" s="114"/>
      <c r="D45" s="110" t="s">
        <v>26</v>
      </c>
      <c r="E45" s="111">
        <v>119254.73</v>
      </c>
      <c r="F45" s="176">
        <v>3147.84</v>
      </c>
      <c r="G45" s="112">
        <f t="shared" si="0"/>
        <v>183102222.04780015</v>
      </c>
    </row>
    <row r="46" spans="1:7" s="7" customFormat="1" ht="26.25" customHeight="1" thickTop="1" thickBot="1" x14ac:dyDescent="0.25">
      <c r="A46" s="21"/>
      <c r="B46" s="113">
        <v>46176</v>
      </c>
      <c r="C46" s="114"/>
      <c r="D46" s="110" t="s">
        <v>67</v>
      </c>
      <c r="E46" s="111">
        <v>335</v>
      </c>
      <c r="F46" s="176">
        <v>35.049999999999997</v>
      </c>
      <c r="G46" s="112">
        <f t="shared" si="0"/>
        <v>183102521.99780014</v>
      </c>
    </row>
    <row r="47" spans="1:7" s="7" customFormat="1" ht="21" customHeight="1" thickTop="1" thickBot="1" x14ac:dyDescent="0.25">
      <c r="A47" s="21"/>
      <c r="B47" s="113">
        <v>46176</v>
      </c>
      <c r="C47" s="114"/>
      <c r="D47" s="127" t="s">
        <v>79</v>
      </c>
      <c r="E47" s="111">
        <v>495859.29</v>
      </c>
      <c r="F47" s="177"/>
      <c r="G47" s="112">
        <f t="shared" si="0"/>
        <v>183598381.28780013</v>
      </c>
    </row>
    <row r="48" spans="1:7" s="7" customFormat="1" ht="25.5" customHeight="1" thickTop="1" thickBot="1" x14ac:dyDescent="0.25">
      <c r="A48" s="21"/>
      <c r="B48" s="113">
        <v>46176</v>
      </c>
      <c r="C48" s="114"/>
      <c r="D48" s="110" t="s">
        <v>69</v>
      </c>
      <c r="E48" s="111">
        <v>20075</v>
      </c>
      <c r="F48" s="177"/>
      <c r="G48" s="112">
        <f t="shared" si="0"/>
        <v>183618456.28780013</v>
      </c>
    </row>
    <row r="49" spans="1:7" s="7" customFormat="1" ht="24.75" customHeight="1" thickTop="1" thickBot="1" x14ac:dyDescent="0.25">
      <c r="A49" s="21"/>
      <c r="B49" s="113">
        <v>46176</v>
      </c>
      <c r="C49" s="114"/>
      <c r="D49" s="110" t="s">
        <v>80</v>
      </c>
      <c r="E49" s="111">
        <v>23600</v>
      </c>
      <c r="F49" s="176"/>
      <c r="G49" s="112">
        <f t="shared" si="0"/>
        <v>183642056.28780013</v>
      </c>
    </row>
    <row r="50" spans="1:7" s="7" customFormat="1" ht="18" thickTop="1" thickBot="1" x14ac:dyDescent="0.25">
      <c r="A50" s="21"/>
      <c r="B50" s="113">
        <v>46176</v>
      </c>
      <c r="C50" s="114"/>
      <c r="D50" s="110" t="s">
        <v>21</v>
      </c>
      <c r="E50" s="111"/>
      <c r="F50" s="176">
        <v>1996973.93</v>
      </c>
      <c r="G50" s="112">
        <f t="shared" si="0"/>
        <v>181645082.35780013</v>
      </c>
    </row>
    <row r="51" spans="1:7" s="7" customFormat="1" ht="18" thickTop="1" thickBot="1" x14ac:dyDescent="0.25">
      <c r="A51" s="21"/>
      <c r="B51" s="113">
        <v>46177</v>
      </c>
      <c r="C51" s="114"/>
      <c r="D51" s="110" t="s">
        <v>36</v>
      </c>
      <c r="E51" s="111">
        <v>36600</v>
      </c>
      <c r="F51" s="176"/>
      <c r="G51" s="112">
        <f t="shared" si="0"/>
        <v>181681682.35780013</v>
      </c>
    </row>
    <row r="52" spans="1:7" s="7" customFormat="1" ht="18" thickTop="1" thickBot="1" x14ac:dyDescent="0.25">
      <c r="A52" s="21"/>
      <c r="B52" s="113">
        <v>46177</v>
      </c>
      <c r="C52" s="114"/>
      <c r="D52" s="110" t="s">
        <v>26</v>
      </c>
      <c r="E52" s="111">
        <v>2000</v>
      </c>
      <c r="F52" s="176">
        <v>50</v>
      </c>
      <c r="G52" s="112">
        <f t="shared" si="0"/>
        <v>181683632.35780013</v>
      </c>
    </row>
    <row r="53" spans="1:7" s="7" customFormat="1" ht="17.25" customHeight="1" thickTop="1" thickBot="1" x14ac:dyDescent="0.25">
      <c r="A53" s="21"/>
      <c r="B53" s="113">
        <v>46178</v>
      </c>
      <c r="C53" s="114"/>
      <c r="D53" s="110" t="s">
        <v>36</v>
      </c>
      <c r="E53" s="111">
        <v>2041</v>
      </c>
      <c r="F53" s="176"/>
      <c r="G53" s="112">
        <f t="shared" si="0"/>
        <v>181685673.35780013</v>
      </c>
    </row>
    <row r="54" spans="1:7" s="7" customFormat="1" ht="18" thickTop="1" thickBot="1" x14ac:dyDescent="0.25">
      <c r="A54" s="21"/>
      <c r="B54" s="113">
        <v>46178</v>
      </c>
      <c r="C54" s="114"/>
      <c r="D54" s="110" t="s">
        <v>36</v>
      </c>
      <c r="E54" s="111">
        <v>57650</v>
      </c>
      <c r="F54" s="176"/>
      <c r="G54" s="112">
        <f t="shared" si="0"/>
        <v>181743323.35780013</v>
      </c>
    </row>
    <row r="55" spans="1:7" s="7" customFormat="1" ht="24" customHeight="1" thickTop="1" thickBot="1" x14ac:dyDescent="0.25">
      <c r="A55" s="21"/>
      <c r="B55" s="113">
        <v>46178</v>
      </c>
      <c r="C55" s="114"/>
      <c r="D55" s="115" t="s">
        <v>36</v>
      </c>
      <c r="E55" s="111">
        <v>44700</v>
      </c>
      <c r="F55" s="178"/>
      <c r="G55" s="112">
        <f t="shared" si="0"/>
        <v>181788023.35780013</v>
      </c>
    </row>
    <row r="56" spans="1:7" s="7" customFormat="1" ht="34.5" customHeight="1" thickTop="1" thickBot="1" x14ac:dyDescent="0.25">
      <c r="A56" s="21"/>
      <c r="B56" s="113">
        <v>46178</v>
      </c>
      <c r="C56" s="114"/>
      <c r="D56" s="110" t="s">
        <v>36</v>
      </c>
      <c r="E56" s="111">
        <v>9380</v>
      </c>
      <c r="F56" s="176"/>
      <c r="G56" s="112">
        <f t="shared" si="0"/>
        <v>181797403.35780013</v>
      </c>
    </row>
    <row r="57" spans="1:7" s="7" customFormat="1" ht="18" thickTop="1" thickBot="1" x14ac:dyDescent="0.25">
      <c r="A57" s="21"/>
      <c r="B57" s="113">
        <v>46178</v>
      </c>
      <c r="C57" s="114"/>
      <c r="D57" s="110" t="s">
        <v>36</v>
      </c>
      <c r="E57" s="111">
        <v>10700</v>
      </c>
      <c r="F57" s="176"/>
      <c r="G57" s="112">
        <f t="shared" si="0"/>
        <v>181808103.35780013</v>
      </c>
    </row>
    <row r="58" spans="1:7" s="7" customFormat="1" ht="18" thickTop="1" thickBot="1" x14ac:dyDescent="0.25">
      <c r="A58" s="21"/>
      <c r="B58" s="113">
        <v>46178</v>
      </c>
      <c r="C58" s="114"/>
      <c r="D58" s="110" t="s">
        <v>36</v>
      </c>
      <c r="E58" s="111">
        <v>42700</v>
      </c>
      <c r="F58" s="177"/>
      <c r="G58" s="112">
        <f t="shared" si="0"/>
        <v>181850803.35780013</v>
      </c>
    </row>
    <row r="59" spans="1:7" s="7" customFormat="1" ht="18" thickTop="1" thickBot="1" x14ac:dyDescent="0.25">
      <c r="A59" s="21"/>
      <c r="B59" s="113">
        <v>46178</v>
      </c>
      <c r="C59" s="114"/>
      <c r="D59" s="110" t="s">
        <v>36</v>
      </c>
      <c r="E59" s="111">
        <v>4120</v>
      </c>
      <c r="F59" s="176"/>
      <c r="G59" s="112">
        <f t="shared" si="0"/>
        <v>181854923.35780013</v>
      </c>
    </row>
    <row r="60" spans="1:7" s="7" customFormat="1" ht="25.5" customHeight="1" thickTop="1" thickBot="1" x14ac:dyDescent="0.25">
      <c r="A60" s="21"/>
      <c r="B60" s="113">
        <v>46178</v>
      </c>
      <c r="C60" s="114"/>
      <c r="D60" s="110" t="s">
        <v>26</v>
      </c>
      <c r="E60" s="111">
        <v>85334.54</v>
      </c>
      <c r="F60" s="176">
        <v>2219.2800000000002</v>
      </c>
      <c r="G60" s="112">
        <f t="shared" si="0"/>
        <v>181938038.61780012</v>
      </c>
    </row>
    <row r="61" spans="1:7" s="7" customFormat="1" ht="31.5" thickTop="1" thickBot="1" x14ac:dyDescent="0.25">
      <c r="A61" s="21"/>
      <c r="B61" s="113">
        <v>46178</v>
      </c>
      <c r="C61" s="114"/>
      <c r="D61" s="110" t="s">
        <v>67</v>
      </c>
      <c r="E61" s="111">
        <v>15000</v>
      </c>
      <c r="F61" s="176">
        <v>475</v>
      </c>
      <c r="G61" s="112">
        <f t="shared" si="0"/>
        <v>181952563.61780012</v>
      </c>
    </row>
    <row r="62" spans="1:7" s="7" customFormat="1" ht="31.5" thickTop="1" thickBot="1" x14ac:dyDescent="0.25">
      <c r="A62" s="21"/>
      <c r="B62" s="113">
        <v>46178</v>
      </c>
      <c r="C62" s="114"/>
      <c r="D62" s="110" t="s">
        <v>58</v>
      </c>
      <c r="E62" s="111">
        <v>20000</v>
      </c>
      <c r="F62" s="176"/>
      <c r="G62" s="112">
        <f t="shared" si="0"/>
        <v>181972563.61780012</v>
      </c>
    </row>
    <row r="63" spans="1:7" s="7" customFormat="1" ht="18" thickTop="1" thickBot="1" x14ac:dyDescent="0.25">
      <c r="A63" s="21"/>
      <c r="B63" s="113">
        <v>46178</v>
      </c>
      <c r="C63" s="114"/>
      <c r="D63" s="110" t="s">
        <v>81</v>
      </c>
      <c r="E63" s="111">
        <v>119415.58</v>
      </c>
      <c r="F63" s="176"/>
      <c r="G63" s="112">
        <f t="shared" si="0"/>
        <v>182091979.19780013</v>
      </c>
    </row>
    <row r="64" spans="1:7" s="7" customFormat="1" ht="18.75" customHeight="1" thickTop="1" thickBot="1" x14ac:dyDescent="0.25">
      <c r="A64" s="21"/>
      <c r="B64" s="113">
        <v>46178</v>
      </c>
      <c r="C64" s="114"/>
      <c r="D64" s="110" t="s">
        <v>79</v>
      </c>
      <c r="E64" s="111">
        <v>767486.77</v>
      </c>
      <c r="F64" s="176"/>
      <c r="G64" s="112">
        <f t="shared" si="0"/>
        <v>182859465.96780014</v>
      </c>
    </row>
    <row r="65" spans="1:7" s="7" customFormat="1" ht="18" thickTop="1" thickBot="1" x14ac:dyDescent="0.25">
      <c r="A65" s="21"/>
      <c r="B65" s="113">
        <v>46178</v>
      </c>
      <c r="C65" s="114"/>
      <c r="D65" s="115" t="s">
        <v>79</v>
      </c>
      <c r="E65" s="111">
        <v>319284.78000000003</v>
      </c>
      <c r="F65" s="178"/>
      <c r="G65" s="112">
        <f t="shared" si="0"/>
        <v>183178750.74780014</v>
      </c>
    </row>
    <row r="66" spans="1:7" s="7" customFormat="1" ht="121.5" thickTop="1" thickBot="1" x14ac:dyDescent="0.25">
      <c r="A66" s="21"/>
      <c r="B66" s="113">
        <v>46178</v>
      </c>
      <c r="C66" s="114"/>
      <c r="D66" s="110" t="s">
        <v>82</v>
      </c>
      <c r="E66" s="111">
        <v>9937.0499999999993</v>
      </c>
      <c r="F66" s="176"/>
      <c r="G66" s="112">
        <f t="shared" si="0"/>
        <v>183188687.79780015</v>
      </c>
    </row>
    <row r="67" spans="1:7" s="7" customFormat="1" ht="18" thickTop="1" thickBot="1" x14ac:dyDescent="0.25">
      <c r="A67" s="21"/>
      <c r="B67" s="113">
        <v>46178</v>
      </c>
      <c r="C67" s="114"/>
      <c r="D67" s="110" t="s">
        <v>21</v>
      </c>
      <c r="E67" s="111"/>
      <c r="F67" s="176">
        <v>1335420</v>
      </c>
      <c r="G67" s="112">
        <f t="shared" si="0"/>
        <v>181853267.79780015</v>
      </c>
    </row>
    <row r="68" spans="1:7" s="7" customFormat="1" ht="18" thickTop="1" thickBot="1" x14ac:dyDescent="0.25">
      <c r="A68" s="21"/>
      <c r="B68" s="113">
        <v>46179</v>
      </c>
      <c r="C68" s="114"/>
      <c r="D68" s="110" t="s">
        <v>36</v>
      </c>
      <c r="E68" s="111">
        <v>65660</v>
      </c>
      <c r="F68" s="176"/>
      <c r="G68" s="112">
        <f t="shared" si="0"/>
        <v>181918927.79780015</v>
      </c>
    </row>
    <row r="69" spans="1:7" s="7" customFormat="1" ht="18" thickTop="1" thickBot="1" x14ac:dyDescent="0.25">
      <c r="A69" s="21"/>
      <c r="B69" s="113">
        <v>46179</v>
      </c>
      <c r="C69" s="114"/>
      <c r="D69" s="110" t="s">
        <v>26</v>
      </c>
      <c r="E69" s="111">
        <v>32225</v>
      </c>
      <c r="F69" s="176">
        <v>805.63</v>
      </c>
      <c r="G69" s="112">
        <f t="shared" si="0"/>
        <v>181950347.16780016</v>
      </c>
    </row>
    <row r="70" spans="1:7" s="7" customFormat="1" ht="18" thickTop="1" thickBot="1" x14ac:dyDescent="0.25">
      <c r="A70" s="21"/>
      <c r="B70" s="113">
        <v>46180</v>
      </c>
      <c r="C70" s="114"/>
      <c r="D70" s="110" t="s">
        <v>36</v>
      </c>
      <c r="E70" s="111">
        <v>6340</v>
      </c>
      <c r="F70" s="176"/>
      <c r="G70" s="112">
        <f t="shared" si="0"/>
        <v>181956687.16780016</v>
      </c>
    </row>
    <row r="71" spans="1:7" s="7" customFormat="1" ht="18" thickTop="1" thickBot="1" x14ac:dyDescent="0.25">
      <c r="A71" s="21"/>
      <c r="B71" s="113">
        <v>46180</v>
      </c>
      <c r="C71" s="114"/>
      <c r="D71" s="110" t="s">
        <v>26</v>
      </c>
      <c r="E71" s="111">
        <v>9500</v>
      </c>
      <c r="F71" s="176">
        <v>258.39999999999998</v>
      </c>
      <c r="G71" s="112">
        <f t="shared" si="0"/>
        <v>181965928.76780015</v>
      </c>
    </row>
    <row r="72" spans="1:7" s="7" customFormat="1" ht="18" thickTop="1" thickBot="1" x14ac:dyDescent="0.25">
      <c r="A72" s="21"/>
      <c r="B72" s="113">
        <v>46181</v>
      </c>
      <c r="C72" s="114"/>
      <c r="D72" s="110" t="s">
        <v>36</v>
      </c>
      <c r="E72" s="111">
        <v>41045</v>
      </c>
      <c r="F72" s="176"/>
      <c r="G72" s="112">
        <f t="shared" si="0"/>
        <v>182006973.76780015</v>
      </c>
    </row>
    <row r="73" spans="1:7" s="7" customFormat="1" ht="18" thickTop="1" thickBot="1" x14ac:dyDescent="0.25">
      <c r="A73" s="21"/>
      <c r="B73" s="113">
        <v>46181</v>
      </c>
      <c r="C73" s="114"/>
      <c r="D73" s="110" t="s">
        <v>36</v>
      </c>
      <c r="E73" s="116">
        <v>21</v>
      </c>
      <c r="F73" s="176"/>
      <c r="G73" s="112">
        <f t="shared" si="0"/>
        <v>182006994.76780015</v>
      </c>
    </row>
    <row r="74" spans="1:7" s="7" customFormat="1" ht="18" thickTop="1" thickBot="1" x14ac:dyDescent="0.25">
      <c r="A74" s="21"/>
      <c r="B74" s="113">
        <v>46181</v>
      </c>
      <c r="C74" s="114"/>
      <c r="D74" s="110" t="s">
        <v>36</v>
      </c>
      <c r="E74" s="116">
        <v>93100</v>
      </c>
      <c r="F74" s="176"/>
      <c r="G74" s="112">
        <f t="shared" si="0"/>
        <v>182100094.76780015</v>
      </c>
    </row>
    <row r="75" spans="1:7" s="7" customFormat="1" ht="18" thickTop="1" thickBot="1" x14ac:dyDescent="0.25">
      <c r="A75" s="21"/>
      <c r="B75" s="113">
        <v>46181</v>
      </c>
      <c r="C75" s="114"/>
      <c r="D75" s="110" t="s">
        <v>36</v>
      </c>
      <c r="E75" s="116">
        <v>40919</v>
      </c>
      <c r="F75" s="179"/>
      <c r="G75" s="112">
        <f t="shared" si="0"/>
        <v>182141013.76780015</v>
      </c>
    </row>
    <row r="76" spans="1:7" s="7" customFormat="1" ht="18" thickTop="1" thickBot="1" x14ac:dyDescent="0.25">
      <c r="A76" s="21"/>
      <c r="B76" s="113">
        <v>46181</v>
      </c>
      <c r="C76" s="114"/>
      <c r="D76" s="110" t="s">
        <v>36</v>
      </c>
      <c r="E76" s="116">
        <v>24940</v>
      </c>
      <c r="F76" s="179"/>
      <c r="G76" s="112">
        <f t="shared" si="0"/>
        <v>182165953.76780015</v>
      </c>
    </row>
    <row r="77" spans="1:7" s="7" customFormat="1" ht="18" thickTop="1" thickBot="1" x14ac:dyDescent="0.25">
      <c r="A77" s="21"/>
      <c r="B77" s="113">
        <v>46181</v>
      </c>
      <c r="C77" s="114"/>
      <c r="D77" s="115" t="s">
        <v>36</v>
      </c>
      <c r="E77" s="111">
        <v>1200</v>
      </c>
      <c r="F77" s="176"/>
      <c r="G77" s="112">
        <f t="shared" si="0"/>
        <v>182167153.76780015</v>
      </c>
    </row>
    <row r="78" spans="1:7" s="7" customFormat="1" ht="21" customHeight="1" thickTop="1" thickBot="1" x14ac:dyDescent="0.25">
      <c r="A78" s="21"/>
      <c r="B78" s="113">
        <v>46181</v>
      </c>
      <c r="C78" s="114"/>
      <c r="D78" s="110" t="s">
        <v>36</v>
      </c>
      <c r="E78" s="111">
        <v>13100</v>
      </c>
      <c r="F78" s="176"/>
      <c r="G78" s="112">
        <f t="shared" si="0"/>
        <v>182180253.76780015</v>
      </c>
    </row>
    <row r="79" spans="1:7" s="7" customFormat="1" ht="19.5" customHeight="1" thickTop="1" thickBot="1" x14ac:dyDescent="0.25">
      <c r="A79" s="21"/>
      <c r="B79" s="113">
        <v>46181</v>
      </c>
      <c r="C79" s="114"/>
      <c r="D79" s="110" t="s">
        <v>26</v>
      </c>
      <c r="E79" s="111">
        <v>113871.34</v>
      </c>
      <c r="F79" s="176">
        <v>2921.04</v>
      </c>
      <c r="G79" s="112">
        <f t="shared" si="0"/>
        <v>182291204.06780016</v>
      </c>
    </row>
    <row r="80" spans="1:7" s="3" customFormat="1" ht="31.5" thickTop="1" thickBot="1" x14ac:dyDescent="0.25">
      <c r="A80" s="103"/>
      <c r="B80" s="113">
        <v>46181</v>
      </c>
      <c r="C80" s="114"/>
      <c r="D80" s="110" t="s">
        <v>83</v>
      </c>
      <c r="E80" s="111">
        <v>75000</v>
      </c>
      <c r="F80" s="176"/>
      <c r="G80" s="112">
        <f t="shared" si="0"/>
        <v>182366204.06780016</v>
      </c>
    </row>
    <row r="81" spans="1:8" s="7" customFormat="1" ht="18" thickTop="1" thickBot="1" x14ac:dyDescent="0.25">
      <c r="A81" s="21"/>
      <c r="B81" s="113">
        <v>46181</v>
      </c>
      <c r="C81" s="114"/>
      <c r="D81" s="110" t="s">
        <v>53</v>
      </c>
      <c r="E81" s="111">
        <v>621212.03</v>
      </c>
      <c r="F81" s="176"/>
      <c r="G81" s="112">
        <f t="shared" si="0"/>
        <v>182987416.09780017</v>
      </c>
    </row>
    <row r="82" spans="1:8" s="7" customFormat="1" ht="61.5" thickTop="1" thickBot="1" x14ac:dyDescent="0.25">
      <c r="A82" s="21"/>
      <c r="B82" s="113">
        <v>46181</v>
      </c>
      <c r="C82" s="114"/>
      <c r="D82" s="110" t="s">
        <v>84</v>
      </c>
      <c r="E82" s="111">
        <v>300</v>
      </c>
      <c r="F82" s="176"/>
      <c r="G82" s="112">
        <f t="shared" si="0"/>
        <v>182987716.09780017</v>
      </c>
    </row>
    <row r="83" spans="1:8" s="7" customFormat="1" ht="61.5" thickTop="1" thickBot="1" x14ac:dyDescent="0.25">
      <c r="A83" s="21"/>
      <c r="B83" s="113">
        <v>46181</v>
      </c>
      <c r="C83" s="114"/>
      <c r="D83" s="110" t="s">
        <v>85</v>
      </c>
      <c r="E83" s="111">
        <v>5000</v>
      </c>
      <c r="F83" s="176"/>
      <c r="G83" s="112">
        <f t="shared" ref="G83:G146" si="1">G82+E83-F83</f>
        <v>182992716.09780017</v>
      </c>
    </row>
    <row r="84" spans="1:8" s="7" customFormat="1" ht="21" customHeight="1" thickTop="1" thickBot="1" x14ac:dyDescent="0.25">
      <c r="A84" s="21"/>
      <c r="B84" s="113">
        <v>46181</v>
      </c>
      <c r="C84" s="114"/>
      <c r="D84" s="110" t="s">
        <v>60</v>
      </c>
      <c r="E84" s="111">
        <v>9163.75</v>
      </c>
      <c r="F84" s="176"/>
      <c r="G84" s="112">
        <f t="shared" si="1"/>
        <v>183001879.84780017</v>
      </c>
    </row>
    <row r="85" spans="1:8" s="7" customFormat="1" ht="24.75" customHeight="1" thickTop="1" thickBot="1" x14ac:dyDescent="0.25">
      <c r="A85" s="21"/>
      <c r="B85" s="113">
        <v>46181</v>
      </c>
      <c r="C85" s="114"/>
      <c r="D85" s="128" t="s">
        <v>21</v>
      </c>
      <c r="E85" s="111"/>
      <c r="F85" s="176">
        <v>324920.09999999998</v>
      </c>
      <c r="G85" s="112">
        <f t="shared" si="1"/>
        <v>182676959.74780017</v>
      </c>
    </row>
    <row r="86" spans="1:8" s="7" customFormat="1" ht="21.75" customHeight="1" thickTop="1" thickBot="1" x14ac:dyDescent="0.25">
      <c r="A86" s="21"/>
      <c r="B86" s="113">
        <v>46182</v>
      </c>
      <c r="C86" s="114"/>
      <c r="D86" s="110" t="s">
        <v>36</v>
      </c>
      <c r="E86" s="111">
        <v>29996</v>
      </c>
      <c r="F86" s="176"/>
      <c r="G86" s="112">
        <f t="shared" si="1"/>
        <v>182706955.74780017</v>
      </c>
    </row>
    <row r="87" spans="1:8" s="7" customFormat="1" ht="18" thickTop="1" thickBot="1" x14ac:dyDescent="0.25">
      <c r="A87" s="21"/>
      <c r="B87" s="113">
        <v>46182</v>
      </c>
      <c r="C87" s="114"/>
      <c r="D87" s="110" t="s">
        <v>36</v>
      </c>
      <c r="E87" s="111">
        <v>50440</v>
      </c>
      <c r="F87" s="176"/>
      <c r="G87" s="112">
        <f t="shared" si="1"/>
        <v>182757395.74780017</v>
      </c>
    </row>
    <row r="88" spans="1:8" s="7" customFormat="1" ht="18" thickTop="1" thickBot="1" x14ac:dyDescent="0.25">
      <c r="A88" s="21"/>
      <c r="B88" s="113">
        <v>46182</v>
      </c>
      <c r="C88" s="114"/>
      <c r="D88" s="110" t="s">
        <v>36</v>
      </c>
      <c r="E88" s="111">
        <v>7550</v>
      </c>
      <c r="F88" s="176"/>
      <c r="G88" s="112">
        <f t="shared" si="1"/>
        <v>182764945.74780017</v>
      </c>
    </row>
    <row r="89" spans="1:8" s="7" customFormat="1" ht="18" thickTop="1" thickBot="1" x14ac:dyDescent="0.25">
      <c r="A89" s="21"/>
      <c r="B89" s="113">
        <v>46182</v>
      </c>
      <c r="C89" s="114"/>
      <c r="D89" s="110" t="s">
        <v>36</v>
      </c>
      <c r="E89" s="111">
        <v>5920</v>
      </c>
      <c r="F89" s="176"/>
      <c r="G89" s="112">
        <f t="shared" si="1"/>
        <v>182770865.74780017</v>
      </c>
    </row>
    <row r="90" spans="1:8" s="7" customFormat="1" ht="18" thickTop="1" thickBot="1" x14ac:dyDescent="0.25">
      <c r="A90" s="21"/>
      <c r="B90" s="113">
        <v>46182</v>
      </c>
      <c r="C90" s="114"/>
      <c r="D90" s="115" t="s">
        <v>36</v>
      </c>
      <c r="E90" s="111">
        <v>25320</v>
      </c>
      <c r="F90" s="176"/>
      <c r="G90" s="112">
        <f t="shared" si="1"/>
        <v>182796185.74780017</v>
      </c>
    </row>
    <row r="91" spans="1:8" s="7" customFormat="1" ht="18" thickTop="1" thickBot="1" x14ac:dyDescent="0.25">
      <c r="A91" s="21"/>
      <c r="B91" s="113">
        <v>46182</v>
      </c>
      <c r="C91" s="114"/>
      <c r="D91" s="110" t="s">
        <v>36</v>
      </c>
      <c r="E91" s="111">
        <v>5125</v>
      </c>
      <c r="F91" s="176"/>
      <c r="G91" s="112">
        <f t="shared" si="1"/>
        <v>182801310.74780017</v>
      </c>
    </row>
    <row r="92" spans="1:8" s="7" customFormat="1" ht="18" thickTop="1" thickBot="1" x14ac:dyDescent="0.25">
      <c r="A92" s="21"/>
      <c r="B92" s="113">
        <v>46182</v>
      </c>
      <c r="C92" s="114"/>
      <c r="D92" s="110" t="s">
        <v>26</v>
      </c>
      <c r="E92" s="111">
        <v>123253.3</v>
      </c>
      <c r="F92" s="176">
        <v>3207.85</v>
      </c>
      <c r="G92" s="112">
        <f t="shared" si="1"/>
        <v>182921356.19780019</v>
      </c>
    </row>
    <row r="93" spans="1:8" s="7" customFormat="1" ht="18" thickTop="1" thickBot="1" x14ac:dyDescent="0.25">
      <c r="A93" s="21"/>
      <c r="B93" s="113">
        <v>46182</v>
      </c>
      <c r="C93" s="114"/>
      <c r="D93" s="110" t="s">
        <v>21</v>
      </c>
      <c r="E93" s="111"/>
      <c r="F93" s="176">
        <v>147388.62</v>
      </c>
      <c r="G93" s="112">
        <f t="shared" si="1"/>
        <v>182773967.57780018</v>
      </c>
    </row>
    <row r="94" spans="1:8" s="7" customFormat="1" ht="16.5" customHeight="1" thickTop="1" thickBot="1" x14ac:dyDescent="0.25">
      <c r="A94" s="21"/>
      <c r="B94" s="113">
        <v>46183</v>
      </c>
      <c r="C94" s="114"/>
      <c r="D94" s="110" t="s">
        <v>36</v>
      </c>
      <c r="E94" s="111">
        <v>20390</v>
      </c>
      <c r="F94" s="176"/>
      <c r="G94" s="112">
        <f t="shared" si="1"/>
        <v>182794357.57780018</v>
      </c>
    </row>
    <row r="95" spans="1:8" s="7" customFormat="1" ht="18" thickTop="1" thickBot="1" x14ac:dyDescent="0.25">
      <c r="A95" s="21"/>
      <c r="B95" s="113">
        <v>46183</v>
      </c>
      <c r="C95" s="114"/>
      <c r="D95" s="110" t="s">
        <v>36</v>
      </c>
      <c r="E95" s="111">
        <v>79725</v>
      </c>
      <c r="F95" s="176"/>
      <c r="G95" s="112">
        <f t="shared" si="1"/>
        <v>182874082.57780018</v>
      </c>
      <c r="H95" s="102"/>
    </row>
    <row r="96" spans="1:8" s="7" customFormat="1" ht="18" thickTop="1" thickBot="1" x14ac:dyDescent="0.25">
      <c r="A96" s="21"/>
      <c r="B96" s="113">
        <v>46183</v>
      </c>
      <c r="C96" s="114"/>
      <c r="D96" s="110" t="s">
        <v>36</v>
      </c>
      <c r="E96" s="111">
        <v>53560</v>
      </c>
      <c r="F96" s="176"/>
      <c r="G96" s="112">
        <f t="shared" si="1"/>
        <v>182927642.57780018</v>
      </c>
    </row>
    <row r="97" spans="1:7" s="7" customFormat="1" ht="18" thickTop="1" thickBot="1" x14ac:dyDescent="0.25">
      <c r="A97" s="21"/>
      <c r="B97" s="113">
        <v>46183</v>
      </c>
      <c r="C97" s="114"/>
      <c r="D97" s="110" t="s">
        <v>36</v>
      </c>
      <c r="E97" s="111">
        <v>42</v>
      </c>
      <c r="F97" s="176"/>
      <c r="G97" s="112">
        <f t="shared" si="1"/>
        <v>182927684.57780018</v>
      </c>
    </row>
    <row r="98" spans="1:7" s="7" customFormat="1" ht="18" thickTop="1" thickBot="1" x14ac:dyDescent="0.25">
      <c r="A98" s="21"/>
      <c r="B98" s="113">
        <v>46183</v>
      </c>
      <c r="C98" s="114"/>
      <c r="D98" s="110" t="s">
        <v>36</v>
      </c>
      <c r="E98" s="111">
        <v>10361</v>
      </c>
      <c r="F98" s="176"/>
      <c r="G98" s="112">
        <f t="shared" si="1"/>
        <v>182938045.57780018</v>
      </c>
    </row>
    <row r="99" spans="1:7" s="7" customFormat="1" ht="18" thickTop="1" thickBot="1" x14ac:dyDescent="0.25">
      <c r="A99" s="21"/>
      <c r="B99" s="113">
        <v>46183</v>
      </c>
      <c r="C99" s="114"/>
      <c r="D99" s="110" t="s">
        <v>36</v>
      </c>
      <c r="E99" s="111">
        <v>48000</v>
      </c>
      <c r="F99" s="176"/>
      <c r="G99" s="112">
        <f t="shared" si="1"/>
        <v>182986045.57780018</v>
      </c>
    </row>
    <row r="100" spans="1:7" s="7" customFormat="1" ht="18" thickTop="1" thickBot="1" x14ac:dyDescent="0.25">
      <c r="A100" s="21"/>
      <c r="B100" s="113">
        <v>46183</v>
      </c>
      <c r="C100" s="114"/>
      <c r="D100" s="110" t="s">
        <v>36</v>
      </c>
      <c r="E100" s="111">
        <v>7275</v>
      </c>
      <c r="F100" s="176"/>
      <c r="G100" s="112">
        <f t="shared" si="1"/>
        <v>182993320.57780018</v>
      </c>
    </row>
    <row r="101" spans="1:7" s="7" customFormat="1" ht="18" thickTop="1" thickBot="1" x14ac:dyDescent="0.25">
      <c r="A101" s="21"/>
      <c r="B101" s="113">
        <v>46183</v>
      </c>
      <c r="C101" s="114"/>
      <c r="D101" s="110" t="s">
        <v>26</v>
      </c>
      <c r="E101" s="111">
        <v>120207.58</v>
      </c>
      <c r="F101" s="176">
        <v>3128.61</v>
      </c>
      <c r="G101" s="112">
        <f t="shared" si="1"/>
        <v>183110399.54780018</v>
      </c>
    </row>
    <row r="102" spans="1:7" s="7" customFormat="1" ht="18" thickTop="1" thickBot="1" x14ac:dyDescent="0.25">
      <c r="A102" s="21"/>
      <c r="B102" s="113">
        <v>46183</v>
      </c>
      <c r="C102" s="114"/>
      <c r="D102" s="110" t="s">
        <v>53</v>
      </c>
      <c r="E102" s="111">
        <v>5226763</v>
      </c>
      <c r="F102" s="177"/>
      <c r="G102" s="112">
        <f t="shared" si="1"/>
        <v>188337162.54780018</v>
      </c>
    </row>
    <row r="103" spans="1:7" s="7" customFormat="1" ht="18" thickTop="1" thickBot="1" x14ac:dyDescent="0.25">
      <c r="A103" s="21"/>
      <c r="B103" s="113">
        <v>46183</v>
      </c>
      <c r="C103" s="114"/>
      <c r="D103" s="115" t="s">
        <v>53</v>
      </c>
      <c r="E103" s="111">
        <v>144693.92000000001</v>
      </c>
      <c r="F103" s="176"/>
      <c r="G103" s="112">
        <f t="shared" si="1"/>
        <v>188481856.46780017</v>
      </c>
    </row>
    <row r="104" spans="1:7" s="7" customFormat="1" ht="61.5" thickTop="1" thickBot="1" x14ac:dyDescent="0.25">
      <c r="A104" s="21"/>
      <c r="B104" s="113">
        <v>46183</v>
      </c>
      <c r="C104" s="114"/>
      <c r="D104" s="110" t="s">
        <v>86</v>
      </c>
      <c r="E104" s="111">
        <v>6000</v>
      </c>
      <c r="F104" s="176"/>
      <c r="G104" s="112">
        <f t="shared" si="1"/>
        <v>188487856.46780017</v>
      </c>
    </row>
    <row r="105" spans="1:7" s="7" customFormat="1" ht="18" thickTop="1" thickBot="1" x14ac:dyDescent="0.25">
      <c r="A105" s="21"/>
      <c r="B105" s="113">
        <v>46183</v>
      </c>
      <c r="C105" s="114"/>
      <c r="D105" s="110" t="s">
        <v>21</v>
      </c>
      <c r="E105" s="111"/>
      <c r="F105" s="176">
        <v>228760</v>
      </c>
      <c r="G105" s="112">
        <f t="shared" si="1"/>
        <v>188259096.46780017</v>
      </c>
    </row>
    <row r="106" spans="1:7" s="7" customFormat="1" ht="22.5" customHeight="1" thickTop="1" thickBot="1" x14ac:dyDescent="0.25">
      <c r="A106" s="21"/>
      <c r="B106" s="113">
        <v>46184</v>
      </c>
      <c r="C106" s="114"/>
      <c r="D106" s="110" t="s">
        <v>36</v>
      </c>
      <c r="E106" s="111">
        <v>300</v>
      </c>
      <c r="F106" s="176"/>
      <c r="G106" s="112">
        <f t="shared" si="1"/>
        <v>188259396.46780017</v>
      </c>
    </row>
    <row r="107" spans="1:7" s="7" customFormat="1" ht="18" thickTop="1" thickBot="1" x14ac:dyDescent="0.25">
      <c r="A107" s="21"/>
      <c r="B107" s="113">
        <v>46184</v>
      </c>
      <c r="C107" s="114"/>
      <c r="D107" s="110" t="s">
        <v>36</v>
      </c>
      <c r="E107" s="111">
        <v>64060</v>
      </c>
      <c r="F107" s="176"/>
      <c r="G107" s="112">
        <f t="shared" si="1"/>
        <v>188323456.46780017</v>
      </c>
    </row>
    <row r="108" spans="1:7" s="7" customFormat="1" ht="18" thickTop="1" thickBot="1" x14ac:dyDescent="0.25">
      <c r="A108" s="21"/>
      <c r="B108" s="113">
        <v>46184</v>
      </c>
      <c r="C108" s="114"/>
      <c r="D108" s="110" t="s">
        <v>36</v>
      </c>
      <c r="E108" s="111">
        <v>50580</v>
      </c>
      <c r="F108" s="176"/>
      <c r="G108" s="112">
        <f t="shared" si="1"/>
        <v>188374036.46780017</v>
      </c>
    </row>
    <row r="109" spans="1:7" s="7" customFormat="1" ht="18" thickTop="1" thickBot="1" x14ac:dyDescent="0.25">
      <c r="A109" s="21"/>
      <c r="B109" s="113">
        <v>46184</v>
      </c>
      <c r="C109" s="114"/>
      <c r="D109" s="110" t="s">
        <v>36</v>
      </c>
      <c r="E109" s="111">
        <v>32900</v>
      </c>
      <c r="F109" s="176"/>
      <c r="G109" s="112">
        <f t="shared" si="1"/>
        <v>188406936.46780017</v>
      </c>
    </row>
    <row r="110" spans="1:7" s="7" customFormat="1" ht="20.25" customHeight="1" thickTop="1" thickBot="1" x14ac:dyDescent="0.25">
      <c r="A110" s="21"/>
      <c r="B110" s="117">
        <v>46184</v>
      </c>
      <c r="C110" s="118"/>
      <c r="D110" s="110" t="s">
        <v>36</v>
      </c>
      <c r="E110" s="111">
        <v>1700</v>
      </c>
      <c r="F110" s="176"/>
      <c r="G110" s="112">
        <f t="shared" si="1"/>
        <v>188408636.46780017</v>
      </c>
    </row>
    <row r="111" spans="1:7" s="7" customFormat="1" ht="18" thickTop="1" thickBot="1" x14ac:dyDescent="0.25">
      <c r="A111" s="21"/>
      <c r="B111" s="113">
        <v>46184</v>
      </c>
      <c r="C111" s="114"/>
      <c r="D111" s="110" t="s">
        <v>36</v>
      </c>
      <c r="E111" s="111">
        <v>78700</v>
      </c>
      <c r="F111" s="176"/>
      <c r="G111" s="112">
        <f t="shared" si="1"/>
        <v>188487336.46780017</v>
      </c>
    </row>
    <row r="112" spans="1:7" s="7" customFormat="1" ht="18" thickTop="1" thickBot="1" x14ac:dyDescent="0.25">
      <c r="A112" s="21"/>
      <c r="B112" s="113">
        <v>46184</v>
      </c>
      <c r="C112" s="114"/>
      <c r="D112" s="110" t="s">
        <v>36</v>
      </c>
      <c r="E112" s="111">
        <v>6560</v>
      </c>
      <c r="F112" s="176"/>
      <c r="G112" s="112">
        <f t="shared" si="1"/>
        <v>188493896.46780017</v>
      </c>
    </row>
    <row r="113" spans="1:7" s="7" customFormat="1" ht="18" thickTop="1" thickBot="1" x14ac:dyDescent="0.25">
      <c r="A113" s="21"/>
      <c r="B113" s="113">
        <v>46184</v>
      </c>
      <c r="C113" s="114"/>
      <c r="D113" s="110" t="s">
        <v>26</v>
      </c>
      <c r="E113" s="111">
        <v>86314.95</v>
      </c>
      <c r="F113" s="176">
        <v>2309.84</v>
      </c>
      <c r="G113" s="112">
        <f t="shared" si="1"/>
        <v>188577901.57780015</v>
      </c>
    </row>
    <row r="114" spans="1:7" s="7" customFormat="1" ht="18" thickTop="1" thickBot="1" x14ac:dyDescent="0.25">
      <c r="A114" s="21"/>
      <c r="B114" s="113">
        <v>46184</v>
      </c>
      <c r="C114" s="114"/>
      <c r="D114" s="110" t="s">
        <v>69</v>
      </c>
      <c r="E114" s="111">
        <v>35714.339999999997</v>
      </c>
      <c r="F114" s="176"/>
      <c r="G114" s="112">
        <f t="shared" si="1"/>
        <v>188613615.91780016</v>
      </c>
    </row>
    <row r="115" spans="1:7" s="7" customFormat="1" ht="25.5" customHeight="1" thickTop="1" thickBot="1" x14ac:dyDescent="0.25">
      <c r="A115" s="21"/>
      <c r="B115" s="113">
        <v>46184</v>
      </c>
      <c r="C115" s="114"/>
      <c r="D115" s="110" t="s">
        <v>53</v>
      </c>
      <c r="E115" s="111">
        <v>136654.79999999999</v>
      </c>
      <c r="F115" s="176"/>
      <c r="G115" s="112">
        <f t="shared" si="1"/>
        <v>188750270.71780017</v>
      </c>
    </row>
    <row r="116" spans="1:7" s="7" customFormat="1" ht="27" customHeight="1" thickTop="1" thickBot="1" x14ac:dyDescent="0.25">
      <c r="A116" s="21"/>
      <c r="B116" s="117">
        <v>46184</v>
      </c>
      <c r="C116" s="118"/>
      <c r="D116" s="110" t="s">
        <v>53</v>
      </c>
      <c r="E116" s="111">
        <v>6137360.9900000002</v>
      </c>
      <c r="F116" s="176"/>
      <c r="G116" s="112">
        <f t="shared" si="1"/>
        <v>194887631.70780018</v>
      </c>
    </row>
    <row r="117" spans="1:7" s="7" customFormat="1" ht="18" thickTop="1" thickBot="1" x14ac:dyDescent="0.25">
      <c r="A117" s="21"/>
      <c r="B117" s="113">
        <v>46184</v>
      </c>
      <c r="C117" s="114"/>
      <c r="D117" s="110" t="s">
        <v>53</v>
      </c>
      <c r="E117" s="111">
        <v>58002.43</v>
      </c>
      <c r="F117" s="176"/>
      <c r="G117" s="112">
        <f t="shared" si="1"/>
        <v>194945634.13780019</v>
      </c>
    </row>
    <row r="118" spans="1:7" s="7" customFormat="1" ht="18" thickTop="1" thickBot="1" x14ac:dyDescent="0.25">
      <c r="A118" s="21"/>
      <c r="B118" s="113">
        <v>46184</v>
      </c>
      <c r="C118" s="114"/>
      <c r="D118" s="110" t="s">
        <v>53</v>
      </c>
      <c r="E118" s="111">
        <v>216566.52</v>
      </c>
      <c r="F118" s="149"/>
      <c r="G118" s="112">
        <f t="shared" si="1"/>
        <v>195162200.6578002</v>
      </c>
    </row>
    <row r="119" spans="1:7" s="7" customFormat="1" ht="18" thickTop="1" thickBot="1" x14ac:dyDescent="0.25">
      <c r="A119" s="21"/>
      <c r="B119" s="113">
        <v>46184</v>
      </c>
      <c r="C119" s="114"/>
      <c r="D119" s="110" t="s">
        <v>81</v>
      </c>
      <c r="E119" s="111">
        <v>227603.25</v>
      </c>
      <c r="F119" s="176"/>
      <c r="G119" s="112">
        <f t="shared" si="1"/>
        <v>195389803.9078002</v>
      </c>
    </row>
    <row r="120" spans="1:7" s="7" customFormat="1" ht="61.5" thickTop="1" thickBot="1" x14ac:dyDescent="0.25">
      <c r="A120" s="21"/>
      <c r="B120" s="113">
        <v>46184</v>
      </c>
      <c r="C120" s="114"/>
      <c r="D120" s="110" t="s">
        <v>87</v>
      </c>
      <c r="E120" s="111">
        <v>9160</v>
      </c>
      <c r="F120" s="176"/>
      <c r="G120" s="112">
        <f t="shared" si="1"/>
        <v>195398963.9078002</v>
      </c>
    </row>
    <row r="121" spans="1:7" s="7" customFormat="1" ht="76.5" thickTop="1" thickBot="1" x14ac:dyDescent="0.25">
      <c r="A121" s="21"/>
      <c r="B121" s="113">
        <v>46184</v>
      </c>
      <c r="C121" s="114"/>
      <c r="D121" s="115" t="s">
        <v>88</v>
      </c>
      <c r="E121" s="111">
        <v>2900</v>
      </c>
      <c r="F121" s="176"/>
      <c r="G121" s="112">
        <f t="shared" si="1"/>
        <v>195401863.9078002</v>
      </c>
    </row>
    <row r="122" spans="1:7" s="7" customFormat="1" ht="18" thickTop="1" thickBot="1" x14ac:dyDescent="0.25">
      <c r="A122" s="21"/>
      <c r="B122" s="113">
        <v>46184</v>
      </c>
      <c r="C122" s="114" t="s">
        <v>89</v>
      </c>
      <c r="D122" s="110" t="s">
        <v>90</v>
      </c>
      <c r="E122" s="111"/>
      <c r="F122" s="176">
        <v>1589944.84</v>
      </c>
      <c r="G122" s="112">
        <f t="shared" si="1"/>
        <v>193811919.06780019</v>
      </c>
    </row>
    <row r="123" spans="1:7" s="7" customFormat="1" ht="18" thickTop="1" thickBot="1" x14ac:dyDescent="0.25">
      <c r="A123" s="21"/>
      <c r="B123" s="113">
        <v>46185</v>
      </c>
      <c r="C123" s="114"/>
      <c r="D123" s="110" t="s">
        <v>36</v>
      </c>
      <c r="E123" s="111">
        <v>950</v>
      </c>
      <c r="F123" s="176"/>
      <c r="G123" s="112">
        <f t="shared" si="1"/>
        <v>193812869.06780019</v>
      </c>
    </row>
    <row r="124" spans="1:7" s="7" customFormat="1" ht="18" thickTop="1" thickBot="1" x14ac:dyDescent="0.25">
      <c r="A124" s="21"/>
      <c r="B124" s="113">
        <v>46185</v>
      </c>
      <c r="C124" s="114"/>
      <c r="D124" s="110" t="s">
        <v>36</v>
      </c>
      <c r="E124" s="111">
        <v>80690</v>
      </c>
      <c r="F124" s="176"/>
      <c r="G124" s="112">
        <f t="shared" si="1"/>
        <v>193893559.06780019</v>
      </c>
    </row>
    <row r="125" spans="1:7" s="7" customFormat="1" ht="18" thickTop="1" thickBot="1" x14ac:dyDescent="0.25">
      <c r="A125" s="21"/>
      <c r="B125" s="113">
        <v>46185</v>
      </c>
      <c r="C125" s="114"/>
      <c r="D125" s="110" t="s">
        <v>36</v>
      </c>
      <c r="E125" s="111">
        <v>35740</v>
      </c>
      <c r="F125" s="176"/>
      <c r="G125" s="112">
        <f t="shared" si="1"/>
        <v>193929299.06780019</v>
      </c>
    </row>
    <row r="126" spans="1:7" s="7" customFormat="1" ht="18" thickTop="1" thickBot="1" x14ac:dyDescent="0.25">
      <c r="A126" s="21"/>
      <c r="B126" s="113">
        <v>46185</v>
      </c>
      <c r="C126" s="114"/>
      <c r="D126" s="110" t="s">
        <v>36</v>
      </c>
      <c r="E126" s="111">
        <v>6760</v>
      </c>
      <c r="F126" s="176"/>
      <c r="G126" s="112">
        <f t="shared" si="1"/>
        <v>193936059.06780019</v>
      </c>
    </row>
    <row r="127" spans="1:7" s="7" customFormat="1" ht="18" thickTop="1" thickBot="1" x14ac:dyDescent="0.25">
      <c r="A127" s="21"/>
      <c r="B127" s="113">
        <v>46185</v>
      </c>
      <c r="C127" s="114"/>
      <c r="D127" s="110" t="s">
        <v>36</v>
      </c>
      <c r="E127" s="111">
        <v>5360</v>
      </c>
      <c r="F127" s="177"/>
      <c r="G127" s="112">
        <f t="shared" si="1"/>
        <v>193941419.06780019</v>
      </c>
    </row>
    <row r="128" spans="1:7" s="7" customFormat="1" ht="18" thickTop="1" thickBot="1" x14ac:dyDescent="0.25">
      <c r="A128" s="21"/>
      <c r="B128" s="113">
        <v>46185</v>
      </c>
      <c r="C128" s="114"/>
      <c r="D128" s="110" t="s">
        <v>36</v>
      </c>
      <c r="E128" s="111">
        <v>33400</v>
      </c>
      <c r="F128" s="176"/>
      <c r="G128" s="112">
        <f t="shared" si="1"/>
        <v>193974819.06780019</v>
      </c>
    </row>
    <row r="129" spans="1:7" s="7" customFormat="1" ht="18" thickTop="1" thickBot="1" x14ac:dyDescent="0.25">
      <c r="A129" s="21"/>
      <c r="B129" s="113">
        <v>46185</v>
      </c>
      <c r="C129" s="114"/>
      <c r="D129" s="110" t="s">
        <v>36</v>
      </c>
      <c r="E129" s="111">
        <v>8965</v>
      </c>
      <c r="F129" s="176"/>
      <c r="G129" s="112">
        <f t="shared" si="1"/>
        <v>193983784.06780019</v>
      </c>
    </row>
    <row r="130" spans="1:7" s="7" customFormat="1" ht="18" thickTop="1" thickBot="1" x14ac:dyDescent="0.25">
      <c r="A130" s="10"/>
      <c r="B130" s="113">
        <v>46185</v>
      </c>
      <c r="C130" s="114"/>
      <c r="D130" s="115" t="s">
        <v>26</v>
      </c>
      <c r="E130" s="111">
        <v>60495.86</v>
      </c>
      <c r="F130" s="178">
        <v>1569.94</v>
      </c>
      <c r="G130" s="112">
        <f t="shared" si="1"/>
        <v>194042709.98780021</v>
      </c>
    </row>
    <row r="131" spans="1:7" s="7" customFormat="1" ht="61.5" thickTop="1" thickBot="1" x14ac:dyDescent="0.25">
      <c r="A131" s="10"/>
      <c r="B131" s="113">
        <v>46185</v>
      </c>
      <c r="C131" s="114"/>
      <c r="D131" s="115" t="s">
        <v>91</v>
      </c>
      <c r="E131" s="111">
        <v>386</v>
      </c>
      <c r="F131" s="180"/>
      <c r="G131" s="112">
        <f t="shared" si="1"/>
        <v>194043095.98780021</v>
      </c>
    </row>
    <row r="132" spans="1:7" s="7" customFormat="1" ht="46.5" thickTop="1" thickBot="1" x14ac:dyDescent="0.25">
      <c r="A132" s="10"/>
      <c r="B132" s="113">
        <v>46185</v>
      </c>
      <c r="C132" s="114"/>
      <c r="D132" s="110" t="s">
        <v>92</v>
      </c>
      <c r="E132" s="111">
        <v>2582</v>
      </c>
      <c r="F132" s="176"/>
      <c r="G132" s="112">
        <f t="shared" si="1"/>
        <v>194045677.98780021</v>
      </c>
    </row>
    <row r="133" spans="1:7" s="7" customFormat="1" ht="18" thickTop="1" thickBot="1" x14ac:dyDescent="0.25">
      <c r="A133" s="10"/>
      <c r="B133" s="113">
        <v>46186</v>
      </c>
      <c r="C133" s="114"/>
      <c r="D133" s="110" t="s">
        <v>36</v>
      </c>
      <c r="E133" s="111">
        <v>11000</v>
      </c>
      <c r="F133" s="176"/>
      <c r="G133" s="112">
        <f t="shared" si="1"/>
        <v>194056677.98780021</v>
      </c>
    </row>
    <row r="134" spans="1:7" s="7" customFormat="1" ht="18" thickTop="1" thickBot="1" x14ac:dyDescent="0.25">
      <c r="A134" s="10"/>
      <c r="B134" s="113">
        <v>46186</v>
      </c>
      <c r="C134" s="114"/>
      <c r="D134" s="110" t="s">
        <v>26</v>
      </c>
      <c r="E134" s="111">
        <v>11000</v>
      </c>
      <c r="F134" s="176">
        <v>275</v>
      </c>
      <c r="G134" s="112">
        <f t="shared" si="1"/>
        <v>194067402.98780021</v>
      </c>
    </row>
    <row r="135" spans="1:7" s="7" customFormat="1" ht="20.25" customHeight="1" thickTop="1" thickBot="1" x14ac:dyDescent="0.25">
      <c r="A135" s="10"/>
      <c r="B135" s="113">
        <v>46187</v>
      </c>
      <c r="C135" s="114"/>
      <c r="D135" s="110" t="s">
        <v>36</v>
      </c>
      <c r="E135" s="111">
        <v>14835</v>
      </c>
      <c r="F135" s="176"/>
      <c r="G135" s="112">
        <f t="shared" si="1"/>
        <v>194082237.98780021</v>
      </c>
    </row>
    <row r="136" spans="1:7" s="7" customFormat="1" ht="18" thickTop="1" thickBot="1" x14ac:dyDescent="0.25">
      <c r="A136" s="10"/>
      <c r="B136" s="113">
        <v>46187</v>
      </c>
      <c r="C136" s="114"/>
      <c r="D136" s="110" t="s">
        <v>26</v>
      </c>
      <c r="E136" s="111">
        <v>48135</v>
      </c>
      <c r="F136" s="176">
        <v>1220.6099999999999</v>
      </c>
      <c r="G136" s="112">
        <f t="shared" si="1"/>
        <v>194129152.3778002</v>
      </c>
    </row>
    <row r="137" spans="1:7" s="7" customFormat="1" ht="18" thickTop="1" thickBot="1" x14ac:dyDescent="0.25">
      <c r="A137" s="10"/>
      <c r="B137" s="113">
        <v>46188</v>
      </c>
      <c r="C137" s="114"/>
      <c r="D137" s="110" t="s">
        <v>36</v>
      </c>
      <c r="E137" s="111">
        <v>20000</v>
      </c>
      <c r="F137" s="176"/>
      <c r="G137" s="112">
        <f t="shared" si="1"/>
        <v>194149152.3778002</v>
      </c>
    </row>
    <row r="138" spans="1:7" s="7" customFormat="1" ht="18" thickTop="1" thickBot="1" x14ac:dyDescent="0.25">
      <c r="A138" s="10"/>
      <c r="B138" s="113">
        <v>46188</v>
      </c>
      <c r="C138" s="114"/>
      <c r="D138" s="110" t="s">
        <v>36</v>
      </c>
      <c r="E138" s="111">
        <v>18535</v>
      </c>
      <c r="F138" s="176"/>
      <c r="G138" s="112">
        <f t="shared" si="1"/>
        <v>194167687.3778002</v>
      </c>
    </row>
    <row r="139" spans="1:7" s="7" customFormat="1" ht="18" thickTop="1" thickBot="1" x14ac:dyDescent="0.25">
      <c r="A139" s="10"/>
      <c r="B139" s="113">
        <v>46188</v>
      </c>
      <c r="C139" s="114"/>
      <c r="D139" s="110" t="s">
        <v>36</v>
      </c>
      <c r="E139" s="111">
        <v>49125</v>
      </c>
      <c r="F139" s="176"/>
      <c r="G139" s="112">
        <f t="shared" si="1"/>
        <v>194216812.3778002</v>
      </c>
    </row>
    <row r="140" spans="1:7" s="7" customFormat="1" ht="18" thickTop="1" thickBot="1" x14ac:dyDescent="0.25">
      <c r="A140" s="10"/>
      <c r="B140" s="113">
        <v>46188</v>
      </c>
      <c r="C140" s="114"/>
      <c r="D140" s="110" t="s">
        <v>36</v>
      </c>
      <c r="E140" s="111">
        <v>35970</v>
      </c>
      <c r="F140" s="176"/>
      <c r="G140" s="112">
        <f t="shared" si="1"/>
        <v>194252782.3778002</v>
      </c>
    </row>
    <row r="141" spans="1:7" s="7" customFormat="1" ht="18" thickTop="1" thickBot="1" x14ac:dyDescent="0.25">
      <c r="A141" s="10"/>
      <c r="B141" s="113">
        <v>46188</v>
      </c>
      <c r="C141" s="114"/>
      <c r="D141" s="110" t="s">
        <v>36</v>
      </c>
      <c r="E141" s="111">
        <v>2300</v>
      </c>
      <c r="F141" s="176"/>
      <c r="G141" s="112">
        <f t="shared" si="1"/>
        <v>194255082.3778002</v>
      </c>
    </row>
    <row r="142" spans="1:7" s="7" customFormat="1" ht="18" thickTop="1" thickBot="1" x14ac:dyDescent="0.25">
      <c r="A142" s="10"/>
      <c r="B142" s="113">
        <v>46188</v>
      </c>
      <c r="C142" s="114"/>
      <c r="D142" s="110" t="s">
        <v>36</v>
      </c>
      <c r="E142" s="111">
        <v>25815</v>
      </c>
      <c r="F142" s="176"/>
      <c r="G142" s="112">
        <f t="shared" si="1"/>
        <v>194280897.3778002</v>
      </c>
    </row>
    <row r="143" spans="1:7" s="7" customFormat="1" ht="18" thickTop="1" thickBot="1" x14ac:dyDescent="0.25">
      <c r="A143" s="10"/>
      <c r="B143" s="113">
        <v>46188</v>
      </c>
      <c r="C143" s="114"/>
      <c r="D143" s="110" t="s">
        <v>36</v>
      </c>
      <c r="E143" s="116">
        <v>9500</v>
      </c>
      <c r="F143" s="179"/>
      <c r="G143" s="112">
        <f t="shared" si="1"/>
        <v>194290397.3778002</v>
      </c>
    </row>
    <row r="144" spans="1:7" s="7" customFormat="1" ht="18" thickTop="1" thickBot="1" x14ac:dyDescent="0.25">
      <c r="A144" s="10"/>
      <c r="B144" s="113">
        <v>46188</v>
      </c>
      <c r="C144" s="114"/>
      <c r="D144" s="110" t="s">
        <v>26</v>
      </c>
      <c r="E144" s="116">
        <v>93158.95</v>
      </c>
      <c r="F144" s="179">
        <v>2479.98</v>
      </c>
      <c r="G144" s="112">
        <f t="shared" si="1"/>
        <v>194381076.3478002</v>
      </c>
    </row>
    <row r="145" spans="1:7" s="7" customFormat="1" ht="18" thickTop="1" thickBot="1" x14ac:dyDescent="0.25">
      <c r="A145" s="10"/>
      <c r="B145" s="113">
        <v>46188</v>
      </c>
      <c r="C145" s="114"/>
      <c r="D145" s="110" t="s">
        <v>93</v>
      </c>
      <c r="E145" s="116">
        <v>22195.39</v>
      </c>
      <c r="F145" s="176"/>
      <c r="G145" s="112">
        <f t="shared" si="1"/>
        <v>194403271.73780018</v>
      </c>
    </row>
    <row r="146" spans="1:7" s="7" customFormat="1" ht="18" thickTop="1" thickBot="1" x14ac:dyDescent="0.25">
      <c r="A146" s="10"/>
      <c r="B146" s="113">
        <v>46188</v>
      </c>
      <c r="C146" s="114"/>
      <c r="D146" s="110" t="s">
        <v>93</v>
      </c>
      <c r="E146" s="116">
        <v>551.04999999999995</v>
      </c>
      <c r="F146" s="176"/>
      <c r="G146" s="112">
        <f t="shared" si="1"/>
        <v>194403822.78780019</v>
      </c>
    </row>
    <row r="147" spans="1:7" s="7" customFormat="1" ht="18" thickTop="1" thickBot="1" x14ac:dyDescent="0.25">
      <c r="A147" s="10"/>
      <c r="B147" s="113">
        <v>46188</v>
      </c>
      <c r="C147" s="114"/>
      <c r="D147" s="110" t="s">
        <v>46</v>
      </c>
      <c r="E147" s="116">
        <v>3048260.16</v>
      </c>
      <c r="F147" s="176"/>
      <c r="G147" s="112">
        <f t="shared" ref="G147:G210" si="2">G146+E147-F147</f>
        <v>197452082.94780019</v>
      </c>
    </row>
    <row r="148" spans="1:7" s="7" customFormat="1" ht="18" thickTop="1" thickBot="1" x14ac:dyDescent="0.25">
      <c r="A148" s="10"/>
      <c r="B148" s="113">
        <v>46188</v>
      </c>
      <c r="C148" s="114"/>
      <c r="D148" s="110" t="s">
        <v>47</v>
      </c>
      <c r="E148" s="111">
        <v>922769.3</v>
      </c>
      <c r="F148" s="176"/>
      <c r="G148" s="112">
        <f t="shared" si="2"/>
        <v>198374852.2478002</v>
      </c>
    </row>
    <row r="149" spans="1:7" s="7" customFormat="1" ht="46.5" thickTop="1" thickBot="1" x14ac:dyDescent="0.25">
      <c r="A149" s="10"/>
      <c r="B149" s="113">
        <v>46188</v>
      </c>
      <c r="C149" s="114"/>
      <c r="D149" s="110" t="s">
        <v>94</v>
      </c>
      <c r="E149" s="111">
        <v>23223</v>
      </c>
      <c r="F149" s="176"/>
      <c r="G149" s="112">
        <f t="shared" si="2"/>
        <v>198398075.2478002</v>
      </c>
    </row>
    <row r="150" spans="1:7" s="7" customFormat="1" ht="23.25" customHeight="1" thickTop="1" thickBot="1" x14ac:dyDescent="0.25">
      <c r="A150" s="10"/>
      <c r="B150" s="113">
        <v>46188</v>
      </c>
      <c r="C150" s="114"/>
      <c r="D150" s="110" t="s">
        <v>95</v>
      </c>
      <c r="E150" s="111">
        <v>269371.21999999997</v>
      </c>
      <c r="F150" s="176"/>
      <c r="G150" s="112">
        <f t="shared" si="2"/>
        <v>198667446.4678002</v>
      </c>
    </row>
    <row r="151" spans="1:7" s="7" customFormat="1" ht="18" thickTop="1" thickBot="1" x14ac:dyDescent="0.25">
      <c r="A151" s="10"/>
      <c r="B151" s="113">
        <v>46189</v>
      </c>
      <c r="C151" s="114"/>
      <c r="D151" s="110" t="s">
        <v>36</v>
      </c>
      <c r="E151" s="111">
        <v>64700</v>
      </c>
      <c r="F151" s="176"/>
      <c r="G151" s="112">
        <f t="shared" si="2"/>
        <v>198732146.4678002</v>
      </c>
    </row>
    <row r="152" spans="1:7" s="7" customFormat="1" ht="18" thickTop="1" thickBot="1" x14ac:dyDescent="0.25">
      <c r="A152" s="10"/>
      <c r="B152" s="113">
        <v>46189</v>
      </c>
      <c r="C152" s="114"/>
      <c r="D152" s="110" t="s">
        <v>36</v>
      </c>
      <c r="E152" s="111">
        <v>3000</v>
      </c>
      <c r="F152" s="176"/>
      <c r="G152" s="112">
        <f t="shared" si="2"/>
        <v>198735146.4678002</v>
      </c>
    </row>
    <row r="153" spans="1:7" s="7" customFormat="1" ht="18" thickTop="1" thickBot="1" x14ac:dyDescent="0.25">
      <c r="A153" s="10"/>
      <c r="B153" s="113">
        <v>46189</v>
      </c>
      <c r="C153" s="114"/>
      <c r="D153" s="110" t="s">
        <v>36</v>
      </c>
      <c r="E153" s="111">
        <v>55431</v>
      </c>
      <c r="F153" s="176"/>
      <c r="G153" s="112">
        <f t="shared" si="2"/>
        <v>198790577.4678002</v>
      </c>
    </row>
    <row r="154" spans="1:7" s="7" customFormat="1" ht="27" customHeight="1" thickTop="1" thickBot="1" x14ac:dyDescent="0.25">
      <c r="A154" s="10"/>
      <c r="B154" s="113">
        <v>46189</v>
      </c>
      <c r="C154" s="114"/>
      <c r="D154" s="110" t="s">
        <v>36</v>
      </c>
      <c r="E154" s="111">
        <v>22743</v>
      </c>
      <c r="F154" s="176"/>
      <c r="G154" s="112">
        <f t="shared" si="2"/>
        <v>198813320.4678002</v>
      </c>
    </row>
    <row r="155" spans="1:7" s="7" customFormat="1" ht="18" thickTop="1" thickBot="1" x14ac:dyDescent="0.25">
      <c r="A155" s="10"/>
      <c r="B155" s="113">
        <v>46189</v>
      </c>
      <c r="C155" s="114"/>
      <c r="D155" s="110" t="s">
        <v>36</v>
      </c>
      <c r="E155" s="111">
        <v>8965</v>
      </c>
      <c r="F155" s="176"/>
      <c r="G155" s="112">
        <f t="shared" si="2"/>
        <v>198822285.4678002</v>
      </c>
    </row>
    <row r="156" spans="1:7" s="7" customFormat="1" ht="18" thickTop="1" thickBot="1" x14ac:dyDescent="0.25">
      <c r="A156" s="10"/>
      <c r="B156" s="113">
        <v>46189</v>
      </c>
      <c r="C156" s="114"/>
      <c r="D156" s="110" t="s">
        <v>36</v>
      </c>
      <c r="E156" s="111">
        <v>37780</v>
      </c>
      <c r="F156" s="176"/>
      <c r="G156" s="112">
        <f t="shared" si="2"/>
        <v>198860065.4678002</v>
      </c>
    </row>
    <row r="157" spans="1:7" s="7" customFormat="1" ht="18" thickTop="1" thickBot="1" x14ac:dyDescent="0.25">
      <c r="A157" s="10"/>
      <c r="B157" s="113">
        <v>46189</v>
      </c>
      <c r="C157" s="114"/>
      <c r="D157" s="110" t="s">
        <v>36</v>
      </c>
      <c r="E157" s="111">
        <v>4700</v>
      </c>
      <c r="F157" s="176"/>
      <c r="G157" s="112">
        <f t="shared" si="2"/>
        <v>198864765.4678002</v>
      </c>
    </row>
    <row r="158" spans="1:7" s="7" customFormat="1" ht="18.75" customHeight="1" thickTop="1" thickBot="1" x14ac:dyDescent="0.25">
      <c r="A158" s="10"/>
      <c r="B158" s="113">
        <v>46189</v>
      </c>
      <c r="C158" s="114"/>
      <c r="D158" s="110" t="s">
        <v>26</v>
      </c>
      <c r="E158" s="111">
        <v>84864.62</v>
      </c>
      <c r="F158" s="176">
        <v>2267.84</v>
      </c>
      <c r="G158" s="112">
        <f t="shared" si="2"/>
        <v>198947362.2478002</v>
      </c>
    </row>
    <row r="159" spans="1:7" s="7" customFormat="1" ht="23.25" customHeight="1" thickTop="1" thickBot="1" x14ac:dyDescent="0.25">
      <c r="A159" s="10"/>
      <c r="B159" s="113">
        <v>46189</v>
      </c>
      <c r="C159" s="114"/>
      <c r="D159" s="110" t="s">
        <v>53</v>
      </c>
      <c r="E159" s="111">
        <v>1716636.8</v>
      </c>
      <c r="F159" s="176"/>
      <c r="G159" s="112">
        <f t="shared" si="2"/>
        <v>200663999.04780021</v>
      </c>
    </row>
    <row r="160" spans="1:7" s="7" customFormat="1" ht="19.5" customHeight="1" thickTop="1" thickBot="1" x14ac:dyDescent="0.25">
      <c r="A160" s="10"/>
      <c r="B160" s="113">
        <v>46189</v>
      </c>
      <c r="C160" s="114"/>
      <c r="D160" s="110" t="s">
        <v>68</v>
      </c>
      <c r="E160" s="111">
        <v>25000</v>
      </c>
      <c r="F160" s="176"/>
      <c r="G160" s="112">
        <f t="shared" si="2"/>
        <v>200688999.04780021</v>
      </c>
    </row>
    <row r="161" spans="1:7" s="7" customFormat="1" ht="21.75" customHeight="1" thickTop="1" thickBot="1" x14ac:dyDescent="0.25">
      <c r="A161" s="10"/>
      <c r="B161" s="113">
        <v>46190</v>
      </c>
      <c r="C161" s="114"/>
      <c r="D161" s="110" t="s">
        <v>36</v>
      </c>
      <c r="E161" s="111">
        <v>17090</v>
      </c>
      <c r="F161" s="176"/>
      <c r="G161" s="112">
        <f t="shared" si="2"/>
        <v>200706089.04780021</v>
      </c>
    </row>
    <row r="162" spans="1:7" s="7" customFormat="1" ht="18" thickTop="1" thickBot="1" x14ac:dyDescent="0.25">
      <c r="A162" s="10"/>
      <c r="B162" s="128">
        <v>46190</v>
      </c>
      <c r="C162" s="128"/>
      <c r="D162" s="128" t="s">
        <v>36</v>
      </c>
      <c r="E162" s="152">
        <v>43375</v>
      </c>
      <c r="F162" s="152"/>
      <c r="G162" s="112">
        <f t="shared" si="2"/>
        <v>200749464.04780021</v>
      </c>
    </row>
    <row r="163" spans="1:7" s="7" customFormat="1" ht="18" thickTop="1" thickBot="1" x14ac:dyDescent="0.25">
      <c r="A163" s="10"/>
      <c r="B163" s="128">
        <v>46190</v>
      </c>
      <c r="C163" s="128"/>
      <c r="D163" s="128" t="s">
        <v>36</v>
      </c>
      <c r="E163" s="152">
        <v>23455</v>
      </c>
      <c r="F163" s="152"/>
      <c r="G163" s="112">
        <f t="shared" si="2"/>
        <v>200772919.04780021</v>
      </c>
    </row>
    <row r="164" spans="1:7" s="7" customFormat="1" ht="21" customHeight="1" thickTop="1" thickBot="1" x14ac:dyDescent="0.25">
      <c r="A164" s="10"/>
      <c r="B164" s="128">
        <v>46190</v>
      </c>
      <c r="C164" s="128"/>
      <c r="D164" s="128" t="s">
        <v>36</v>
      </c>
      <c r="E164" s="152">
        <v>10755</v>
      </c>
      <c r="F164" s="152"/>
      <c r="G164" s="112">
        <f t="shared" si="2"/>
        <v>200783674.04780021</v>
      </c>
    </row>
    <row r="165" spans="1:7" s="7" customFormat="1" ht="18" thickTop="1" thickBot="1" x14ac:dyDescent="0.25">
      <c r="A165" s="10"/>
      <c r="B165" s="128">
        <v>46190</v>
      </c>
      <c r="C165" s="128"/>
      <c r="D165" s="128" t="s">
        <v>36</v>
      </c>
      <c r="E165" s="152">
        <v>12135</v>
      </c>
      <c r="F165" s="152"/>
      <c r="G165" s="112">
        <f t="shared" si="2"/>
        <v>200795809.04780021</v>
      </c>
    </row>
    <row r="166" spans="1:7" s="7" customFormat="1" ht="18" thickTop="1" thickBot="1" x14ac:dyDescent="0.25">
      <c r="A166" s="10"/>
      <c r="B166" s="128">
        <v>46190</v>
      </c>
      <c r="C166" s="128"/>
      <c r="D166" s="128" t="s">
        <v>36</v>
      </c>
      <c r="E166" s="152">
        <v>8680</v>
      </c>
      <c r="F166" s="152"/>
      <c r="G166" s="112">
        <f t="shared" si="2"/>
        <v>200804489.04780021</v>
      </c>
    </row>
    <row r="167" spans="1:7" s="7" customFormat="1" ht="18" thickTop="1" thickBot="1" x14ac:dyDescent="0.25">
      <c r="A167" s="10"/>
      <c r="B167" s="128">
        <v>46190</v>
      </c>
      <c r="C167" s="128"/>
      <c r="D167" s="128" t="s">
        <v>26</v>
      </c>
      <c r="E167" s="152">
        <v>90915.25</v>
      </c>
      <c r="F167" s="152">
        <v>2369.6999999999998</v>
      </c>
      <c r="G167" s="112">
        <f t="shared" si="2"/>
        <v>200893034.59780023</v>
      </c>
    </row>
    <row r="168" spans="1:7" s="7" customFormat="1" ht="18" thickTop="1" thickBot="1" x14ac:dyDescent="0.25">
      <c r="A168" s="10"/>
      <c r="B168" s="128">
        <v>46190</v>
      </c>
      <c r="C168" s="128"/>
      <c r="D168" s="128" t="s">
        <v>69</v>
      </c>
      <c r="E168" s="152">
        <v>7600</v>
      </c>
      <c r="F168" s="152"/>
      <c r="G168" s="112">
        <f t="shared" si="2"/>
        <v>200900634.59780023</v>
      </c>
    </row>
    <row r="169" spans="1:7" s="7" customFormat="1" ht="18" thickTop="1" thickBot="1" x14ac:dyDescent="0.25">
      <c r="A169" s="10"/>
      <c r="B169" s="128">
        <v>46190</v>
      </c>
      <c r="C169" s="128"/>
      <c r="D169" s="128" t="s">
        <v>69</v>
      </c>
      <c r="E169" s="152">
        <v>11152.08</v>
      </c>
      <c r="F169" s="152"/>
      <c r="G169" s="112">
        <f t="shared" si="2"/>
        <v>200911786.67780024</v>
      </c>
    </row>
    <row r="170" spans="1:7" s="7" customFormat="1" ht="18" thickTop="1" thickBot="1" x14ac:dyDescent="0.25">
      <c r="A170" s="10"/>
      <c r="B170" s="156">
        <v>46190</v>
      </c>
      <c r="C170" s="157"/>
      <c r="D170" s="154" t="s">
        <v>69</v>
      </c>
      <c r="E170" s="155">
        <v>520</v>
      </c>
      <c r="F170" s="155"/>
      <c r="G170" s="112">
        <f t="shared" si="2"/>
        <v>200912306.67780024</v>
      </c>
    </row>
    <row r="171" spans="1:7" s="7" customFormat="1" ht="18" thickTop="1" thickBot="1" x14ac:dyDescent="0.25">
      <c r="A171" s="10"/>
      <c r="B171" s="128">
        <v>46190</v>
      </c>
      <c r="C171" s="128"/>
      <c r="D171" s="150" t="s">
        <v>53</v>
      </c>
      <c r="E171" s="152">
        <v>306011.48</v>
      </c>
      <c r="F171" s="152"/>
      <c r="G171" s="112">
        <f t="shared" si="2"/>
        <v>201218318.15780023</v>
      </c>
    </row>
    <row r="172" spans="1:7" s="7" customFormat="1" ht="18" thickTop="1" thickBot="1" x14ac:dyDescent="0.25">
      <c r="A172" s="10"/>
      <c r="B172" s="151">
        <v>46190</v>
      </c>
      <c r="C172" s="128"/>
      <c r="D172" s="150" t="s">
        <v>53</v>
      </c>
      <c r="E172" s="152">
        <v>198000</v>
      </c>
      <c r="F172" s="152"/>
      <c r="G172" s="112">
        <f t="shared" si="2"/>
        <v>201416318.15780023</v>
      </c>
    </row>
    <row r="173" spans="1:7" s="7" customFormat="1" ht="25.5" customHeight="1" thickTop="1" thickBot="1" x14ac:dyDescent="0.25">
      <c r="A173" s="10"/>
      <c r="B173" s="151">
        <v>46191</v>
      </c>
      <c r="C173" s="128"/>
      <c r="D173" s="196" t="s">
        <v>36</v>
      </c>
      <c r="E173" s="152">
        <v>3052</v>
      </c>
      <c r="F173" s="152"/>
      <c r="G173" s="112">
        <f t="shared" si="2"/>
        <v>201419370.15780023</v>
      </c>
    </row>
    <row r="174" spans="1:7" s="7" customFormat="1" ht="18" thickTop="1" thickBot="1" x14ac:dyDescent="0.25">
      <c r="A174" s="10"/>
      <c r="B174" s="151">
        <v>46191</v>
      </c>
      <c r="C174" s="128"/>
      <c r="D174" s="150" t="s">
        <v>36</v>
      </c>
      <c r="E174" s="152">
        <v>27340</v>
      </c>
      <c r="F174" s="152"/>
      <c r="G174" s="112">
        <f t="shared" si="2"/>
        <v>201446710.15780023</v>
      </c>
    </row>
    <row r="175" spans="1:7" s="7" customFormat="1" ht="18" thickTop="1" thickBot="1" x14ac:dyDescent="0.25">
      <c r="A175" s="10"/>
      <c r="B175" s="153">
        <v>46191</v>
      </c>
      <c r="C175" s="149"/>
      <c r="D175" s="154" t="s">
        <v>36</v>
      </c>
      <c r="E175" s="149">
        <v>47800</v>
      </c>
      <c r="F175" s="149"/>
      <c r="G175" s="112">
        <f t="shared" si="2"/>
        <v>201494510.15780023</v>
      </c>
    </row>
    <row r="176" spans="1:7" s="7" customFormat="1" ht="17.25" customHeight="1" thickTop="1" thickBot="1" x14ac:dyDescent="0.25">
      <c r="A176" s="10"/>
      <c r="B176" s="113">
        <v>46191</v>
      </c>
      <c r="C176" s="114"/>
      <c r="D176" s="110" t="s">
        <v>36</v>
      </c>
      <c r="E176" s="111">
        <v>16385</v>
      </c>
      <c r="F176" s="158"/>
      <c r="G176" s="112">
        <f t="shared" si="2"/>
        <v>201510895.15780023</v>
      </c>
    </row>
    <row r="177" spans="1:8" s="7" customFormat="1" ht="18" thickTop="1" thickBot="1" x14ac:dyDescent="0.25">
      <c r="A177" s="10"/>
      <c r="B177" s="119">
        <v>46191</v>
      </c>
      <c r="C177" s="120"/>
      <c r="D177" s="110" t="s">
        <v>36</v>
      </c>
      <c r="E177" s="111">
        <v>27625</v>
      </c>
      <c r="F177" s="158"/>
      <c r="G177" s="112">
        <f t="shared" si="2"/>
        <v>201538520.15780023</v>
      </c>
    </row>
    <row r="178" spans="1:8" s="7" customFormat="1" ht="18" thickTop="1" thickBot="1" x14ac:dyDescent="0.25">
      <c r="A178" s="10"/>
      <c r="B178" s="119">
        <v>46191</v>
      </c>
      <c r="C178" s="120"/>
      <c r="D178" s="110" t="s">
        <v>36</v>
      </c>
      <c r="E178" s="111">
        <v>11658</v>
      </c>
      <c r="F178" s="158"/>
      <c r="G178" s="112">
        <f t="shared" si="2"/>
        <v>201550178.15780023</v>
      </c>
    </row>
    <row r="179" spans="1:8" s="7" customFormat="1" ht="18" thickTop="1" thickBot="1" x14ac:dyDescent="0.25">
      <c r="A179" s="10"/>
      <c r="B179" s="119">
        <v>46191</v>
      </c>
      <c r="C179" s="120"/>
      <c r="D179" s="110" t="s">
        <v>26</v>
      </c>
      <c r="E179" s="111">
        <v>174237.92</v>
      </c>
      <c r="F179" s="158">
        <v>4577.5200000000004</v>
      </c>
      <c r="G179" s="112">
        <f t="shared" si="2"/>
        <v>201719838.5578002</v>
      </c>
    </row>
    <row r="180" spans="1:8" s="7" customFormat="1" ht="18" thickTop="1" thickBot="1" x14ac:dyDescent="0.25">
      <c r="A180" s="10"/>
      <c r="B180" s="119">
        <v>46191</v>
      </c>
      <c r="C180" s="120"/>
      <c r="D180" s="110" t="s">
        <v>53</v>
      </c>
      <c r="E180" s="111">
        <v>207000</v>
      </c>
      <c r="F180" s="158"/>
      <c r="G180" s="112">
        <f t="shared" si="2"/>
        <v>201926838.5578002</v>
      </c>
    </row>
    <row r="181" spans="1:8" s="7" customFormat="1" ht="31.5" thickTop="1" thickBot="1" x14ac:dyDescent="0.25">
      <c r="A181" s="10"/>
      <c r="B181" s="119">
        <v>46191</v>
      </c>
      <c r="C181" s="120" t="s">
        <v>89</v>
      </c>
      <c r="D181" s="110" t="s">
        <v>96</v>
      </c>
      <c r="E181" s="111">
        <v>4732.88</v>
      </c>
      <c r="F181" s="158"/>
      <c r="G181" s="112">
        <f t="shared" si="2"/>
        <v>201931571.4378002</v>
      </c>
    </row>
    <row r="182" spans="1:8" s="7" customFormat="1" ht="18" thickTop="1" thickBot="1" x14ac:dyDescent="0.25">
      <c r="A182" s="10"/>
      <c r="B182" s="119">
        <v>46192</v>
      </c>
      <c r="C182" s="120"/>
      <c r="D182" s="110" t="s">
        <v>36</v>
      </c>
      <c r="E182" s="111">
        <v>45</v>
      </c>
      <c r="F182" s="158"/>
      <c r="G182" s="112">
        <f t="shared" si="2"/>
        <v>201931616.4378002</v>
      </c>
    </row>
    <row r="183" spans="1:8" s="7" customFormat="1" ht="18" thickTop="1" thickBot="1" x14ac:dyDescent="0.25">
      <c r="A183" s="10"/>
      <c r="B183" s="119">
        <v>46192</v>
      </c>
      <c r="C183" s="120"/>
      <c r="D183" s="110" t="s">
        <v>36</v>
      </c>
      <c r="E183" s="111">
        <v>47025</v>
      </c>
      <c r="F183" s="158"/>
      <c r="G183" s="112">
        <f t="shared" si="2"/>
        <v>201978641.4378002</v>
      </c>
    </row>
    <row r="184" spans="1:8" s="7" customFormat="1" ht="18" thickTop="1" thickBot="1" x14ac:dyDescent="0.25">
      <c r="A184" s="10"/>
      <c r="B184" s="119">
        <v>46192</v>
      </c>
      <c r="C184" s="120"/>
      <c r="D184" s="110" t="s">
        <v>36</v>
      </c>
      <c r="E184" s="111">
        <v>24150</v>
      </c>
      <c r="F184" s="158"/>
      <c r="G184" s="112">
        <f t="shared" si="2"/>
        <v>202002791.4378002</v>
      </c>
    </row>
    <row r="185" spans="1:8" s="7" customFormat="1" ht="18" thickTop="1" thickBot="1" x14ac:dyDescent="0.25">
      <c r="A185" s="10"/>
      <c r="B185" s="119">
        <v>46192</v>
      </c>
      <c r="C185" s="120"/>
      <c r="D185" s="110" t="s">
        <v>36</v>
      </c>
      <c r="E185" s="111">
        <v>14250</v>
      </c>
      <c r="F185" s="158"/>
      <c r="G185" s="112">
        <f t="shared" si="2"/>
        <v>202017041.4378002</v>
      </c>
    </row>
    <row r="186" spans="1:8" s="7" customFormat="1" ht="18" thickTop="1" thickBot="1" x14ac:dyDescent="0.25">
      <c r="A186" s="10"/>
      <c r="B186" s="119">
        <v>46192</v>
      </c>
      <c r="C186" s="120"/>
      <c r="D186" s="110" t="s">
        <v>36</v>
      </c>
      <c r="E186" s="111">
        <v>7000</v>
      </c>
      <c r="F186" s="158"/>
      <c r="G186" s="112">
        <f t="shared" si="2"/>
        <v>202024041.4378002</v>
      </c>
    </row>
    <row r="187" spans="1:8" s="7" customFormat="1" ht="18" thickTop="1" thickBot="1" x14ac:dyDescent="0.25">
      <c r="A187" s="10"/>
      <c r="B187" s="119">
        <v>46192</v>
      </c>
      <c r="C187" s="120"/>
      <c r="D187" s="110" t="s">
        <v>36</v>
      </c>
      <c r="E187" s="111">
        <v>21102</v>
      </c>
      <c r="F187" s="158"/>
      <c r="G187" s="112">
        <f t="shared" si="2"/>
        <v>202045143.4378002</v>
      </c>
    </row>
    <row r="188" spans="1:8" s="7" customFormat="1" ht="18" thickTop="1" thickBot="1" x14ac:dyDescent="0.25">
      <c r="A188" s="10"/>
      <c r="B188" s="119">
        <v>46192</v>
      </c>
      <c r="C188" s="120"/>
      <c r="D188" s="110" t="s">
        <v>36</v>
      </c>
      <c r="E188" s="111">
        <v>12400</v>
      </c>
      <c r="F188" s="158"/>
      <c r="G188" s="112">
        <f t="shared" si="2"/>
        <v>202057543.4378002</v>
      </c>
    </row>
    <row r="189" spans="1:8" s="7" customFormat="1" ht="18" thickTop="1" thickBot="1" x14ac:dyDescent="0.25">
      <c r="A189" s="10"/>
      <c r="B189" s="119">
        <v>46192</v>
      </c>
      <c r="C189" s="120"/>
      <c r="D189" s="110" t="s">
        <v>26</v>
      </c>
      <c r="E189" s="111">
        <v>215515.9</v>
      </c>
      <c r="F189" s="158">
        <v>5519.19</v>
      </c>
      <c r="G189" s="112">
        <f t="shared" si="2"/>
        <v>202267540.14780021</v>
      </c>
    </row>
    <row r="190" spans="1:8" s="7" customFormat="1" ht="18" thickTop="1" thickBot="1" x14ac:dyDescent="0.25">
      <c r="A190" s="10"/>
      <c r="B190" s="119">
        <v>46192</v>
      </c>
      <c r="C190" s="120"/>
      <c r="D190" s="110" t="s">
        <v>48</v>
      </c>
      <c r="E190" s="111">
        <v>170186.84</v>
      </c>
      <c r="F190" s="158"/>
      <c r="G190" s="112">
        <f t="shared" si="2"/>
        <v>202437726.98780021</v>
      </c>
    </row>
    <row r="191" spans="1:8" s="7" customFormat="1" ht="18" thickTop="1" thickBot="1" x14ac:dyDescent="0.25">
      <c r="A191" s="10"/>
      <c r="B191" s="119">
        <v>46192</v>
      </c>
      <c r="C191" s="120"/>
      <c r="D191" s="110" t="s">
        <v>48</v>
      </c>
      <c r="E191" s="111">
        <v>252305.59</v>
      </c>
      <c r="F191" s="158"/>
      <c r="G191" s="112">
        <f t="shared" si="2"/>
        <v>202690032.57780021</v>
      </c>
      <c r="H191" s="188"/>
    </row>
    <row r="192" spans="1:8" s="7" customFormat="1" ht="18" thickTop="1" thickBot="1" x14ac:dyDescent="0.25">
      <c r="A192" s="10"/>
      <c r="B192" s="119">
        <v>46192</v>
      </c>
      <c r="C192" s="120"/>
      <c r="D192" s="110" t="s">
        <v>48</v>
      </c>
      <c r="E192" s="111">
        <v>25149.18</v>
      </c>
      <c r="F192" s="158"/>
      <c r="G192" s="112">
        <f t="shared" si="2"/>
        <v>202715181.75780022</v>
      </c>
    </row>
    <row r="193" spans="1:7" s="7" customFormat="1" ht="18" thickTop="1" thickBot="1" x14ac:dyDescent="0.25">
      <c r="A193" s="10"/>
      <c r="B193" s="119">
        <v>46192</v>
      </c>
      <c r="C193" s="120"/>
      <c r="D193" s="110" t="s">
        <v>48</v>
      </c>
      <c r="E193" s="111">
        <v>4360.1000000000004</v>
      </c>
      <c r="F193" s="158"/>
      <c r="G193" s="112">
        <f t="shared" si="2"/>
        <v>202719541.85780022</v>
      </c>
    </row>
    <row r="194" spans="1:7" s="7" customFormat="1" ht="18" thickTop="1" thickBot="1" x14ac:dyDescent="0.25">
      <c r="A194" s="10"/>
      <c r="B194" s="119">
        <v>46192</v>
      </c>
      <c r="C194" s="120"/>
      <c r="D194" s="110" t="s">
        <v>48</v>
      </c>
      <c r="E194" s="111">
        <v>597656.5</v>
      </c>
      <c r="F194" s="158"/>
      <c r="G194" s="112">
        <f t="shared" si="2"/>
        <v>203317198.35780022</v>
      </c>
    </row>
    <row r="195" spans="1:7" s="7" customFormat="1" ht="18" thickTop="1" thickBot="1" x14ac:dyDescent="0.25">
      <c r="A195" s="10"/>
      <c r="B195" s="119">
        <v>46192</v>
      </c>
      <c r="C195" s="120"/>
      <c r="D195" s="110" t="s">
        <v>48</v>
      </c>
      <c r="E195" s="111">
        <v>19440.55</v>
      </c>
      <c r="F195" s="158"/>
      <c r="G195" s="112">
        <f t="shared" si="2"/>
        <v>203336638.90780023</v>
      </c>
    </row>
    <row r="196" spans="1:7" s="7" customFormat="1" ht="18" thickTop="1" thickBot="1" x14ac:dyDescent="0.25">
      <c r="A196" s="10"/>
      <c r="B196" s="119">
        <v>46192</v>
      </c>
      <c r="C196" s="120"/>
      <c r="D196" s="110" t="s">
        <v>48</v>
      </c>
      <c r="E196" s="111">
        <v>66261.52</v>
      </c>
      <c r="F196" s="158"/>
      <c r="G196" s="112">
        <f t="shared" si="2"/>
        <v>203402900.42780024</v>
      </c>
    </row>
    <row r="197" spans="1:7" s="7" customFormat="1" ht="18" thickTop="1" thickBot="1" x14ac:dyDescent="0.25">
      <c r="A197" s="10"/>
      <c r="B197" s="119">
        <v>46192</v>
      </c>
      <c r="C197" s="120"/>
      <c r="D197" s="110" t="s">
        <v>48</v>
      </c>
      <c r="E197" s="111">
        <v>288</v>
      </c>
      <c r="F197" s="158"/>
      <c r="G197" s="112">
        <f t="shared" si="2"/>
        <v>203403188.42780024</v>
      </c>
    </row>
    <row r="198" spans="1:7" s="7" customFormat="1" ht="18" thickTop="1" thickBot="1" x14ac:dyDescent="0.25">
      <c r="A198" s="10"/>
      <c r="B198" s="119">
        <v>46192</v>
      </c>
      <c r="C198" s="120"/>
      <c r="D198" s="110" t="s">
        <v>53</v>
      </c>
      <c r="E198" s="111">
        <v>681964.3</v>
      </c>
      <c r="F198" s="158"/>
      <c r="G198" s="112">
        <f t="shared" si="2"/>
        <v>204085152.72780025</v>
      </c>
    </row>
    <row r="199" spans="1:7" s="7" customFormat="1" ht="18" thickTop="1" thickBot="1" x14ac:dyDescent="0.25">
      <c r="A199" s="10"/>
      <c r="B199" s="119">
        <v>46192</v>
      </c>
      <c r="C199" s="120"/>
      <c r="D199" s="110" t="s">
        <v>53</v>
      </c>
      <c r="E199" s="111">
        <v>2601018.44</v>
      </c>
      <c r="F199" s="158"/>
      <c r="G199" s="112">
        <f t="shared" si="2"/>
        <v>206686171.16780025</v>
      </c>
    </row>
    <row r="200" spans="1:7" s="7" customFormat="1" ht="18" thickTop="1" thickBot="1" x14ac:dyDescent="0.25">
      <c r="A200" s="10"/>
      <c r="B200" s="119">
        <v>46192</v>
      </c>
      <c r="C200" s="120"/>
      <c r="D200" s="110" t="s">
        <v>53</v>
      </c>
      <c r="E200" s="111">
        <v>1688399.31</v>
      </c>
      <c r="F200" s="158"/>
      <c r="G200" s="112">
        <f t="shared" si="2"/>
        <v>208374570.47780025</v>
      </c>
    </row>
    <row r="201" spans="1:7" s="7" customFormat="1" ht="18" thickTop="1" thickBot="1" x14ac:dyDescent="0.25">
      <c r="A201" s="10"/>
      <c r="B201" s="119">
        <v>46192</v>
      </c>
      <c r="C201" s="120"/>
      <c r="D201" s="110" t="s">
        <v>53</v>
      </c>
      <c r="E201" s="111">
        <v>24198.17</v>
      </c>
      <c r="F201" s="158"/>
      <c r="G201" s="112">
        <f t="shared" si="2"/>
        <v>208398768.64780024</v>
      </c>
    </row>
    <row r="202" spans="1:7" s="7" customFormat="1" ht="18" thickTop="1" thickBot="1" x14ac:dyDescent="0.25">
      <c r="A202" s="10"/>
      <c r="B202" s="119">
        <v>46192</v>
      </c>
      <c r="C202" s="120"/>
      <c r="D202" s="110" t="s">
        <v>53</v>
      </c>
      <c r="E202" s="111">
        <v>9039.9</v>
      </c>
      <c r="F202" s="158"/>
      <c r="G202" s="112">
        <f t="shared" si="2"/>
        <v>208407808.54780024</v>
      </c>
    </row>
    <row r="203" spans="1:7" s="7" customFormat="1" ht="18" thickTop="1" thickBot="1" x14ac:dyDescent="0.25">
      <c r="A203" s="10"/>
      <c r="B203" s="119">
        <v>46192</v>
      </c>
      <c r="C203" s="120"/>
      <c r="D203" s="110" t="s">
        <v>53</v>
      </c>
      <c r="E203" s="111">
        <v>436738.86</v>
      </c>
      <c r="F203" s="158"/>
      <c r="G203" s="112">
        <f t="shared" si="2"/>
        <v>208844547.40780026</v>
      </c>
    </row>
    <row r="204" spans="1:7" s="7" customFormat="1" ht="18" thickTop="1" thickBot="1" x14ac:dyDescent="0.25">
      <c r="A204" s="10"/>
      <c r="B204" s="119">
        <v>46192</v>
      </c>
      <c r="C204" s="120"/>
      <c r="D204" s="110" t="s">
        <v>53</v>
      </c>
      <c r="E204" s="111">
        <v>2066798.6</v>
      </c>
      <c r="F204" s="158"/>
      <c r="G204" s="112">
        <f t="shared" si="2"/>
        <v>210911346.00780025</v>
      </c>
    </row>
    <row r="205" spans="1:7" s="7" customFormat="1" ht="18" thickTop="1" thickBot="1" x14ac:dyDescent="0.25">
      <c r="A205" s="10"/>
      <c r="B205" s="119">
        <v>46192</v>
      </c>
      <c r="C205" s="120"/>
      <c r="D205" s="110" t="s">
        <v>53</v>
      </c>
      <c r="E205" s="111">
        <v>1630555.14</v>
      </c>
      <c r="F205" s="158"/>
      <c r="G205" s="112">
        <f t="shared" si="2"/>
        <v>212541901.14780024</v>
      </c>
    </row>
    <row r="206" spans="1:7" s="7" customFormat="1" ht="18" thickTop="1" thickBot="1" x14ac:dyDescent="0.25">
      <c r="A206" s="10"/>
      <c r="B206" s="119">
        <v>46192</v>
      </c>
      <c r="C206" s="120"/>
      <c r="D206" s="110" t="s">
        <v>53</v>
      </c>
      <c r="E206" s="111">
        <v>156900.32999999999</v>
      </c>
      <c r="F206" s="158"/>
      <c r="G206" s="112">
        <f t="shared" si="2"/>
        <v>212698801.47780025</v>
      </c>
    </row>
    <row r="207" spans="1:7" s="7" customFormat="1" ht="18" thickTop="1" thickBot="1" x14ac:dyDescent="0.25">
      <c r="A207" s="10"/>
      <c r="B207" s="119">
        <v>46192</v>
      </c>
      <c r="C207" s="120"/>
      <c r="D207" s="110" t="s">
        <v>53</v>
      </c>
      <c r="E207" s="111">
        <v>1173758</v>
      </c>
      <c r="F207" s="158"/>
      <c r="G207" s="112">
        <f t="shared" si="2"/>
        <v>213872559.47780025</v>
      </c>
    </row>
    <row r="208" spans="1:7" s="7" customFormat="1" ht="18" thickTop="1" thickBot="1" x14ac:dyDescent="0.25">
      <c r="A208" s="10"/>
      <c r="B208" s="119">
        <v>46192</v>
      </c>
      <c r="C208" s="120"/>
      <c r="D208" s="110" t="s">
        <v>21</v>
      </c>
      <c r="E208" s="111"/>
      <c r="F208" s="158">
        <v>102171.59</v>
      </c>
      <c r="G208" s="112">
        <f t="shared" si="2"/>
        <v>213770387.88780025</v>
      </c>
    </row>
    <row r="209" spans="1:7" s="7" customFormat="1" ht="18" thickTop="1" thickBot="1" x14ac:dyDescent="0.25">
      <c r="A209" s="10"/>
      <c r="B209" s="119">
        <v>46193</v>
      </c>
      <c r="C209" s="120"/>
      <c r="D209" s="110" t="s">
        <v>36</v>
      </c>
      <c r="E209" s="111">
        <v>7135</v>
      </c>
      <c r="F209" s="158"/>
      <c r="G209" s="112">
        <f t="shared" si="2"/>
        <v>213777522.88780025</v>
      </c>
    </row>
    <row r="210" spans="1:7" s="7" customFormat="1" ht="18" thickTop="1" thickBot="1" x14ac:dyDescent="0.25">
      <c r="A210" s="10"/>
      <c r="B210" s="119">
        <v>46193</v>
      </c>
      <c r="C210" s="120"/>
      <c r="D210" s="110" t="s">
        <v>26</v>
      </c>
      <c r="E210" s="111">
        <v>16340</v>
      </c>
      <c r="F210" s="158">
        <v>443.7</v>
      </c>
      <c r="G210" s="112">
        <f t="shared" si="2"/>
        <v>213793419.18780026</v>
      </c>
    </row>
    <row r="211" spans="1:7" s="7" customFormat="1" ht="18" thickTop="1" thickBot="1" x14ac:dyDescent="0.25">
      <c r="A211" s="10"/>
      <c r="B211" s="119">
        <v>46194</v>
      </c>
      <c r="C211" s="120"/>
      <c r="D211" s="110" t="s">
        <v>36</v>
      </c>
      <c r="E211" s="111">
        <v>335</v>
      </c>
      <c r="F211" s="158"/>
      <c r="G211" s="112">
        <f t="shared" ref="G211:G274" si="3">G210+E211-F211</f>
        <v>213793754.18780026</v>
      </c>
    </row>
    <row r="212" spans="1:7" s="7" customFormat="1" ht="18" thickTop="1" thickBot="1" x14ac:dyDescent="0.25">
      <c r="A212" s="10"/>
      <c r="B212" s="119">
        <v>46194</v>
      </c>
      <c r="C212" s="120"/>
      <c r="D212" s="110" t="s">
        <v>26</v>
      </c>
      <c r="E212" s="111">
        <v>10500</v>
      </c>
      <c r="F212" s="158">
        <v>262.5</v>
      </c>
      <c r="G212" s="112">
        <f t="shared" si="3"/>
        <v>213803991.68780026</v>
      </c>
    </row>
    <row r="213" spans="1:7" s="7" customFormat="1" ht="18" thickTop="1" thickBot="1" x14ac:dyDescent="0.25">
      <c r="A213" s="10"/>
      <c r="B213" s="119">
        <v>46195</v>
      </c>
      <c r="C213" s="120"/>
      <c r="D213" s="110" t="s">
        <v>36</v>
      </c>
      <c r="E213" s="111">
        <v>36800</v>
      </c>
      <c r="F213" s="158"/>
      <c r="G213" s="112">
        <f t="shared" si="3"/>
        <v>213840791.68780026</v>
      </c>
    </row>
    <row r="214" spans="1:7" s="7" customFormat="1" ht="18" thickTop="1" thickBot="1" x14ac:dyDescent="0.25">
      <c r="A214" s="10"/>
      <c r="B214" s="119">
        <v>46195</v>
      </c>
      <c r="C214" s="120"/>
      <c r="D214" s="110" t="s">
        <v>36</v>
      </c>
      <c r="E214" s="111">
        <v>13720</v>
      </c>
      <c r="F214" s="158"/>
      <c r="G214" s="112">
        <f t="shared" si="3"/>
        <v>213854511.68780026</v>
      </c>
    </row>
    <row r="215" spans="1:7" s="7" customFormat="1" ht="18" thickTop="1" thickBot="1" x14ac:dyDescent="0.25">
      <c r="A215" s="10"/>
      <c r="B215" s="119">
        <v>46195</v>
      </c>
      <c r="C215" s="120"/>
      <c r="D215" s="110" t="s">
        <v>36</v>
      </c>
      <c r="E215" s="111">
        <v>58896</v>
      </c>
      <c r="F215" s="158"/>
      <c r="G215" s="112">
        <f t="shared" si="3"/>
        <v>213913407.68780026</v>
      </c>
    </row>
    <row r="216" spans="1:7" s="7" customFormat="1" ht="18" thickTop="1" thickBot="1" x14ac:dyDescent="0.25">
      <c r="A216" s="10"/>
      <c r="B216" s="119">
        <v>46195</v>
      </c>
      <c r="C216" s="120"/>
      <c r="D216" s="110" t="s">
        <v>36</v>
      </c>
      <c r="E216" s="111">
        <v>29910</v>
      </c>
      <c r="F216" s="158"/>
      <c r="G216" s="112">
        <f t="shared" si="3"/>
        <v>213943317.68780026</v>
      </c>
    </row>
    <row r="217" spans="1:7" s="7" customFormat="1" ht="18" thickTop="1" thickBot="1" x14ac:dyDescent="0.25">
      <c r="A217" s="10"/>
      <c r="B217" s="119">
        <v>46195</v>
      </c>
      <c r="C217" s="120"/>
      <c r="D217" s="110" t="s">
        <v>36</v>
      </c>
      <c r="E217" s="111">
        <v>3500</v>
      </c>
      <c r="F217" s="158"/>
      <c r="G217" s="112">
        <f t="shared" si="3"/>
        <v>213946817.68780026</v>
      </c>
    </row>
    <row r="218" spans="1:7" s="7" customFormat="1" ht="18" thickTop="1" thickBot="1" x14ac:dyDescent="0.25">
      <c r="A218" s="10"/>
      <c r="B218" s="119">
        <v>46195</v>
      </c>
      <c r="C218" s="120"/>
      <c r="D218" s="110" t="s">
        <v>36</v>
      </c>
      <c r="E218" s="111">
        <v>21301</v>
      </c>
      <c r="F218" s="158"/>
      <c r="G218" s="112">
        <f t="shared" si="3"/>
        <v>213968118.68780026</v>
      </c>
    </row>
    <row r="219" spans="1:7" s="7" customFormat="1" ht="18" thickTop="1" thickBot="1" x14ac:dyDescent="0.25">
      <c r="A219" s="10"/>
      <c r="B219" s="119">
        <v>46195</v>
      </c>
      <c r="C219" s="120"/>
      <c r="D219" s="110" t="s">
        <v>26</v>
      </c>
      <c r="E219" s="111">
        <v>124600.94</v>
      </c>
      <c r="F219" s="158">
        <v>3172.7</v>
      </c>
      <c r="G219" s="112">
        <f t="shared" si="3"/>
        <v>214089546.92780027</v>
      </c>
    </row>
    <row r="220" spans="1:7" s="7" customFormat="1" ht="18" thickTop="1" thickBot="1" x14ac:dyDescent="0.25">
      <c r="A220" s="10"/>
      <c r="B220" s="119">
        <v>46195</v>
      </c>
      <c r="C220" s="120"/>
      <c r="D220" s="110" t="s">
        <v>53</v>
      </c>
      <c r="E220" s="111">
        <v>651180.6</v>
      </c>
      <c r="F220" s="158"/>
      <c r="G220" s="112">
        <f t="shared" si="3"/>
        <v>214740727.52780026</v>
      </c>
    </row>
    <row r="221" spans="1:7" s="7" customFormat="1" ht="61.5" thickTop="1" thickBot="1" x14ac:dyDescent="0.25">
      <c r="A221" s="10"/>
      <c r="B221" s="119">
        <v>46195</v>
      </c>
      <c r="C221" s="120"/>
      <c r="D221" s="110" t="s">
        <v>97</v>
      </c>
      <c r="E221" s="111">
        <v>17000</v>
      </c>
      <c r="F221" s="158"/>
      <c r="G221" s="112">
        <f t="shared" si="3"/>
        <v>214757727.52780026</v>
      </c>
    </row>
    <row r="222" spans="1:7" s="7" customFormat="1" ht="18" thickTop="1" thickBot="1" x14ac:dyDescent="0.25">
      <c r="A222" s="10"/>
      <c r="B222" s="119">
        <v>46195</v>
      </c>
      <c r="C222" s="120"/>
      <c r="D222" s="110" t="s">
        <v>21</v>
      </c>
      <c r="E222" s="111"/>
      <c r="F222" s="158">
        <v>3590019.78</v>
      </c>
      <c r="G222" s="112">
        <f t="shared" si="3"/>
        <v>211167707.74780026</v>
      </c>
    </row>
    <row r="223" spans="1:7" s="7" customFormat="1" ht="18" thickTop="1" thickBot="1" x14ac:dyDescent="0.25">
      <c r="A223" s="10"/>
      <c r="B223" s="119">
        <v>46195</v>
      </c>
      <c r="C223" s="120" t="s">
        <v>98</v>
      </c>
      <c r="D223" s="110" t="s">
        <v>90</v>
      </c>
      <c r="E223" s="111"/>
      <c r="F223" s="158">
        <v>1364775</v>
      </c>
      <c r="G223" s="112">
        <f t="shared" si="3"/>
        <v>209802932.74780026</v>
      </c>
    </row>
    <row r="224" spans="1:7" s="7" customFormat="1" ht="18" thickTop="1" thickBot="1" x14ac:dyDescent="0.25">
      <c r="A224" s="10"/>
      <c r="B224" s="119">
        <v>46195</v>
      </c>
      <c r="C224" s="120" t="s">
        <v>99</v>
      </c>
      <c r="D224" s="110" t="s">
        <v>90</v>
      </c>
      <c r="E224" s="111"/>
      <c r="F224" s="158">
        <v>1288465</v>
      </c>
      <c r="G224" s="112">
        <f t="shared" si="3"/>
        <v>208514467.74780026</v>
      </c>
    </row>
    <row r="225" spans="1:7" s="7" customFormat="1" ht="18" thickTop="1" thickBot="1" x14ac:dyDescent="0.25">
      <c r="A225" s="10"/>
      <c r="B225" s="119">
        <v>46195</v>
      </c>
      <c r="C225" s="120" t="s">
        <v>100</v>
      </c>
      <c r="D225" s="110" t="s">
        <v>90</v>
      </c>
      <c r="E225" s="111"/>
      <c r="F225" s="158">
        <v>851150</v>
      </c>
      <c r="G225" s="112">
        <f t="shared" si="3"/>
        <v>207663317.74780026</v>
      </c>
    </row>
    <row r="226" spans="1:7" s="7" customFormat="1" ht="18" thickTop="1" thickBot="1" x14ac:dyDescent="0.25">
      <c r="A226" s="10"/>
      <c r="B226" s="119">
        <v>46196</v>
      </c>
      <c r="C226" s="120"/>
      <c r="D226" s="110" t="s">
        <v>36</v>
      </c>
      <c r="E226" s="111">
        <v>1700</v>
      </c>
      <c r="F226" s="158"/>
      <c r="G226" s="112">
        <f t="shared" si="3"/>
        <v>207665017.74780026</v>
      </c>
    </row>
    <row r="227" spans="1:7" s="7" customFormat="1" ht="18" thickTop="1" thickBot="1" x14ac:dyDescent="0.25">
      <c r="A227" s="10"/>
      <c r="B227" s="119">
        <v>46196</v>
      </c>
      <c r="C227" s="120"/>
      <c r="D227" s="110" t="s">
        <v>36</v>
      </c>
      <c r="E227" s="111">
        <v>61969</v>
      </c>
      <c r="F227" s="158"/>
      <c r="G227" s="112">
        <f t="shared" si="3"/>
        <v>207726986.74780026</v>
      </c>
    </row>
    <row r="228" spans="1:7" s="7" customFormat="1" ht="18" thickTop="1" thickBot="1" x14ac:dyDescent="0.25">
      <c r="A228" s="10"/>
      <c r="B228" s="119">
        <v>46196</v>
      </c>
      <c r="C228" s="120"/>
      <c r="D228" s="110" t="s">
        <v>36</v>
      </c>
      <c r="E228" s="111">
        <v>27110</v>
      </c>
      <c r="F228" s="158"/>
      <c r="G228" s="112">
        <f t="shared" si="3"/>
        <v>207754096.74780026</v>
      </c>
    </row>
    <row r="229" spans="1:7" s="7" customFormat="1" ht="18" thickTop="1" thickBot="1" x14ac:dyDescent="0.25">
      <c r="A229" s="10"/>
      <c r="B229" s="119">
        <v>46196</v>
      </c>
      <c r="C229" s="120"/>
      <c r="D229" s="110" t="s">
        <v>36</v>
      </c>
      <c r="E229" s="111">
        <v>8760</v>
      </c>
      <c r="F229" s="158"/>
      <c r="G229" s="112">
        <f t="shared" si="3"/>
        <v>207762856.74780026</v>
      </c>
    </row>
    <row r="230" spans="1:7" s="7" customFormat="1" ht="18" thickTop="1" thickBot="1" x14ac:dyDescent="0.25">
      <c r="A230" s="10"/>
      <c r="B230" s="119">
        <v>46196</v>
      </c>
      <c r="C230" s="120"/>
      <c r="D230" s="110" t="s">
        <v>36</v>
      </c>
      <c r="E230" s="111">
        <v>1700</v>
      </c>
      <c r="F230" s="158"/>
      <c r="G230" s="112">
        <f t="shared" si="3"/>
        <v>207764556.74780026</v>
      </c>
    </row>
    <row r="231" spans="1:7" s="7" customFormat="1" ht="18" thickTop="1" thickBot="1" x14ac:dyDescent="0.25">
      <c r="A231" s="10"/>
      <c r="B231" s="119">
        <v>46196</v>
      </c>
      <c r="C231" s="120"/>
      <c r="D231" s="110" t="s">
        <v>36</v>
      </c>
      <c r="E231" s="111">
        <v>6225</v>
      </c>
      <c r="F231" s="158"/>
      <c r="G231" s="112">
        <f t="shared" si="3"/>
        <v>207770781.74780026</v>
      </c>
    </row>
    <row r="232" spans="1:7" s="7" customFormat="1" ht="18" thickTop="1" thickBot="1" x14ac:dyDescent="0.25">
      <c r="A232" s="10"/>
      <c r="B232" s="119">
        <v>46196</v>
      </c>
      <c r="C232" s="120"/>
      <c r="D232" s="110" t="s">
        <v>36</v>
      </c>
      <c r="E232" s="111">
        <v>13685</v>
      </c>
      <c r="F232" s="158"/>
      <c r="G232" s="112">
        <f t="shared" si="3"/>
        <v>207784466.74780026</v>
      </c>
    </row>
    <row r="233" spans="1:7" s="7" customFormat="1" ht="18" thickTop="1" thickBot="1" x14ac:dyDescent="0.25">
      <c r="A233" s="10"/>
      <c r="B233" s="119">
        <v>46195</v>
      </c>
      <c r="C233" s="120"/>
      <c r="D233" s="110" t="s">
        <v>26</v>
      </c>
      <c r="E233" s="111">
        <v>141254.9</v>
      </c>
      <c r="F233" s="158">
        <v>3687.08</v>
      </c>
      <c r="G233" s="112">
        <f t="shared" si="3"/>
        <v>207922034.56780025</v>
      </c>
    </row>
    <row r="234" spans="1:7" s="7" customFormat="1" ht="18" thickTop="1" thickBot="1" x14ac:dyDescent="0.25">
      <c r="A234" s="10"/>
      <c r="B234" s="119">
        <v>46196</v>
      </c>
      <c r="C234" s="120"/>
      <c r="D234" s="110" t="s">
        <v>53</v>
      </c>
      <c r="E234" s="111">
        <v>4051631.79</v>
      </c>
      <c r="F234" s="158"/>
      <c r="G234" s="112">
        <f t="shared" si="3"/>
        <v>211973666.35780025</v>
      </c>
    </row>
    <row r="235" spans="1:7" s="7" customFormat="1" ht="18" thickTop="1" thickBot="1" x14ac:dyDescent="0.25">
      <c r="A235" s="10"/>
      <c r="B235" s="119">
        <v>46196</v>
      </c>
      <c r="C235" s="120"/>
      <c r="D235" s="110" t="s">
        <v>53</v>
      </c>
      <c r="E235" s="111">
        <v>629221.56999999995</v>
      </c>
      <c r="F235" s="158"/>
      <c r="G235" s="112">
        <f t="shared" si="3"/>
        <v>212602887.92780024</v>
      </c>
    </row>
    <row r="236" spans="1:7" s="7" customFormat="1" ht="18" thickTop="1" thickBot="1" x14ac:dyDescent="0.25">
      <c r="A236" s="10"/>
      <c r="B236" s="119">
        <v>46196</v>
      </c>
      <c r="C236" s="120"/>
      <c r="D236" s="110" t="s">
        <v>49</v>
      </c>
      <c r="E236" s="111">
        <v>702635.57</v>
      </c>
      <c r="F236" s="158"/>
      <c r="G236" s="112">
        <f t="shared" si="3"/>
        <v>213305523.49780023</v>
      </c>
    </row>
    <row r="237" spans="1:7" s="7" customFormat="1" ht="18" thickTop="1" thickBot="1" x14ac:dyDescent="0.25">
      <c r="A237" s="10"/>
      <c r="B237" s="119">
        <v>46196</v>
      </c>
      <c r="C237" s="120"/>
      <c r="D237" s="110" t="s">
        <v>59</v>
      </c>
      <c r="E237" s="111">
        <v>228881.2</v>
      </c>
      <c r="F237" s="158"/>
      <c r="G237" s="112">
        <f t="shared" si="3"/>
        <v>213534404.69780022</v>
      </c>
    </row>
    <row r="238" spans="1:7" s="7" customFormat="1" ht="61.5" thickTop="1" thickBot="1" x14ac:dyDescent="0.25">
      <c r="A238" s="10"/>
      <c r="B238" s="119">
        <v>46196</v>
      </c>
      <c r="C238" s="120"/>
      <c r="D238" s="110" t="s">
        <v>101</v>
      </c>
      <c r="E238" s="111">
        <v>20000</v>
      </c>
      <c r="F238" s="158"/>
      <c r="G238" s="112">
        <f t="shared" si="3"/>
        <v>213554404.69780022</v>
      </c>
    </row>
    <row r="239" spans="1:7" s="7" customFormat="1" ht="18" thickTop="1" thickBot="1" x14ac:dyDescent="0.25">
      <c r="A239" s="10"/>
      <c r="B239" s="119">
        <v>46196</v>
      </c>
      <c r="C239" s="120"/>
      <c r="D239" s="110" t="s">
        <v>21</v>
      </c>
      <c r="E239" s="111"/>
      <c r="F239" s="158">
        <v>4108383.69</v>
      </c>
      <c r="G239" s="112">
        <f t="shared" si="3"/>
        <v>209446021.00780022</v>
      </c>
    </row>
    <row r="240" spans="1:7" s="7" customFormat="1" ht="18" thickTop="1" thickBot="1" x14ac:dyDescent="0.25">
      <c r="A240" s="10"/>
      <c r="B240" s="119">
        <v>46197</v>
      </c>
      <c r="C240" s="120"/>
      <c r="D240" s="110" t="s">
        <v>36</v>
      </c>
      <c r="E240" s="111">
        <v>20160</v>
      </c>
      <c r="F240" s="158"/>
      <c r="G240" s="112">
        <f t="shared" si="3"/>
        <v>209466181.00780022</v>
      </c>
    </row>
    <row r="241" spans="1:7" s="7" customFormat="1" ht="18" thickTop="1" thickBot="1" x14ac:dyDescent="0.25">
      <c r="A241" s="10"/>
      <c r="B241" s="119">
        <v>46197</v>
      </c>
      <c r="C241" s="120"/>
      <c r="D241" s="110" t="s">
        <v>36</v>
      </c>
      <c r="E241" s="111">
        <v>45000</v>
      </c>
      <c r="F241" s="158"/>
      <c r="G241" s="112">
        <f t="shared" si="3"/>
        <v>209511181.00780022</v>
      </c>
    </row>
    <row r="242" spans="1:7" s="7" customFormat="1" ht="18" thickTop="1" thickBot="1" x14ac:dyDescent="0.25">
      <c r="A242" s="10"/>
      <c r="B242" s="119">
        <v>46197</v>
      </c>
      <c r="C242" s="120"/>
      <c r="D242" s="110" t="s">
        <v>36</v>
      </c>
      <c r="E242" s="111">
        <v>26450</v>
      </c>
      <c r="F242" s="158"/>
      <c r="G242" s="112">
        <f t="shared" si="3"/>
        <v>209537631.00780022</v>
      </c>
    </row>
    <row r="243" spans="1:7" s="7" customFormat="1" ht="18" thickTop="1" thickBot="1" x14ac:dyDescent="0.25">
      <c r="A243" s="10"/>
      <c r="B243" s="119">
        <v>46197</v>
      </c>
      <c r="C243" s="120"/>
      <c r="D243" s="110" t="s">
        <v>36</v>
      </c>
      <c r="E243" s="111">
        <v>2200</v>
      </c>
      <c r="F243" s="158"/>
      <c r="G243" s="112">
        <f t="shared" si="3"/>
        <v>209539831.00780022</v>
      </c>
    </row>
    <row r="244" spans="1:7" s="7" customFormat="1" ht="18" thickTop="1" thickBot="1" x14ac:dyDescent="0.25">
      <c r="A244" s="10"/>
      <c r="B244" s="119">
        <v>46197</v>
      </c>
      <c r="C244" s="120"/>
      <c r="D244" s="110" t="s">
        <v>36</v>
      </c>
      <c r="E244" s="111">
        <v>20235</v>
      </c>
      <c r="F244" s="158"/>
      <c r="G244" s="112">
        <f t="shared" si="3"/>
        <v>209560066.00780022</v>
      </c>
    </row>
    <row r="245" spans="1:7" s="7" customFormat="1" ht="18" thickTop="1" thickBot="1" x14ac:dyDescent="0.25">
      <c r="A245" s="10"/>
      <c r="B245" s="119">
        <v>46197</v>
      </c>
      <c r="C245" s="120"/>
      <c r="D245" s="110" t="s">
        <v>36</v>
      </c>
      <c r="E245" s="111">
        <v>5835</v>
      </c>
      <c r="F245" s="158"/>
      <c r="G245" s="112">
        <f t="shared" si="3"/>
        <v>209565901.00780022</v>
      </c>
    </row>
    <row r="246" spans="1:7" s="7" customFormat="1" ht="18" thickTop="1" thickBot="1" x14ac:dyDescent="0.25">
      <c r="A246" s="10"/>
      <c r="B246" s="119">
        <v>46197</v>
      </c>
      <c r="C246" s="120"/>
      <c r="D246" s="110" t="s">
        <v>26</v>
      </c>
      <c r="E246" s="111">
        <v>54544.37</v>
      </c>
      <c r="F246" s="158">
        <v>1433.67</v>
      </c>
      <c r="G246" s="112">
        <f t="shared" si="3"/>
        <v>209619011.70780024</v>
      </c>
    </row>
    <row r="247" spans="1:7" s="7" customFormat="1" ht="18" thickTop="1" thickBot="1" x14ac:dyDescent="0.25">
      <c r="A247" s="10"/>
      <c r="B247" s="119">
        <v>46197</v>
      </c>
      <c r="C247" s="120"/>
      <c r="D247" s="110" t="s">
        <v>69</v>
      </c>
      <c r="E247" s="111">
        <v>390660.24</v>
      </c>
      <c r="F247" s="158"/>
      <c r="G247" s="112">
        <f t="shared" si="3"/>
        <v>210009671.94780025</v>
      </c>
    </row>
    <row r="248" spans="1:7" s="7" customFormat="1" ht="18" thickTop="1" thickBot="1" x14ac:dyDescent="0.25">
      <c r="A248" s="10"/>
      <c r="B248" s="119">
        <v>46197</v>
      </c>
      <c r="C248" s="120"/>
      <c r="D248" s="110" t="s">
        <v>21</v>
      </c>
      <c r="E248" s="111"/>
      <c r="F248" s="158">
        <v>698288.06</v>
      </c>
      <c r="G248" s="112">
        <f t="shared" si="3"/>
        <v>209311383.88780025</v>
      </c>
    </row>
    <row r="249" spans="1:7" s="7" customFormat="1" ht="18" thickTop="1" thickBot="1" x14ac:dyDescent="0.25">
      <c r="A249" s="10"/>
      <c r="B249" s="119">
        <v>46198</v>
      </c>
      <c r="C249" s="120"/>
      <c r="D249" s="110" t="s">
        <v>36</v>
      </c>
      <c r="E249" s="111">
        <v>25260</v>
      </c>
      <c r="F249" s="158"/>
      <c r="G249" s="112">
        <f t="shared" si="3"/>
        <v>209336643.88780025</v>
      </c>
    </row>
    <row r="250" spans="1:7" s="7" customFormat="1" ht="18" thickTop="1" thickBot="1" x14ac:dyDescent="0.25">
      <c r="A250" s="10"/>
      <c r="B250" s="119">
        <v>46198</v>
      </c>
      <c r="C250" s="120"/>
      <c r="D250" s="110" t="s">
        <v>36</v>
      </c>
      <c r="E250" s="111">
        <v>57600</v>
      </c>
      <c r="F250" s="158"/>
      <c r="G250" s="112">
        <f t="shared" si="3"/>
        <v>209394243.88780025</v>
      </c>
    </row>
    <row r="251" spans="1:7" s="7" customFormat="1" ht="18" thickTop="1" thickBot="1" x14ac:dyDescent="0.25">
      <c r="A251" s="10"/>
      <c r="B251" s="119">
        <v>46198</v>
      </c>
      <c r="C251" s="120"/>
      <c r="D251" s="110" t="s">
        <v>36</v>
      </c>
      <c r="E251" s="111">
        <v>6900</v>
      </c>
      <c r="F251" s="158"/>
      <c r="G251" s="112">
        <f t="shared" si="3"/>
        <v>209401143.88780025</v>
      </c>
    </row>
    <row r="252" spans="1:7" s="7" customFormat="1" ht="21" customHeight="1" thickTop="1" thickBot="1" x14ac:dyDescent="0.25">
      <c r="A252" s="10"/>
      <c r="B252" s="119">
        <v>46198</v>
      </c>
      <c r="C252" s="120"/>
      <c r="D252" s="110" t="s">
        <v>36</v>
      </c>
      <c r="E252" s="111">
        <v>1853</v>
      </c>
      <c r="F252" s="158"/>
      <c r="G252" s="112">
        <f t="shared" si="3"/>
        <v>209402996.88780025</v>
      </c>
    </row>
    <row r="253" spans="1:7" s="7" customFormat="1" ht="18" thickTop="1" thickBot="1" x14ac:dyDescent="0.25">
      <c r="A253" s="10"/>
      <c r="B253" s="119">
        <v>46198</v>
      </c>
      <c r="C253" s="120"/>
      <c r="D253" s="110" t="s">
        <v>36</v>
      </c>
      <c r="E253" s="111">
        <v>105750</v>
      </c>
      <c r="F253" s="158"/>
      <c r="G253" s="112">
        <f t="shared" si="3"/>
        <v>209508746.88780025</v>
      </c>
    </row>
    <row r="254" spans="1:7" s="7" customFormat="1" ht="18" thickTop="1" thickBot="1" x14ac:dyDescent="0.25">
      <c r="A254" s="10"/>
      <c r="B254" s="119">
        <v>46198</v>
      </c>
      <c r="C254" s="120"/>
      <c r="D254" s="110" t="s">
        <v>36</v>
      </c>
      <c r="E254" s="111">
        <v>9510</v>
      </c>
      <c r="F254" s="158"/>
      <c r="G254" s="112">
        <f t="shared" si="3"/>
        <v>209518256.88780025</v>
      </c>
    </row>
    <row r="255" spans="1:7" s="7" customFormat="1" ht="18" thickTop="1" thickBot="1" x14ac:dyDescent="0.25">
      <c r="A255" s="10"/>
      <c r="B255" s="119">
        <v>46198</v>
      </c>
      <c r="C255" s="120"/>
      <c r="D255" s="110" t="s">
        <v>26</v>
      </c>
      <c r="E255" s="111">
        <v>60331.35</v>
      </c>
      <c r="F255" s="158">
        <v>1570.65</v>
      </c>
      <c r="G255" s="112">
        <f t="shared" si="3"/>
        <v>209577017.58780023</v>
      </c>
    </row>
    <row r="256" spans="1:7" s="7" customFormat="1" ht="18" thickTop="1" thickBot="1" x14ac:dyDescent="0.25">
      <c r="A256" s="10"/>
      <c r="B256" s="119">
        <v>46198</v>
      </c>
      <c r="C256" s="120"/>
      <c r="D256" s="110" t="s">
        <v>79</v>
      </c>
      <c r="E256" s="111">
        <v>1788</v>
      </c>
      <c r="F256" s="158"/>
      <c r="G256" s="112">
        <f t="shared" si="3"/>
        <v>209578805.58780023</v>
      </c>
    </row>
    <row r="257" spans="1:9" s="7" customFormat="1" ht="18" thickTop="1" thickBot="1" x14ac:dyDescent="0.25">
      <c r="A257" s="10"/>
      <c r="B257" s="119">
        <v>46198</v>
      </c>
      <c r="C257" s="120"/>
      <c r="D257" s="110" t="s">
        <v>56</v>
      </c>
      <c r="E257" s="111">
        <v>48185.5</v>
      </c>
      <c r="F257" s="158"/>
      <c r="G257" s="112">
        <f t="shared" si="3"/>
        <v>209626991.08780023</v>
      </c>
    </row>
    <row r="258" spans="1:9" s="7" customFormat="1" ht="18" thickTop="1" thickBot="1" x14ac:dyDescent="0.25">
      <c r="A258" s="10"/>
      <c r="B258" s="119">
        <v>46198</v>
      </c>
      <c r="C258" s="120"/>
      <c r="D258" s="110" t="s">
        <v>55</v>
      </c>
      <c r="E258" s="111">
        <v>702122.04</v>
      </c>
      <c r="F258" s="158"/>
      <c r="G258" s="112">
        <f t="shared" si="3"/>
        <v>210329113.12780023</v>
      </c>
    </row>
    <row r="259" spans="1:9" s="7" customFormat="1" ht="18" thickTop="1" thickBot="1" x14ac:dyDescent="0.25">
      <c r="A259" s="10"/>
      <c r="B259" s="119">
        <v>46198</v>
      </c>
      <c r="C259" s="120"/>
      <c r="D259" s="110" t="s">
        <v>21</v>
      </c>
      <c r="E259" s="111"/>
      <c r="F259" s="158">
        <v>508308.7</v>
      </c>
      <c r="G259" s="112">
        <f t="shared" si="3"/>
        <v>209820804.42780024</v>
      </c>
    </row>
    <row r="260" spans="1:9" s="7" customFormat="1" ht="18" thickTop="1" thickBot="1" x14ac:dyDescent="0.25">
      <c r="A260" s="10"/>
      <c r="B260" s="119">
        <v>46199</v>
      </c>
      <c r="C260" s="120"/>
      <c r="D260" s="110" t="s">
        <v>36</v>
      </c>
      <c r="E260" s="111">
        <v>50425</v>
      </c>
      <c r="F260" s="158"/>
      <c r="G260" s="112">
        <f t="shared" si="3"/>
        <v>209871229.42780024</v>
      </c>
    </row>
    <row r="261" spans="1:9" s="7" customFormat="1" ht="18" thickTop="1" thickBot="1" x14ac:dyDescent="0.25">
      <c r="A261" s="10"/>
      <c r="B261" s="119">
        <v>46199</v>
      </c>
      <c r="C261" s="120"/>
      <c r="D261" s="110" t="s">
        <v>36</v>
      </c>
      <c r="E261" s="111">
        <v>67850</v>
      </c>
      <c r="F261" s="158"/>
      <c r="G261" s="112">
        <f t="shared" si="3"/>
        <v>209939079.42780024</v>
      </c>
      <c r="I261" s="102"/>
    </row>
    <row r="262" spans="1:9" s="7" customFormat="1" ht="18" thickTop="1" thickBot="1" x14ac:dyDescent="0.25">
      <c r="A262" s="10"/>
      <c r="B262" s="119">
        <v>46199</v>
      </c>
      <c r="C262" s="120"/>
      <c r="D262" s="110" t="s">
        <v>36</v>
      </c>
      <c r="E262" s="111">
        <v>10130</v>
      </c>
      <c r="F262" s="158"/>
      <c r="G262" s="112">
        <f t="shared" si="3"/>
        <v>209949209.42780024</v>
      </c>
    </row>
    <row r="263" spans="1:9" s="7" customFormat="1" ht="18" thickTop="1" thickBot="1" x14ac:dyDescent="0.25">
      <c r="A263" s="10"/>
      <c r="B263" s="119">
        <v>46199</v>
      </c>
      <c r="C263" s="120"/>
      <c r="D263" s="110" t="s">
        <v>36</v>
      </c>
      <c r="E263" s="111">
        <v>9070</v>
      </c>
      <c r="F263" s="158"/>
      <c r="G263" s="112">
        <f t="shared" si="3"/>
        <v>209958279.42780024</v>
      </c>
    </row>
    <row r="264" spans="1:9" s="7" customFormat="1" ht="18" thickTop="1" thickBot="1" x14ac:dyDescent="0.25">
      <c r="A264" s="10"/>
      <c r="B264" s="119">
        <v>46199</v>
      </c>
      <c r="C264" s="120"/>
      <c r="D264" s="110" t="s">
        <v>36</v>
      </c>
      <c r="E264" s="111">
        <v>32450</v>
      </c>
      <c r="F264" s="158"/>
      <c r="G264" s="112">
        <f t="shared" si="3"/>
        <v>209990729.42780024</v>
      </c>
    </row>
    <row r="265" spans="1:9" s="7" customFormat="1" ht="18" thickTop="1" thickBot="1" x14ac:dyDescent="0.25">
      <c r="A265" s="10"/>
      <c r="B265" s="119">
        <v>46199</v>
      </c>
      <c r="C265" s="120"/>
      <c r="D265" s="110" t="s">
        <v>36</v>
      </c>
      <c r="E265" s="111">
        <v>4410</v>
      </c>
      <c r="F265" s="158"/>
      <c r="G265" s="112">
        <f t="shared" si="3"/>
        <v>209995139.42780024</v>
      </c>
    </row>
    <row r="266" spans="1:9" s="7" customFormat="1" ht="18" thickTop="1" thickBot="1" x14ac:dyDescent="0.25">
      <c r="A266" s="10"/>
      <c r="B266" s="119">
        <v>46199</v>
      </c>
      <c r="C266" s="120"/>
      <c r="D266" s="110" t="s">
        <v>26</v>
      </c>
      <c r="E266" s="111">
        <v>135943.76</v>
      </c>
      <c r="F266" s="158">
        <v>3510.32</v>
      </c>
      <c r="G266" s="112">
        <f t="shared" si="3"/>
        <v>210127572.86780024</v>
      </c>
    </row>
    <row r="267" spans="1:9" s="7" customFormat="1" ht="18" thickTop="1" thickBot="1" x14ac:dyDescent="0.25">
      <c r="A267" s="10"/>
      <c r="B267" s="119">
        <v>46199</v>
      </c>
      <c r="C267" s="120"/>
      <c r="D267" s="110" t="s">
        <v>38</v>
      </c>
      <c r="E267" s="111">
        <v>667833.18999999994</v>
      </c>
      <c r="F267" s="158"/>
      <c r="G267" s="112">
        <f t="shared" si="3"/>
        <v>210795406.05780023</v>
      </c>
    </row>
    <row r="268" spans="1:9" s="7" customFormat="1" ht="18" thickTop="1" thickBot="1" x14ac:dyDescent="0.25">
      <c r="A268" s="10"/>
      <c r="B268" s="119">
        <v>46199</v>
      </c>
      <c r="C268" s="120"/>
      <c r="D268" s="110" t="s">
        <v>69</v>
      </c>
      <c r="E268" s="111">
        <v>750</v>
      </c>
      <c r="F268" s="158"/>
      <c r="G268" s="112">
        <f t="shared" si="3"/>
        <v>210796156.05780023</v>
      </c>
    </row>
    <row r="269" spans="1:9" s="7" customFormat="1" ht="18" thickTop="1" thickBot="1" x14ac:dyDescent="0.25">
      <c r="A269" s="10"/>
      <c r="B269" s="119">
        <v>46199</v>
      </c>
      <c r="C269" s="120"/>
      <c r="D269" s="110" t="s">
        <v>53</v>
      </c>
      <c r="E269" s="111">
        <v>262147.18</v>
      </c>
      <c r="F269" s="158"/>
      <c r="G269" s="112">
        <f t="shared" si="3"/>
        <v>211058303.23780024</v>
      </c>
    </row>
    <row r="270" spans="1:9" s="7" customFormat="1" ht="18" thickTop="1" thickBot="1" x14ac:dyDescent="0.25">
      <c r="A270" s="10"/>
      <c r="B270" s="119">
        <v>46199</v>
      </c>
      <c r="C270" s="120"/>
      <c r="D270" s="110" t="s">
        <v>60</v>
      </c>
      <c r="E270" s="111">
        <v>60649.66</v>
      </c>
      <c r="F270" s="158"/>
      <c r="G270" s="112">
        <f t="shared" si="3"/>
        <v>211118952.89780024</v>
      </c>
    </row>
    <row r="271" spans="1:9" s="7" customFormat="1" ht="76.5" thickTop="1" thickBot="1" x14ac:dyDescent="0.25">
      <c r="A271" s="10"/>
      <c r="B271" s="119">
        <v>46199</v>
      </c>
      <c r="C271" s="120"/>
      <c r="D271" s="110" t="s">
        <v>102</v>
      </c>
      <c r="E271" s="111">
        <v>500</v>
      </c>
      <c r="F271" s="158"/>
      <c r="G271" s="112">
        <f t="shared" si="3"/>
        <v>211119452.89780024</v>
      </c>
    </row>
    <row r="272" spans="1:9" s="7" customFormat="1" ht="18" thickTop="1" thickBot="1" x14ac:dyDescent="0.25">
      <c r="A272" s="10"/>
      <c r="B272" s="119">
        <v>46199</v>
      </c>
      <c r="C272" s="120"/>
      <c r="D272" s="110" t="s">
        <v>21</v>
      </c>
      <c r="E272" s="111"/>
      <c r="F272" s="158">
        <v>1264540.4099999999</v>
      </c>
      <c r="G272" s="112">
        <f t="shared" si="3"/>
        <v>209854912.48780024</v>
      </c>
    </row>
    <row r="273" spans="1:7" s="7" customFormat="1" ht="31.5" thickTop="1" thickBot="1" x14ac:dyDescent="0.25">
      <c r="A273" s="10"/>
      <c r="B273" s="119">
        <v>46199</v>
      </c>
      <c r="C273" s="120"/>
      <c r="D273" s="110" t="s">
        <v>96</v>
      </c>
      <c r="E273" s="111"/>
      <c r="F273" s="158">
        <v>27473.94</v>
      </c>
      <c r="G273" s="112">
        <f t="shared" si="3"/>
        <v>209827438.54780024</v>
      </c>
    </row>
    <row r="274" spans="1:7" s="7" customFormat="1" ht="18" thickTop="1" thickBot="1" x14ac:dyDescent="0.25">
      <c r="A274" s="10"/>
      <c r="B274" s="119">
        <v>46200</v>
      </c>
      <c r="C274" s="120"/>
      <c r="D274" s="110" t="s">
        <v>36</v>
      </c>
      <c r="E274" s="111">
        <v>35820</v>
      </c>
      <c r="F274" s="158"/>
      <c r="G274" s="112">
        <f t="shared" si="3"/>
        <v>209863258.54780024</v>
      </c>
    </row>
    <row r="275" spans="1:7" s="7" customFormat="1" ht="18" thickTop="1" thickBot="1" x14ac:dyDescent="0.25">
      <c r="A275" s="10"/>
      <c r="B275" s="119">
        <v>46200</v>
      </c>
      <c r="C275" s="120"/>
      <c r="D275" s="110" t="s">
        <v>26</v>
      </c>
      <c r="E275" s="111">
        <v>1840</v>
      </c>
      <c r="F275" s="158">
        <v>50.05</v>
      </c>
      <c r="G275" s="112">
        <f t="shared" ref="G275:G338" si="4">G274+E275-F275</f>
        <v>209865048.49780023</v>
      </c>
    </row>
    <row r="276" spans="1:7" s="7" customFormat="1" ht="18" thickTop="1" thickBot="1" x14ac:dyDescent="0.25">
      <c r="A276" s="10"/>
      <c r="B276" s="119">
        <v>46201</v>
      </c>
      <c r="C276" s="120"/>
      <c r="D276" s="110" t="s">
        <v>36</v>
      </c>
      <c r="E276" s="111">
        <v>37</v>
      </c>
      <c r="F276" s="158"/>
      <c r="G276" s="112">
        <f t="shared" si="4"/>
        <v>209865085.49780023</v>
      </c>
    </row>
    <row r="277" spans="1:7" s="7" customFormat="1" ht="18" thickTop="1" thickBot="1" x14ac:dyDescent="0.25">
      <c r="A277" s="10"/>
      <c r="B277" s="119">
        <v>46201</v>
      </c>
      <c r="C277" s="120"/>
      <c r="D277" s="110" t="s">
        <v>36</v>
      </c>
      <c r="E277" s="111">
        <v>3100</v>
      </c>
      <c r="F277" s="158"/>
      <c r="G277" s="112">
        <f t="shared" si="4"/>
        <v>209868185.49780023</v>
      </c>
    </row>
    <row r="278" spans="1:7" s="7" customFormat="1" ht="18" thickTop="1" thickBot="1" x14ac:dyDescent="0.25">
      <c r="A278" s="10"/>
      <c r="B278" s="119">
        <v>46201</v>
      </c>
      <c r="C278" s="120"/>
      <c r="D278" s="110" t="s">
        <v>26</v>
      </c>
      <c r="E278" s="111">
        <v>21749</v>
      </c>
      <c r="F278" s="158">
        <v>589.92999999999995</v>
      </c>
      <c r="G278" s="112">
        <f t="shared" si="4"/>
        <v>209889344.56780022</v>
      </c>
    </row>
    <row r="279" spans="1:7" s="7" customFormat="1" ht="18" thickTop="1" thickBot="1" x14ac:dyDescent="0.25">
      <c r="A279" s="10"/>
      <c r="B279" s="119">
        <v>46202</v>
      </c>
      <c r="C279" s="120"/>
      <c r="D279" s="110" t="s">
        <v>36</v>
      </c>
      <c r="E279" s="111">
        <v>420</v>
      </c>
      <c r="F279" s="158"/>
      <c r="G279" s="112">
        <f t="shared" si="4"/>
        <v>209889764.56780022</v>
      </c>
    </row>
    <row r="280" spans="1:7" s="7" customFormat="1" ht="18" thickTop="1" thickBot="1" x14ac:dyDescent="0.25">
      <c r="A280" s="10"/>
      <c r="B280" s="119">
        <v>46202</v>
      </c>
      <c r="C280" s="120"/>
      <c r="D280" s="110" t="s">
        <v>36</v>
      </c>
      <c r="E280" s="111">
        <v>54515</v>
      </c>
      <c r="F280" s="158"/>
      <c r="G280" s="112">
        <f t="shared" si="4"/>
        <v>209944279.56780022</v>
      </c>
    </row>
    <row r="281" spans="1:7" s="7" customFormat="1" ht="18" thickTop="1" thickBot="1" x14ac:dyDescent="0.25">
      <c r="A281" s="10"/>
      <c r="B281" s="119">
        <v>46202</v>
      </c>
      <c r="C281" s="120"/>
      <c r="D281" s="110" t="s">
        <v>36</v>
      </c>
      <c r="E281" s="111">
        <v>64250</v>
      </c>
      <c r="F281" s="158"/>
      <c r="G281" s="112">
        <f t="shared" si="4"/>
        <v>210008529.56780022</v>
      </c>
    </row>
    <row r="282" spans="1:7" s="7" customFormat="1" ht="18" thickTop="1" thickBot="1" x14ac:dyDescent="0.25">
      <c r="A282" s="10"/>
      <c r="B282" s="119">
        <v>46202</v>
      </c>
      <c r="C282" s="120"/>
      <c r="D282" s="110" t="s">
        <v>36</v>
      </c>
      <c r="E282" s="111">
        <v>21840</v>
      </c>
      <c r="F282" s="158"/>
      <c r="G282" s="112">
        <f t="shared" si="4"/>
        <v>210030369.56780022</v>
      </c>
    </row>
    <row r="283" spans="1:7" s="7" customFormat="1" ht="18" thickTop="1" thickBot="1" x14ac:dyDescent="0.25">
      <c r="A283" s="10"/>
      <c r="B283" s="119">
        <v>46202</v>
      </c>
      <c r="C283" s="120"/>
      <c r="D283" s="110" t="s">
        <v>36</v>
      </c>
      <c r="E283" s="111">
        <v>2950</v>
      </c>
      <c r="F283" s="158"/>
      <c r="G283" s="112">
        <f t="shared" si="4"/>
        <v>210033319.56780022</v>
      </c>
    </row>
    <row r="284" spans="1:7" s="7" customFormat="1" ht="18" thickTop="1" thickBot="1" x14ac:dyDescent="0.25">
      <c r="A284" s="10"/>
      <c r="B284" s="119">
        <v>46202</v>
      </c>
      <c r="C284" s="120"/>
      <c r="D284" s="110" t="s">
        <v>36</v>
      </c>
      <c r="E284" s="111">
        <v>30350</v>
      </c>
      <c r="F284" s="158"/>
      <c r="G284" s="112">
        <f t="shared" si="4"/>
        <v>210063669.56780022</v>
      </c>
    </row>
    <row r="285" spans="1:7" s="7" customFormat="1" ht="18" thickTop="1" thickBot="1" x14ac:dyDescent="0.25">
      <c r="A285" s="10"/>
      <c r="B285" s="119">
        <v>46202</v>
      </c>
      <c r="C285" s="120"/>
      <c r="D285" s="110" t="s">
        <v>36</v>
      </c>
      <c r="E285" s="111">
        <v>12650</v>
      </c>
      <c r="F285" s="158"/>
      <c r="G285" s="112">
        <f t="shared" si="4"/>
        <v>210076319.56780022</v>
      </c>
    </row>
    <row r="286" spans="1:7" s="7" customFormat="1" ht="18" thickTop="1" thickBot="1" x14ac:dyDescent="0.25">
      <c r="A286" s="10"/>
      <c r="B286" s="119">
        <v>46202</v>
      </c>
      <c r="C286" s="120"/>
      <c r="D286" s="110" t="s">
        <v>26</v>
      </c>
      <c r="E286" s="111">
        <v>139281.32</v>
      </c>
      <c r="F286" s="158">
        <v>3543.6</v>
      </c>
      <c r="G286" s="112">
        <f t="shared" si="4"/>
        <v>210212057.28780022</v>
      </c>
    </row>
    <row r="287" spans="1:7" s="7" customFormat="1" ht="18" thickTop="1" thickBot="1" x14ac:dyDescent="0.25">
      <c r="A287" s="10"/>
      <c r="B287" s="119">
        <v>46202</v>
      </c>
      <c r="C287" s="120"/>
      <c r="D287" s="110" t="s">
        <v>21</v>
      </c>
      <c r="E287" s="111"/>
      <c r="F287" s="158">
        <v>6007540.3499999996</v>
      </c>
      <c r="G287" s="112">
        <f t="shared" si="4"/>
        <v>204204516.93780023</v>
      </c>
    </row>
    <row r="288" spans="1:7" s="7" customFormat="1" ht="14.25" customHeight="1" thickTop="1" thickBot="1" x14ac:dyDescent="0.25">
      <c r="A288" s="10"/>
      <c r="B288" s="119">
        <v>46203</v>
      </c>
      <c r="C288" s="120"/>
      <c r="D288" s="110" t="s">
        <v>36</v>
      </c>
      <c r="E288" s="111">
        <v>32615</v>
      </c>
      <c r="F288" s="158"/>
      <c r="G288" s="112">
        <f t="shared" si="4"/>
        <v>204237131.93780023</v>
      </c>
    </row>
    <row r="289" spans="1:7" s="7" customFormat="1" ht="18" thickTop="1" thickBot="1" x14ac:dyDescent="0.25">
      <c r="A289" s="10"/>
      <c r="B289" s="119">
        <v>46203</v>
      </c>
      <c r="C289" s="120"/>
      <c r="D289" s="110" t="s">
        <v>36</v>
      </c>
      <c r="E289" s="111">
        <v>295</v>
      </c>
      <c r="F289" s="158"/>
      <c r="G289" s="112">
        <f t="shared" si="4"/>
        <v>204237426.93780023</v>
      </c>
    </row>
    <row r="290" spans="1:7" s="7" customFormat="1" ht="18" thickTop="1" thickBot="1" x14ac:dyDescent="0.25">
      <c r="A290" s="10"/>
      <c r="B290" s="119">
        <v>46203</v>
      </c>
      <c r="C290" s="120"/>
      <c r="D290" s="110" t="s">
        <v>36</v>
      </c>
      <c r="E290" s="111">
        <v>54035</v>
      </c>
      <c r="F290" s="158"/>
      <c r="G290" s="112">
        <f t="shared" si="4"/>
        <v>204291461.93780023</v>
      </c>
    </row>
    <row r="291" spans="1:7" s="7" customFormat="1" ht="18" thickTop="1" thickBot="1" x14ac:dyDescent="0.25">
      <c r="A291" s="10"/>
      <c r="B291" s="119">
        <v>46203</v>
      </c>
      <c r="C291" s="120"/>
      <c r="D291" s="110" t="s">
        <v>36</v>
      </c>
      <c r="E291" s="111">
        <v>10605</v>
      </c>
      <c r="F291" s="158"/>
      <c r="G291" s="112">
        <f t="shared" si="4"/>
        <v>204302066.93780023</v>
      </c>
    </row>
    <row r="292" spans="1:7" s="7" customFormat="1" ht="18" thickTop="1" thickBot="1" x14ac:dyDescent="0.25">
      <c r="A292" s="10"/>
      <c r="B292" s="119">
        <v>46203</v>
      </c>
      <c r="C292" s="120"/>
      <c r="D292" s="110" t="s">
        <v>36</v>
      </c>
      <c r="E292" s="111">
        <v>2000</v>
      </c>
      <c r="F292" s="158"/>
      <c r="G292" s="112">
        <f t="shared" si="4"/>
        <v>204304066.93780023</v>
      </c>
    </row>
    <row r="293" spans="1:7" s="7" customFormat="1" ht="18" thickTop="1" thickBot="1" x14ac:dyDescent="0.25">
      <c r="A293" s="10"/>
      <c r="B293" s="119">
        <v>46203</v>
      </c>
      <c r="C293" s="120"/>
      <c r="D293" s="110" t="s">
        <v>36</v>
      </c>
      <c r="E293" s="111">
        <v>24090</v>
      </c>
      <c r="F293" s="158"/>
      <c r="G293" s="112">
        <f t="shared" si="4"/>
        <v>204328156.93780023</v>
      </c>
    </row>
    <row r="294" spans="1:7" s="7" customFormat="1" ht="18" thickTop="1" thickBot="1" x14ac:dyDescent="0.25">
      <c r="A294" s="10"/>
      <c r="B294" s="119">
        <v>46203</v>
      </c>
      <c r="C294" s="120"/>
      <c r="D294" s="110" t="s">
        <v>36</v>
      </c>
      <c r="E294" s="111">
        <v>13095</v>
      </c>
      <c r="F294" s="158"/>
      <c r="G294" s="112">
        <f t="shared" si="4"/>
        <v>204341251.93780023</v>
      </c>
    </row>
    <row r="295" spans="1:7" s="7" customFormat="1" ht="18" thickTop="1" thickBot="1" x14ac:dyDescent="0.25">
      <c r="A295" s="10"/>
      <c r="B295" s="119">
        <v>46203</v>
      </c>
      <c r="C295" s="120"/>
      <c r="D295" s="110" t="s">
        <v>26</v>
      </c>
      <c r="E295" s="111">
        <v>67703.55</v>
      </c>
      <c r="F295" s="158"/>
      <c r="G295" s="112">
        <f t="shared" si="4"/>
        <v>204408955.48780024</v>
      </c>
    </row>
    <row r="296" spans="1:7" s="7" customFormat="1" ht="18" thickTop="1" thickBot="1" x14ac:dyDescent="0.25">
      <c r="A296" s="10"/>
      <c r="B296" s="119">
        <v>46203</v>
      </c>
      <c r="C296" s="120"/>
      <c r="D296" s="110" t="s">
        <v>57</v>
      </c>
      <c r="E296" s="111">
        <v>148886.76999999999</v>
      </c>
      <c r="F296" s="158"/>
      <c r="G296" s="112">
        <f t="shared" si="4"/>
        <v>204557842.25780025</v>
      </c>
    </row>
    <row r="297" spans="1:7" s="7" customFormat="1" ht="61.5" thickTop="1" thickBot="1" x14ac:dyDescent="0.25">
      <c r="A297" s="10"/>
      <c r="B297" s="119">
        <v>46203</v>
      </c>
      <c r="C297" s="120"/>
      <c r="D297" s="110" t="s">
        <v>103</v>
      </c>
      <c r="E297" s="111">
        <v>12500</v>
      </c>
      <c r="F297" s="158"/>
      <c r="G297" s="112">
        <f t="shared" si="4"/>
        <v>204570342.25780025</v>
      </c>
    </row>
    <row r="298" spans="1:7" s="7" customFormat="1" ht="76.5" thickTop="1" thickBot="1" x14ac:dyDescent="0.25">
      <c r="A298" s="10"/>
      <c r="B298" s="119">
        <v>46203</v>
      </c>
      <c r="C298" s="120"/>
      <c r="D298" s="110" t="s">
        <v>104</v>
      </c>
      <c r="E298" s="111">
        <v>3000</v>
      </c>
      <c r="F298" s="158"/>
      <c r="G298" s="112">
        <f t="shared" si="4"/>
        <v>204573342.25780025</v>
      </c>
    </row>
    <row r="299" spans="1:7" s="7" customFormat="1" ht="76.5" thickTop="1" thickBot="1" x14ac:dyDescent="0.25">
      <c r="A299" s="10"/>
      <c r="B299" s="119">
        <v>46203</v>
      </c>
      <c r="C299" s="120"/>
      <c r="D299" s="110" t="s">
        <v>105</v>
      </c>
      <c r="E299" s="111">
        <v>3000</v>
      </c>
      <c r="F299" s="158"/>
      <c r="G299" s="112">
        <f t="shared" si="4"/>
        <v>204576342.25780025</v>
      </c>
    </row>
    <row r="300" spans="1:7" s="7" customFormat="1" ht="18" thickTop="1" thickBot="1" x14ac:dyDescent="0.25">
      <c r="A300" s="10"/>
      <c r="B300" s="119">
        <v>46203</v>
      </c>
      <c r="C300" s="120"/>
      <c r="D300" s="110" t="s">
        <v>21</v>
      </c>
      <c r="E300" s="111"/>
      <c r="F300" s="158">
        <v>776433.55</v>
      </c>
      <c r="G300" s="112">
        <f t="shared" si="4"/>
        <v>203799908.70780024</v>
      </c>
    </row>
    <row r="301" spans="1:7" s="7" customFormat="1" ht="17.25" thickTop="1" x14ac:dyDescent="0.2">
      <c r="A301" s="10"/>
      <c r="B301" s="119"/>
      <c r="C301" s="120"/>
      <c r="D301" s="110"/>
      <c r="E301" s="111"/>
      <c r="F301" s="158"/>
      <c r="G301" s="112">
        <f t="shared" si="4"/>
        <v>203799908.70780024</v>
      </c>
    </row>
    <row r="302" spans="1:7" s="7" customFormat="1" ht="18" hidden="1" thickTop="1" thickBot="1" x14ac:dyDescent="0.25">
      <c r="A302" s="10"/>
      <c r="B302" s="119"/>
      <c r="C302" s="120"/>
      <c r="D302" s="193"/>
      <c r="E302" s="194"/>
      <c r="F302" s="195"/>
      <c r="G302" s="112">
        <f t="shared" si="4"/>
        <v>203799908.70780024</v>
      </c>
    </row>
    <row r="303" spans="1:7" s="7" customFormat="1" ht="18" hidden="1" thickTop="1" thickBot="1" x14ac:dyDescent="0.25">
      <c r="A303" s="10"/>
      <c r="B303" s="119"/>
      <c r="C303" s="120"/>
      <c r="D303" s="193"/>
      <c r="E303" s="194"/>
      <c r="F303" s="195"/>
      <c r="G303" s="112">
        <f t="shared" si="4"/>
        <v>203799908.70780024</v>
      </c>
    </row>
    <row r="304" spans="1:7" s="7" customFormat="1" ht="18" hidden="1" thickTop="1" thickBot="1" x14ac:dyDescent="0.25">
      <c r="A304" s="10"/>
      <c r="B304" s="119"/>
      <c r="C304" s="120"/>
      <c r="D304" s="193"/>
      <c r="E304" s="194"/>
      <c r="F304" s="195"/>
      <c r="G304" s="112">
        <f t="shared" si="4"/>
        <v>203799908.70780024</v>
      </c>
    </row>
    <row r="305" spans="1:7" s="7" customFormat="1" ht="18" hidden="1" thickTop="1" thickBot="1" x14ac:dyDescent="0.25">
      <c r="A305" s="10"/>
      <c r="B305" s="119"/>
      <c r="C305" s="120"/>
      <c r="D305" s="193"/>
      <c r="E305" s="194"/>
      <c r="F305" s="195"/>
      <c r="G305" s="112">
        <f t="shared" si="4"/>
        <v>203799908.70780024</v>
      </c>
    </row>
    <row r="306" spans="1:7" s="7" customFormat="1" ht="18" hidden="1" thickTop="1" thickBot="1" x14ac:dyDescent="0.25">
      <c r="A306" s="10"/>
      <c r="B306" s="119"/>
      <c r="C306" s="120"/>
      <c r="D306" s="193"/>
      <c r="E306" s="194"/>
      <c r="F306" s="195"/>
      <c r="G306" s="112">
        <f t="shared" si="4"/>
        <v>203799908.70780024</v>
      </c>
    </row>
    <row r="307" spans="1:7" s="7" customFormat="1" ht="18" hidden="1" thickTop="1" thickBot="1" x14ac:dyDescent="0.25">
      <c r="A307" s="10"/>
      <c r="B307" s="119"/>
      <c r="C307" s="120"/>
      <c r="D307" s="193"/>
      <c r="E307" s="194"/>
      <c r="F307" s="195"/>
      <c r="G307" s="112">
        <f t="shared" si="4"/>
        <v>203799908.70780024</v>
      </c>
    </row>
    <row r="308" spans="1:7" s="7" customFormat="1" ht="18" hidden="1" thickTop="1" thickBot="1" x14ac:dyDescent="0.25">
      <c r="A308" s="10"/>
      <c r="B308" s="119"/>
      <c r="C308" s="120"/>
      <c r="D308" s="193"/>
      <c r="E308" s="194"/>
      <c r="F308" s="195"/>
      <c r="G308" s="112">
        <f t="shared" si="4"/>
        <v>203799908.70780024</v>
      </c>
    </row>
    <row r="309" spans="1:7" s="7" customFormat="1" ht="18" hidden="1" thickTop="1" thickBot="1" x14ac:dyDescent="0.25">
      <c r="A309" s="10"/>
      <c r="B309" s="119"/>
      <c r="C309" s="120"/>
      <c r="D309" s="193"/>
      <c r="E309" s="194"/>
      <c r="F309" s="195"/>
      <c r="G309" s="112">
        <f t="shared" si="4"/>
        <v>203799908.70780024</v>
      </c>
    </row>
    <row r="310" spans="1:7" s="7" customFormat="1" ht="18" hidden="1" thickTop="1" thickBot="1" x14ac:dyDescent="0.25">
      <c r="A310" s="10"/>
      <c r="B310" s="119"/>
      <c r="C310" s="120"/>
      <c r="D310" s="193"/>
      <c r="E310" s="194"/>
      <c r="F310" s="195"/>
      <c r="G310" s="112">
        <f t="shared" si="4"/>
        <v>203799908.70780024</v>
      </c>
    </row>
    <row r="311" spans="1:7" s="7" customFormat="1" ht="18" hidden="1" thickTop="1" thickBot="1" x14ac:dyDescent="0.25">
      <c r="A311" s="10"/>
      <c r="B311" s="119"/>
      <c r="C311" s="120"/>
      <c r="D311" s="193"/>
      <c r="E311" s="194"/>
      <c r="F311" s="195"/>
      <c r="G311" s="112">
        <f t="shared" si="4"/>
        <v>203799908.70780024</v>
      </c>
    </row>
    <row r="312" spans="1:7" s="7" customFormat="1" ht="18" hidden="1" thickTop="1" thickBot="1" x14ac:dyDescent="0.25">
      <c r="A312" s="10"/>
      <c r="B312" s="119"/>
      <c r="C312" s="120"/>
      <c r="D312" s="193"/>
      <c r="E312" s="194"/>
      <c r="F312" s="195"/>
      <c r="G312" s="112">
        <f t="shared" si="4"/>
        <v>203799908.70780024</v>
      </c>
    </row>
    <row r="313" spans="1:7" s="7" customFormat="1" ht="18" hidden="1" thickTop="1" thickBot="1" x14ac:dyDescent="0.25">
      <c r="A313" s="10"/>
      <c r="B313" s="119"/>
      <c r="C313" s="120"/>
      <c r="D313" s="193"/>
      <c r="E313" s="194"/>
      <c r="F313" s="195"/>
      <c r="G313" s="112">
        <f t="shared" si="4"/>
        <v>203799908.70780024</v>
      </c>
    </row>
    <row r="314" spans="1:7" s="7" customFormat="1" ht="18" hidden="1" thickTop="1" thickBot="1" x14ac:dyDescent="0.25">
      <c r="A314" s="10"/>
      <c r="B314" s="119"/>
      <c r="C314" s="120"/>
      <c r="D314" s="193"/>
      <c r="E314" s="194"/>
      <c r="F314" s="195"/>
      <c r="G314" s="112">
        <f t="shared" si="4"/>
        <v>203799908.70780024</v>
      </c>
    </row>
    <row r="315" spans="1:7" s="7" customFormat="1" ht="18" hidden="1" thickTop="1" thickBot="1" x14ac:dyDescent="0.25">
      <c r="A315" s="10"/>
      <c r="B315" s="119"/>
      <c r="C315" s="120"/>
      <c r="D315" s="193"/>
      <c r="E315" s="194"/>
      <c r="F315" s="195"/>
      <c r="G315" s="112">
        <f t="shared" si="4"/>
        <v>203799908.70780024</v>
      </c>
    </row>
    <row r="316" spans="1:7" s="7" customFormat="1" ht="18" hidden="1" thickTop="1" thickBot="1" x14ac:dyDescent="0.25">
      <c r="A316" s="10"/>
      <c r="B316" s="119"/>
      <c r="C316" s="120"/>
      <c r="D316" s="193"/>
      <c r="E316" s="194"/>
      <c r="F316" s="195"/>
      <c r="G316" s="112">
        <f t="shared" si="4"/>
        <v>203799908.70780024</v>
      </c>
    </row>
    <row r="317" spans="1:7" s="7" customFormat="1" ht="27.75" hidden="1" customHeight="1" thickTop="1" thickBot="1" x14ac:dyDescent="0.25">
      <c r="A317" s="10"/>
      <c r="B317" s="119"/>
      <c r="C317" s="120"/>
      <c r="D317" s="193"/>
      <c r="E317" s="194"/>
      <c r="F317" s="195"/>
      <c r="G317" s="112">
        <f t="shared" si="4"/>
        <v>203799908.70780024</v>
      </c>
    </row>
    <row r="318" spans="1:7" s="7" customFormat="1" ht="18" hidden="1" thickTop="1" thickBot="1" x14ac:dyDescent="0.25">
      <c r="A318" s="10"/>
      <c r="B318" s="119"/>
      <c r="C318" s="120"/>
      <c r="D318" s="193"/>
      <c r="E318" s="194"/>
      <c r="F318" s="195"/>
      <c r="G318" s="112">
        <f t="shared" si="4"/>
        <v>203799908.70780024</v>
      </c>
    </row>
    <row r="319" spans="1:7" s="7" customFormat="1" ht="18" hidden="1" thickTop="1" thickBot="1" x14ac:dyDescent="0.25">
      <c r="A319" s="10"/>
      <c r="B319" s="119"/>
      <c r="C319" s="120"/>
      <c r="D319" s="193"/>
      <c r="E319" s="194"/>
      <c r="F319" s="195"/>
      <c r="G319" s="112">
        <f t="shared" si="4"/>
        <v>203799908.70780024</v>
      </c>
    </row>
    <row r="320" spans="1:7" s="7" customFormat="1" ht="18" hidden="1" thickTop="1" thickBot="1" x14ac:dyDescent="0.25">
      <c r="A320" s="10"/>
      <c r="B320" s="119"/>
      <c r="C320" s="120"/>
      <c r="D320" s="193"/>
      <c r="E320" s="194"/>
      <c r="F320" s="195"/>
      <c r="G320" s="112">
        <f t="shared" si="4"/>
        <v>203799908.70780024</v>
      </c>
    </row>
    <row r="321" spans="1:7" s="7" customFormat="1" ht="18" hidden="1" thickTop="1" thickBot="1" x14ac:dyDescent="0.25">
      <c r="A321" s="10"/>
      <c r="B321" s="119"/>
      <c r="C321" s="120"/>
      <c r="D321" s="193"/>
      <c r="E321" s="194"/>
      <c r="F321" s="195"/>
      <c r="G321" s="112">
        <f t="shared" si="4"/>
        <v>203799908.70780024</v>
      </c>
    </row>
    <row r="322" spans="1:7" s="7" customFormat="1" ht="18" hidden="1" thickTop="1" thickBot="1" x14ac:dyDescent="0.25">
      <c r="A322" s="10"/>
      <c r="B322" s="119"/>
      <c r="C322" s="120"/>
      <c r="D322" s="193"/>
      <c r="E322" s="194"/>
      <c r="F322" s="195"/>
      <c r="G322" s="112">
        <f t="shared" si="4"/>
        <v>203799908.70780024</v>
      </c>
    </row>
    <row r="323" spans="1:7" s="7" customFormat="1" ht="18" hidden="1" thickTop="1" thickBot="1" x14ac:dyDescent="0.25">
      <c r="A323" s="10"/>
      <c r="B323" s="119"/>
      <c r="C323" s="120"/>
      <c r="D323" s="193"/>
      <c r="E323" s="194"/>
      <c r="F323" s="195"/>
      <c r="G323" s="112">
        <f t="shared" si="4"/>
        <v>203799908.70780024</v>
      </c>
    </row>
    <row r="324" spans="1:7" s="7" customFormat="1" ht="18" hidden="1" thickTop="1" thickBot="1" x14ac:dyDescent="0.25">
      <c r="A324" s="10"/>
      <c r="B324" s="119"/>
      <c r="C324" s="120"/>
      <c r="D324" s="193"/>
      <c r="E324" s="194"/>
      <c r="F324" s="195"/>
      <c r="G324" s="112">
        <f t="shared" si="4"/>
        <v>203799908.70780024</v>
      </c>
    </row>
    <row r="325" spans="1:7" s="7" customFormat="1" ht="18" hidden="1" thickTop="1" thickBot="1" x14ac:dyDescent="0.25">
      <c r="A325" s="10"/>
      <c r="B325" s="119"/>
      <c r="C325" s="120"/>
      <c r="D325" s="193"/>
      <c r="E325" s="194"/>
      <c r="F325" s="195"/>
      <c r="G325" s="112">
        <f t="shared" si="4"/>
        <v>203799908.70780024</v>
      </c>
    </row>
    <row r="326" spans="1:7" s="7" customFormat="1" ht="18" hidden="1" thickTop="1" thickBot="1" x14ac:dyDescent="0.25">
      <c r="A326" s="10"/>
      <c r="B326" s="119"/>
      <c r="C326" s="120"/>
      <c r="D326" s="193"/>
      <c r="E326" s="194"/>
      <c r="F326" s="195"/>
      <c r="G326" s="112">
        <f t="shared" si="4"/>
        <v>203799908.70780024</v>
      </c>
    </row>
    <row r="327" spans="1:7" s="7" customFormat="1" ht="18" hidden="1" thickTop="1" thickBot="1" x14ac:dyDescent="0.25">
      <c r="A327" s="10"/>
      <c r="B327" s="119"/>
      <c r="C327" s="120"/>
      <c r="D327" s="193"/>
      <c r="E327" s="194"/>
      <c r="F327" s="195"/>
      <c r="G327" s="112">
        <f t="shared" si="4"/>
        <v>203799908.70780024</v>
      </c>
    </row>
    <row r="328" spans="1:7" s="7" customFormat="1" ht="18" hidden="1" thickTop="1" thickBot="1" x14ac:dyDescent="0.25">
      <c r="A328" s="10"/>
      <c r="B328" s="119"/>
      <c r="C328" s="120"/>
      <c r="D328" s="193"/>
      <c r="E328" s="194"/>
      <c r="F328" s="195"/>
      <c r="G328" s="112">
        <f t="shared" si="4"/>
        <v>203799908.70780024</v>
      </c>
    </row>
    <row r="329" spans="1:7" s="7" customFormat="1" ht="18" hidden="1" thickTop="1" thickBot="1" x14ac:dyDescent="0.25">
      <c r="A329" s="10"/>
      <c r="B329" s="119"/>
      <c r="C329" s="120"/>
      <c r="D329" s="193"/>
      <c r="E329" s="194"/>
      <c r="F329" s="195"/>
      <c r="G329" s="112">
        <f t="shared" si="4"/>
        <v>203799908.70780024</v>
      </c>
    </row>
    <row r="330" spans="1:7" s="7" customFormat="1" ht="18" hidden="1" thickTop="1" thickBot="1" x14ac:dyDescent="0.25">
      <c r="A330" s="10"/>
      <c r="B330" s="119"/>
      <c r="C330" s="120"/>
      <c r="D330" s="193"/>
      <c r="E330" s="194"/>
      <c r="F330" s="195"/>
      <c r="G330" s="112">
        <f t="shared" si="4"/>
        <v>203799908.70780024</v>
      </c>
    </row>
    <row r="331" spans="1:7" s="7" customFormat="1" ht="18" hidden="1" thickTop="1" thickBot="1" x14ac:dyDescent="0.25">
      <c r="A331" s="10"/>
      <c r="B331" s="119"/>
      <c r="C331" s="120"/>
      <c r="D331" s="193"/>
      <c r="E331" s="194"/>
      <c r="F331" s="195"/>
      <c r="G331" s="112">
        <f t="shared" si="4"/>
        <v>203799908.70780024</v>
      </c>
    </row>
    <row r="332" spans="1:7" s="7" customFormat="1" ht="18" hidden="1" thickTop="1" thickBot="1" x14ac:dyDescent="0.25">
      <c r="A332" s="10"/>
      <c r="B332" s="119"/>
      <c r="C332" s="120"/>
      <c r="D332" s="193"/>
      <c r="E332" s="194"/>
      <c r="F332" s="195"/>
      <c r="G332" s="112">
        <f t="shared" si="4"/>
        <v>203799908.70780024</v>
      </c>
    </row>
    <row r="333" spans="1:7" s="7" customFormat="1" ht="18" hidden="1" thickTop="1" thickBot="1" x14ac:dyDescent="0.25">
      <c r="A333" s="10"/>
      <c r="B333" s="119"/>
      <c r="C333" s="120"/>
      <c r="D333" s="193"/>
      <c r="E333" s="194"/>
      <c r="F333" s="195"/>
      <c r="G333" s="112">
        <f t="shared" si="4"/>
        <v>203799908.70780024</v>
      </c>
    </row>
    <row r="334" spans="1:7" s="7" customFormat="1" ht="18" hidden="1" thickTop="1" thickBot="1" x14ac:dyDescent="0.25">
      <c r="A334" s="10"/>
      <c r="B334" s="119"/>
      <c r="C334" s="120"/>
      <c r="D334" s="193"/>
      <c r="E334" s="194"/>
      <c r="F334" s="195"/>
      <c r="G334" s="112">
        <f t="shared" si="4"/>
        <v>203799908.70780024</v>
      </c>
    </row>
    <row r="335" spans="1:7" s="7" customFormat="1" ht="18" hidden="1" thickTop="1" thickBot="1" x14ac:dyDescent="0.25">
      <c r="A335" s="10"/>
      <c r="B335" s="119"/>
      <c r="C335" s="120"/>
      <c r="D335" s="193"/>
      <c r="E335" s="194"/>
      <c r="F335" s="195"/>
      <c r="G335" s="112">
        <f t="shared" si="4"/>
        <v>203799908.70780024</v>
      </c>
    </row>
    <row r="336" spans="1:7" s="7" customFormat="1" ht="18" hidden="1" thickTop="1" thickBot="1" x14ac:dyDescent="0.25">
      <c r="A336" s="10"/>
      <c r="B336" s="119"/>
      <c r="C336" s="120"/>
      <c r="D336" s="193"/>
      <c r="E336" s="194"/>
      <c r="F336" s="195"/>
      <c r="G336" s="112">
        <f t="shared" si="4"/>
        <v>203799908.70780024</v>
      </c>
    </row>
    <row r="337" spans="1:8" s="7" customFormat="1" ht="18" hidden="1" thickTop="1" thickBot="1" x14ac:dyDescent="0.25">
      <c r="A337" s="10"/>
      <c r="B337" s="119"/>
      <c r="C337" s="120"/>
      <c r="D337" s="193"/>
      <c r="E337" s="194"/>
      <c r="F337" s="195"/>
      <c r="G337" s="112">
        <f t="shared" si="4"/>
        <v>203799908.70780024</v>
      </c>
    </row>
    <row r="338" spans="1:8" s="7" customFormat="1" ht="18" hidden="1" thickTop="1" thickBot="1" x14ac:dyDescent="0.25">
      <c r="A338" s="10"/>
      <c r="B338" s="119"/>
      <c r="C338" s="120"/>
      <c r="D338" s="193"/>
      <c r="E338" s="194"/>
      <c r="F338" s="195"/>
      <c r="G338" s="112">
        <f t="shared" si="4"/>
        <v>203799908.70780024</v>
      </c>
    </row>
    <row r="339" spans="1:8" s="7" customFormat="1" ht="18" hidden="1" thickTop="1" thickBot="1" x14ac:dyDescent="0.25">
      <c r="A339" s="10"/>
      <c r="B339" s="119"/>
      <c r="C339" s="120"/>
      <c r="D339" s="193"/>
      <c r="E339" s="194"/>
      <c r="F339" s="195"/>
      <c r="G339" s="112">
        <f t="shared" ref="G339:G349" si="5">G338+E339-F339</f>
        <v>203799908.70780024</v>
      </c>
    </row>
    <row r="340" spans="1:8" s="7" customFormat="1" ht="18" hidden="1" thickTop="1" thickBot="1" x14ac:dyDescent="0.25">
      <c r="A340" s="10"/>
      <c r="B340" s="119"/>
      <c r="C340" s="120"/>
      <c r="D340" s="193"/>
      <c r="E340" s="194"/>
      <c r="F340" s="195"/>
      <c r="G340" s="112">
        <f t="shared" si="5"/>
        <v>203799908.70780024</v>
      </c>
    </row>
    <row r="341" spans="1:8" s="7" customFormat="1" ht="18" hidden="1" thickTop="1" thickBot="1" x14ac:dyDescent="0.25">
      <c r="A341" s="10"/>
      <c r="B341" s="119"/>
      <c r="C341" s="120"/>
      <c r="D341" s="193"/>
      <c r="E341" s="194"/>
      <c r="F341" s="195"/>
      <c r="G341" s="112">
        <f t="shared" si="5"/>
        <v>203799908.70780024</v>
      </c>
    </row>
    <row r="342" spans="1:8" s="7" customFormat="1" ht="18" hidden="1" thickTop="1" thickBot="1" x14ac:dyDescent="0.25">
      <c r="A342" s="10"/>
      <c r="B342" s="119"/>
      <c r="C342" s="120"/>
      <c r="D342" s="193"/>
      <c r="E342" s="194"/>
      <c r="F342" s="195"/>
      <c r="G342" s="112">
        <f t="shared" si="5"/>
        <v>203799908.70780024</v>
      </c>
    </row>
    <row r="343" spans="1:8" s="7" customFormat="1" ht="18" hidden="1" thickTop="1" thickBot="1" x14ac:dyDescent="0.25">
      <c r="A343" s="10"/>
      <c r="B343" s="119"/>
      <c r="C343" s="120"/>
      <c r="D343" s="193"/>
      <c r="E343" s="194"/>
      <c r="F343" s="195"/>
      <c r="G343" s="112">
        <f t="shared" si="5"/>
        <v>203799908.70780024</v>
      </c>
    </row>
    <row r="344" spans="1:8" s="7" customFormat="1" ht="18" hidden="1" thickTop="1" thickBot="1" x14ac:dyDescent="0.25">
      <c r="A344" s="10"/>
      <c r="B344" s="119"/>
      <c r="C344" s="120"/>
      <c r="D344" s="193"/>
      <c r="E344" s="194"/>
      <c r="F344" s="195"/>
      <c r="G344" s="112">
        <f t="shared" si="5"/>
        <v>203799908.70780024</v>
      </c>
    </row>
    <row r="345" spans="1:8" s="7" customFormat="1" ht="18" hidden="1" thickTop="1" thickBot="1" x14ac:dyDescent="0.25">
      <c r="A345" s="10"/>
      <c r="B345" s="119"/>
      <c r="C345" s="120"/>
      <c r="D345" s="193"/>
      <c r="E345" s="194"/>
      <c r="F345" s="195"/>
      <c r="G345" s="112">
        <f t="shared" si="5"/>
        <v>203799908.70780024</v>
      </c>
    </row>
    <row r="346" spans="1:8" s="7" customFormat="1" ht="18" hidden="1" thickTop="1" thickBot="1" x14ac:dyDescent="0.25">
      <c r="A346" s="10"/>
      <c r="B346" s="119"/>
      <c r="C346" s="120"/>
      <c r="D346" s="193"/>
      <c r="E346" s="194"/>
      <c r="F346" s="195"/>
      <c r="G346" s="112">
        <f t="shared" si="5"/>
        <v>203799908.70780024</v>
      </c>
    </row>
    <row r="347" spans="1:8" s="7" customFormat="1" ht="18" hidden="1" thickTop="1" thickBot="1" x14ac:dyDescent="0.25">
      <c r="A347" s="10"/>
      <c r="B347" s="119"/>
      <c r="C347" s="120"/>
      <c r="D347" s="193"/>
      <c r="E347" s="194"/>
      <c r="F347" s="195"/>
      <c r="G347" s="112">
        <f t="shared" si="5"/>
        <v>203799908.70780024</v>
      </c>
    </row>
    <row r="348" spans="1:8" s="7" customFormat="1" ht="18" hidden="1" thickTop="1" thickBot="1" x14ac:dyDescent="0.25">
      <c r="A348" s="10"/>
      <c r="B348" s="119"/>
      <c r="C348" s="120"/>
      <c r="D348" s="193"/>
      <c r="E348" s="194"/>
      <c r="F348" s="195"/>
      <c r="G348" s="112">
        <f t="shared" si="5"/>
        <v>203799908.70780024</v>
      </c>
    </row>
    <row r="349" spans="1:8" s="7" customFormat="1" ht="18" hidden="1" thickTop="1" thickBot="1" x14ac:dyDescent="0.25">
      <c r="A349" s="10"/>
      <c r="B349" s="119"/>
      <c r="C349" s="120"/>
      <c r="D349" s="193"/>
      <c r="E349" s="194"/>
      <c r="F349" s="195"/>
      <c r="G349" s="112">
        <f t="shared" si="5"/>
        <v>203799908.70780024</v>
      </c>
    </row>
    <row r="350" spans="1:8" ht="17.25" thickBot="1" x14ac:dyDescent="0.25">
      <c r="A350" s="23"/>
      <c r="B350" s="189"/>
      <c r="C350" s="190"/>
      <c r="D350" s="190" t="s">
        <v>8</v>
      </c>
      <c r="E350" s="191">
        <f>SUM(E18:E349)</f>
        <v>48543524.709999993</v>
      </c>
      <c r="F350" s="192">
        <f>SUM(F18:F349)</f>
        <v>32860199.179999996</v>
      </c>
      <c r="G350" s="192">
        <f>G17+E350-F350</f>
        <v>203799908.70780015</v>
      </c>
      <c r="H350" s="22">
        <f>+G350-'[1]CTA. RECOLECTORA (010) y 3000'!$G$2216</f>
        <v>0</v>
      </c>
    </row>
    <row r="351" spans="1:8" ht="16.5" x14ac:dyDescent="0.2">
      <c r="A351" s="5"/>
      <c r="B351" s="121"/>
      <c r="C351" s="121"/>
      <c r="D351" s="121"/>
      <c r="E351" s="122"/>
      <c r="F351" s="181"/>
      <c r="G351" s="122"/>
    </row>
    <row r="352" spans="1:8" ht="16.5" x14ac:dyDescent="0.2">
      <c r="A352" s="5"/>
      <c r="B352" s="121"/>
      <c r="C352" s="123" t="s">
        <v>28</v>
      </c>
      <c r="D352" s="124"/>
      <c r="E352" s="80"/>
      <c r="F352" s="182"/>
      <c r="G352" s="122"/>
    </row>
    <row r="353" spans="1:8" ht="16.5" x14ac:dyDescent="0.2">
      <c r="A353" s="5"/>
      <c r="B353" s="121"/>
      <c r="C353" s="123" t="s">
        <v>30</v>
      </c>
      <c r="D353" s="124"/>
      <c r="E353" s="80"/>
      <c r="F353" s="182"/>
      <c r="G353" s="122"/>
    </row>
    <row r="354" spans="1:8" ht="16.5" x14ac:dyDescent="0.2">
      <c r="A354" s="5"/>
      <c r="B354" s="121"/>
      <c r="C354" s="123"/>
      <c r="D354" s="77" t="s">
        <v>33</v>
      </c>
      <c r="E354" s="123"/>
      <c r="G354" s="164"/>
    </row>
    <row r="355" spans="1:8" ht="16.5" x14ac:dyDescent="0.2">
      <c r="A355" s="5"/>
      <c r="B355" s="121"/>
      <c r="C355" s="124"/>
      <c r="D355" s="77" t="s">
        <v>28</v>
      </c>
      <c r="E355" s="78" t="s">
        <v>35</v>
      </c>
      <c r="G355" s="77" t="s">
        <v>34</v>
      </c>
    </row>
    <row r="356" spans="1:8" ht="16.5" x14ac:dyDescent="0.2">
      <c r="A356" s="5"/>
      <c r="B356" s="121"/>
      <c r="C356" s="124"/>
      <c r="D356" s="77" t="s">
        <v>30</v>
      </c>
      <c r="E356" s="77" t="s">
        <v>29</v>
      </c>
      <c r="G356" s="77" t="s">
        <v>32</v>
      </c>
    </row>
    <row r="357" spans="1:8" ht="16.5" x14ac:dyDescent="0.2">
      <c r="A357" s="5"/>
      <c r="B357" s="121"/>
      <c r="C357" s="124"/>
      <c r="D357" s="77" t="s">
        <v>31</v>
      </c>
      <c r="E357" s="77" t="s">
        <v>74</v>
      </c>
      <c r="G357" s="77" t="s">
        <v>52</v>
      </c>
    </row>
    <row r="358" spans="1:8" ht="16.5" x14ac:dyDescent="0.2">
      <c r="A358" s="5"/>
      <c r="B358" s="121"/>
      <c r="C358" s="124"/>
      <c r="D358" s="80"/>
      <c r="E358" s="77" t="s">
        <v>75</v>
      </c>
      <c r="F358" s="181"/>
      <c r="G358" s="77" t="s">
        <v>42</v>
      </c>
      <c r="H358" s="22"/>
    </row>
    <row r="359" spans="1:8" ht="16.5" x14ac:dyDescent="0.2">
      <c r="A359" s="5"/>
      <c r="B359" s="121"/>
      <c r="C359" s="124"/>
      <c r="D359" s="80"/>
      <c r="F359" s="181"/>
      <c r="G359" s="122"/>
    </row>
    <row r="360" spans="1:8" ht="16.5" x14ac:dyDescent="0.2">
      <c r="A360" s="5"/>
      <c r="B360" s="121"/>
      <c r="C360" s="124"/>
      <c r="D360" s="80"/>
      <c r="F360" s="181"/>
      <c r="G360" s="122"/>
    </row>
    <row r="361" spans="1:8" ht="16.5" x14ac:dyDescent="0.2">
      <c r="A361" s="5"/>
      <c r="B361" s="121"/>
      <c r="C361" s="124"/>
      <c r="D361" s="80"/>
      <c r="F361" s="181"/>
      <c r="G361" s="122"/>
    </row>
    <row r="362" spans="1:8" ht="16.5" x14ac:dyDescent="0.2">
      <c r="A362" s="5"/>
      <c r="B362" s="121"/>
      <c r="C362" s="121"/>
      <c r="F362" s="181"/>
      <c r="G362" s="122"/>
    </row>
    <row r="363" spans="1:8" ht="16.5" x14ac:dyDescent="0.2">
      <c r="A363" s="5"/>
      <c r="B363" s="121"/>
      <c r="C363" s="121"/>
      <c r="E363" s="80"/>
      <c r="F363" s="181"/>
      <c r="G363" s="122"/>
    </row>
    <row r="364" spans="1:8" ht="16.5" x14ac:dyDescent="0.2">
      <c r="A364" s="5"/>
      <c r="B364" s="5"/>
      <c r="C364" s="5"/>
      <c r="F364" s="184"/>
      <c r="G364" s="8"/>
    </row>
    <row r="365" spans="1:8" ht="16.5" x14ac:dyDescent="0.2">
      <c r="A365" s="5"/>
      <c r="B365" s="5"/>
      <c r="C365" s="5"/>
      <c r="F365" s="184"/>
      <c r="G365" s="8"/>
    </row>
    <row r="366" spans="1:8" ht="16.5" x14ac:dyDescent="0.2">
      <c r="A366" s="5"/>
      <c r="B366" s="5"/>
      <c r="C366" s="5"/>
      <c r="E366" s="8"/>
      <c r="F366" s="184"/>
      <c r="G366" s="8"/>
    </row>
    <row r="367" spans="1:8" x14ac:dyDescent="0.2">
      <c r="A367" s="9"/>
      <c r="B367" s="9"/>
      <c r="C367" s="9"/>
      <c r="D367" s="9"/>
      <c r="E367" s="9"/>
      <c r="F367" s="185"/>
      <c r="G367" s="9"/>
    </row>
    <row r="368" spans="1:8" x14ac:dyDescent="0.2">
      <c r="A368" s="9"/>
      <c r="B368" s="9"/>
      <c r="C368" s="9"/>
      <c r="D368" s="9"/>
      <c r="E368" s="9"/>
      <c r="F368" s="185"/>
      <c r="G368" s="9"/>
    </row>
    <row r="369" spans="1:7" x14ac:dyDescent="0.2">
      <c r="A369" s="9"/>
      <c r="B369" s="9"/>
      <c r="C369" s="9"/>
      <c r="D369" s="9"/>
      <c r="E369" s="9"/>
      <c r="F369" s="185"/>
      <c r="G369" s="9"/>
    </row>
    <row r="388" spans="1:1" ht="13.5" thickBot="1" x14ac:dyDescent="0.25"/>
    <row r="389" spans="1:1" ht="15" x14ac:dyDescent="0.2">
      <c r="A389" s="2"/>
    </row>
  </sheetData>
  <autoFilter ref="B1:H389" xr:uid="{00000000-0009-0000-0000-000000000000}"/>
  <mergeCells count="9">
    <mergeCell ref="A5:G5"/>
    <mergeCell ref="B14:F14"/>
    <mergeCell ref="B13:G13"/>
    <mergeCell ref="A13:A16"/>
    <mergeCell ref="B15:F15"/>
    <mergeCell ref="A6:G6"/>
    <mergeCell ref="A7:G7"/>
    <mergeCell ref="A8:G8"/>
    <mergeCell ref="A9:G9"/>
  </mergeCells>
  <phoneticPr fontId="3" type="noConversion"/>
  <printOptions horizontalCentered="1"/>
  <pageMargins left="0.23622047244094491" right="0.23622047244094491" top="0.74803149606299213" bottom="0.74803149606299213" header="0.31496062992125984" footer="0.31496062992125984"/>
  <pageSetup scale="50" fitToHeight="0" orientation="portrait" r:id="rId1"/>
  <headerFooter alignWithMargins="0">
    <oddFooter>Página &amp;P</oddFooter>
  </headerFooter>
  <rowBreaks count="5" manualBreakCount="5">
    <brk id="61" max="6" man="1"/>
    <brk id="111" max="6" man="1"/>
    <brk id="163" max="6" man="1"/>
    <brk id="225" max="6" man="1"/>
    <brk id="284" max="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>
    <tabColor rgb="FFFFC000"/>
  </sheetPr>
  <dimension ref="A1:CQ323"/>
  <sheetViews>
    <sheetView view="pageBreakPreview" topLeftCell="B222" zoomScale="60" zoomScaleNormal="80" workbookViewId="0">
      <selection activeCell="J275" sqref="J275"/>
    </sheetView>
  </sheetViews>
  <sheetFormatPr baseColWidth="10" defaultColWidth="9.140625" defaultRowHeight="12.75" x14ac:dyDescent="0.2"/>
  <cols>
    <col min="1" max="1" width="0" style="11" hidden="1" customWidth="1"/>
    <col min="2" max="2" width="1.5703125" style="11" customWidth="1"/>
    <col min="3" max="3" width="3.7109375" style="1" customWidth="1"/>
    <col min="4" max="4" width="17.42578125" style="1" customWidth="1"/>
    <col min="5" max="5" width="16" style="170" customWidth="1"/>
    <col min="6" max="6" width="46.7109375" style="1" customWidth="1"/>
    <col min="7" max="7" width="24" style="1" customWidth="1"/>
    <col min="8" max="9" width="23.5703125" style="1" customWidth="1"/>
    <col min="10" max="10" width="19.42578125" style="11" bestFit="1" customWidth="1"/>
    <col min="11" max="13" width="9.140625" style="11"/>
    <col min="14" max="16384" width="9.140625" style="1"/>
  </cols>
  <sheetData>
    <row r="1" spans="1:13" s="11" customFormat="1" ht="15" customHeight="1" x14ac:dyDescent="0.2">
      <c r="E1" s="165"/>
    </row>
    <row r="2" spans="1:13" s="11" customFormat="1" x14ac:dyDescent="0.2">
      <c r="E2" s="165"/>
    </row>
    <row r="3" spans="1:13" s="14" customFormat="1" ht="12" customHeight="1" x14ac:dyDescent="0.2">
      <c r="E3" s="166"/>
    </row>
    <row r="4" spans="1:13" s="15" customFormat="1" ht="18" customHeight="1" x14ac:dyDescent="0.3">
      <c r="B4" s="16"/>
      <c r="C4" s="16"/>
      <c r="D4" s="12"/>
      <c r="E4" s="167"/>
      <c r="F4" s="16"/>
      <c r="G4" s="16"/>
      <c r="H4" s="16"/>
      <c r="I4" s="16"/>
      <c r="J4" s="16"/>
      <c r="K4" s="16"/>
    </row>
    <row r="5" spans="1:13" s="13" customFormat="1" ht="18" customHeight="1" x14ac:dyDescent="0.2">
      <c r="A5" s="13" t="s">
        <v>9</v>
      </c>
      <c r="E5" s="12"/>
    </row>
    <row r="6" spans="1:13" s="15" customFormat="1" ht="15" customHeight="1" x14ac:dyDescent="0.3">
      <c r="B6" s="13"/>
      <c r="C6" s="222" t="s">
        <v>10</v>
      </c>
      <c r="D6" s="222"/>
      <c r="E6" s="222"/>
      <c r="F6" s="222"/>
      <c r="G6" s="222"/>
      <c r="H6" s="222"/>
      <c r="I6" s="222"/>
      <c r="J6" s="16"/>
      <c r="K6" s="16"/>
    </row>
    <row r="7" spans="1:13" s="14" customFormat="1" ht="18.75" x14ac:dyDescent="0.2">
      <c r="B7" s="15"/>
      <c r="C7" s="223" t="s">
        <v>18</v>
      </c>
      <c r="D7" s="223"/>
      <c r="E7" s="223"/>
      <c r="F7" s="223"/>
      <c r="G7" s="223"/>
      <c r="H7" s="223"/>
      <c r="I7" s="223"/>
    </row>
    <row r="8" spans="1:13" s="14" customFormat="1" ht="21" customHeight="1" x14ac:dyDescent="0.2">
      <c r="B8" s="15"/>
      <c r="C8" s="223" t="s">
        <v>3</v>
      </c>
      <c r="D8" s="223"/>
      <c r="E8" s="223"/>
      <c r="F8" s="223"/>
      <c r="G8" s="223"/>
      <c r="H8" s="223"/>
      <c r="I8" s="223"/>
    </row>
    <row r="9" spans="1:13" s="14" customFormat="1" ht="18.75" x14ac:dyDescent="0.2">
      <c r="C9" s="223" t="s">
        <v>76</v>
      </c>
      <c r="D9" s="223"/>
      <c r="E9" s="223"/>
      <c r="F9" s="223"/>
      <c r="G9" s="223"/>
      <c r="H9" s="223"/>
      <c r="I9" s="223"/>
    </row>
    <row r="10" spans="1:13" s="11" customFormat="1" ht="19.5" customHeight="1" thickBot="1" x14ac:dyDescent="0.25">
      <c r="E10" s="165"/>
    </row>
    <row r="11" spans="1:13" s="3" customFormat="1" ht="28.5" customHeight="1" thickTop="1" thickBot="1" x14ac:dyDescent="0.25">
      <c r="A11" s="7"/>
      <c r="B11" s="7"/>
      <c r="C11" s="224"/>
      <c r="D11" s="225" t="s">
        <v>16</v>
      </c>
      <c r="E11" s="225"/>
      <c r="F11" s="225"/>
      <c r="G11" s="225"/>
      <c r="H11" s="225"/>
      <c r="I11" s="225"/>
      <c r="J11" s="7"/>
      <c r="K11" s="7"/>
      <c r="L11" s="7"/>
      <c r="M11" s="7"/>
    </row>
    <row r="12" spans="1:13" s="3" customFormat="1" ht="18" customHeight="1" thickTop="1" thickBot="1" x14ac:dyDescent="0.25">
      <c r="A12" s="7"/>
      <c r="B12" s="7"/>
      <c r="C12" s="224"/>
      <c r="D12" s="226" t="s">
        <v>7</v>
      </c>
      <c r="E12" s="226"/>
      <c r="F12" s="226"/>
      <c r="G12" s="226"/>
      <c r="H12" s="226"/>
      <c r="I12" s="46">
        <f>+'[1]CTA. RECOLECTORA AUXILIAR 3001'!$J$1105</f>
        <v>-16331049.821800087</v>
      </c>
      <c r="J12" s="7"/>
      <c r="K12" s="7"/>
      <c r="L12" s="7"/>
      <c r="M12" s="7"/>
    </row>
    <row r="13" spans="1:13" s="3" customFormat="1" ht="33" customHeight="1" thickTop="1" thickBot="1" x14ac:dyDescent="0.25">
      <c r="A13" s="7"/>
      <c r="B13" s="7"/>
      <c r="C13" s="224"/>
      <c r="D13" s="57" t="s">
        <v>4</v>
      </c>
      <c r="E13" s="57" t="s">
        <v>5</v>
      </c>
      <c r="F13" s="57" t="s">
        <v>6</v>
      </c>
      <c r="G13" s="57" t="s">
        <v>0</v>
      </c>
      <c r="H13" s="57" t="s">
        <v>1</v>
      </c>
      <c r="I13" s="57" t="s">
        <v>2</v>
      </c>
      <c r="J13" s="7"/>
      <c r="K13" s="7"/>
      <c r="L13" s="7"/>
      <c r="M13" s="7"/>
    </row>
    <row r="14" spans="1:13" s="10" customFormat="1" ht="29.25" customHeight="1" thickTop="1" thickBot="1" x14ac:dyDescent="0.25">
      <c r="C14" s="139"/>
      <c r="D14" s="140"/>
      <c r="E14" s="168"/>
      <c r="F14" s="133">
        <f>+'INGRESOS CUENTA COLECT'!D17</f>
        <v>46173</v>
      </c>
      <c r="G14" s="141"/>
      <c r="H14" s="142">
        <v>0</v>
      </c>
      <c r="I14" s="56">
        <f>+I12</f>
        <v>-16331049.821800087</v>
      </c>
    </row>
    <row r="15" spans="1:13" s="6" customFormat="1" ht="31.5" customHeight="1" thickTop="1" thickBot="1" x14ac:dyDescent="0.25">
      <c r="C15" s="58"/>
      <c r="D15" s="60">
        <v>46174</v>
      </c>
      <c r="E15" s="61" t="s">
        <v>106</v>
      </c>
      <c r="F15" s="96" t="s">
        <v>21</v>
      </c>
      <c r="G15" s="98">
        <v>1344607.98</v>
      </c>
      <c r="H15" s="98"/>
      <c r="I15" s="40">
        <f>I14+G15-H15</f>
        <v>-14986441.841800086</v>
      </c>
    </row>
    <row r="16" spans="1:13" s="6" customFormat="1" ht="31.5" customHeight="1" thickTop="1" thickBot="1" x14ac:dyDescent="0.25">
      <c r="C16" s="129"/>
      <c r="D16" s="60">
        <v>46174</v>
      </c>
      <c r="E16" s="61" t="s">
        <v>106</v>
      </c>
      <c r="F16" s="96" t="s">
        <v>15</v>
      </c>
      <c r="G16" s="98"/>
      <c r="H16" s="98">
        <v>11977</v>
      </c>
      <c r="I16" s="40">
        <f t="shared" ref="I16:I146" si="0">I15+G16-H16</f>
        <v>-14998418.841800086</v>
      </c>
    </row>
    <row r="17" spans="3:9" s="6" customFormat="1" ht="24.75" customHeight="1" thickTop="1" thickBot="1" x14ac:dyDescent="0.25">
      <c r="C17" s="59"/>
      <c r="D17" s="60">
        <v>0</v>
      </c>
      <c r="E17" s="64">
        <v>0</v>
      </c>
      <c r="F17" s="96" t="s">
        <v>279</v>
      </c>
      <c r="G17" s="99"/>
      <c r="H17" s="99">
        <v>270680.2</v>
      </c>
      <c r="I17" s="40">
        <f t="shared" si="0"/>
        <v>-15269099.041800085</v>
      </c>
    </row>
    <row r="18" spans="3:9" s="6" customFormat="1" ht="30" thickTop="1" thickBot="1" x14ac:dyDescent="0.25">
      <c r="C18" s="59"/>
      <c r="D18" s="60"/>
      <c r="E18" s="61"/>
      <c r="F18" s="96" t="s">
        <v>15</v>
      </c>
      <c r="G18" s="99"/>
      <c r="H18" s="97">
        <v>6238.13</v>
      </c>
      <c r="I18" s="40">
        <f t="shared" si="0"/>
        <v>-15275337.171800086</v>
      </c>
    </row>
    <row r="19" spans="3:9" s="6" customFormat="1" ht="18" thickTop="1" thickBot="1" x14ac:dyDescent="0.25">
      <c r="C19" s="59"/>
      <c r="D19" s="60">
        <v>46175</v>
      </c>
      <c r="E19" s="64"/>
      <c r="F19" s="96"/>
      <c r="G19" s="99"/>
      <c r="H19" s="97"/>
      <c r="I19" s="40">
        <f t="shared" si="0"/>
        <v>-15275337.171800086</v>
      </c>
    </row>
    <row r="20" spans="3:9" s="6" customFormat="1" ht="30" thickTop="1" thickBot="1" x14ac:dyDescent="0.25">
      <c r="C20" s="59"/>
      <c r="D20" s="60">
        <v>46176</v>
      </c>
      <c r="E20" s="61"/>
      <c r="F20" s="96" t="s">
        <v>21</v>
      </c>
      <c r="G20" s="99">
        <v>5237547.03</v>
      </c>
      <c r="H20" s="97"/>
      <c r="I20" s="40">
        <f t="shared" si="0"/>
        <v>-10037790.141800087</v>
      </c>
    </row>
    <row r="21" spans="3:9" s="6" customFormat="1" ht="30" thickTop="1" thickBot="1" x14ac:dyDescent="0.25">
      <c r="C21" s="59"/>
      <c r="D21" s="60">
        <v>46176</v>
      </c>
      <c r="E21" s="64" t="s">
        <v>107</v>
      </c>
      <c r="F21" s="96" t="s">
        <v>21</v>
      </c>
      <c r="G21" s="99">
        <v>1996973.93</v>
      </c>
      <c r="H21" s="97"/>
      <c r="I21" s="40">
        <f t="shared" si="0"/>
        <v>-8040816.2118000872</v>
      </c>
    </row>
    <row r="22" spans="3:9" s="6" customFormat="1" ht="18" thickTop="1" thickBot="1" x14ac:dyDescent="0.25">
      <c r="C22" s="59"/>
      <c r="D22" s="60">
        <v>46176</v>
      </c>
      <c r="E22" s="61" t="s">
        <v>108</v>
      </c>
      <c r="F22" s="96" t="s">
        <v>280</v>
      </c>
      <c r="G22" s="99"/>
      <c r="H22" s="97">
        <v>81763.88</v>
      </c>
      <c r="I22" s="40">
        <f t="shared" si="0"/>
        <v>-8122580.0918000871</v>
      </c>
    </row>
    <row r="23" spans="3:9" s="6" customFormat="1" ht="18" thickTop="1" thickBot="1" x14ac:dyDescent="0.25">
      <c r="C23" s="59"/>
      <c r="D23" s="60">
        <v>46176</v>
      </c>
      <c r="E23" s="61" t="s">
        <v>109</v>
      </c>
      <c r="F23" s="96" t="s">
        <v>281</v>
      </c>
      <c r="G23" s="99"/>
      <c r="H23" s="97">
        <v>14214.720000000001</v>
      </c>
      <c r="I23" s="40">
        <f t="shared" si="0"/>
        <v>-8136794.8118000869</v>
      </c>
    </row>
    <row r="24" spans="3:9" s="6" customFormat="1" ht="18" thickTop="1" thickBot="1" x14ac:dyDescent="0.25">
      <c r="C24" s="59"/>
      <c r="D24" s="60">
        <v>46176</v>
      </c>
      <c r="E24" s="61" t="s">
        <v>110</v>
      </c>
      <c r="F24" s="96" t="s">
        <v>281</v>
      </c>
      <c r="G24" s="99"/>
      <c r="H24" s="97">
        <v>144000</v>
      </c>
      <c r="I24" s="40">
        <f t="shared" si="0"/>
        <v>-8280794.8118000869</v>
      </c>
    </row>
    <row r="25" spans="3:9" s="6" customFormat="1" ht="18" thickTop="1" thickBot="1" x14ac:dyDescent="0.25">
      <c r="C25" s="59"/>
      <c r="D25" s="60">
        <v>46176</v>
      </c>
      <c r="E25" s="61" t="s">
        <v>111</v>
      </c>
      <c r="F25" s="96" t="s">
        <v>281</v>
      </c>
      <c r="G25" s="99"/>
      <c r="H25" s="97">
        <v>12000</v>
      </c>
      <c r="I25" s="40">
        <f t="shared" si="0"/>
        <v>-8292794.8118000869</v>
      </c>
    </row>
    <row r="26" spans="3:9" s="6" customFormat="1" ht="18" thickTop="1" thickBot="1" x14ac:dyDescent="0.25">
      <c r="C26" s="59"/>
      <c r="D26" s="60">
        <v>46176</v>
      </c>
      <c r="E26" s="61" t="s">
        <v>112</v>
      </c>
      <c r="F26" s="96" t="s">
        <v>282</v>
      </c>
      <c r="G26" s="99"/>
      <c r="H26" s="97">
        <v>82500</v>
      </c>
      <c r="I26" s="40">
        <f t="shared" si="0"/>
        <v>-8375294.8118000869</v>
      </c>
    </row>
    <row r="27" spans="3:9" s="6" customFormat="1" ht="30" thickTop="1" thickBot="1" x14ac:dyDescent="0.25">
      <c r="C27" s="59"/>
      <c r="D27" s="60">
        <v>46176</v>
      </c>
      <c r="E27" s="61" t="s">
        <v>112</v>
      </c>
      <c r="F27" s="96" t="s">
        <v>15</v>
      </c>
      <c r="G27" s="99"/>
      <c r="H27" s="97">
        <v>19310.350000000002</v>
      </c>
      <c r="I27" s="40">
        <f t="shared" si="0"/>
        <v>-8394605.1618000865</v>
      </c>
    </row>
    <row r="28" spans="3:9" s="6" customFormat="1" ht="18" thickTop="1" thickBot="1" x14ac:dyDescent="0.25">
      <c r="C28" s="59"/>
      <c r="D28" s="60">
        <v>46176</v>
      </c>
      <c r="E28" s="61" t="s">
        <v>113</v>
      </c>
      <c r="F28" s="96" t="s">
        <v>282</v>
      </c>
      <c r="G28" s="99"/>
      <c r="H28" s="97">
        <v>369359.05000000005</v>
      </c>
      <c r="I28" s="40">
        <f t="shared" si="0"/>
        <v>-8763964.2118000872</v>
      </c>
    </row>
    <row r="29" spans="3:9" s="6" customFormat="1" ht="30" thickTop="1" thickBot="1" x14ac:dyDescent="0.25">
      <c r="C29" s="59"/>
      <c r="D29" s="60">
        <v>46176</v>
      </c>
      <c r="E29" s="61" t="s">
        <v>113</v>
      </c>
      <c r="F29" s="96" t="s">
        <v>15</v>
      </c>
      <c r="G29" s="99"/>
      <c r="H29" s="97">
        <v>2000</v>
      </c>
      <c r="I29" s="40">
        <f t="shared" si="0"/>
        <v>-8765964.2118000872</v>
      </c>
    </row>
    <row r="30" spans="3:9" s="6" customFormat="1" ht="18" thickTop="1" thickBot="1" x14ac:dyDescent="0.25">
      <c r="C30" s="59"/>
      <c r="D30" s="60">
        <v>46178</v>
      </c>
      <c r="E30" s="61"/>
      <c r="F30" s="96" t="s">
        <v>282</v>
      </c>
      <c r="G30" s="99"/>
      <c r="H30" s="97">
        <v>45200</v>
      </c>
      <c r="I30" s="40">
        <f t="shared" si="0"/>
        <v>-8811164.2118000872</v>
      </c>
    </row>
    <row r="31" spans="3:9" s="6" customFormat="1" ht="30" thickTop="1" thickBot="1" x14ac:dyDescent="0.25">
      <c r="C31" s="59"/>
      <c r="D31" s="60">
        <v>46178</v>
      </c>
      <c r="E31" s="61" t="s">
        <v>114</v>
      </c>
      <c r="F31" s="96" t="s">
        <v>21</v>
      </c>
      <c r="G31" s="99">
        <v>1335420</v>
      </c>
      <c r="H31" s="97"/>
      <c r="I31" s="40">
        <f t="shared" si="0"/>
        <v>-7475744.2118000872</v>
      </c>
    </row>
    <row r="32" spans="3:9" s="6" customFormat="1" ht="18" thickTop="1" thickBot="1" x14ac:dyDescent="0.25">
      <c r="C32" s="59"/>
      <c r="D32" s="60">
        <v>46181</v>
      </c>
      <c r="E32" s="61"/>
      <c r="F32" s="96" t="s">
        <v>283</v>
      </c>
      <c r="G32" s="99"/>
      <c r="H32" s="97">
        <v>8024</v>
      </c>
      <c r="I32" s="40">
        <f t="shared" si="0"/>
        <v>-7483768.2118000872</v>
      </c>
    </row>
    <row r="33" spans="3:9" s="6" customFormat="1" ht="30" thickTop="1" thickBot="1" x14ac:dyDescent="0.25">
      <c r="C33" s="59"/>
      <c r="D33" s="60">
        <v>46181</v>
      </c>
      <c r="E33" s="61" t="s">
        <v>115</v>
      </c>
      <c r="F33" s="96" t="s">
        <v>21</v>
      </c>
      <c r="G33" s="99">
        <v>324920.09999999998</v>
      </c>
      <c r="H33" s="97"/>
      <c r="I33" s="40">
        <f t="shared" si="0"/>
        <v>-7158848.1118000876</v>
      </c>
    </row>
    <row r="34" spans="3:9" s="6" customFormat="1" ht="30" thickTop="1" thickBot="1" x14ac:dyDescent="0.25">
      <c r="C34" s="59"/>
      <c r="D34" s="60">
        <v>46181</v>
      </c>
      <c r="E34" s="61" t="s">
        <v>115</v>
      </c>
      <c r="F34" s="96" t="s">
        <v>15</v>
      </c>
      <c r="G34" s="99"/>
      <c r="H34" s="97">
        <v>4918.5</v>
      </c>
      <c r="I34" s="40">
        <f t="shared" si="0"/>
        <v>-7163766.6118000876</v>
      </c>
    </row>
    <row r="35" spans="3:9" s="6" customFormat="1" ht="18" thickTop="1" thickBot="1" x14ac:dyDescent="0.25">
      <c r="C35" s="59"/>
      <c r="D35" s="60">
        <v>46181</v>
      </c>
      <c r="E35" s="61" t="s">
        <v>116</v>
      </c>
      <c r="F35" s="96" t="s">
        <v>282</v>
      </c>
      <c r="G35" s="99"/>
      <c r="H35" s="97">
        <v>106427.5</v>
      </c>
      <c r="I35" s="40">
        <f t="shared" si="0"/>
        <v>-7270194.1118000876</v>
      </c>
    </row>
    <row r="36" spans="3:9" s="6" customFormat="1" ht="18" thickTop="1" thickBot="1" x14ac:dyDescent="0.25">
      <c r="C36" s="59"/>
      <c r="D36" s="60">
        <v>46181</v>
      </c>
      <c r="E36" s="61" t="s">
        <v>117</v>
      </c>
      <c r="F36" s="96" t="s">
        <v>284</v>
      </c>
      <c r="G36" s="99"/>
      <c r="H36" s="97">
        <v>175562</v>
      </c>
      <c r="I36" s="40">
        <f t="shared" si="0"/>
        <v>-7445756.1118000876</v>
      </c>
    </row>
    <row r="37" spans="3:9" s="6" customFormat="1" ht="18" thickTop="1" thickBot="1" x14ac:dyDescent="0.25">
      <c r="C37" s="59"/>
      <c r="D37" s="60">
        <v>46181</v>
      </c>
      <c r="E37" s="61" t="s">
        <v>118</v>
      </c>
      <c r="F37" s="96" t="s">
        <v>285</v>
      </c>
      <c r="G37" s="99"/>
      <c r="H37" s="97">
        <v>30672</v>
      </c>
      <c r="I37" s="40">
        <f t="shared" si="0"/>
        <v>-7476428.1118000876</v>
      </c>
    </row>
    <row r="38" spans="3:9" s="6" customFormat="1" ht="18" thickTop="1" thickBot="1" x14ac:dyDescent="0.25">
      <c r="C38" s="59"/>
      <c r="D38" s="60">
        <v>46181</v>
      </c>
      <c r="E38" s="61" t="s">
        <v>119</v>
      </c>
      <c r="F38" s="96" t="s">
        <v>283</v>
      </c>
      <c r="G38" s="99"/>
      <c r="H38" s="97">
        <v>113280</v>
      </c>
      <c r="I38" s="40">
        <f t="shared" si="0"/>
        <v>-7589708.1118000876</v>
      </c>
    </row>
    <row r="39" spans="3:9" s="6" customFormat="1" ht="18" thickTop="1" thickBot="1" x14ac:dyDescent="0.25">
      <c r="C39" s="59"/>
      <c r="D39" s="60">
        <v>46182</v>
      </c>
      <c r="E39" s="61"/>
      <c r="F39" s="96" t="s">
        <v>286</v>
      </c>
      <c r="G39" s="99"/>
      <c r="H39" s="97">
        <v>663500</v>
      </c>
      <c r="I39" s="40">
        <f t="shared" si="0"/>
        <v>-8253208.1118000876</v>
      </c>
    </row>
    <row r="40" spans="3:9" s="6" customFormat="1" ht="30" thickTop="1" thickBot="1" x14ac:dyDescent="0.25">
      <c r="C40" s="59"/>
      <c r="D40" s="60">
        <v>46182</v>
      </c>
      <c r="E40" s="61" t="s">
        <v>120</v>
      </c>
      <c r="F40" s="96" t="s">
        <v>21</v>
      </c>
      <c r="G40" s="99">
        <v>147388.62</v>
      </c>
      <c r="H40" s="97"/>
      <c r="I40" s="40">
        <f t="shared" si="0"/>
        <v>-8105819.4918000875</v>
      </c>
    </row>
    <row r="41" spans="3:9" s="6" customFormat="1" ht="30" thickTop="1" thickBot="1" x14ac:dyDescent="0.25">
      <c r="C41" s="59"/>
      <c r="D41" s="60">
        <v>46182</v>
      </c>
      <c r="E41" s="61" t="s">
        <v>120</v>
      </c>
      <c r="F41" s="96" t="s">
        <v>15</v>
      </c>
      <c r="G41" s="99"/>
      <c r="H41" s="97">
        <v>9570</v>
      </c>
      <c r="I41" s="40">
        <f t="shared" si="0"/>
        <v>-8115389.4918000875</v>
      </c>
    </row>
    <row r="42" spans="3:9" s="6" customFormat="1" ht="18" thickTop="1" thickBot="1" x14ac:dyDescent="0.25">
      <c r="C42" s="59"/>
      <c r="D42" s="60">
        <v>46182</v>
      </c>
      <c r="E42" s="61" t="s">
        <v>121</v>
      </c>
      <c r="F42" s="96" t="s">
        <v>287</v>
      </c>
      <c r="G42" s="99"/>
      <c r="H42" s="97">
        <v>181830</v>
      </c>
      <c r="I42" s="40">
        <f t="shared" si="0"/>
        <v>-8297219.4918000875</v>
      </c>
    </row>
    <row r="43" spans="3:9" s="6" customFormat="1" ht="18" thickTop="1" thickBot="1" x14ac:dyDescent="0.25">
      <c r="C43" s="59"/>
      <c r="D43" s="60">
        <v>46182</v>
      </c>
      <c r="E43" s="61" t="s">
        <v>122</v>
      </c>
      <c r="F43" s="96" t="s">
        <v>288</v>
      </c>
      <c r="G43" s="99"/>
      <c r="H43" s="97">
        <v>245000</v>
      </c>
      <c r="I43" s="40">
        <f t="shared" si="0"/>
        <v>-8542219.4918000884</v>
      </c>
    </row>
    <row r="44" spans="3:9" s="6" customFormat="1" ht="30" thickTop="1" thickBot="1" x14ac:dyDescent="0.25">
      <c r="C44" s="59"/>
      <c r="D44" s="60">
        <v>46182</v>
      </c>
      <c r="E44" s="61" t="s">
        <v>122</v>
      </c>
      <c r="F44" s="96" t="s">
        <v>15</v>
      </c>
      <c r="G44" s="99"/>
      <c r="H44" s="97">
        <v>7825</v>
      </c>
      <c r="I44" s="40">
        <f t="shared" si="0"/>
        <v>-8550044.4918000884</v>
      </c>
    </row>
    <row r="45" spans="3:9" s="6" customFormat="1" ht="30" thickTop="1" thickBot="1" x14ac:dyDescent="0.25">
      <c r="C45" s="59"/>
      <c r="D45" s="60">
        <v>46182</v>
      </c>
      <c r="E45" s="61" t="s">
        <v>122</v>
      </c>
      <c r="F45" s="96" t="s">
        <v>70</v>
      </c>
      <c r="G45" s="99"/>
      <c r="H45" s="97">
        <v>8451</v>
      </c>
      <c r="I45" s="40">
        <f t="shared" si="0"/>
        <v>-8558495.4918000884</v>
      </c>
    </row>
    <row r="46" spans="3:9" s="6" customFormat="1" ht="18" thickTop="1" thickBot="1" x14ac:dyDescent="0.25">
      <c r="C46" s="59"/>
      <c r="D46" s="60">
        <v>46182</v>
      </c>
      <c r="E46" s="61" t="s">
        <v>123</v>
      </c>
      <c r="F46" s="96" t="s">
        <v>289</v>
      </c>
      <c r="G46" s="99"/>
      <c r="H46" s="97">
        <v>168394</v>
      </c>
      <c r="I46" s="40">
        <f t="shared" si="0"/>
        <v>-8726889.4918000884</v>
      </c>
    </row>
    <row r="47" spans="3:9" s="6" customFormat="1" ht="18" thickTop="1" thickBot="1" x14ac:dyDescent="0.25">
      <c r="C47" s="59"/>
      <c r="D47" s="60">
        <v>46183</v>
      </c>
      <c r="E47" s="61"/>
      <c r="F47" s="96" t="s">
        <v>290</v>
      </c>
      <c r="G47" s="99"/>
      <c r="H47" s="97">
        <v>2194685.7799999998</v>
      </c>
      <c r="I47" s="40">
        <f t="shared" si="0"/>
        <v>-10921575.271800088</v>
      </c>
    </row>
    <row r="48" spans="3:9" s="6" customFormat="1" ht="30" thickTop="1" thickBot="1" x14ac:dyDescent="0.25">
      <c r="C48" s="59"/>
      <c r="D48" s="60">
        <v>46183</v>
      </c>
      <c r="E48" s="61" t="s">
        <v>124</v>
      </c>
      <c r="F48" s="96" t="s">
        <v>21</v>
      </c>
      <c r="G48" s="99">
        <v>228760</v>
      </c>
      <c r="H48" s="97"/>
      <c r="I48" s="40">
        <f t="shared" si="0"/>
        <v>-10692815.271800088</v>
      </c>
    </row>
    <row r="49" spans="3:9" s="6" customFormat="1" ht="18" thickTop="1" thickBot="1" x14ac:dyDescent="0.25">
      <c r="C49" s="59"/>
      <c r="D49" s="60">
        <v>46183</v>
      </c>
      <c r="E49" s="61" t="s">
        <v>125</v>
      </c>
      <c r="F49" s="96" t="s">
        <v>291</v>
      </c>
      <c r="G49" s="99"/>
      <c r="H49" s="97">
        <v>211428.36</v>
      </c>
      <c r="I49" s="40">
        <f t="shared" si="0"/>
        <v>-10904243.631800087</v>
      </c>
    </row>
    <row r="50" spans="3:9" s="6" customFormat="1" ht="18" thickTop="1" thickBot="1" x14ac:dyDescent="0.25">
      <c r="C50" s="59"/>
      <c r="D50" s="60">
        <v>46183</v>
      </c>
      <c r="E50" s="61" t="s">
        <v>126</v>
      </c>
      <c r="F50" s="96" t="s">
        <v>292</v>
      </c>
      <c r="G50" s="99"/>
      <c r="H50" s="97">
        <v>72331.16</v>
      </c>
      <c r="I50" s="40">
        <f t="shared" si="0"/>
        <v>-10976574.791800087</v>
      </c>
    </row>
    <row r="51" spans="3:9" s="6" customFormat="1" ht="18" thickTop="1" thickBot="1" x14ac:dyDescent="0.25">
      <c r="C51" s="59"/>
      <c r="D51" s="60">
        <v>46183</v>
      </c>
      <c r="E51" s="61" t="s">
        <v>127</v>
      </c>
      <c r="F51" s="96" t="s">
        <v>288</v>
      </c>
      <c r="G51" s="99"/>
      <c r="H51" s="97">
        <v>292800</v>
      </c>
      <c r="I51" s="40">
        <f t="shared" si="0"/>
        <v>-11269374.791800087</v>
      </c>
    </row>
    <row r="52" spans="3:9" s="6" customFormat="1" ht="30" thickTop="1" thickBot="1" x14ac:dyDescent="0.25">
      <c r="C52" s="59"/>
      <c r="D52" s="60">
        <v>46183</v>
      </c>
      <c r="E52" s="61" t="s">
        <v>127</v>
      </c>
      <c r="F52" s="96" t="s">
        <v>15</v>
      </c>
      <c r="G52" s="99"/>
      <c r="H52" s="97">
        <v>12655</v>
      </c>
      <c r="I52" s="40">
        <f t="shared" si="0"/>
        <v>-11282029.791800087</v>
      </c>
    </row>
    <row r="53" spans="3:9" s="6" customFormat="1" ht="18" thickTop="1" thickBot="1" x14ac:dyDescent="0.25">
      <c r="C53" s="59"/>
      <c r="D53" s="60">
        <v>46183</v>
      </c>
      <c r="E53" s="61" t="s">
        <v>128</v>
      </c>
      <c r="F53" s="96" t="s">
        <v>293</v>
      </c>
      <c r="G53" s="99"/>
      <c r="H53" s="97">
        <v>286003</v>
      </c>
      <c r="I53" s="40">
        <f t="shared" si="0"/>
        <v>-11568032.791800087</v>
      </c>
    </row>
    <row r="54" spans="3:9" s="6" customFormat="1" ht="18" thickTop="1" thickBot="1" x14ac:dyDescent="0.25">
      <c r="C54" s="59"/>
      <c r="D54" s="60">
        <v>46183</v>
      </c>
      <c r="E54" s="61" t="s">
        <v>129</v>
      </c>
      <c r="F54" s="96" t="s">
        <v>294</v>
      </c>
      <c r="G54" s="99"/>
      <c r="H54" s="97">
        <v>193978.39</v>
      </c>
      <c r="I54" s="40">
        <f t="shared" si="0"/>
        <v>-11762011.181800088</v>
      </c>
    </row>
    <row r="55" spans="3:9" s="6" customFormat="1" ht="18" thickTop="1" thickBot="1" x14ac:dyDescent="0.25">
      <c r="C55" s="59"/>
      <c r="D55" s="60">
        <v>46184</v>
      </c>
      <c r="E55" s="61" t="s">
        <v>130</v>
      </c>
      <c r="F55" s="96" t="s">
        <v>295</v>
      </c>
      <c r="G55" s="99"/>
      <c r="H55" s="97">
        <v>2533169.4</v>
      </c>
      <c r="I55" s="40">
        <f t="shared" si="0"/>
        <v>-14295180.581800088</v>
      </c>
    </row>
    <row r="56" spans="3:9" s="6" customFormat="1" ht="30" thickTop="1" thickBot="1" x14ac:dyDescent="0.25">
      <c r="C56" s="59"/>
      <c r="D56" s="60">
        <v>46184</v>
      </c>
      <c r="E56" s="61" t="s">
        <v>131</v>
      </c>
      <c r="F56" s="96" t="s">
        <v>296</v>
      </c>
      <c r="G56" s="99"/>
      <c r="H56" s="97">
        <v>729864</v>
      </c>
      <c r="I56" s="40">
        <f t="shared" si="0"/>
        <v>-15025044.581800088</v>
      </c>
    </row>
    <row r="57" spans="3:9" s="6" customFormat="1" ht="18" thickTop="1" thickBot="1" x14ac:dyDescent="0.25">
      <c r="C57" s="59"/>
      <c r="D57" s="60">
        <v>46184</v>
      </c>
      <c r="E57" s="61" t="s">
        <v>132</v>
      </c>
      <c r="F57" s="96" t="s">
        <v>297</v>
      </c>
      <c r="G57" s="99"/>
      <c r="H57" s="97">
        <v>267695.88</v>
      </c>
      <c r="I57" s="40">
        <f t="shared" si="0"/>
        <v>-15292740.461800089</v>
      </c>
    </row>
    <row r="58" spans="3:9" s="6" customFormat="1" ht="18" thickTop="1" thickBot="1" x14ac:dyDescent="0.25">
      <c r="C58" s="59"/>
      <c r="D58" s="60">
        <v>46184</v>
      </c>
      <c r="E58" s="61" t="s">
        <v>133</v>
      </c>
      <c r="F58" s="96" t="s">
        <v>282</v>
      </c>
      <c r="G58" s="99"/>
      <c r="H58" s="97">
        <v>287000</v>
      </c>
      <c r="I58" s="40">
        <f t="shared" si="0"/>
        <v>-15579740.461800089</v>
      </c>
    </row>
    <row r="59" spans="3:9" s="6" customFormat="1" ht="18" thickTop="1" thickBot="1" x14ac:dyDescent="0.25">
      <c r="C59" s="59"/>
      <c r="D59" s="60">
        <v>46184</v>
      </c>
      <c r="E59" s="61" t="s">
        <v>134</v>
      </c>
      <c r="F59" s="96" t="s">
        <v>298</v>
      </c>
      <c r="G59" s="99"/>
      <c r="H59" s="97">
        <v>36699.18</v>
      </c>
      <c r="I59" s="40">
        <f t="shared" si="0"/>
        <v>-15616439.641800089</v>
      </c>
    </row>
    <row r="60" spans="3:9" s="6" customFormat="1" ht="18" thickTop="1" thickBot="1" x14ac:dyDescent="0.25">
      <c r="C60" s="59"/>
      <c r="D60" s="60">
        <v>46184</v>
      </c>
      <c r="E60" s="61" t="s">
        <v>135</v>
      </c>
      <c r="F60" s="96" t="s">
        <v>288</v>
      </c>
      <c r="G60" s="99"/>
      <c r="H60" s="97">
        <v>44400</v>
      </c>
      <c r="I60" s="40">
        <f t="shared" si="0"/>
        <v>-15660839.641800089</v>
      </c>
    </row>
    <row r="61" spans="3:9" s="6" customFormat="1" ht="18" thickTop="1" thickBot="1" x14ac:dyDescent="0.25">
      <c r="C61" s="59"/>
      <c r="D61" s="60">
        <v>46184</v>
      </c>
      <c r="E61" s="61" t="s">
        <v>136</v>
      </c>
      <c r="F61" s="96" t="s">
        <v>72</v>
      </c>
      <c r="G61" s="99"/>
      <c r="H61" s="97">
        <v>439560</v>
      </c>
      <c r="I61" s="40">
        <f t="shared" si="0"/>
        <v>-16100399.641800089</v>
      </c>
    </row>
    <row r="62" spans="3:9" s="6" customFormat="1" ht="30" thickTop="1" thickBot="1" x14ac:dyDescent="0.25">
      <c r="C62" s="59"/>
      <c r="D62" s="60">
        <v>46184</v>
      </c>
      <c r="E62" s="61" t="s">
        <v>136</v>
      </c>
      <c r="F62" s="96" t="s">
        <v>15</v>
      </c>
      <c r="G62" s="99"/>
      <c r="H62" s="97">
        <v>5660</v>
      </c>
      <c r="I62" s="40">
        <f t="shared" si="0"/>
        <v>-16106059.641800089</v>
      </c>
    </row>
    <row r="63" spans="3:9" s="6" customFormat="1" ht="18" thickTop="1" thickBot="1" x14ac:dyDescent="0.25">
      <c r="C63" s="59"/>
      <c r="D63" s="60">
        <v>46184</v>
      </c>
      <c r="E63" s="61" t="s">
        <v>137</v>
      </c>
      <c r="F63" s="96" t="s">
        <v>299</v>
      </c>
      <c r="G63" s="99"/>
      <c r="H63" s="97">
        <v>107540</v>
      </c>
      <c r="I63" s="40">
        <f t="shared" si="0"/>
        <v>-16213599.641800089</v>
      </c>
    </row>
    <row r="64" spans="3:9" s="6" customFormat="1" ht="30" thickTop="1" thickBot="1" x14ac:dyDescent="0.25">
      <c r="C64" s="59"/>
      <c r="D64" s="60">
        <v>46184</v>
      </c>
      <c r="E64" s="61" t="s">
        <v>137</v>
      </c>
      <c r="F64" s="96" t="s">
        <v>15</v>
      </c>
      <c r="G64" s="99"/>
      <c r="H64" s="97">
        <v>6020</v>
      </c>
      <c r="I64" s="40">
        <f t="shared" si="0"/>
        <v>-16219619.641800089</v>
      </c>
    </row>
    <row r="65" spans="3:9" s="6" customFormat="1" ht="18" thickTop="1" thickBot="1" x14ac:dyDescent="0.25">
      <c r="C65" s="59"/>
      <c r="D65" s="60">
        <v>46184</v>
      </c>
      <c r="E65" s="61" t="s">
        <v>138</v>
      </c>
      <c r="F65" s="96" t="s">
        <v>300</v>
      </c>
      <c r="G65" s="99"/>
      <c r="H65" s="97">
        <v>114380</v>
      </c>
      <c r="I65" s="40">
        <f t="shared" si="0"/>
        <v>-16333999.641800089</v>
      </c>
    </row>
    <row r="66" spans="3:9" s="6" customFormat="1" ht="30" thickTop="1" thickBot="1" x14ac:dyDescent="0.25">
      <c r="C66" s="59"/>
      <c r="D66" s="60">
        <v>46184</v>
      </c>
      <c r="E66" s="61" t="s">
        <v>138</v>
      </c>
      <c r="F66" s="96" t="s">
        <v>15</v>
      </c>
      <c r="G66" s="99"/>
      <c r="H66" s="97">
        <v>1990.8000000000002</v>
      </c>
      <c r="I66" s="40">
        <f t="shared" si="0"/>
        <v>-16335990.44180009</v>
      </c>
    </row>
    <row r="67" spans="3:9" s="6" customFormat="1" ht="18" thickTop="1" thickBot="1" x14ac:dyDescent="0.25">
      <c r="C67" s="59"/>
      <c r="D67" s="60">
        <v>46184</v>
      </c>
      <c r="E67" s="61" t="s">
        <v>139</v>
      </c>
      <c r="F67" s="96" t="s">
        <v>301</v>
      </c>
      <c r="G67" s="99"/>
      <c r="H67" s="97">
        <v>37825.199999999997</v>
      </c>
      <c r="I67" s="40">
        <f t="shared" si="0"/>
        <v>-16373815.641800089</v>
      </c>
    </row>
    <row r="68" spans="3:9" s="6" customFormat="1" ht="30" thickTop="1" thickBot="1" x14ac:dyDescent="0.25">
      <c r="C68" s="59"/>
      <c r="D68" s="60">
        <v>46184</v>
      </c>
      <c r="E68" s="61" t="s">
        <v>139</v>
      </c>
      <c r="F68" s="96" t="s">
        <v>15</v>
      </c>
      <c r="G68" s="99"/>
      <c r="H68" s="97">
        <v>17700</v>
      </c>
      <c r="I68" s="40">
        <f t="shared" si="0"/>
        <v>-16391515.641800089</v>
      </c>
    </row>
    <row r="69" spans="3:9" s="6" customFormat="1" ht="18" thickTop="1" thickBot="1" x14ac:dyDescent="0.25">
      <c r="C69" s="59"/>
      <c r="D69" s="60">
        <v>46188</v>
      </c>
      <c r="E69" s="61" t="s">
        <v>140</v>
      </c>
      <c r="F69" s="96" t="s">
        <v>302</v>
      </c>
      <c r="G69" s="99"/>
      <c r="H69" s="97">
        <v>336300</v>
      </c>
      <c r="I69" s="40">
        <f t="shared" si="0"/>
        <v>-16727815.641800089</v>
      </c>
    </row>
    <row r="70" spans="3:9" s="6" customFormat="1" ht="30" thickTop="1" thickBot="1" x14ac:dyDescent="0.25">
      <c r="C70" s="59"/>
      <c r="D70" s="60">
        <v>46188</v>
      </c>
      <c r="E70" s="61" t="s">
        <v>140</v>
      </c>
      <c r="F70" s="96" t="s">
        <v>15</v>
      </c>
      <c r="G70" s="99"/>
      <c r="H70" s="97">
        <v>11355.932000000001</v>
      </c>
      <c r="I70" s="40">
        <f t="shared" si="0"/>
        <v>-16739171.573800089</v>
      </c>
    </row>
    <row r="71" spans="3:9" s="6" customFormat="1" ht="18" thickTop="1" thickBot="1" x14ac:dyDescent="0.25">
      <c r="C71" s="59"/>
      <c r="D71" s="60">
        <v>46188</v>
      </c>
      <c r="E71" s="61" t="s">
        <v>141</v>
      </c>
      <c r="F71" s="96" t="s">
        <v>303</v>
      </c>
      <c r="G71" s="99"/>
      <c r="H71" s="97">
        <v>256644.068</v>
      </c>
      <c r="I71" s="40">
        <f t="shared" si="0"/>
        <v>-16995815.641800091</v>
      </c>
    </row>
    <row r="72" spans="3:9" s="6" customFormat="1" ht="18" thickTop="1" thickBot="1" x14ac:dyDescent="0.25">
      <c r="C72" s="59"/>
      <c r="D72" s="60">
        <v>46188</v>
      </c>
      <c r="E72" s="61" t="s">
        <v>142</v>
      </c>
      <c r="F72" s="96" t="s">
        <v>72</v>
      </c>
      <c r="G72" s="99"/>
      <c r="H72" s="97">
        <v>13680</v>
      </c>
      <c r="I72" s="40">
        <f t="shared" si="0"/>
        <v>-17009495.641800091</v>
      </c>
    </row>
    <row r="73" spans="3:9" s="6" customFormat="1" ht="18" thickTop="1" thickBot="1" x14ac:dyDescent="0.25">
      <c r="C73" s="59"/>
      <c r="D73" s="60">
        <v>46188</v>
      </c>
      <c r="E73" s="61" t="s">
        <v>143</v>
      </c>
      <c r="F73" s="96" t="s">
        <v>72</v>
      </c>
      <c r="G73" s="99"/>
      <c r="H73" s="97">
        <v>90270</v>
      </c>
      <c r="I73" s="40">
        <f t="shared" si="0"/>
        <v>-17099765.641800091</v>
      </c>
    </row>
    <row r="74" spans="3:9" s="6" customFormat="1" ht="18" thickTop="1" thickBot="1" x14ac:dyDescent="0.25">
      <c r="C74" s="59"/>
      <c r="D74" s="60">
        <v>46188</v>
      </c>
      <c r="E74" s="61" t="s">
        <v>144</v>
      </c>
      <c r="F74" s="96" t="s">
        <v>72</v>
      </c>
      <c r="G74" s="99"/>
      <c r="H74" s="97">
        <v>63510</v>
      </c>
      <c r="I74" s="40">
        <f t="shared" si="0"/>
        <v>-17163275.641800091</v>
      </c>
    </row>
    <row r="75" spans="3:9" s="6" customFormat="1" ht="18" thickTop="1" thickBot="1" x14ac:dyDescent="0.25">
      <c r="C75" s="59"/>
      <c r="D75" s="60">
        <v>46188</v>
      </c>
      <c r="E75" s="61" t="s">
        <v>145</v>
      </c>
      <c r="F75" s="96" t="s">
        <v>72</v>
      </c>
      <c r="G75" s="99"/>
      <c r="H75" s="97">
        <v>11512</v>
      </c>
      <c r="I75" s="40">
        <f t="shared" si="0"/>
        <v>-17174787.641800091</v>
      </c>
    </row>
    <row r="76" spans="3:9" s="6" customFormat="1" ht="18" thickTop="1" thickBot="1" x14ac:dyDescent="0.25">
      <c r="C76" s="59"/>
      <c r="D76" s="60">
        <v>46188</v>
      </c>
      <c r="E76" s="61" t="s">
        <v>146</v>
      </c>
      <c r="F76" s="96" t="s">
        <v>72</v>
      </c>
      <c r="G76" s="99"/>
      <c r="H76" s="97">
        <v>5493</v>
      </c>
      <c r="I76" s="40">
        <f t="shared" si="0"/>
        <v>-17180280.641800091</v>
      </c>
    </row>
    <row r="77" spans="3:9" s="6" customFormat="1" ht="18" thickTop="1" thickBot="1" x14ac:dyDescent="0.25">
      <c r="C77" s="59"/>
      <c r="D77" s="60">
        <v>46188</v>
      </c>
      <c r="E77" s="61" t="s">
        <v>147</v>
      </c>
      <c r="F77" s="96" t="s">
        <v>72</v>
      </c>
      <c r="G77" s="99"/>
      <c r="H77" s="97">
        <v>9048</v>
      </c>
      <c r="I77" s="40">
        <f t="shared" si="0"/>
        <v>-17189328.641800091</v>
      </c>
    </row>
    <row r="78" spans="3:9" s="6" customFormat="1" ht="30" thickTop="1" thickBot="1" x14ac:dyDescent="0.25">
      <c r="C78" s="59"/>
      <c r="D78" s="60">
        <v>46188</v>
      </c>
      <c r="E78" s="61" t="s">
        <v>147</v>
      </c>
      <c r="F78" s="96" t="s">
        <v>15</v>
      </c>
      <c r="G78" s="99"/>
      <c r="H78" s="97">
        <v>4305</v>
      </c>
      <c r="I78" s="40">
        <f t="shared" si="0"/>
        <v>-17193633.641800091</v>
      </c>
    </row>
    <row r="79" spans="3:9" s="6" customFormat="1" ht="18" thickTop="1" thickBot="1" x14ac:dyDescent="0.25">
      <c r="C79" s="59"/>
      <c r="D79" s="60">
        <v>46188</v>
      </c>
      <c r="E79" s="61" t="s">
        <v>148</v>
      </c>
      <c r="F79" s="96" t="s">
        <v>304</v>
      </c>
      <c r="G79" s="99"/>
      <c r="H79" s="97">
        <v>97293</v>
      </c>
      <c r="I79" s="40">
        <f t="shared" si="0"/>
        <v>-17290926.641800091</v>
      </c>
    </row>
    <row r="80" spans="3:9" s="6" customFormat="1" ht="30" thickTop="1" thickBot="1" x14ac:dyDescent="0.25">
      <c r="C80" s="59"/>
      <c r="D80" s="60">
        <v>46188</v>
      </c>
      <c r="E80" s="61" t="s">
        <v>148</v>
      </c>
      <c r="F80" s="96" t="s">
        <v>15</v>
      </c>
      <c r="G80" s="99"/>
      <c r="H80" s="97">
        <v>2864</v>
      </c>
      <c r="I80" s="40">
        <f t="shared" si="0"/>
        <v>-17293790.641800091</v>
      </c>
    </row>
    <row r="81" spans="3:9" s="6" customFormat="1" ht="18" thickTop="1" thickBot="1" x14ac:dyDescent="0.25">
      <c r="C81" s="59"/>
      <c r="D81" s="60">
        <v>46188</v>
      </c>
      <c r="E81" s="61" t="s">
        <v>149</v>
      </c>
      <c r="F81" s="96" t="s">
        <v>304</v>
      </c>
      <c r="G81" s="99"/>
      <c r="H81" s="97">
        <v>64726.399999999994</v>
      </c>
      <c r="I81" s="40">
        <f t="shared" si="0"/>
        <v>-17358517.041800089</v>
      </c>
    </row>
    <row r="82" spans="3:9" s="6" customFormat="1" ht="18" thickTop="1" thickBot="1" x14ac:dyDescent="0.25">
      <c r="C82" s="59"/>
      <c r="D82" s="60">
        <v>46188</v>
      </c>
      <c r="E82" s="61" t="s">
        <v>150</v>
      </c>
      <c r="F82" s="96" t="s">
        <v>305</v>
      </c>
      <c r="G82" s="99"/>
      <c r="H82" s="97">
        <v>620000</v>
      </c>
      <c r="I82" s="40">
        <f t="shared" si="0"/>
        <v>-17978517.041800089</v>
      </c>
    </row>
    <row r="83" spans="3:9" s="6" customFormat="1" ht="18" thickTop="1" thickBot="1" x14ac:dyDescent="0.25">
      <c r="C83" s="59"/>
      <c r="D83" s="60">
        <v>46188</v>
      </c>
      <c r="E83" s="61" t="s">
        <v>151</v>
      </c>
      <c r="F83" s="96" t="s">
        <v>306</v>
      </c>
      <c r="G83" s="99"/>
      <c r="H83" s="97">
        <v>108000</v>
      </c>
      <c r="I83" s="40">
        <f t="shared" si="0"/>
        <v>-18086517.041800089</v>
      </c>
    </row>
    <row r="84" spans="3:9" s="6" customFormat="1" ht="30" thickTop="1" thickBot="1" x14ac:dyDescent="0.25">
      <c r="C84" s="59"/>
      <c r="D84" s="60">
        <v>46188</v>
      </c>
      <c r="E84" s="61" t="s">
        <v>151</v>
      </c>
      <c r="F84" s="96" t="s">
        <v>15</v>
      </c>
      <c r="G84" s="99"/>
      <c r="H84" s="97">
        <v>2706.2799999999997</v>
      </c>
      <c r="I84" s="40">
        <f t="shared" si="0"/>
        <v>-18089223.32180009</v>
      </c>
    </row>
    <row r="85" spans="3:9" s="6" customFormat="1" ht="18" thickTop="1" thickBot="1" x14ac:dyDescent="0.25">
      <c r="C85" s="59"/>
      <c r="D85" s="60">
        <v>46188</v>
      </c>
      <c r="E85" s="61" t="s">
        <v>152</v>
      </c>
      <c r="F85" s="96" t="s">
        <v>307</v>
      </c>
      <c r="G85" s="99"/>
      <c r="H85" s="97">
        <v>54393.93</v>
      </c>
      <c r="I85" s="40">
        <f t="shared" si="0"/>
        <v>-18143617.25180009</v>
      </c>
    </row>
    <row r="86" spans="3:9" s="6" customFormat="1" ht="18" thickTop="1" thickBot="1" x14ac:dyDescent="0.25">
      <c r="C86" s="59"/>
      <c r="D86" s="60">
        <v>46189</v>
      </c>
      <c r="E86" s="61" t="s">
        <v>153</v>
      </c>
      <c r="F86" s="96" t="s">
        <v>308</v>
      </c>
      <c r="G86" s="99"/>
      <c r="H86" s="97">
        <v>134767.79999999999</v>
      </c>
      <c r="I86" s="40">
        <f t="shared" si="0"/>
        <v>-18278385.051800091</v>
      </c>
    </row>
    <row r="87" spans="3:9" s="6" customFormat="1" ht="18" thickTop="1" thickBot="1" x14ac:dyDescent="0.25">
      <c r="C87" s="59"/>
      <c r="D87" s="60">
        <v>46189</v>
      </c>
      <c r="E87" s="61" t="s">
        <v>154</v>
      </c>
      <c r="F87" s="96" t="s">
        <v>288</v>
      </c>
      <c r="G87" s="99"/>
      <c r="H87" s="97">
        <v>89100</v>
      </c>
      <c r="I87" s="40">
        <f t="shared" si="0"/>
        <v>-18367485.051800091</v>
      </c>
    </row>
    <row r="88" spans="3:9" s="6" customFormat="1" ht="30" thickTop="1" thickBot="1" x14ac:dyDescent="0.25">
      <c r="C88" s="59"/>
      <c r="D88" s="60">
        <v>46189</v>
      </c>
      <c r="E88" s="61" t="s">
        <v>154</v>
      </c>
      <c r="F88" s="96" t="s">
        <v>15</v>
      </c>
      <c r="G88" s="99"/>
      <c r="H88" s="97">
        <v>2750</v>
      </c>
      <c r="I88" s="40">
        <f t="shared" si="0"/>
        <v>-18370235.051800091</v>
      </c>
    </row>
    <row r="89" spans="3:9" s="6" customFormat="1" ht="30" thickTop="1" thickBot="1" x14ac:dyDescent="0.25">
      <c r="C89" s="59"/>
      <c r="D89" s="60">
        <v>46189</v>
      </c>
      <c r="E89" s="61" t="s">
        <v>155</v>
      </c>
      <c r="F89" s="96" t="s">
        <v>309</v>
      </c>
      <c r="G89" s="99"/>
      <c r="H89" s="97">
        <v>52250</v>
      </c>
      <c r="I89" s="40">
        <f t="shared" si="0"/>
        <v>-18422485.051800091</v>
      </c>
    </row>
    <row r="90" spans="3:9" s="6" customFormat="1" ht="30" thickTop="1" thickBot="1" x14ac:dyDescent="0.25">
      <c r="C90" s="59"/>
      <c r="D90" s="60">
        <v>46189</v>
      </c>
      <c r="E90" s="61" t="s">
        <v>155</v>
      </c>
      <c r="F90" s="96" t="s">
        <v>15</v>
      </c>
      <c r="G90" s="99"/>
      <c r="H90" s="97">
        <v>9294</v>
      </c>
      <c r="I90" s="40">
        <f t="shared" si="0"/>
        <v>-18431779.051800091</v>
      </c>
    </row>
    <row r="91" spans="3:9" s="6" customFormat="1" ht="30" thickTop="1" thickBot="1" x14ac:dyDescent="0.25">
      <c r="C91" s="59"/>
      <c r="D91" s="60">
        <v>46189</v>
      </c>
      <c r="E91" s="61" t="s">
        <v>156</v>
      </c>
      <c r="F91" s="96" t="s">
        <v>309</v>
      </c>
      <c r="G91" s="99"/>
      <c r="H91" s="97">
        <v>210044.4</v>
      </c>
      <c r="I91" s="40">
        <f t="shared" si="0"/>
        <v>-18641823.451800089</v>
      </c>
    </row>
    <row r="92" spans="3:9" s="6" customFormat="1" ht="18" thickTop="1" thickBot="1" x14ac:dyDescent="0.25">
      <c r="C92" s="59"/>
      <c r="D92" s="60">
        <v>46189</v>
      </c>
      <c r="E92" s="61" t="s">
        <v>157</v>
      </c>
      <c r="F92" s="96" t="s">
        <v>72</v>
      </c>
      <c r="G92" s="99"/>
      <c r="H92" s="97">
        <v>299130</v>
      </c>
      <c r="I92" s="40">
        <f t="shared" si="0"/>
        <v>-18940953.451800089</v>
      </c>
    </row>
    <row r="93" spans="3:9" s="6" customFormat="1" ht="18" thickTop="1" thickBot="1" x14ac:dyDescent="0.25">
      <c r="C93" s="59"/>
      <c r="D93" s="60">
        <v>46189</v>
      </c>
      <c r="E93" s="61" t="s">
        <v>158</v>
      </c>
      <c r="F93" s="96" t="s">
        <v>310</v>
      </c>
      <c r="G93" s="99"/>
      <c r="H93" s="97">
        <v>1447004</v>
      </c>
      <c r="I93" s="40">
        <f t="shared" si="0"/>
        <v>-20387957.451800089</v>
      </c>
    </row>
    <row r="94" spans="3:9" s="6" customFormat="1" ht="18" thickTop="1" thickBot="1" x14ac:dyDescent="0.25">
      <c r="C94" s="59"/>
      <c r="D94" s="60">
        <v>46189</v>
      </c>
      <c r="E94" s="61" t="s">
        <v>159</v>
      </c>
      <c r="F94" s="96" t="s">
        <v>311</v>
      </c>
      <c r="G94" s="99"/>
      <c r="H94" s="97">
        <v>2125624.5499999998</v>
      </c>
      <c r="I94" s="40">
        <f t="shared" si="0"/>
        <v>-22513582.00180009</v>
      </c>
    </row>
    <row r="95" spans="3:9" s="6" customFormat="1" ht="30" thickTop="1" thickBot="1" x14ac:dyDescent="0.25">
      <c r="C95" s="59"/>
      <c r="D95" s="60">
        <v>46189</v>
      </c>
      <c r="E95" s="61" t="s">
        <v>159</v>
      </c>
      <c r="F95" s="96" t="s">
        <v>15</v>
      </c>
      <c r="G95" s="99"/>
      <c r="H95" s="97">
        <v>2296.9</v>
      </c>
      <c r="I95" s="40">
        <f t="shared" si="0"/>
        <v>-22515878.901800089</v>
      </c>
    </row>
    <row r="96" spans="3:9" s="6" customFormat="1" ht="18" thickTop="1" thickBot="1" x14ac:dyDescent="0.25">
      <c r="C96" s="59"/>
      <c r="D96" s="60">
        <v>46189</v>
      </c>
      <c r="E96" s="61" t="s">
        <v>160</v>
      </c>
      <c r="F96" s="96" t="s">
        <v>312</v>
      </c>
      <c r="G96" s="99"/>
      <c r="H96" s="97">
        <v>43641.1</v>
      </c>
      <c r="I96" s="40">
        <f t="shared" si="0"/>
        <v>-22559520.00180009</v>
      </c>
    </row>
    <row r="97" spans="3:9" s="6" customFormat="1" ht="30" thickTop="1" thickBot="1" x14ac:dyDescent="0.25">
      <c r="C97" s="59"/>
      <c r="D97" s="60">
        <v>46189</v>
      </c>
      <c r="E97" s="61" t="s">
        <v>160</v>
      </c>
      <c r="F97" s="96" t="s">
        <v>15</v>
      </c>
      <c r="G97" s="99"/>
      <c r="H97" s="97">
        <v>3623</v>
      </c>
      <c r="I97" s="40">
        <f t="shared" si="0"/>
        <v>-22563143.00180009</v>
      </c>
    </row>
    <row r="98" spans="3:9" s="6" customFormat="1" ht="30" thickTop="1" thickBot="1" x14ac:dyDescent="0.25">
      <c r="C98" s="59"/>
      <c r="D98" s="60">
        <v>46189</v>
      </c>
      <c r="E98" s="61" t="s">
        <v>161</v>
      </c>
      <c r="F98" s="96" t="s">
        <v>309</v>
      </c>
      <c r="G98" s="99"/>
      <c r="H98" s="97">
        <v>76987.399999999994</v>
      </c>
      <c r="I98" s="40">
        <f t="shared" si="0"/>
        <v>-22640130.401800089</v>
      </c>
    </row>
    <row r="99" spans="3:9" s="6" customFormat="1" ht="18" thickTop="1" thickBot="1" x14ac:dyDescent="0.25">
      <c r="C99" s="59"/>
      <c r="D99" s="60">
        <v>46189</v>
      </c>
      <c r="E99" s="61" t="s">
        <v>162</v>
      </c>
      <c r="F99" s="96" t="s">
        <v>313</v>
      </c>
      <c r="G99" s="99"/>
      <c r="H99" s="97">
        <v>251100</v>
      </c>
      <c r="I99" s="40">
        <f t="shared" si="0"/>
        <v>-22891230.401800089</v>
      </c>
    </row>
    <row r="100" spans="3:9" s="6" customFormat="1" ht="18" thickTop="1" thickBot="1" x14ac:dyDescent="0.25">
      <c r="C100" s="59"/>
      <c r="D100" s="60">
        <v>46189</v>
      </c>
      <c r="E100" s="61" t="s">
        <v>163</v>
      </c>
      <c r="F100" s="96" t="s">
        <v>314</v>
      </c>
      <c r="G100" s="99"/>
      <c r="H100" s="97">
        <v>18000</v>
      </c>
      <c r="I100" s="40">
        <f t="shared" si="0"/>
        <v>-22909230.401800089</v>
      </c>
    </row>
    <row r="101" spans="3:9" s="6" customFormat="1" ht="30" thickTop="1" thickBot="1" x14ac:dyDescent="0.25">
      <c r="C101" s="59"/>
      <c r="D101" s="60">
        <v>46189</v>
      </c>
      <c r="E101" s="61" t="s">
        <v>163</v>
      </c>
      <c r="F101" s="96" t="s">
        <v>15</v>
      </c>
      <c r="G101" s="99"/>
      <c r="H101" s="97">
        <v>900</v>
      </c>
      <c r="I101" s="40">
        <f t="shared" si="0"/>
        <v>-22910130.401800089</v>
      </c>
    </row>
    <row r="102" spans="3:9" s="6" customFormat="1" ht="18" thickTop="1" thickBot="1" x14ac:dyDescent="0.25">
      <c r="C102" s="59"/>
      <c r="D102" s="60">
        <v>46189</v>
      </c>
      <c r="E102" s="61" t="s">
        <v>164</v>
      </c>
      <c r="F102" s="96" t="s">
        <v>315</v>
      </c>
      <c r="G102" s="99"/>
      <c r="H102" s="97">
        <v>20340</v>
      </c>
      <c r="I102" s="40">
        <f t="shared" si="0"/>
        <v>-22930470.401800089</v>
      </c>
    </row>
    <row r="103" spans="3:9" s="6" customFormat="1" ht="30" thickTop="1" thickBot="1" x14ac:dyDescent="0.25">
      <c r="C103" s="59"/>
      <c r="D103" s="60">
        <v>46189</v>
      </c>
      <c r="E103" s="61" t="s">
        <v>164</v>
      </c>
      <c r="F103" s="96" t="s">
        <v>15</v>
      </c>
      <c r="G103" s="99"/>
      <c r="H103" s="97">
        <v>8035.25</v>
      </c>
      <c r="I103" s="40">
        <f t="shared" si="0"/>
        <v>-22938505.651800089</v>
      </c>
    </row>
    <row r="104" spans="3:9" s="6" customFormat="1" ht="18" thickTop="1" thickBot="1" x14ac:dyDescent="0.25">
      <c r="C104" s="59"/>
      <c r="D104" s="60">
        <v>46189</v>
      </c>
      <c r="E104" s="61" t="s">
        <v>165</v>
      </c>
      <c r="F104" s="96" t="s">
        <v>294</v>
      </c>
      <c r="G104" s="99"/>
      <c r="H104" s="97">
        <v>152669.75</v>
      </c>
      <c r="I104" s="40">
        <f t="shared" si="0"/>
        <v>-23091175.401800089</v>
      </c>
    </row>
    <row r="105" spans="3:9" s="6" customFormat="1" ht="18" thickTop="1" thickBot="1" x14ac:dyDescent="0.25">
      <c r="C105" s="59"/>
      <c r="D105" s="60">
        <v>46189</v>
      </c>
      <c r="E105" s="61" t="s">
        <v>166</v>
      </c>
      <c r="F105" s="96" t="s">
        <v>316</v>
      </c>
      <c r="G105" s="99"/>
      <c r="H105" s="97">
        <v>911250</v>
      </c>
      <c r="I105" s="40">
        <f t="shared" si="0"/>
        <v>-24002425.401800089</v>
      </c>
    </row>
    <row r="106" spans="3:9" s="6" customFormat="1" ht="18" thickTop="1" thickBot="1" x14ac:dyDescent="0.25">
      <c r="C106" s="59"/>
      <c r="D106" s="60">
        <v>46190</v>
      </c>
      <c r="E106" s="61" t="s">
        <v>167</v>
      </c>
      <c r="F106" s="96" t="s">
        <v>316</v>
      </c>
      <c r="G106" s="99"/>
      <c r="H106" s="97">
        <v>283500</v>
      </c>
      <c r="I106" s="40">
        <f t="shared" si="0"/>
        <v>-24285925.401800089</v>
      </c>
    </row>
    <row r="107" spans="3:9" s="6" customFormat="1" ht="18" thickTop="1" thickBot="1" x14ac:dyDescent="0.25">
      <c r="C107" s="59"/>
      <c r="D107" s="60">
        <v>46190</v>
      </c>
      <c r="E107" s="61" t="s">
        <v>168</v>
      </c>
      <c r="F107" s="96" t="s">
        <v>317</v>
      </c>
      <c r="G107" s="99"/>
      <c r="H107" s="97">
        <v>27286</v>
      </c>
      <c r="I107" s="40">
        <f t="shared" si="0"/>
        <v>-24313211.401800089</v>
      </c>
    </row>
    <row r="108" spans="3:9" s="6" customFormat="1" ht="18" thickTop="1" thickBot="1" x14ac:dyDescent="0.25">
      <c r="C108" s="59"/>
      <c r="D108" s="60">
        <v>46190</v>
      </c>
      <c r="E108" s="61" t="s">
        <v>169</v>
      </c>
      <c r="F108" s="96" t="s">
        <v>317</v>
      </c>
      <c r="G108" s="99"/>
      <c r="H108" s="97">
        <v>77880</v>
      </c>
      <c r="I108" s="40">
        <f t="shared" si="0"/>
        <v>-24391091.401800089</v>
      </c>
    </row>
    <row r="109" spans="3:9" s="6" customFormat="1" ht="18" thickTop="1" thickBot="1" x14ac:dyDescent="0.25">
      <c r="C109" s="59"/>
      <c r="D109" s="60">
        <v>46190</v>
      </c>
      <c r="E109" s="61" t="s">
        <v>170</v>
      </c>
      <c r="F109" s="96" t="s">
        <v>317</v>
      </c>
      <c r="G109" s="99"/>
      <c r="H109" s="97">
        <v>27000</v>
      </c>
      <c r="I109" s="40">
        <f t="shared" si="0"/>
        <v>-24418091.401800089</v>
      </c>
    </row>
    <row r="110" spans="3:9" s="6" customFormat="1" ht="18" thickTop="1" thickBot="1" x14ac:dyDescent="0.25">
      <c r="C110" s="59"/>
      <c r="D110" s="60">
        <v>46190</v>
      </c>
      <c r="E110" s="61" t="s">
        <v>171</v>
      </c>
      <c r="F110" s="96" t="s">
        <v>317</v>
      </c>
      <c r="G110" s="99"/>
      <c r="H110" s="97">
        <v>28953.66</v>
      </c>
      <c r="I110" s="40">
        <f t="shared" si="0"/>
        <v>-24447045.061800089</v>
      </c>
    </row>
    <row r="111" spans="3:9" s="6" customFormat="1" ht="18" thickTop="1" thickBot="1" x14ac:dyDescent="0.25">
      <c r="C111" s="59"/>
      <c r="D111" s="60">
        <v>46190</v>
      </c>
      <c r="E111" s="61" t="s">
        <v>172</v>
      </c>
      <c r="F111" s="96" t="s">
        <v>317</v>
      </c>
      <c r="G111" s="99"/>
      <c r="H111" s="97">
        <v>6372</v>
      </c>
      <c r="I111" s="40">
        <f t="shared" si="0"/>
        <v>-24453417.061800089</v>
      </c>
    </row>
    <row r="112" spans="3:9" s="6" customFormat="1" ht="18" thickTop="1" thickBot="1" x14ac:dyDescent="0.25">
      <c r="C112" s="59"/>
      <c r="D112" s="60">
        <v>46190</v>
      </c>
      <c r="E112" s="61" t="s">
        <v>173</v>
      </c>
      <c r="F112" s="96" t="s">
        <v>317</v>
      </c>
      <c r="G112" s="99"/>
      <c r="H112" s="97">
        <v>16250</v>
      </c>
      <c r="I112" s="40">
        <f t="shared" si="0"/>
        <v>-24469667.061800089</v>
      </c>
    </row>
    <row r="113" spans="3:9" s="6" customFormat="1" ht="18" thickTop="1" thickBot="1" x14ac:dyDescent="0.25">
      <c r="C113" s="59"/>
      <c r="D113" s="60">
        <v>46190</v>
      </c>
      <c r="E113" s="61" t="s">
        <v>174</v>
      </c>
      <c r="F113" s="96" t="s">
        <v>63</v>
      </c>
      <c r="G113" s="99"/>
      <c r="H113" s="97">
        <v>86810.240000000005</v>
      </c>
      <c r="I113" s="40">
        <f t="shared" si="0"/>
        <v>-24556477.301800087</v>
      </c>
    </row>
    <row r="114" spans="3:9" s="6" customFormat="1" ht="30" thickTop="1" thickBot="1" x14ac:dyDescent="0.25">
      <c r="C114" s="59"/>
      <c r="D114" s="60">
        <v>46190</v>
      </c>
      <c r="E114" s="61" t="s">
        <v>174</v>
      </c>
      <c r="F114" s="96" t="s">
        <v>15</v>
      </c>
      <c r="G114" s="99"/>
      <c r="H114" s="97">
        <v>7800</v>
      </c>
      <c r="I114" s="40">
        <f t="shared" si="0"/>
        <v>-24564277.301800087</v>
      </c>
    </row>
    <row r="115" spans="3:9" s="6" customFormat="1" ht="30" thickTop="1" thickBot="1" x14ac:dyDescent="0.25">
      <c r="C115" s="59"/>
      <c r="D115" s="60">
        <v>46190</v>
      </c>
      <c r="E115" s="61" t="s">
        <v>175</v>
      </c>
      <c r="F115" s="96" t="s">
        <v>318</v>
      </c>
      <c r="G115" s="99"/>
      <c r="H115" s="97">
        <v>176280</v>
      </c>
      <c r="I115" s="40">
        <f t="shared" si="0"/>
        <v>-24740557.301800087</v>
      </c>
    </row>
    <row r="116" spans="3:9" s="6" customFormat="1" ht="18" thickTop="1" thickBot="1" x14ac:dyDescent="0.25">
      <c r="C116" s="59"/>
      <c r="D116" s="60">
        <v>46190</v>
      </c>
      <c r="E116" s="61" t="s">
        <v>176</v>
      </c>
      <c r="F116" s="96" t="s">
        <v>305</v>
      </c>
      <c r="G116" s="99"/>
      <c r="H116" s="97">
        <v>100000</v>
      </c>
      <c r="I116" s="40">
        <f t="shared" si="0"/>
        <v>-24840557.301800087</v>
      </c>
    </row>
    <row r="117" spans="3:9" s="6" customFormat="1" ht="18" thickTop="1" thickBot="1" x14ac:dyDescent="0.25">
      <c r="C117" s="59"/>
      <c r="D117" s="60">
        <v>46190</v>
      </c>
      <c r="E117" s="61" t="s">
        <v>177</v>
      </c>
      <c r="F117" s="96" t="s">
        <v>319</v>
      </c>
      <c r="G117" s="99"/>
      <c r="H117" s="97">
        <v>15742</v>
      </c>
      <c r="I117" s="40">
        <f t="shared" si="0"/>
        <v>-24856299.301800087</v>
      </c>
    </row>
    <row r="118" spans="3:9" s="6" customFormat="1" ht="18" thickTop="1" thickBot="1" x14ac:dyDescent="0.25">
      <c r="C118" s="59"/>
      <c r="D118" s="60">
        <v>46191</v>
      </c>
      <c r="E118" s="61" t="s">
        <v>178</v>
      </c>
      <c r="F118" s="96" t="s">
        <v>291</v>
      </c>
      <c r="G118" s="99"/>
      <c r="H118" s="97">
        <v>203227.65</v>
      </c>
      <c r="I118" s="40">
        <f t="shared" si="0"/>
        <v>-25059526.951800086</v>
      </c>
    </row>
    <row r="119" spans="3:9" s="6" customFormat="1" ht="30" thickTop="1" thickBot="1" x14ac:dyDescent="0.25">
      <c r="C119" s="59"/>
      <c r="D119" s="60">
        <v>46191</v>
      </c>
      <c r="E119" s="61" t="s">
        <v>178</v>
      </c>
      <c r="F119" s="96" t="s">
        <v>15</v>
      </c>
      <c r="G119" s="99"/>
      <c r="H119" s="97">
        <v>675</v>
      </c>
      <c r="I119" s="40">
        <f t="shared" si="0"/>
        <v>-25060201.951800086</v>
      </c>
    </row>
    <row r="120" spans="3:9" s="6" customFormat="1" ht="18" thickTop="1" thickBot="1" x14ac:dyDescent="0.25">
      <c r="C120" s="59"/>
      <c r="D120" s="60">
        <v>46191</v>
      </c>
      <c r="E120" s="61" t="s">
        <v>179</v>
      </c>
      <c r="F120" s="96" t="s">
        <v>301</v>
      </c>
      <c r="G120" s="99"/>
      <c r="H120" s="97">
        <v>12825</v>
      </c>
      <c r="I120" s="40">
        <f t="shared" si="0"/>
        <v>-25073026.951800086</v>
      </c>
    </row>
    <row r="121" spans="3:9" s="6" customFormat="1" ht="18" thickTop="1" thickBot="1" x14ac:dyDescent="0.25">
      <c r="C121" s="59"/>
      <c r="D121" s="60">
        <v>46191</v>
      </c>
      <c r="E121" s="61" t="s">
        <v>180</v>
      </c>
      <c r="F121" s="96" t="s">
        <v>284</v>
      </c>
      <c r="G121" s="99"/>
      <c r="H121" s="97">
        <v>241900</v>
      </c>
      <c r="I121" s="40">
        <f t="shared" si="0"/>
        <v>-25314926.951800086</v>
      </c>
    </row>
    <row r="122" spans="3:9" s="6" customFormat="1" ht="30" thickTop="1" thickBot="1" x14ac:dyDescent="0.25">
      <c r="C122" s="59"/>
      <c r="D122" s="60">
        <v>46191</v>
      </c>
      <c r="E122" s="61" t="s">
        <v>180</v>
      </c>
      <c r="F122" s="96" t="s">
        <v>15</v>
      </c>
      <c r="G122" s="99"/>
      <c r="H122" s="97">
        <v>6762.7000000000007</v>
      </c>
      <c r="I122" s="40">
        <f t="shared" si="0"/>
        <v>-25321689.651800085</v>
      </c>
    </row>
    <row r="123" spans="3:9" s="6" customFormat="1" ht="18" thickTop="1" thickBot="1" x14ac:dyDescent="0.25">
      <c r="C123" s="59"/>
      <c r="D123" s="60">
        <v>46191</v>
      </c>
      <c r="E123" s="61" t="s">
        <v>181</v>
      </c>
      <c r="F123" s="96" t="s">
        <v>320</v>
      </c>
      <c r="G123" s="99"/>
      <c r="H123" s="97">
        <v>152837.01999999999</v>
      </c>
      <c r="I123" s="40">
        <f t="shared" si="0"/>
        <v>-25474526.671800084</v>
      </c>
    </row>
    <row r="124" spans="3:9" s="6" customFormat="1" ht="18" thickTop="1" thickBot="1" x14ac:dyDescent="0.25">
      <c r="C124" s="59"/>
      <c r="D124" s="60">
        <v>46191</v>
      </c>
      <c r="E124" s="61" t="s">
        <v>182</v>
      </c>
      <c r="F124" s="96" t="s">
        <v>305</v>
      </c>
      <c r="G124" s="99"/>
      <c r="H124" s="97">
        <v>86250</v>
      </c>
      <c r="I124" s="40">
        <f t="shared" si="0"/>
        <v>-25560776.671800084</v>
      </c>
    </row>
    <row r="125" spans="3:9" s="6" customFormat="1" ht="30" thickTop="1" thickBot="1" x14ac:dyDescent="0.25">
      <c r="C125" s="59"/>
      <c r="D125" s="60">
        <v>46191</v>
      </c>
      <c r="E125" s="61" t="s">
        <v>182</v>
      </c>
      <c r="F125" s="96" t="s">
        <v>15</v>
      </c>
      <c r="G125" s="99"/>
      <c r="H125" s="97">
        <v>34987.65</v>
      </c>
      <c r="I125" s="40">
        <f t="shared" si="0"/>
        <v>-25595764.321800083</v>
      </c>
    </row>
    <row r="126" spans="3:9" s="6" customFormat="1" ht="18" thickTop="1" thickBot="1" x14ac:dyDescent="0.25">
      <c r="C126" s="59"/>
      <c r="D126" s="60">
        <v>46191</v>
      </c>
      <c r="E126" s="61" t="s">
        <v>183</v>
      </c>
      <c r="F126" s="96" t="s">
        <v>321</v>
      </c>
      <c r="G126" s="99"/>
      <c r="H126" s="97">
        <v>790720.89</v>
      </c>
      <c r="I126" s="40">
        <f t="shared" si="0"/>
        <v>-26386485.211800084</v>
      </c>
    </row>
    <row r="127" spans="3:9" s="6" customFormat="1" ht="18" thickTop="1" thickBot="1" x14ac:dyDescent="0.25">
      <c r="C127" s="59"/>
      <c r="D127" s="60">
        <v>46191</v>
      </c>
      <c r="E127" s="61" t="s">
        <v>184</v>
      </c>
      <c r="F127" s="96" t="s">
        <v>305</v>
      </c>
      <c r="G127" s="99"/>
      <c r="H127" s="97">
        <v>185478</v>
      </c>
      <c r="I127" s="40">
        <f t="shared" si="0"/>
        <v>-26571963.211800084</v>
      </c>
    </row>
    <row r="128" spans="3:9" s="6" customFormat="1" ht="18" thickTop="1" thickBot="1" x14ac:dyDescent="0.25">
      <c r="C128" s="59"/>
      <c r="D128" s="60">
        <v>46191</v>
      </c>
      <c r="E128" s="61" t="s">
        <v>185</v>
      </c>
      <c r="F128" s="96" t="s">
        <v>322</v>
      </c>
      <c r="G128" s="99"/>
      <c r="H128" s="97">
        <v>20700</v>
      </c>
      <c r="I128" s="40">
        <f t="shared" si="0"/>
        <v>-26592663.211800084</v>
      </c>
    </row>
    <row r="129" spans="3:9" s="6" customFormat="1" ht="18" thickTop="1" thickBot="1" x14ac:dyDescent="0.25">
      <c r="C129" s="59"/>
      <c r="D129" s="60">
        <v>46191</v>
      </c>
      <c r="E129" s="61" t="s">
        <v>186</v>
      </c>
      <c r="F129" s="96" t="s">
        <v>323</v>
      </c>
      <c r="G129" s="99"/>
      <c r="H129" s="97">
        <v>49560</v>
      </c>
      <c r="I129" s="40">
        <f t="shared" si="0"/>
        <v>-26642223.211800084</v>
      </c>
    </row>
    <row r="130" spans="3:9" s="6" customFormat="1" ht="18" thickTop="1" thickBot="1" x14ac:dyDescent="0.25">
      <c r="C130" s="59"/>
      <c r="D130" s="60">
        <v>46192</v>
      </c>
      <c r="E130" s="61"/>
      <c r="F130" s="96" t="s">
        <v>324</v>
      </c>
      <c r="G130" s="99"/>
      <c r="H130" s="97">
        <v>234000</v>
      </c>
      <c r="I130" s="40">
        <f t="shared" si="0"/>
        <v>-26876223.211800084</v>
      </c>
    </row>
    <row r="131" spans="3:9" s="6" customFormat="1" ht="30" thickTop="1" thickBot="1" x14ac:dyDescent="0.25">
      <c r="C131" s="59"/>
      <c r="D131" s="60">
        <v>46192</v>
      </c>
      <c r="E131" s="61" t="s">
        <v>187</v>
      </c>
      <c r="F131" s="96" t="s">
        <v>21</v>
      </c>
      <c r="G131" s="99">
        <v>102171.59</v>
      </c>
      <c r="H131" s="97"/>
      <c r="I131" s="40">
        <f t="shared" si="0"/>
        <v>-26774051.621800084</v>
      </c>
    </row>
    <row r="132" spans="3:9" s="6" customFormat="1" ht="18" thickTop="1" thickBot="1" x14ac:dyDescent="0.25">
      <c r="C132" s="59"/>
      <c r="D132" s="60">
        <v>46192</v>
      </c>
      <c r="E132" s="61" t="s">
        <v>188</v>
      </c>
      <c r="F132" s="96" t="s">
        <v>317</v>
      </c>
      <c r="G132" s="99"/>
      <c r="H132" s="97">
        <v>100800</v>
      </c>
      <c r="I132" s="40">
        <f t="shared" si="0"/>
        <v>-26874851.621800084</v>
      </c>
    </row>
    <row r="133" spans="3:9" s="6" customFormat="1" ht="18" thickTop="1" thickBot="1" x14ac:dyDescent="0.25">
      <c r="C133" s="59"/>
      <c r="D133" s="60">
        <v>46192</v>
      </c>
      <c r="E133" s="61" t="s">
        <v>189</v>
      </c>
      <c r="F133" s="96" t="s">
        <v>325</v>
      </c>
      <c r="G133" s="99"/>
      <c r="H133" s="97">
        <v>43140</v>
      </c>
      <c r="I133" s="40">
        <f t="shared" si="0"/>
        <v>-26917991.621800084</v>
      </c>
    </row>
    <row r="134" spans="3:9" s="6" customFormat="1" ht="18" thickTop="1" thickBot="1" x14ac:dyDescent="0.25">
      <c r="C134" s="59"/>
      <c r="D134" s="60">
        <v>46192</v>
      </c>
      <c r="E134" s="61" t="s">
        <v>190</v>
      </c>
      <c r="F134" s="96" t="s">
        <v>72</v>
      </c>
      <c r="G134" s="99"/>
      <c r="H134" s="97">
        <v>702657.02</v>
      </c>
      <c r="I134" s="40">
        <f t="shared" si="0"/>
        <v>-27620648.641800083</v>
      </c>
    </row>
    <row r="135" spans="3:9" s="6" customFormat="1" ht="18" thickTop="1" thickBot="1" x14ac:dyDescent="0.25">
      <c r="C135" s="59"/>
      <c r="D135" s="60">
        <v>46192</v>
      </c>
      <c r="E135" s="61" t="s">
        <v>191</v>
      </c>
      <c r="F135" s="96" t="s">
        <v>283</v>
      </c>
      <c r="G135" s="99"/>
      <c r="H135" s="97">
        <v>88500</v>
      </c>
      <c r="I135" s="40">
        <f t="shared" si="0"/>
        <v>-27709148.641800083</v>
      </c>
    </row>
    <row r="136" spans="3:9" s="6" customFormat="1" ht="18" thickTop="1" thickBot="1" x14ac:dyDescent="0.25">
      <c r="C136" s="59"/>
      <c r="D136" s="60">
        <v>46192</v>
      </c>
      <c r="E136" s="61" t="s">
        <v>192</v>
      </c>
      <c r="F136" s="96" t="s">
        <v>325</v>
      </c>
      <c r="G136" s="99"/>
      <c r="H136" s="97">
        <v>79968</v>
      </c>
      <c r="I136" s="40">
        <f t="shared" si="0"/>
        <v>-27789116.641800083</v>
      </c>
    </row>
    <row r="137" spans="3:9" s="6" customFormat="1" ht="18" thickTop="1" thickBot="1" x14ac:dyDescent="0.25">
      <c r="C137" s="59"/>
      <c r="D137" s="60">
        <v>46192</v>
      </c>
      <c r="E137" s="61" t="s">
        <v>193</v>
      </c>
      <c r="F137" s="96" t="s">
        <v>326</v>
      </c>
      <c r="G137" s="99"/>
      <c r="H137" s="97">
        <v>42000</v>
      </c>
      <c r="I137" s="40">
        <f t="shared" si="0"/>
        <v>-27831116.641800083</v>
      </c>
    </row>
    <row r="138" spans="3:9" s="6" customFormat="1" ht="18" thickTop="1" thickBot="1" x14ac:dyDescent="0.25">
      <c r="C138" s="59"/>
      <c r="D138" s="60">
        <v>46192</v>
      </c>
      <c r="E138" s="61" t="s">
        <v>194</v>
      </c>
      <c r="F138" s="96" t="s">
        <v>71</v>
      </c>
      <c r="G138" s="99"/>
      <c r="H138" s="97">
        <v>243000</v>
      </c>
      <c r="I138" s="40">
        <f t="shared" si="0"/>
        <v>-28074116.641800083</v>
      </c>
    </row>
    <row r="139" spans="3:9" s="6" customFormat="1" ht="18" thickTop="1" thickBot="1" x14ac:dyDescent="0.25">
      <c r="C139" s="59"/>
      <c r="D139" s="60">
        <v>46192</v>
      </c>
      <c r="E139" s="61" t="s">
        <v>195</v>
      </c>
      <c r="F139" s="96" t="s">
        <v>327</v>
      </c>
      <c r="G139" s="99"/>
      <c r="H139" s="97">
        <v>30467.7</v>
      </c>
      <c r="I139" s="40">
        <f t="shared" si="0"/>
        <v>-28104584.341800082</v>
      </c>
    </row>
    <row r="140" spans="3:9" s="6" customFormat="1" ht="18" thickTop="1" thickBot="1" x14ac:dyDescent="0.25">
      <c r="C140" s="59"/>
      <c r="D140" s="60">
        <v>46192</v>
      </c>
      <c r="E140" s="61" t="s">
        <v>196</v>
      </c>
      <c r="F140" s="96" t="s">
        <v>328</v>
      </c>
      <c r="G140" s="99"/>
      <c r="H140" s="97">
        <v>51480</v>
      </c>
      <c r="I140" s="40">
        <f t="shared" si="0"/>
        <v>-28156064.341800082</v>
      </c>
    </row>
    <row r="141" spans="3:9" s="6" customFormat="1" ht="18" thickTop="1" thickBot="1" x14ac:dyDescent="0.25">
      <c r="C141" s="59"/>
      <c r="D141" s="60">
        <v>46192</v>
      </c>
      <c r="E141" s="61" t="s">
        <v>197</v>
      </c>
      <c r="F141" s="96" t="s">
        <v>329</v>
      </c>
      <c r="G141" s="99"/>
      <c r="H141" s="97">
        <v>23275</v>
      </c>
      <c r="I141" s="40">
        <f t="shared" si="0"/>
        <v>-28179339.341800082</v>
      </c>
    </row>
    <row r="142" spans="3:9" s="6" customFormat="1" ht="18" thickTop="1" thickBot="1" x14ac:dyDescent="0.25">
      <c r="C142" s="59"/>
      <c r="D142" s="60">
        <v>46192</v>
      </c>
      <c r="E142" s="61" t="s">
        <v>198</v>
      </c>
      <c r="F142" s="96" t="s">
        <v>330</v>
      </c>
      <c r="G142" s="99"/>
      <c r="H142" s="97">
        <v>17244.54</v>
      </c>
      <c r="I142" s="40">
        <f t="shared" si="0"/>
        <v>-28196583.881800082</v>
      </c>
    </row>
    <row r="143" spans="3:9" s="6" customFormat="1" ht="18" thickTop="1" thickBot="1" x14ac:dyDescent="0.25">
      <c r="C143" s="59"/>
      <c r="D143" s="60">
        <v>46192</v>
      </c>
      <c r="E143" s="61" t="s">
        <v>199</v>
      </c>
      <c r="F143" s="96" t="s">
        <v>319</v>
      </c>
      <c r="G143" s="99"/>
      <c r="H143" s="97">
        <v>17270.5</v>
      </c>
      <c r="I143" s="40">
        <f t="shared" si="0"/>
        <v>-28213854.381800082</v>
      </c>
    </row>
    <row r="144" spans="3:9" s="6" customFormat="1" ht="30" thickTop="1" thickBot="1" x14ac:dyDescent="0.25">
      <c r="C144" s="59"/>
      <c r="D144" s="60">
        <v>46192</v>
      </c>
      <c r="E144" s="61" t="s">
        <v>199</v>
      </c>
      <c r="F144" s="96" t="s">
        <v>15</v>
      </c>
      <c r="G144" s="99"/>
      <c r="H144" s="97">
        <v>9416.7800000000007</v>
      </c>
      <c r="I144" s="40">
        <f t="shared" si="0"/>
        <v>-28223271.161800083</v>
      </c>
    </row>
    <row r="145" spans="3:9" s="6" customFormat="1" ht="18" thickTop="1" thickBot="1" x14ac:dyDescent="0.25">
      <c r="C145" s="59"/>
      <c r="D145" s="60">
        <v>46192</v>
      </c>
      <c r="E145" s="61" t="s">
        <v>200</v>
      </c>
      <c r="F145" s="96" t="s">
        <v>331</v>
      </c>
      <c r="G145" s="99"/>
      <c r="H145" s="97">
        <v>212819.23</v>
      </c>
      <c r="I145" s="40">
        <f t="shared" si="0"/>
        <v>-28436090.391800083</v>
      </c>
    </row>
    <row r="146" spans="3:9" s="6" customFormat="1" ht="30" thickTop="1" thickBot="1" x14ac:dyDescent="0.25">
      <c r="C146" s="59"/>
      <c r="D146" s="60">
        <v>46192</v>
      </c>
      <c r="E146" s="61" t="s">
        <v>200</v>
      </c>
      <c r="F146" s="96" t="s">
        <v>15</v>
      </c>
      <c r="G146" s="99"/>
      <c r="H146" s="97">
        <v>6852.2330000000002</v>
      </c>
      <c r="I146" s="40">
        <f t="shared" si="0"/>
        <v>-28442942.624800082</v>
      </c>
    </row>
    <row r="147" spans="3:9" s="6" customFormat="1" ht="18" thickTop="1" thickBot="1" x14ac:dyDescent="0.25">
      <c r="C147" s="59"/>
      <c r="D147" s="60">
        <v>46195</v>
      </c>
      <c r="E147" s="61"/>
      <c r="F147" s="96" t="s">
        <v>331</v>
      </c>
      <c r="G147" s="99"/>
      <c r="H147" s="97">
        <v>154860.467</v>
      </c>
      <c r="I147" s="40">
        <f t="shared" ref="I147:I210" si="1">I146+G147-H147</f>
        <v>-28597803.091800082</v>
      </c>
    </row>
    <row r="148" spans="3:9" s="6" customFormat="1" ht="30" thickTop="1" thickBot="1" x14ac:dyDescent="0.25">
      <c r="C148" s="59"/>
      <c r="D148" s="60">
        <v>46195</v>
      </c>
      <c r="E148" s="61" t="s">
        <v>201</v>
      </c>
      <c r="F148" s="96" t="s">
        <v>21</v>
      </c>
      <c r="G148" s="99">
        <v>3590019.78</v>
      </c>
      <c r="H148" s="97"/>
      <c r="I148" s="40">
        <f t="shared" si="1"/>
        <v>-25007783.311800081</v>
      </c>
    </row>
    <row r="149" spans="3:9" s="6" customFormat="1" ht="18" thickTop="1" thickBot="1" x14ac:dyDescent="0.25">
      <c r="C149" s="59"/>
      <c r="D149" s="60">
        <v>46195</v>
      </c>
      <c r="E149" s="61" t="s">
        <v>202</v>
      </c>
      <c r="F149" s="96" t="s">
        <v>319</v>
      </c>
      <c r="G149" s="99"/>
      <c r="H149" s="97">
        <v>551687.76</v>
      </c>
      <c r="I149" s="40">
        <f t="shared" si="1"/>
        <v>-25559471.071800083</v>
      </c>
    </row>
    <row r="150" spans="3:9" s="6" customFormat="1" ht="18" thickTop="1" thickBot="1" x14ac:dyDescent="0.25">
      <c r="C150" s="59"/>
      <c r="D150" s="60">
        <v>46195</v>
      </c>
      <c r="E150" s="61" t="s">
        <v>203</v>
      </c>
      <c r="F150" s="96" t="s">
        <v>319</v>
      </c>
      <c r="G150" s="99"/>
      <c r="H150" s="97">
        <v>13239.95</v>
      </c>
      <c r="I150" s="40">
        <f t="shared" si="1"/>
        <v>-25572711.021800082</v>
      </c>
    </row>
    <row r="151" spans="3:9" s="6" customFormat="1" ht="30" thickTop="1" thickBot="1" x14ac:dyDescent="0.25">
      <c r="C151" s="59"/>
      <c r="D151" s="60">
        <v>46195</v>
      </c>
      <c r="E151" s="61" t="s">
        <v>203</v>
      </c>
      <c r="F151" s="96" t="s">
        <v>15</v>
      </c>
      <c r="G151" s="99"/>
      <c r="H151" s="97">
        <v>200</v>
      </c>
      <c r="I151" s="40">
        <f t="shared" si="1"/>
        <v>-25572911.021800082</v>
      </c>
    </row>
    <row r="152" spans="3:9" s="6" customFormat="1" ht="18" thickTop="1" thickBot="1" x14ac:dyDescent="0.25">
      <c r="C152" s="59"/>
      <c r="D152" s="60">
        <v>46195</v>
      </c>
      <c r="E152" s="61" t="s">
        <v>204</v>
      </c>
      <c r="F152" s="96" t="s">
        <v>332</v>
      </c>
      <c r="G152" s="99"/>
      <c r="H152" s="97">
        <v>3800</v>
      </c>
      <c r="I152" s="40">
        <f t="shared" si="1"/>
        <v>-25576711.021800082</v>
      </c>
    </row>
    <row r="153" spans="3:9" s="6" customFormat="1" ht="30" thickTop="1" thickBot="1" x14ac:dyDescent="0.25">
      <c r="C153" s="59"/>
      <c r="D153" s="60">
        <v>46195</v>
      </c>
      <c r="E153" s="61" t="s">
        <v>204</v>
      </c>
      <c r="F153" s="96" t="s">
        <v>15</v>
      </c>
      <c r="G153" s="99"/>
      <c r="H153" s="97">
        <v>501.5</v>
      </c>
      <c r="I153" s="40">
        <f t="shared" si="1"/>
        <v>-25577212.521800082</v>
      </c>
    </row>
    <row r="154" spans="3:9" s="6" customFormat="1" ht="18" thickTop="1" thickBot="1" x14ac:dyDescent="0.25">
      <c r="C154" s="59"/>
      <c r="D154" s="60">
        <v>46195</v>
      </c>
      <c r="E154" s="61" t="s">
        <v>205</v>
      </c>
      <c r="F154" s="96" t="s">
        <v>332</v>
      </c>
      <c r="G154" s="99"/>
      <c r="H154" s="97">
        <v>9528.5</v>
      </c>
      <c r="I154" s="40">
        <f t="shared" si="1"/>
        <v>-25586741.021800082</v>
      </c>
    </row>
    <row r="155" spans="3:9" s="6" customFormat="1" ht="30" thickTop="1" thickBot="1" x14ac:dyDescent="0.25">
      <c r="C155" s="59"/>
      <c r="D155" s="60">
        <v>46195</v>
      </c>
      <c r="E155" s="61" t="s">
        <v>205</v>
      </c>
      <c r="F155" s="96" t="s">
        <v>15</v>
      </c>
      <c r="G155" s="99"/>
      <c r="H155" s="97">
        <v>19067.7965</v>
      </c>
      <c r="I155" s="40">
        <f t="shared" si="1"/>
        <v>-25605808.818300083</v>
      </c>
    </row>
    <row r="156" spans="3:9" s="6" customFormat="1" ht="18" thickTop="1" thickBot="1" x14ac:dyDescent="0.25">
      <c r="C156" s="59"/>
      <c r="D156" s="60">
        <v>46195</v>
      </c>
      <c r="E156" s="61" t="s">
        <v>206</v>
      </c>
      <c r="F156" s="96" t="s">
        <v>333</v>
      </c>
      <c r="G156" s="99"/>
      <c r="H156" s="97">
        <v>430932.2035</v>
      </c>
      <c r="I156" s="40">
        <f t="shared" si="1"/>
        <v>-26036741.021800082</v>
      </c>
    </row>
    <row r="157" spans="3:9" s="6" customFormat="1" ht="30" thickTop="1" thickBot="1" x14ac:dyDescent="0.25">
      <c r="C157" s="59"/>
      <c r="D157" s="60">
        <v>46195</v>
      </c>
      <c r="E157" s="61" t="s">
        <v>207</v>
      </c>
      <c r="F157" s="96" t="s">
        <v>334</v>
      </c>
      <c r="G157" s="99"/>
      <c r="H157" s="97">
        <v>250000</v>
      </c>
      <c r="I157" s="40">
        <f t="shared" si="1"/>
        <v>-26286741.021800082</v>
      </c>
    </row>
    <row r="158" spans="3:9" s="6" customFormat="1" ht="18" thickTop="1" thickBot="1" x14ac:dyDescent="0.25">
      <c r="C158" s="59"/>
      <c r="D158" s="60">
        <v>46195</v>
      </c>
      <c r="E158" s="61" t="s">
        <v>208</v>
      </c>
      <c r="F158" s="96" t="s">
        <v>283</v>
      </c>
      <c r="G158" s="99"/>
      <c r="H158" s="97">
        <v>132750</v>
      </c>
      <c r="I158" s="40">
        <f t="shared" si="1"/>
        <v>-26419491.021800082</v>
      </c>
    </row>
    <row r="159" spans="3:9" s="6" customFormat="1" ht="18" thickTop="1" thickBot="1" x14ac:dyDescent="0.25">
      <c r="C159" s="59"/>
      <c r="D159" s="60">
        <v>46195</v>
      </c>
      <c r="E159" s="61" t="s">
        <v>209</v>
      </c>
      <c r="F159" s="96" t="s">
        <v>305</v>
      </c>
      <c r="G159" s="99"/>
      <c r="H159" s="97">
        <v>86346</v>
      </c>
      <c r="I159" s="40">
        <f t="shared" si="1"/>
        <v>-26505837.021800082</v>
      </c>
    </row>
    <row r="160" spans="3:9" s="6" customFormat="1" ht="30" thickTop="1" thickBot="1" x14ac:dyDescent="0.25">
      <c r="C160" s="59"/>
      <c r="D160" s="60">
        <v>46195</v>
      </c>
      <c r="E160" s="61" t="s">
        <v>209</v>
      </c>
      <c r="F160" s="96" t="s">
        <v>15</v>
      </c>
      <c r="G160" s="99"/>
      <c r="H160" s="97">
        <v>13353.101500000001</v>
      </c>
      <c r="I160" s="40">
        <f t="shared" si="1"/>
        <v>-26519190.123300083</v>
      </c>
    </row>
    <row r="161" spans="3:9" s="6" customFormat="1" ht="18" thickTop="1" thickBot="1" x14ac:dyDescent="0.25">
      <c r="C161" s="59"/>
      <c r="D161" s="60">
        <v>46195</v>
      </c>
      <c r="E161" s="61" t="s">
        <v>210</v>
      </c>
      <c r="F161" s="96" t="s">
        <v>335</v>
      </c>
      <c r="G161" s="99"/>
      <c r="H161" s="97">
        <v>301866.49850000005</v>
      </c>
      <c r="I161" s="40">
        <f t="shared" si="1"/>
        <v>-26821056.621800084</v>
      </c>
    </row>
    <row r="162" spans="3:9" s="6" customFormat="1" ht="30" thickTop="1" thickBot="1" x14ac:dyDescent="0.25">
      <c r="C162" s="59"/>
      <c r="D162" s="60">
        <v>46195</v>
      </c>
      <c r="E162" s="61" t="s">
        <v>210</v>
      </c>
      <c r="F162" s="96" t="s">
        <v>15</v>
      </c>
      <c r="G162" s="99"/>
      <c r="H162" s="97">
        <v>6960</v>
      </c>
      <c r="I162" s="40">
        <f t="shared" si="1"/>
        <v>-26828016.621800084</v>
      </c>
    </row>
    <row r="163" spans="3:9" s="6" customFormat="1" ht="18" thickTop="1" thickBot="1" x14ac:dyDescent="0.25">
      <c r="C163" s="59"/>
      <c r="D163" s="60">
        <v>46196</v>
      </c>
      <c r="E163" s="61"/>
      <c r="F163" s="96" t="s">
        <v>336</v>
      </c>
      <c r="G163" s="99"/>
      <c r="H163" s="97">
        <v>157296</v>
      </c>
      <c r="I163" s="40">
        <f t="shared" si="1"/>
        <v>-26985312.621800084</v>
      </c>
    </row>
    <row r="164" spans="3:9" s="6" customFormat="1" ht="30" thickTop="1" thickBot="1" x14ac:dyDescent="0.25">
      <c r="C164" s="59"/>
      <c r="D164" s="60">
        <v>46196</v>
      </c>
      <c r="E164" s="61" t="s">
        <v>211</v>
      </c>
      <c r="F164" s="96" t="s">
        <v>21</v>
      </c>
      <c r="G164" s="99">
        <v>4108383.69</v>
      </c>
      <c r="H164" s="97"/>
      <c r="I164" s="40">
        <f t="shared" si="1"/>
        <v>-22876928.931800082</v>
      </c>
    </row>
    <row r="165" spans="3:9" s="6" customFormat="1" ht="18" thickTop="1" thickBot="1" x14ac:dyDescent="0.25">
      <c r="C165" s="59"/>
      <c r="D165" s="60">
        <v>46196</v>
      </c>
      <c r="E165" s="61" t="s">
        <v>212</v>
      </c>
      <c r="F165" s="96" t="s">
        <v>71</v>
      </c>
      <c r="G165" s="99"/>
      <c r="H165" s="97">
        <v>216000</v>
      </c>
      <c r="I165" s="40">
        <f t="shared" si="1"/>
        <v>-23092928.931800082</v>
      </c>
    </row>
    <row r="166" spans="3:9" s="6" customFormat="1" ht="30" thickTop="1" thickBot="1" x14ac:dyDescent="0.25">
      <c r="C166" s="59"/>
      <c r="D166" s="60">
        <v>46196</v>
      </c>
      <c r="E166" s="61" t="s">
        <v>212</v>
      </c>
      <c r="F166" s="96" t="s">
        <v>15</v>
      </c>
      <c r="G166" s="99"/>
      <c r="H166" s="97">
        <v>554.47</v>
      </c>
      <c r="I166" s="40">
        <f t="shared" si="1"/>
        <v>-23093483.401800081</v>
      </c>
    </row>
    <row r="167" spans="3:9" s="6" customFormat="1" ht="18" thickTop="1" thickBot="1" x14ac:dyDescent="0.25">
      <c r="C167" s="59"/>
      <c r="D167" s="60">
        <v>46196</v>
      </c>
      <c r="E167" s="61" t="s">
        <v>213</v>
      </c>
      <c r="F167" s="96" t="s">
        <v>337</v>
      </c>
      <c r="G167" s="99"/>
      <c r="H167" s="97">
        <v>10534.83</v>
      </c>
      <c r="I167" s="40">
        <f t="shared" si="1"/>
        <v>-23104018.231800079</v>
      </c>
    </row>
    <row r="168" spans="3:9" s="6" customFormat="1" ht="18" thickTop="1" thickBot="1" x14ac:dyDescent="0.25">
      <c r="C168" s="59"/>
      <c r="D168" s="60">
        <v>46196</v>
      </c>
      <c r="E168" s="61" t="s">
        <v>214</v>
      </c>
      <c r="F168" s="96" t="s">
        <v>338</v>
      </c>
      <c r="G168" s="99"/>
      <c r="H168" s="97">
        <v>225000</v>
      </c>
      <c r="I168" s="40">
        <f t="shared" si="1"/>
        <v>-23329018.231800079</v>
      </c>
    </row>
    <row r="169" spans="3:9" s="6" customFormat="1" ht="18" thickTop="1" thickBot="1" x14ac:dyDescent="0.25">
      <c r="C169" s="59"/>
      <c r="D169" s="60">
        <v>46196</v>
      </c>
      <c r="E169" s="61" t="s">
        <v>215</v>
      </c>
      <c r="F169" s="96" t="s">
        <v>319</v>
      </c>
      <c r="G169" s="99"/>
      <c r="H169" s="97">
        <v>2690998.1100000003</v>
      </c>
      <c r="I169" s="40">
        <f t="shared" si="1"/>
        <v>-26020016.341800079</v>
      </c>
    </row>
    <row r="170" spans="3:9" s="6" customFormat="1" ht="18" thickTop="1" thickBot="1" x14ac:dyDescent="0.25">
      <c r="C170" s="59"/>
      <c r="D170" s="60">
        <v>46196</v>
      </c>
      <c r="E170" s="61" t="s">
        <v>216</v>
      </c>
      <c r="F170" s="96" t="s">
        <v>319</v>
      </c>
      <c r="G170" s="99"/>
      <c r="H170" s="97">
        <v>1527500</v>
      </c>
      <c r="I170" s="40">
        <f t="shared" si="1"/>
        <v>-27547516.341800079</v>
      </c>
    </row>
    <row r="171" spans="3:9" s="6" customFormat="1" ht="18" thickTop="1" thickBot="1" x14ac:dyDescent="0.25">
      <c r="C171" s="59"/>
      <c r="D171" s="60">
        <v>46196</v>
      </c>
      <c r="E171" s="61" t="s">
        <v>217</v>
      </c>
      <c r="F171" s="96" t="s">
        <v>319</v>
      </c>
      <c r="G171" s="99"/>
      <c r="H171" s="97">
        <v>27553.5</v>
      </c>
      <c r="I171" s="40">
        <f t="shared" si="1"/>
        <v>-27575069.841800079</v>
      </c>
    </row>
    <row r="172" spans="3:9" s="6" customFormat="1" ht="30" thickTop="1" thickBot="1" x14ac:dyDescent="0.25">
      <c r="C172" s="59"/>
      <c r="D172" s="60">
        <v>46196</v>
      </c>
      <c r="E172" s="61" t="s">
        <v>217</v>
      </c>
      <c r="F172" s="96" t="s">
        <v>15</v>
      </c>
      <c r="G172" s="99"/>
      <c r="H172" s="97">
        <v>2456.5</v>
      </c>
      <c r="I172" s="40">
        <f t="shared" si="1"/>
        <v>-27577526.341800079</v>
      </c>
    </row>
    <row r="173" spans="3:9" s="6" customFormat="1" ht="18" thickTop="1" thickBot="1" x14ac:dyDescent="0.25">
      <c r="C173" s="59"/>
      <c r="D173" s="60">
        <v>46196</v>
      </c>
      <c r="E173" s="61" t="s">
        <v>218</v>
      </c>
      <c r="F173" s="96" t="s">
        <v>301</v>
      </c>
      <c r="G173" s="99"/>
      <c r="H173" s="97">
        <v>53889.9</v>
      </c>
      <c r="I173" s="40">
        <f t="shared" si="1"/>
        <v>-27631416.241800077</v>
      </c>
    </row>
    <row r="174" spans="3:9" s="6" customFormat="1" ht="30" thickTop="1" thickBot="1" x14ac:dyDescent="0.25">
      <c r="C174" s="59"/>
      <c r="D174" s="60">
        <v>46196</v>
      </c>
      <c r="E174" s="61" t="s">
        <v>218</v>
      </c>
      <c r="F174" s="96" t="s">
        <v>15</v>
      </c>
      <c r="G174" s="99"/>
      <c r="H174" s="97">
        <v>7935</v>
      </c>
      <c r="I174" s="40">
        <f t="shared" si="1"/>
        <v>-27639351.241800077</v>
      </c>
    </row>
    <row r="175" spans="3:9" s="6" customFormat="1" ht="18" thickTop="1" thickBot="1" x14ac:dyDescent="0.25">
      <c r="C175" s="59"/>
      <c r="D175" s="60">
        <v>46196</v>
      </c>
      <c r="E175" s="61" t="s">
        <v>219</v>
      </c>
      <c r="F175" s="96" t="s">
        <v>336</v>
      </c>
      <c r="G175" s="99"/>
      <c r="H175" s="97">
        <v>179331</v>
      </c>
      <c r="I175" s="40">
        <f t="shared" si="1"/>
        <v>-27818682.241800077</v>
      </c>
    </row>
    <row r="176" spans="3:9" s="6" customFormat="1" ht="18" thickTop="1" thickBot="1" x14ac:dyDescent="0.25">
      <c r="C176" s="59"/>
      <c r="D176" s="60">
        <v>46197</v>
      </c>
      <c r="E176" s="61" t="s">
        <v>220</v>
      </c>
      <c r="F176" s="96" t="s">
        <v>319</v>
      </c>
      <c r="G176" s="99"/>
      <c r="H176" s="97">
        <v>106213</v>
      </c>
      <c r="I176" s="40">
        <f t="shared" si="1"/>
        <v>-27924895.241800077</v>
      </c>
    </row>
    <row r="177" spans="3:9" s="6" customFormat="1" ht="18" thickTop="1" thickBot="1" x14ac:dyDescent="0.25">
      <c r="C177" s="59"/>
      <c r="D177" s="60">
        <v>46197</v>
      </c>
      <c r="E177" s="61"/>
      <c r="F177" s="96" t="s">
        <v>339</v>
      </c>
      <c r="G177" s="99"/>
      <c r="H177" s="97">
        <v>422400</v>
      </c>
      <c r="I177" s="40">
        <f t="shared" si="1"/>
        <v>-28347295.241800077</v>
      </c>
    </row>
    <row r="178" spans="3:9" s="6" customFormat="1" ht="30" thickTop="1" thickBot="1" x14ac:dyDescent="0.25">
      <c r="C178" s="59"/>
      <c r="D178" s="60">
        <v>46197</v>
      </c>
      <c r="E178" s="61" t="s">
        <v>221</v>
      </c>
      <c r="F178" s="96" t="s">
        <v>21</v>
      </c>
      <c r="G178" s="99">
        <v>698288.06</v>
      </c>
      <c r="H178" s="97"/>
      <c r="I178" s="40">
        <f t="shared" si="1"/>
        <v>-27649007.181800079</v>
      </c>
    </row>
    <row r="179" spans="3:9" s="6" customFormat="1" ht="30" thickTop="1" thickBot="1" x14ac:dyDescent="0.25">
      <c r="C179" s="59"/>
      <c r="D179" s="60">
        <v>46197</v>
      </c>
      <c r="E179" s="61" t="s">
        <v>221</v>
      </c>
      <c r="F179" s="96" t="s">
        <v>15</v>
      </c>
      <c r="G179" s="99"/>
      <c r="H179" s="97">
        <v>2253.9755</v>
      </c>
      <c r="I179" s="40">
        <f t="shared" si="1"/>
        <v>-27651261.157300077</v>
      </c>
    </row>
    <row r="180" spans="3:9" s="6" customFormat="1" ht="18" thickTop="1" thickBot="1" x14ac:dyDescent="0.25">
      <c r="C180" s="59"/>
      <c r="D180" s="60">
        <v>46197</v>
      </c>
      <c r="E180" s="61" t="s">
        <v>222</v>
      </c>
      <c r="F180" s="96" t="s">
        <v>340</v>
      </c>
      <c r="G180" s="99"/>
      <c r="H180" s="97">
        <v>50939.844499999999</v>
      </c>
      <c r="I180" s="40">
        <f t="shared" si="1"/>
        <v>-27702201.001800079</v>
      </c>
    </row>
    <row r="181" spans="3:9" s="6" customFormat="1" ht="18" thickTop="1" thickBot="1" x14ac:dyDescent="0.25">
      <c r="C181" s="59"/>
      <c r="D181" s="60">
        <v>46197</v>
      </c>
      <c r="E181" s="61" t="s">
        <v>223</v>
      </c>
      <c r="F181" s="96" t="s">
        <v>317</v>
      </c>
      <c r="G181" s="99"/>
      <c r="H181" s="97">
        <v>250233.2</v>
      </c>
      <c r="I181" s="40">
        <f t="shared" si="1"/>
        <v>-27952434.201800078</v>
      </c>
    </row>
    <row r="182" spans="3:9" s="6" customFormat="1" ht="18" thickTop="1" thickBot="1" x14ac:dyDescent="0.25">
      <c r="C182" s="59"/>
      <c r="D182" s="60">
        <v>46197</v>
      </c>
      <c r="E182" s="61" t="s">
        <v>224</v>
      </c>
      <c r="F182" s="96" t="s">
        <v>64</v>
      </c>
      <c r="G182" s="99"/>
      <c r="H182" s="97">
        <v>251959.5</v>
      </c>
      <c r="I182" s="40">
        <f t="shared" si="1"/>
        <v>-28204393.701800078</v>
      </c>
    </row>
    <row r="183" spans="3:9" s="6" customFormat="1" ht="18" thickTop="1" thickBot="1" x14ac:dyDescent="0.25">
      <c r="C183" s="59"/>
      <c r="D183" s="60">
        <v>46197</v>
      </c>
      <c r="E183" s="61" t="s">
        <v>225</v>
      </c>
      <c r="F183" s="96" t="s">
        <v>323</v>
      </c>
      <c r="G183" s="99"/>
      <c r="H183" s="97">
        <v>268066.5</v>
      </c>
      <c r="I183" s="40">
        <f t="shared" si="1"/>
        <v>-28472460.201800078</v>
      </c>
    </row>
    <row r="184" spans="3:9" s="6" customFormat="1" ht="30" thickTop="1" thickBot="1" x14ac:dyDescent="0.25">
      <c r="C184" s="59"/>
      <c r="D184" s="60">
        <v>46197</v>
      </c>
      <c r="E184" s="61" t="s">
        <v>225</v>
      </c>
      <c r="F184" s="96" t="s">
        <v>15</v>
      </c>
      <c r="G184" s="99"/>
      <c r="H184" s="97">
        <v>6775.25</v>
      </c>
      <c r="I184" s="40">
        <f t="shared" si="1"/>
        <v>-28479235.451800078</v>
      </c>
    </row>
    <row r="185" spans="3:9" s="6" customFormat="1" ht="18" thickTop="1" thickBot="1" x14ac:dyDescent="0.25">
      <c r="C185" s="59"/>
      <c r="D185" s="60">
        <v>46197</v>
      </c>
      <c r="E185" s="61" t="s">
        <v>226</v>
      </c>
      <c r="F185" s="96" t="s">
        <v>341</v>
      </c>
      <c r="G185" s="99"/>
      <c r="H185" s="97">
        <v>153120.65</v>
      </c>
      <c r="I185" s="40">
        <f t="shared" si="1"/>
        <v>-28632356.101800077</v>
      </c>
    </row>
    <row r="186" spans="3:9" s="6" customFormat="1" ht="18" thickTop="1" thickBot="1" x14ac:dyDescent="0.25">
      <c r="C186" s="59"/>
      <c r="D186" s="60">
        <v>46197</v>
      </c>
      <c r="E186" s="61" t="s">
        <v>227</v>
      </c>
      <c r="F186" s="96" t="s">
        <v>327</v>
      </c>
      <c r="G186" s="99"/>
      <c r="H186" s="97">
        <v>11328</v>
      </c>
      <c r="I186" s="40">
        <f t="shared" si="1"/>
        <v>-28643684.101800077</v>
      </c>
    </row>
    <row r="187" spans="3:9" s="6" customFormat="1" ht="18" thickTop="1" thickBot="1" x14ac:dyDescent="0.25">
      <c r="C187" s="59"/>
      <c r="D187" s="60">
        <v>46197</v>
      </c>
      <c r="E187" s="61" t="s">
        <v>228</v>
      </c>
      <c r="F187" s="96" t="s">
        <v>285</v>
      </c>
      <c r="G187" s="99"/>
      <c r="H187" s="97">
        <v>165436</v>
      </c>
      <c r="I187" s="40">
        <f t="shared" si="1"/>
        <v>-28809120.101800077</v>
      </c>
    </row>
    <row r="188" spans="3:9" s="6" customFormat="1" ht="18" thickTop="1" thickBot="1" x14ac:dyDescent="0.25">
      <c r="C188" s="59"/>
      <c r="D188" s="60">
        <v>46197</v>
      </c>
      <c r="E188" s="61" t="s">
        <v>229</v>
      </c>
      <c r="F188" s="96" t="s">
        <v>342</v>
      </c>
      <c r="G188" s="99"/>
      <c r="H188" s="97">
        <v>729864</v>
      </c>
      <c r="I188" s="40">
        <f t="shared" si="1"/>
        <v>-29538984.101800077</v>
      </c>
    </row>
    <row r="189" spans="3:9" s="6" customFormat="1" ht="18" thickTop="1" thickBot="1" x14ac:dyDescent="0.25">
      <c r="C189" s="59"/>
      <c r="D189" s="60">
        <v>46197</v>
      </c>
      <c r="E189" s="61"/>
      <c r="F189" s="96" t="s">
        <v>343</v>
      </c>
      <c r="G189" s="99"/>
      <c r="H189" s="97">
        <v>222807.35</v>
      </c>
      <c r="I189" s="40">
        <f t="shared" si="1"/>
        <v>-29761791.451800078</v>
      </c>
    </row>
    <row r="190" spans="3:9" s="6" customFormat="1" ht="30" thickTop="1" thickBot="1" x14ac:dyDescent="0.25">
      <c r="C190" s="59"/>
      <c r="D190" s="60">
        <v>46198</v>
      </c>
      <c r="E190" s="61" t="s">
        <v>230</v>
      </c>
      <c r="F190" s="96" t="s">
        <v>21</v>
      </c>
      <c r="G190" s="99">
        <v>508308.7</v>
      </c>
      <c r="H190" s="97"/>
      <c r="I190" s="40">
        <f t="shared" si="1"/>
        <v>-29253482.751800079</v>
      </c>
    </row>
    <row r="191" spans="3:9" s="6" customFormat="1" ht="18" thickTop="1" thickBot="1" x14ac:dyDescent="0.25">
      <c r="C191" s="59"/>
      <c r="D191" s="60">
        <v>46198</v>
      </c>
      <c r="E191" s="61" t="s">
        <v>231</v>
      </c>
      <c r="F191" s="96" t="s">
        <v>317</v>
      </c>
      <c r="G191" s="99"/>
      <c r="H191" s="97">
        <v>45000</v>
      </c>
      <c r="I191" s="40">
        <f t="shared" si="1"/>
        <v>-29298482.751800079</v>
      </c>
    </row>
    <row r="192" spans="3:9" s="6" customFormat="1" ht="30" thickTop="1" thickBot="1" x14ac:dyDescent="0.25">
      <c r="C192" s="59"/>
      <c r="D192" s="60">
        <v>46198</v>
      </c>
      <c r="E192" s="61" t="s">
        <v>231</v>
      </c>
      <c r="F192" s="96" t="s">
        <v>15</v>
      </c>
      <c r="G192" s="99"/>
      <c r="H192" s="97">
        <v>3112.7730000000006</v>
      </c>
      <c r="I192" s="40">
        <f t="shared" si="1"/>
        <v>-29301595.524800077</v>
      </c>
    </row>
    <row r="193" spans="3:9" s="6" customFormat="1" ht="18" thickTop="1" thickBot="1" x14ac:dyDescent="0.25">
      <c r="C193" s="59"/>
      <c r="D193" s="60">
        <v>46198</v>
      </c>
      <c r="E193" s="61" t="s">
        <v>232</v>
      </c>
      <c r="F193" s="96" t="s">
        <v>344</v>
      </c>
      <c r="G193" s="99"/>
      <c r="H193" s="97">
        <v>70348.667000000001</v>
      </c>
      <c r="I193" s="40">
        <f t="shared" si="1"/>
        <v>-29371944.191800077</v>
      </c>
    </row>
    <row r="194" spans="3:9" s="6" customFormat="1" ht="18" thickTop="1" thickBot="1" x14ac:dyDescent="0.25">
      <c r="C194" s="59"/>
      <c r="D194" s="60">
        <v>46198</v>
      </c>
      <c r="E194" s="61" t="s">
        <v>233</v>
      </c>
      <c r="F194" s="96" t="s">
        <v>345</v>
      </c>
      <c r="G194" s="99"/>
      <c r="H194" s="97">
        <v>241763.71</v>
      </c>
      <c r="I194" s="40">
        <f t="shared" si="1"/>
        <v>-29613707.901800077</v>
      </c>
    </row>
    <row r="195" spans="3:9" s="6" customFormat="1" ht="18" thickTop="1" thickBot="1" x14ac:dyDescent="0.25">
      <c r="C195" s="59"/>
      <c r="D195" s="60">
        <v>46198</v>
      </c>
      <c r="E195" s="61" t="s">
        <v>234</v>
      </c>
      <c r="F195" s="96" t="s">
        <v>346</v>
      </c>
      <c r="G195" s="99"/>
      <c r="H195" s="97">
        <v>221250</v>
      </c>
      <c r="I195" s="40">
        <f t="shared" si="1"/>
        <v>-29834957.901800077</v>
      </c>
    </row>
    <row r="196" spans="3:9" s="6" customFormat="1" ht="18" thickTop="1" thickBot="1" x14ac:dyDescent="0.25">
      <c r="C196" s="59"/>
      <c r="D196" s="60">
        <v>46198</v>
      </c>
      <c r="E196" s="61" t="s">
        <v>235</v>
      </c>
      <c r="F196" s="96" t="s">
        <v>347</v>
      </c>
      <c r="G196" s="99"/>
      <c r="H196" s="97">
        <v>9018.74</v>
      </c>
      <c r="I196" s="40">
        <f t="shared" si="1"/>
        <v>-29843976.641800076</v>
      </c>
    </row>
    <row r="197" spans="3:9" s="6" customFormat="1" ht="18" thickTop="1" thickBot="1" x14ac:dyDescent="0.25">
      <c r="C197" s="59"/>
      <c r="D197" s="60">
        <v>46198</v>
      </c>
      <c r="E197" s="61" t="s">
        <v>236</v>
      </c>
      <c r="F197" s="96" t="s">
        <v>319</v>
      </c>
      <c r="G197" s="99"/>
      <c r="H197" s="97">
        <v>290179.40000000002</v>
      </c>
      <c r="I197" s="40">
        <f t="shared" si="1"/>
        <v>-30134156.041800074</v>
      </c>
    </row>
    <row r="198" spans="3:9" s="6" customFormat="1" ht="30" thickTop="1" thickBot="1" x14ac:dyDescent="0.25">
      <c r="C198" s="59"/>
      <c r="D198" s="60">
        <v>46198</v>
      </c>
      <c r="E198" s="61" t="s">
        <v>236</v>
      </c>
      <c r="F198" s="96" t="s">
        <v>15</v>
      </c>
      <c r="G198" s="99"/>
      <c r="H198" s="97">
        <v>144.53600000000003</v>
      </c>
      <c r="I198" s="40">
        <f t="shared" si="1"/>
        <v>-30134300.577800073</v>
      </c>
    </row>
    <row r="199" spans="3:9" s="6" customFormat="1" ht="18" thickTop="1" thickBot="1" x14ac:dyDescent="0.25">
      <c r="C199" s="59"/>
      <c r="D199" s="60">
        <v>46199</v>
      </c>
      <c r="E199" s="61"/>
      <c r="F199" s="96" t="s">
        <v>331</v>
      </c>
      <c r="G199" s="99"/>
      <c r="H199" s="97">
        <v>3266.5140000000001</v>
      </c>
      <c r="I199" s="40">
        <f t="shared" si="1"/>
        <v>-30137567.091800071</v>
      </c>
    </row>
    <row r="200" spans="3:9" s="6" customFormat="1" ht="30" thickTop="1" thickBot="1" x14ac:dyDescent="0.25">
      <c r="C200" s="59"/>
      <c r="D200" s="60">
        <v>46199</v>
      </c>
      <c r="E200" s="61" t="s">
        <v>237</v>
      </c>
      <c r="F200" s="96" t="s">
        <v>21</v>
      </c>
      <c r="G200" s="99">
        <v>1264540.4099999999</v>
      </c>
      <c r="H200" s="97"/>
      <c r="I200" s="40">
        <f t="shared" si="1"/>
        <v>-28873026.681800071</v>
      </c>
    </row>
    <row r="201" spans="3:9" s="6" customFormat="1" ht="30" thickTop="1" thickBot="1" x14ac:dyDescent="0.25">
      <c r="C201" s="59"/>
      <c r="D201" s="60">
        <v>46199</v>
      </c>
      <c r="E201" s="61" t="s">
        <v>238</v>
      </c>
      <c r="F201" s="96" t="s">
        <v>348</v>
      </c>
      <c r="G201" s="99"/>
      <c r="H201" s="97">
        <v>16520</v>
      </c>
      <c r="I201" s="40">
        <f t="shared" si="1"/>
        <v>-28889546.681800071</v>
      </c>
    </row>
    <row r="202" spans="3:9" s="6" customFormat="1" ht="30" thickTop="1" thickBot="1" x14ac:dyDescent="0.25">
      <c r="C202" s="59"/>
      <c r="D202" s="60">
        <v>46199</v>
      </c>
      <c r="E202" s="61" t="s">
        <v>239</v>
      </c>
      <c r="F202" s="96" t="s">
        <v>305</v>
      </c>
      <c r="G202" s="99"/>
      <c r="H202" s="97">
        <v>254373.24</v>
      </c>
      <c r="I202" s="40">
        <f t="shared" si="1"/>
        <v>-29143919.92180007</v>
      </c>
    </row>
    <row r="203" spans="3:9" s="6" customFormat="1" ht="30" thickTop="1" thickBot="1" x14ac:dyDescent="0.25">
      <c r="C203" s="59"/>
      <c r="D203" s="60">
        <v>46199</v>
      </c>
      <c r="E203" s="61" t="s">
        <v>240</v>
      </c>
      <c r="F203" s="96" t="s">
        <v>283</v>
      </c>
      <c r="G203" s="99"/>
      <c r="H203" s="97">
        <v>140892</v>
      </c>
      <c r="I203" s="40">
        <f t="shared" si="1"/>
        <v>-29284811.92180007</v>
      </c>
    </row>
    <row r="204" spans="3:9" s="6" customFormat="1" ht="30" thickTop="1" thickBot="1" x14ac:dyDescent="0.25">
      <c r="C204" s="59"/>
      <c r="D204" s="60">
        <v>46199</v>
      </c>
      <c r="E204" s="61" t="s">
        <v>241</v>
      </c>
      <c r="F204" s="96" t="s">
        <v>349</v>
      </c>
      <c r="G204" s="99"/>
      <c r="H204" s="97">
        <v>78880.58</v>
      </c>
      <c r="I204" s="40">
        <f t="shared" si="1"/>
        <v>-29363692.501800068</v>
      </c>
    </row>
    <row r="205" spans="3:9" s="6" customFormat="1" ht="30" thickTop="1" thickBot="1" x14ac:dyDescent="0.25">
      <c r="C205" s="59"/>
      <c r="D205" s="60">
        <v>46199</v>
      </c>
      <c r="E205" s="61" t="s">
        <v>241</v>
      </c>
      <c r="F205" s="96" t="s">
        <v>15</v>
      </c>
      <c r="G205" s="99"/>
      <c r="H205" s="97">
        <v>16425</v>
      </c>
      <c r="I205" s="40">
        <f t="shared" si="1"/>
        <v>-29380117.501800068</v>
      </c>
    </row>
    <row r="206" spans="3:9" s="6" customFormat="1" ht="30" thickTop="1" thickBot="1" x14ac:dyDescent="0.25">
      <c r="C206" s="59"/>
      <c r="D206" s="60">
        <v>46199</v>
      </c>
      <c r="E206" s="61" t="s">
        <v>242</v>
      </c>
      <c r="F206" s="96" t="s">
        <v>350</v>
      </c>
      <c r="G206" s="99"/>
      <c r="H206" s="97">
        <v>371205</v>
      </c>
      <c r="I206" s="40">
        <f t="shared" si="1"/>
        <v>-29751322.501800068</v>
      </c>
    </row>
    <row r="207" spans="3:9" s="6" customFormat="1" ht="30" thickTop="1" thickBot="1" x14ac:dyDescent="0.25">
      <c r="C207" s="59"/>
      <c r="D207" s="60">
        <v>46199</v>
      </c>
      <c r="E207" s="61" t="s">
        <v>243</v>
      </c>
      <c r="F207" s="96" t="s">
        <v>319</v>
      </c>
      <c r="G207" s="99"/>
      <c r="H207" s="97">
        <v>38224.57</v>
      </c>
      <c r="I207" s="40">
        <f t="shared" si="1"/>
        <v>-29789547.071800068</v>
      </c>
    </row>
    <row r="208" spans="3:9" s="6" customFormat="1" ht="30" thickTop="1" thickBot="1" x14ac:dyDescent="0.25">
      <c r="C208" s="59"/>
      <c r="D208" s="60">
        <v>46199</v>
      </c>
      <c r="E208" s="61" t="s">
        <v>244</v>
      </c>
      <c r="F208" s="96" t="s">
        <v>351</v>
      </c>
      <c r="G208" s="99"/>
      <c r="H208" s="97">
        <v>609352</v>
      </c>
      <c r="I208" s="40">
        <f t="shared" si="1"/>
        <v>-30398899.071800068</v>
      </c>
    </row>
    <row r="209" spans="3:9" s="6" customFormat="1" ht="18" thickTop="1" thickBot="1" x14ac:dyDescent="0.25">
      <c r="C209" s="59"/>
      <c r="D209" s="60">
        <v>46202</v>
      </c>
      <c r="E209" s="61"/>
      <c r="F209" s="96" t="s">
        <v>319</v>
      </c>
      <c r="G209" s="99"/>
      <c r="H209" s="97">
        <v>101694.29000000001</v>
      </c>
      <c r="I209" s="40">
        <f t="shared" si="1"/>
        <v>-30500593.361800067</v>
      </c>
    </row>
    <row r="210" spans="3:9" s="6" customFormat="1" ht="30" thickTop="1" thickBot="1" x14ac:dyDescent="0.25">
      <c r="C210" s="59"/>
      <c r="D210" s="60">
        <v>46202</v>
      </c>
      <c r="E210" s="61" t="s">
        <v>245</v>
      </c>
      <c r="F210" s="96" t="s">
        <v>21</v>
      </c>
      <c r="G210" s="99">
        <v>6007540.3499999996</v>
      </c>
      <c r="H210" s="97"/>
      <c r="I210" s="40">
        <f t="shared" si="1"/>
        <v>-24493053.011800066</v>
      </c>
    </row>
    <row r="211" spans="3:9" s="6" customFormat="1" ht="30" thickTop="1" thickBot="1" x14ac:dyDescent="0.25">
      <c r="C211" s="59"/>
      <c r="D211" s="60">
        <v>46202</v>
      </c>
      <c r="E211" s="61" t="s">
        <v>246</v>
      </c>
      <c r="F211" s="96" t="s">
        <v>352</v>
      </c>
      <c r="G211" s="99"/>
      <c r="H211" s="97">
        <v>27500</v>
      </c>
      <c r="I211" s="40">
        <f t="shared" ref="I211:I273" si="2">I210+G211-H211</f>
        <v>-24520553.011800066</v>
      </c>
    </row>
    <row r="212" spans="3:9" s="6" customFormat="1" ht="30" thickTop="1" thickBot="1" x14ac:dyDescent="0.25">
      <c r="C212" s="59"/>
      <c r="D212" s="60">
        <v>46202</v>
      </c>
      <c r="E212" s="61" t="s">
        <v>247</v>
      </c>
      <c r="F212" s="96" t="s">
        <v>352</v>
      </c>
      <c r="G212" s="99"/>
      <c r="H212" s="97">
        <v>10730</v>
      </c>
      <c r="I212" s="40">
        <f t="shared" si="2"/>
        <v>-24531283.011800066</v>
      </c>
    </row>
    <row r="213" spans="3:9" s="6" customFormat="1" ht="30" thickTop="1" thickBot="1" x14ac:dyDescent="0.25">
      <c r="C213" s="59"/>
      <c r="D213" s="60">
        <v>46202</v>
      </c>
      <c r="E213" s="61" t="s">
        <v>248</v>
      </c>
      <c r="F213" s="96" t="s">
        <v>352</v>
      </c>
      <c r="G213" s="99"/>
      <c r="H213" s="97">
        <v>258300</v>
      </c>
      <c r="I213" s="40">
        <f t="shared" si="2"/>
        <v>-24789583.011800066</v>
      </c>
    </row>
    <row r="214" spans="3:9" s="6" customFormat="1" ht="30" thickTop="1" thickBot="1" x14ac:dyDescent="0.25">
      <c r="C214" s="59"/>
      <c r="D214" s="60">
        <v>46202</v>
      </c>
      <c r="E214" s="61" t="s">
        <v>248</v>
      </c>
      <c r="F214" s="96" t="s">
        <v>15</v>
      </c>
      <c r="G214" s="99"/>
      <c r="H214" s="97">
        <v>2757</v>
      </c>
      <c r="I214" s="40">
        <f t="shared" si="2"/>
        <v>-24792340.011800066</v>
      </c>
    </row>
    <row r="215" spans="3:9" s="6" customFormat="1" ht="30" thickTop="1" thickBot="1" x14ac:dyDescent="0.25">
      <c r="C215" s="59"/>
      <c r="D215" s="60">
        <v>46202</v>
      </c>
      <c r="E215" s="61" t="s">
        <v>249</v>
      </c>
      <c r="F215" s="96" t="s">
        <v>353</v>
      </c>
      <c r="G215" s="99"/>
      <c r="H215" s="97">
        <v>62308.2</v>
      </c>
      <c r="I215" s="40">
        <f t="shared" si="2"/>
        <v>-24854648.211800065</v>
      </c>
    </row>
    <row r="216" spans="3:9" s="6" customFormat="1" ht="18" thickTop="1" thickBot="1" x14ac:dyDescent="0.25">
      <c r="C216" s="59"/>
      <c r="D216" s="60">
        <v>46203</v>
      </c>
      <c r="E216" s="61"/>
      <c r="F216" s="96" t="s">
        <v>354</v>
      </c>
      <c r="G216" s="99"/>
      <c r="H216" s="97">
        <v>38940</v>
      </c>
      <c r="I216" s="40">
        <f t="shared" si="2"/>
        <v>-24893588.211800065</v>
      </c>
    </row>
    <row r="217" spans="3:9" s="6" customFormat="1" ht="30" thickTop="1" thickBot="1" x14ac:dyDescent="0.25">
      <c r="C217" s="59"/>
      <c r="D217" s="60">
        <v>46203</v>
      </c>
      <c r="E217" s="61" t="s">
        <v>250</v>
      </c>
      <c r="F217" s="96" t="s">
        <v>21</v>
      </c>
      <c r="G217" s="99">
        <v>776433.55</v>
      </c>
      <c r="H217" s="97"/>
      <c r="I217" s="40">
        <f t="shared" si="2"/>
        <v>-24117154.661800064</v>
      </c>
    </row>
    <row r="218" spans="3:9" s="6" customFormat="1" ht="30" thickTop="1" thickBot="1" x14ac:dyDescent="0.25">
      <c r="C218" s="59"/>
      <c r="D218" s="60">
        <v>46203</v>
      </c>
      <c r="E218" s="61" t="s">
        <v>251</v>
      </c>
      <c r="F218" s="96" t="s">
        <v>327</v>
      </c>
      <c r="G218" s="99"/>
      <c r="H218" s="97">
        <v>8236.4</v>
      </c>
      <c r="I218" s="40">
        <f t="shared" si="2"/>
        <v>-24125391.061800063</v>
      </c>
    </row>
    <row r="219" spans="3:9" s="6" customFormat="1" ht="30" thickTop="1" thickBot="1" x14ac:dyDescent="0.25">
      <c r="C219" s="59"/>
      <c r="D219" s="60">
        <v>46203</v>
      </c>
      <c r="E219" s="61" t="s">
        <v>252</v>
      </c>
      <c r="F219" s="96" t="s">
        <v>317</v>
      </c>
      <c r="G219" s="99"/>
      <c r="H219" s="97">
        <v>72000</v>
      </c>
      <c r="I219" s="40">
        <f t="shared" si="2"/>
        <v>-24197391.061800063</v>
      </c>
    </row>
    <row r="220" spans="3:9" s="6" customFormat="1" ht="30" thickTop="1" thickBot="1" x14ac:dyDescent="0.25">
      <c r="C220" s="59"/>
      <c r="D220" s="60">
        <v>46203</v>
      </c>
      <c r="E220" s="61" t="s">
        <v>253</v>
      </c>
      <c r="F220" s="96" t="s">
        <v>327</v>
      </c>
      <c r="G220" s="99"/>
      <c r="H220" s="97">
        <v>45616</v>
      </c>
      <c r="I220" s="40">
        <f t="shared" si="2"/>
        <v>-24243007.061800063</v>
      </c>
    </row>
    <row r="221" spans="3:9" s="6" customFormat="1" ht="30" thickTop="1" thickBot="1" x14ac:dyDescent="0.25">
      <c r="C221" s="59"/>
      <c r="D221" s="60">
        <v>46203</v>
      </c>
      <c r="E221" s="61" t="s">
        <v>254</v>
      </c>
      <c r="F221" s="96" t="s">
        <v>347</v>
      </c>
      <c r="G221" s="99"/>
      <c r="H221" s="97">
        <v>5411.24</v>
      </c>
      <c r="I221" s="40">
        <f t="shared" si="2"/>
        <v>-24248418.301800061</v>
      </c>
    </row>
    <row r="222" spans="3:9" s="6" customFormat="1" ht="30" thickTop="1" thickBot="1" x14ac:dyDescent="0.25">
      <c r="C222" s="59"/>
      <c r="D222" s="60">
        <v>46203</v>
      </c>
      <c r="E222" s="61" t="s">
        <v>254</v>
      </c>
      <c r="F222" s="96" t="s">
        <v>15</v>
      </c>
      <c r="G222" s="99"/>
      <c r="H222" s="97">
        <v>23305</v>
      </c>
      <c r="I222" s="40">
        <f t="shared" si="2"/>
        <v>-24271723.301800061</v>
      </c>
    </row>
    <row r="223" spans="3:9" s="6" customFormat="1" ht="30" thickTop="1" thickBot="1" x14ac:dyDescent="0.25">
      <c r="C223" s="59"/>
      <c r="D223" s="60">
        <v>46203</v>
      </c>
      <c r="E223" s="61" t="s">
        <v>255</v>
      </c>
      <c r="F223" s="96" t="s">
        <v>355</v>
      </c>
      <c r="G223" s="99"/>
      <c r="H223" s="97">
        <v>526693</v>
      </c>
      <c r="I223" s="40">
        <f t="shared" si="2"/>
        <v>-24798416.301800061</v>
      </c>
    </row>
    <row r="224" spans="3:9" s="6" customFormat="1" ht="30" thickTop="1" thickBot="1" x14ac:dyDescent="0.25">
      <c r="C224" s="59"/>
      <c r="D224" s="60">
        <v>46203</v>
      </c>
      <c r="E224" s="61" t="s">
        <v>256</v>
      </c>
      <c r="F224" s="96" t="s">
        <v>356</v>
      </c>
      <c r="G224" s="99"/>
      <c r="H224" s="97">
        <v>66546.42</v>
      </c>
      <c r="I224" s="40">
        <f t="shared" si="2"/>
        <v>-24864962.721800063</v>
      </c>
    </row>
    <row r="225" spans="3:9" s="6" customFormat="1" ht="30" thickTop="1" thickBot="1" x14ac:dyDescent="0.25">
      <c r="C225" s="59"/>
      <c r="D225" s="60">
        <v>46203</v>
      </c>
      <c r="E225" s="61" t="s">
        <v>257</v>
      </c>
      <c r="F225" s="96" t="s">
        <v>357</v>
      </c>
      <c r="G225" s="99"/>
      <c r="H225" s="97">
        <v>4295</v>
      </c>
      <c r="I225" s="40">
        <f t="shared" si="2"/>
        <v>-24869257.721800063</v>
      </c>
    </row>
    <row r="226" spans="3:9" s="6" customFormat="1" ht="30" thickTop="1" thickBot="1" x14ac:dyDescent="0.25">
      <c r="C226" s="59"/>
      <c r="D226" s="60">
        <v>46203</v>
      </c>
      <c r="E226" s="61" t="s">
        <v>257</v>
      </c>
      <c r="F226" s="96" t="s">
        <v>15</v>
      </c>
      <c r="G226" s="99"/>
      <c r="H226" s="97">
        <v>4237.2</v>
      </c>
      <c r="I226" s="40">
        <f t="shared" si="2"/>
        <v>-24873494.921800062</v>
      </c>
    </row>
    <row r="227" spans="3:9" s="6" customFormat="1" ht="30" thickTop="1" thickBot="1" x14ac:dyDescent="0.25">
      <c r="C227" s="59"/>
      <c r="D227" s="60">
        <v>46203</v>
      </c>
      <c r="E227" s="61" t="s">
        <v>258</v>
      </c>
      <c r="F227" s="96" t="s">
        <v>358</v>
      </c>
      <c r="G227" s="99"/>
      <c r="H227" s="97">
        <v>95760.72</v>
      </c>
      <c r="I227" s="40">
        <f t="shared" si="2"/>
        <v>-24969255.641800061</v>
      </c>
    </row>
    <row r="228" spans="3:9" s="6" customFormat="1" ht="30" thickTop="1" thickBot="1" x14ac:dyDescent="0.25">
      <c r="C228" s="59"/>
      <c r="D228" s="60">
        <v>46203</v>
      </c>
      <c r="E228" s="61" t="s">
        <v>259</v>
      </c>
      <c r="F228" s="96" t="s">
        <v>323</v>
      </c>
      <c r="G228" s="99"/>
      <c r="H228" s="97">
        <v>953912</v>
      </c>
      <c r="I228" s="40">
        <f t="shared" si="2"/>
        <v>-25923167.641800061</v>
      </c>
    </row>
    <row r="229" spans="3:9" s="6" customFormat="1" ht="30" thickTop="1" thickBot="1" x14ac:dyDescent="0.25">
      <c r="C229" s="59"/>
      <c r="D229" s="60">
        <v>46203</v>
      </c>
      <c r="E229" s="61" t="s">
        <v>259</v>
      </c>
      <c r="F229" s="96" t="s">
        <v>15</v>
      </c>
      <c r="G229" s="99"/>
      <c r="H229" s="97">
        <v>1140</v>
      </c>
      <c r="I229" s="40">
        <f t="shared" si="2"/>
        <v>-25924307.641800061</v>
      </c>
    </row>
    <row r="230" spans="3:9" s="6" customFormat="1" ht="30" thickTop="1" thickBot="1" x14ac:dyDescent="0.25">
      <c r="C230" s="59"/>
      <c r="D230" s="60">
        <v>46203</v>
      </c>
      <c r="E230" s="61" t="s">
        <v>260</v>
      </c>
      <c r="F230" s="96" t="s">
        <v>301</v>
      </c>
      <c r="G230" s="99"/>
      <c r="H230" s="97">
        <v>22956</v>
      </c>
      <c r="I230" s="40">
        <f t="shared" si="2"/>
        <v>-25947263.641800061</v>
      </c>
    </row>
    <row r="231" spans="3:9" s="6" customFormat="1" ht="30" thickTop="1" thickBot="1" x14ac:dyDescent="0.25">
      <c r="C231" s="59"/>
      <c r="D231" s="60">
        <v>46203</v>
      </c>
      <c r="E231" s="61" t="s">
        <v>260</v>
      </c>
      <c r="F231" s="96" t="s">
        <v>15</v>
      </c>
      <c r="G231" s="99"/>
      <c r="H231" s="97">
        <v>2705.5</v>
      </c>
      <c r="I231" s="40">
        <f t="shared" si="2"/>
        <v>-25949969.141800061</v>
      </c>
    </row>
    <row r="232" spans="3:9" s="6" customFormat="1" ht="30" thickTop="1" thickBot="1" x14ac:dyDescent="0.25">
      <c r="C232" s="59"/>
      <c r="D232" s="60">
        <v>46203</v>
      </c>
      <c r="E232" s="61" t="s">
        <v>261</v>
      </c>
      <c r="F232" s="96" t="s">
        <v>301</v>
      </c>
      <c r="G232" s="99"/>
      <c r="H232" s="97">
        <v>51404.5</v>
      </c>
      <c r="I232" s="40">
        <f t="shared" si="2"/>
        <v>-26001373.641800061</v>
      </c>
    </row>
    <row r="233" spans="3:9" s="6" customFormat="1" ht="30" thickTop="1" thickBot="1" x14ac:dyDescent="0.25">
      <c r="C233" s="59"/>
      <c r="D233" s="60">
        <v>46203</v>
      </c>
      <c r="E233" s="61" t="s">
        <v>262</v>
      </c>
      <c r="F233" s="96" t="s">
        <v>324</v>
      </c>
      <c r="G233" s="99"/>
      <c r="H233" s="97">
        <v>216000</v>
      </c>
      <c r="I233" s="40">
        <f t="shared" si="2"/>
        <v>-26217373.641800061</v>
      </c>
    </row>
    <row r="234" spans="3:9" s="6" customFormat="1" ht="30" thickTop="1" thickBot="1" x14ac:dyDescent="0.25">
      <c r="C234" s="59"/>
      <c r="D234" s="60">
        <v>46203</v>
      </c>
      <c r="E234" s="61" t="s">
        <v>262</v>
      </c>
      <c r="F234" s="96" t="s">
        <v>61</v>
      </c>
      <c r="G234" s="99"/>
      <c r="H234" s="97">
        <v>2500</v>
      </c>
      <c r="I234" s="40">
        <f t="shared" si="2"/>
        <v>-26219873.641800061</v>
      </c>
    </row>
    <row r="235" spans="3:9" s="6" customFormat="1" ht="30" thickTop="1" thickBot="1" x14ac:dyDescent="0.25">
      <c r="C235" s="59"/>
      <c r="D235" s="60">
        <v>46203</v>
      </c>
      <c r="E235" s="61" t="s">
        <v>262</v>
      </c>
      <c r="F235" s="96" t="s">
        <v>62</v>
      </c>
      <c r="G235" s="99"/>
      <c r="H235" s="97">
        <v>4500</v>
      </c>
      <c r="I235" s="40">
        <f t="shared" si="2"/>
        <v>-26224373.641800061</v>
      </c>
    </row>
    <row r="236" spans="3:9" s="6" customFormat="1" ht="30" thickTop="1" thickBot="1" x14ac:dyDescent="0.25">
      <c r="C236" s="59"/>
      <c r="D236" s="60">
        <v>46176</v>
      </c>
      <c r="E236" s="61" t="s">
        <v>263</v>
      </c>
      <c r="F236" s="96" t="s">
        <v>359</v>
      </c>
      <c r="G236" s="99"/>
      <c r="H236" s="97">
        <v>22500</v>
      </c>
      <c r="I236" s="40">
        <f t="shared" si="2"/>
        <v>-26246873.641800061</v>
      </c>
    </row>
    <row r="237" spans="3:9" s="6" customFormat="1" ht="30" thickTop="1" thickBot="1" x14ac:dyDescent="0.25">
      <c r="C237" s="59"/>
      <c r="D237" s="60">
        <v>46185</v>
      </c>
      <c r="E237" s="61" t="s">
        <v>264</v>
      </c>
      <c r="F237" s="96" t="s">
        <v>283</v>
      </c>
      <c r="G237" s="99"/>
      <c r="H237" s="97">
        <v>79650</v>
      </c>
      <c r="I237" s="40">
        <f t="shared" si="2"/>
        <v>-26326523.641800061</v>
      </c>
    </row>
    <row r="238" spans="3:9" s="6" customFormat="1" ht="30" thickTop="1" thickBot="1" x14ac:dyDescent="0.25">
      <c r="C238" s="59"/>
      <c r="D238" s="60">
        <v>46185</v>
      </c>
      <c r="E238" s="61" t="s">
        <v>265</v>
      </c>
      <c r="F238" s="96" t="s">
        <v>305</v>
      </c>
      <c r="G238" s="99"/>
      <c r="H238" s="97">
        <v>85144.5</v>
      </c>
      <c r="I238" s="40">
        <f t="shared" si="2"/>
        <v>-26411668.141800061</v>
      </c>
    </row>
    <row r="239" spans="3:9" s="6" customFormat="1" ht="30" thickTop="1" thickBot="1" x14ac:dyDescent="0.25">
      <c r="C239" s="59"/>
      <c r="D239" s="60">
        <v>46176</v>
      </c>
      <c r="E239" s="61" t="s">
        <v>266</v>
      </c>
      <c r="F239" s="96" t="s">
        <v>360</v>
      </c>
      <c r="G239" s="99"/>
      <c r="H239" s="97">
        <v>66080</v>
      </c>
      <c r="I239" s="40">
        <f t="shared" si="2"/>
        <v>-26477748.141800061</v>
      </c>
    </row>
    <row r="240" spans="3:9" s="6" customFormat="1" ht="30" thickTop="1" thickBot="1" x14ac:dyDescent="0.25">
      <c r="C240" s="59"/>
      <c r="D240" s="60">
        <v>46183</v>
      </c>
      <c r="E240" s="61" t="s">
        <v>267</v>
      </c>
      <c r="F240" s="96" t="s">
        <v>348</v>
      </c>
      <c r="G240" s="99"/>
      <c r="H240" s="97">
        <v>38290</v>
      </c>
      <c r="I240" s="40">
        <f t="shared" si="2"/>
        <v>-26516038.141800061</v>
      </c>
    </row>
    <row r="241" spans="3:9" s="6" customFormat="1" ht="30" thickTop="1" thickBot="1" x14ac:dyDescent="0.25">
      <c r="C241" s="59"/>
      <c r="D241" s="60">
        <v>46199</v>
      </c>
      <c r="E241" s="61" t="s">
        <v>268</v>
      </c>
      <c r="F241" s="96" t="s">
        <v>361</v>
      </c>
      <c r="G241" s="99"/>
      <c r="H241" s="97">
        <v>2832</v>
      </c>
      <c r="I241" s="40">
        <f t="shared" si="2"/>
        <v>-26518870.141800061</v>
      </c>
    </row>
    <row r="242" spans="3:9" s="6" customFormat="1" ht="30" thickTop="1" thickBot="1" x14ac:dyDescent="0.25">
      <c r="C242" s="59"/>
      <c r="D242" s="60">
        <v>46199</v>
      </c>
      <c r="E242" s="61" t="s">
        <v>269</v>
      </c>
      <c r="F242" s="96" t="s">
        <v>64</v>
      </c>
      <c r="G242" s="99"/>
      <c r="H242" s="97">
        <v>42037.5</v>
      </c>
      <c r="I242" s="40">
        <f t="shared" si="2"/>
        <v>-26560907.641800061</v>
      </c>
    </row>
    <row r="243" spans="3:9" s="6" customFormat="1" ht="30" thickTop="1" thickBot="1" x14ac:dyDescent="0.25">
      <c r="C243" s="59"/>
      <c r="D243" s="60">
        <v>46202</v>
      </c>
      <c r="E243" s="61" t="s">
        <v>270</v>
      </c>
      <c r="F243" s="96" t="s">
        <v>330</v>
      </c>
      <c r="G243" s="99"/>
      <c r="H243" s="97">
        <v>96990.590000000011</v>
      </c>
      <c r="I243" s="40">
        <f t="shared" si="2"/>
        <v>-26657898.231800061</v>
      </c>
    </row>
    <row r="244" spans="3:9" s="6" customFormat="1" ht="30" thickTop="1" thickBot="1" x14ac:dyDescent="0.25">
      <c r="C244" s="59"/>
      <c r="D244" s="60">
        <v>46202</v>
      </c>
      <c r="E244" s="61" t="s">
        <v>271</v>
      </c>
      <c r="F244" s="96" t="s">
        <v>335</v>
      </c>
      <c r="G244" s="99"/>
      <c r="H244" s="97">
        <v>16670.8</v>
      </c>
      <c r="I244" s="40">
        <f t="shared" si="2"/>
        <v>-26674569.031800061</v>
      </c>
    </row>
    <row r="245" spans="3:9" s="6" customFormat="1" ht="30" thickTop="1" thickBot="1" x14ac:dyDescent="0.25">
      <c r="C245" s="59"/>
      <c r="D245" s="60">
        <v>46202</v>
      </c>
      <c r="E245" s="61" t="s">
        <v>271</v>
      </c>
      <c r="F245" s="96" t="s">
        <v>15</v>
      </c>
      <c r="G245" s="99"/>
      <c r="H245" s="97">
        <v>48279.600000000006</v>
      </c>
      <c r="I245" s="40">
        <f t="shared" si="2"/>
        <v>-26722848.631800063</v>
      </c>
    </row>
    <row r="246" spans="3:9" s="6" customFormat="1" ht="30" thickTop="1" thickBot="1" x14ac:dyDescent="0.25">
      <c r="C246" s="59"/>
      <c r="D246" s="60">
        <v>46202</v>
      </c>
      <c r="E246" s="61" t="s">
        <v>272</v>
      </c>
      <c r="F246" s="96" t="s">
        <v>362</v>
      </c>
      <c r="G246" s="99"/>
      <c r="H246" s="97">
        <v>1091118.96</v>
      </c>
      <c r="I246" s="40">
        <f t="shared" si="2"/>
        <v>-27813967.591800064</v>
      </c>
    </row>
    <row r="247" spans="3:9" s="6" customFormat="1" ht="30" thickTop="1" thickBot="1" x14ac:dyDescent="0.25">
      <c r="C247" s="59"/>
      <c r="D247" s="60">
        <v>46202</v>
      </c>
      <c r="E247" s="61" t="s">
        <v>273</v>
      </c>
      <c r="F247" s="96" t="s">
        <v>363</v>
      </c>
      <c r="G247" s="99"/>
      <c r="H247" s="97">
        <v>58500</v>
      </c>
      <c r="I247" s="40">
        <f t="shared" si="2"/>
        <v>-27872467.591800064</v>
      </c>
    </row>
    <row r="248" spans="3:9" s="6" customFormat="1" ht="30" thickTop="1" thickBot="1" x14ac:dyDescent="0.25">
      <c r="C248" s="59"/>
      <c r="D248" s="60">
        <v>46202</v>
      </c>
      <c r="E248" s="61" t="s">
        <v>273</v>
      </c>
      <c r="F248" s="96" t="s">
        <v>15</v>
      </c>
      <c r="G248" s="99"/>
      <c r="H248" s="97">
        <v>20944.850000000002</v>
      </c>
      <c r="I248" s="40">
        <f t="shared" si="2"/>
        <v>-27893412.441800065</v>
      </c>
    </row>
    <row r="249" spans="3:9" s="6" customFormat="1" ht="30" thickTop="1" thickBot="1" x14ac:dyDescent="0.25">
      <c r="C249" s="59"/>
      <c r="D249" s="60">
        <v>46202</v>
      </c>
      <c r="E249" s="61" t="s">
        <v>274</v>
      </c>
      <c r="F249" s="96" t="s">
        <v>364</v>
      </c>
      <c r="G249" s="99"/>
      <c r="H249" s="97">
        <v>473353.61000000004</v>
      </c>
      <c r="I249" s="40">
        <f t="shared" si="2"/>
        <v>-28366766.051800065</v>
      </c>
    </row>
    <row r="250" spans="3:9" s="6" customFormat="1" ht="30" thickTop="1" thickBot="1" x14ac:dyDescent="0.25">
      <c r="C250" s="59"/>
      <c r="D250" s="60">
        <v>46202</v>
      </c>
      <c r="E250" s="61" t="s">
        <v>274</v>
      </c>
      <c r="F250" s="96" t="s">
        <v>15</v>
      </c>
      <c r="G250" s="99"/>
      <c r="H250" s="97">
        <v>5495</v>
      </c>
      <c r="I250" s="40">
        <f t="shared" si="2"/>
        <v>-28372261.051800065</v>
      </c>
    </row>
    <row r="251" spans="3:9" s="6" customFormat="1" ht="30" thickTop="1" thickBot="1" x14ac:dyDescent="0.25">
      <c r="C251" s="59"/>
      <c r="D251" s="60">
        <v>46202</v>
      </c>
      <c r="E251" s="61" t="s">
        <v>275</v>
      </c>
      <c r="F251" s="96" t="s">
        <v>365</v>
      </c>
      <c r="G251" s="99"/>
      <c r="H251" s="97">
        <v>112658</v>
      </c>
      <c r="I251" s="40">
        <f t="shared" si="2"/>
        <v>-28484919.051800065</v>
      </c>
    </row>
    <row r="252" spans="3:9" s="6" customFormat="1" ht="30" thickTop="1" thickBot="1" x14ac:dyDescent="0.25">
      <c r="C252" s="59"/>
      <c r="D252" s="60">
        <v>46202</v>
      </c>
      <c r="E252" s="61" t="s">
        <v>275</v>
      </c>
      <c r="F252" s="96" t="s">
        <v>15</v>
      </c>
      <c r="G252" s="99"/>
      <c r="H252" s="97">
        <v>16107.15</v>
      </c>
      <c r="I252" s="40">
        <f t="shared" si="2"/>
        <v>-28501026.201800063</v>
      </c>
    </row>
    <row r="253" spans="3:9" s="6" customFormat="1" ht="30" thickTop="1" thickBot="1" x14ac:dyDescent="0.25">
      <c r="C253" s="59"/>
      <c r="D253" s="60">
        <v>46185</v>
      </c>
      <c r="E253" s="61" t="s">
        <v>276</v>
      </c>
      <c r="F253" s="96" t="s">
        <v>366</v>
      </c>
      <c r="G253" s="99"/>
      <c r="H253" s="97">
        <v>364021.59</v>
      </c>
      <c r="I253" s="40">
        <f t="shared" si="2"/>
        <v>-28865047.791800063</v>
      </c>
    </row>
    <row r="254" spans="3:9" s="6" customFormat="1" ht="30" thickTop="1" thickBot="1" x14ac:dyDescent="0.25">
      <c r="C254" s="59"/>
      <c r="D254" s="60">
        <v>46202</v>
      </c>
      <c r="E254" s="61" t="s">
        <v>277</v>
      </c>
      <c r="F254" s="96" t="s">
        <v>323</v>
      </c>
      <c r="G254" s="99"/>
      <c r="H254" s="97">
        <v>246844.2</v>
      </c>
      <c r="I254" s="40">
        <f t="shared" si="2"/>
        <v>-29111891.991800062</v>
      </c>
    </row>
    <row r="255" spans="3:9" s="6" customFormat="1" ht="18" thickTop="1" thickBot="1" x14ac:dyDescent="0.25">
      <c r="C255" s="59"/>
      <c r="D255" s="60">
        <v>46203</v>
      </c>
      <c r="E255" s="61"/>
      <c r="F255" s="96" t="s">
        <v>367</v>
      </c>
      <c r="G255" s="99"/>
      <c r="H255" s="97">
        <v>15930</v>
      </c>
      <c r="I255" s="40">
        <f t="shared" si="2"/>
        <v>-29127821.991800062</v>
      </c>
    </row>
    <row r="256" spans="3:9" s="6" customFormat="1" ht="87" thickTop="1" thickBot="1" x14ac:dyDescent="0.25">
      <c r="C256" s="59"/>
      <c r="D256" s="60">
        <v>46203</v>
      </c>
      <c r="E256" s="61"/>
      <c r="F256" s="96" t="s">
        <v>368</v>
      </c>
      <c r="G256" s="99">
        <v>410655.31</v>
      </c>
      <c r="H256" s="97"/>
      <c r="I256" s="40">
        <f t="shared" si="2"/>
        <v>-28717166.681800064</v>
      </c>
    </row>
    <row r="257" spans="3:9" s="6" customFormat="1" ht="87" thickTop="1" thickBot="1" x14ac:dyDescent="0.25">
      <c r="C257" s="59"/>
      <c r="D257" s="60">
        <v>46203</v>
      </c>
      <c r="E257" s="61"/>
      <c r="F257" s="96" t="s">
        <v>369</v>
      </c>
      <c r="G257" s="99">
        <v>282657.2</v>
      </c>
      <c r="H257" s="97"/>
      <c r="I257" s="40">
        <f t="shared" si="2"/>
        <v>-28434509.481800064</v>
      </c>
    </row>
    <row r="258" spans="3:9" s="6" customFormat="1" ht="101.25" thickTop="1" thickBot="1" x14ac:dyDescent="0.25">
      <c r="C258" s="59"/>
      <c r="D258" s="60">
        <v>46203</v>
      </c>
      <c r="E258" s="61"/>
      <c r="F258" s="96" t="s">
        <v>370</v>
      </c>
      <c r="G258" s="99">
        <v>1410500</v>
      </c>
      <c r="H258" s="97"/>
      <c r="I258" s="40">
        <f t="shared" si="2"/>
        <v>-27024009.481800064</v>
      </c>
    </row>
    <row r="259" spans="3:9" s="6" customFormat="1" ht="87" thickTop="1" thickBot="1" x14ac:dyDescent="0.25">
      <c r="C259" s="59"/>
      <c r="D259" s="60">
        <v>46203</v>
      </c>
      <c r="E259" s="61"/>
      <c r="F259" s="96" t="s">
        <v>371</v>
      </c>
      <c r="G259" s="99">
        <v>82027.7</v>
      </c>
      <c r="H259" s="97"/>
      <c r="I259" s="40">
        <f t="shared" si="2"/>
        <v>-26941981.781800065</v>
      </c>
    </row>
    <row r="260" spans="3:9" s="6" customFormat="1" ht="87" thickTop="1" thickBot="1" x14ac:dyDescent="0.25">
      <c r="C260" s="59"/>
      <c r="D260" s="60">
        <v>46203</v>
      </c>
      <c r="E260" s="61"/>
      <c r="F260" s="96" t="s">
        <v>372</v>
      </c>
      <c r="G260" s="99">
        <v>27005.200000000001</v>
      </c>
      <c r="H260" s="97"/>
      <c r="I260" s="40">
        <f t="shared" si="2"/>
        <v>-26914976.581800066</v>
      </c>
    </row>
    <row r="261" spans="3:9" s="6" customFormat="1" ht="101.25" thickTop="1" thickBot="1" x14ac:dyDescent="0.25">
      <c r="C261" s="59"/>
      <c r="D261" s="60">
        <v>46203</v>
      </c>
      <c r="E261" s="61"/>
      <c r="F261" s="96" t="s">
        <v>373</v>
      </c>
      <c r="G261" s="99">
        <v>89681.18</v>
      </c>
      <c r="H261" s="97"/>
      <c r="I261" s="40">
        <f t="shared" si="2"/>
        <v>-26825295.401800066</v>
      </c>
    </row>
    <row r="262" spans="3:9" s="6" customFormat="1" ht="87" thickTop="1" thickBot="1" x14ac:dyDescent="0.25">
      <c r="C262" s="59"/>
      <c r="D262" s="60">
        <v>46203</v>
      </c>
      <c r="E262" s="61"/>
      <c r="F262" s="96" t="s">
        <v>374</v>
      </c>
      <c r="G262" s="99">
        <v>26992.5</v>
      </c>
      <c r="H262" s="97"/>
      <c r="I262" s="40">
        <f t="shared" si="2"/>
        <v>-26798302.901800066</v>
      </c>
    </row>
    <row r="263" spans="3:9" s="6" customFormat="1" ht="72.75" thickTop="1" thickBot="1" x14ac:dyDescent="0.25">
      <c r="C263" s="59"/>
      <c r="D263" s="60">
        <v>46203</v>
      </c>
      <c r="E263" s="61"/>
      <c r="F263" s="96" t="s">
        <v>375</v>
      </c>
      <c r="G263" s="99">
        <v>8466.5</v>
      </c>
      <c r="H263" s="97"/>
      <c r="I263" s="40">
        <f t="shared" si="2"/>
        <v>-26789836.401800066</v>
      </c>
    </row>
    <row r="264" spans="3:9" s="6" customFormat="1" ht="87" thickTop="1" thickBot="1" x14ac:dyDescent="0.25">
      <c r="C264" s="59"/>
      <c r="D264" s="60">
        <v>46203</v>
      </c>
      <c r="E264" s="61"/>
      <c r="F264" s="96" t="s">
        <v>376</v>
      </c>
      <c r="G264" s="99">
        <v>28084</v>
      </c>
      <c r="H264" s="97"/>
      <c r="I264" s="40">
        <f t="shared" si="2"/>
        <v>-26761752.401800066</v>
      </c>
    </row>
    <row r="265" spans="3:9" s="6" customFormat="1" ht="87" thickTop="1" thickBot="1" x14ac:dyDescent="0.25">
      <c r="C265" s="59"/>
      <c r="D265" s="60">
        <v>46203</v>
      </c>
      <c r="E265" s="61"/>
      <c r="F265" s="96" t="s">
        <v>377</v>
      </c>
      <c r="G265" s="99">
        <v>29500</v>
      </c>
      <c r="H265" s="97"/>
      <c r="I265" s="40">
        <f t="shared" si="2"/>
        <v>-26732252.401800066</v>
      </c>
    </row>
    <row r="266" spans="3:9" s="6" customFormat="1" ht="101.25" thickTop="1" thickBot="1" x14ac:dyDescent="0.25">
      <c r="C266" s="59"/>
      <c r="D266" s="60">
        <v>46203</v>
      </c>
      <c r="E266" s="61"/>
      <c r="F266" s="96" t="s">
        <v>378</v>
      </c>
      <c r="G266" s="99">
        <v>25317</v>
      </c>
      <c r="H266" s="97"/>
      <c r="I266" s="40">
        <f t="shared" si="2"/>
        <v>-26706935.401800066</v>
      </c>
    </row>
    <row r="267" spans="3:9" s="6" customFormat="1" ht="87" thickTop="1" thickBot="1" x14ac:dyDescent="0.25">
      <c r="C267" s="59"/>
      <c r="D267" s="60">
        <v>46203</v>
      </c>
      <c r="E267" s="61" t="s">
        <v>278</v>
      </c>
      <c r="F267" s="96" t="s">
        <v>379</v>
      </c>
      <c r="G267" s="99">
        <v>191986</v>
      </c>
      <c r="H267" s="97"/>
      <c r="I267" s="40">
        <f t="shared" si="2"/>
        <v>-26514949.401800066</v>
      </c>
    </row>
    <row r="268" spans="3:9" s="6" customFormat="1" ht="30" thickTop="1" thickBot="1" x14ac:dyDescent="0.25">
      <c r="C268" s="59"/>
      <c r="D268" s="60">
        <v>46203</v>
      </c>
      <c r="E268" s="61" t="s">
        <v>278</v>
      </c>
      <c r="F268" s="96" t="s">
        <v>39</v>
      </c>
      <c r="G268" s="99"/>
      <c r="H268" s="97">
        <v>1358.03</v>
      </c>
      <c r="I268" s="40">
        <f t="shared" si="2"/>
        <v>-26516307.431800067</v>
      </c>
    </row>
    <row r="269" spans="3:9" s="6" customFormat="1" ht="30" thickTop="1" thickBot="1" x14ac:dyDescent="0.25">
      <c r="C269" s="59"/>
      <c r="D269" s="60"/>
      <c r="E269" s="61"/>
      <c r="F269" s="96" t="s">
        <v>380</v>
      </c>
      <c r="G269" s="99"/>
      <c r="H269" s="97">
        <v>61810.96</v>
      </c>
      <c r="I269" s="40">
        <f t="shared" si="2"/>
        <v>-26578118.391800068</v>
      </c>
    </row>
    <row r="270" spans="3:9" s="6" customFormat="1" ht="18" thickTop="1" thickBot="1" x14ac:dyDescent="0.25">
      <c r="C270" s="59"/>
      <c r="D270" s="60"/>
      <c r="E270" s="61"/>
      <c r="F270" s="96"/>
      <c r="G270" s="99"/>
      <c r="H270" s="97"/>
      <c r="I270" s="40">
        <f t="shared" si="2"/>
        <v>-26578118.391800068</v>
      </c>
    </row>
    <row r="271" spans="3:9" s="6" customFormat="1" ht="18" hidden="1" thickTop="1" thickBot="1" x14ac:dyDescent="0.25">
      <c r="C271" s="59"/>
      <c r="D271" s="60"/>
      <c r="E271" s="61"/>
      <c r="F271" s="96"/>
      <c r="G271" s="99"/>
      <c r="H271" s="97"/>
      <c r="I271" s="40">
        <f t="shared" si="2"/>
        <v>-26578118.391800068</v>
      </c>
    </row>
    <row r="272" spans="3:9" s="6" customFormat="1" ht="18" hidden="1" thickTop="1" thickBot="1" x14ac:dyDescent="0.25">
      <c r="C272" s="59"/>
      <c r="D272" s="60"/>
      <c r="E272" s="61"/>
      <c r="F272" s="96"/>
      <c r="G272" s="99"/>
      <c r="H272" s="97"/>
      <c r="I272" s="40">
        <f t="shared" si="2"/>
        <v>-26578118.391800068</v>
      </c>
    </row>
    <row r="273" spans="3:95" s="6" customFormat="1" ht="18" hidden="1" thickTop="1" thickBot="1" x14ac:dyDescent="0.25">
      <c r="C273" s="59"/>
      <c r="D273" s="60"/>
      <c r="E273" s="64"/>
      <c r="F273" s="62"/>
      <c r="G273" s="76"/>
      <c r="H273" s="63"/>
      <c r="I273" s="40">
        <f t="shared" si="2"/>
        <v>-26578118.391800068</v>
      </c>
    </row>
    <row r="274" spans="3:95" s="11" customFormat="1" ht="18" thickTop="1" thickBot="1" x14ac:dyDescent="0.25">
      <c r="C274" s="230" t="s">
        <v>8</v>
      </c>
      <c r="D274" s="231"/>
      <c r="E274" s="231"/>
      <c r="F274" s="231"/>
      <c r="G274" s="85">
        <f>SUM(G15:G273)</f>
        <v>30284176.379999992</v>
      </c>
      <c r="H274" s="85">
        <f>SUM(H15:H273)</f>
        <v>40531244.949999996</v>
      </c>
      <c r="I274" s="86">
        <f>+I14+G274-H274</f>
        <v>-26578118.391800091</v>
      </c>
      <c r="J274" s="24">
        <f>+I274-'[1]CTA. RECOLECTORA AUXILIAR 3001'!$J$1360</f>
        <v>0</v>
      </c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1"/>
      <c r="AM274" s="1"/>
      <c r="AN274" s="1"/>
      <c r="AO274" s="1"/>
      <c r="AP274" s="1"/>
      <c r="AQ274" s="1"/>
      <c r="AR274" s="1"/>
      <c r="AS274" s="1"/>
      <c r="AT274" s="1"/>
      <c r="AU274" s="1"/>
      <c r="AV274" s="1"/>
      <c r="AW274" s="1"/>
      <c r="AX274" s="1"/>
      <c r="AY274" s="1"/>
      <c r="AZ274" s="1"/>
      <c r="BA274" s="1"/>
      <c r="BB274" s="1"/>
      <c r="BC274" s="1"/>
      <c r="BD274" s="1"/>
      <c r="BE274" s="1"/>
      <c r="BF274" s="1"/>
      <c r="BG274" s="1"/>
      <c r="BH274" s="1"/>
      <c r="BI274" s="1"/>
      <c r="BJ274" s="1"/>
      <c r="BK274" s="1"/>
      <c r="BL274" s="1"/>
      <c r="BM274" s="1"/>
      <c r="BN274" s="1"/>
      <c r="BO274" s="1"/>
      <c r="BP274" s="1"/>
      <c r="BQ274" s="1"/>
      <c r="BR274" s="1"/>
      <c r="BS274" s="1"/>
      <c r="BT274" s="1"/>
      <c r="BU274" s="1"/>
      <c r="BV274" s="1"/>
      <c r="BW274" s="1"/>
      <c r="BX274" s="1"/>
      <c r="BY274" s="1"/>
      <c r="BZ274" s="1"/>
      <c r="CA274" s="1"/>
      <c r="CB274" s="1"/>
      <c r="CC274" s="1"/>
      <c r="CD274" s="1"/>
      <c r="CE274" s="1"/>
      <c r="CF274" s="1"/>
      <c r="CG274" s="1"/>
      <c r="CH274" s="1"/>
      <c r="CI274" s="1"/>
      <c r="CJ274" s="1"/>
      <c r="CK274" s="1"/>
      <c r="CL274" s="1"/>
      <c r="CM274" s="1"/>
      <c r="CN274" s="1"/>
      <c r="CO274" s="1"/>
      <c r="CP274" s="1"/>
      <c r="CQ274" s="1"/>
    </row>
    <row r="275" spans="3:95" s="11" customFormat="1" ht="17.25" thickTop="1" x14ac:dyDescent="0.2">
      <c r="C275" s="125"/>
      <c r="D275" s="125"/>
      <c r="E275" s="125"/>
      <c r="F275" s="125"/>
      <c r="G275" s="126"/>
      <c r="H275" s="126"/>
      <c r="I275" s="84"/>
      <c r="J275" s="24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</row>
    <row r="276" spans="3:95" s="11" customFormat="1" ht="16.5" x14ac:dyDescent="0.2">
      <c r="C276" s="125"/>
      <c r="D276" s="125"/>
      <c r="E276" s="125"/>
      <c r="F276" s="125"/>
      <c r="G276" s="126"/>
      <c r="H276" s="126"/>
      <c r="I276" s="84"/>
      <c r="J276" s="24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</row>
    <row r="277" spans="3:95" s="11" customFormat="1" ht="16.5" x14ac:dyDescent="0.2">
      <c r="C277" s="5"/>
      <c r="D277" s="5"/>
      <c r="E277" s="77" t="s">
        <v>33</v>
      </c>
      <c r="F277" s="78"/>
      <c r="G277" s="8" t="s">
        <v>41</v>
      </c>
      <c r="H277" s="78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</row>
    <row r="278" spans="3:95" s="11" customFormat="1" ht="16.5" x14ac:dyDescent="0.2">
      <c r="C278" s="5"/>
      <c r="D278" s="5"/>
      <c r="E278" s="77" t="s">
        <v>28</v>
      </c>
      <c r="F278" s="78"/>
      <c r="G278" s="8"/>
      <c r="H278" s="77" t="s">
        <v>29</v>
      </c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</row>
    <row r="279" spans="3:95" s="11" customFormat="1" ht="16.5" x14ac:dyDescent="0.2">
      <c r="C279" s="5"/>
      <c r="D279" s="5"/>
      <c r="E279" s="77" t="s">
        <v>30</v>
      </c>
      <c r="F279" s="78"/>
      <c r="G279" s="8"/>
      <c r="H279" s="77" t="s">
        <v>74</v>
      </c>
      <c r="J279" s="22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  <c r="AI279" s="1"/>
      <c r="AJ279" s="1"/>
      <c r="AK279" s="1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  <c r="BU279" s="1"/>
      <c r="BV279" s="1"/>
      <c r="BW279" s="1"/>
      <c r="BX279" s="1"/>
      <c r="BY279" s="1"/>
      <c r="BZ279" s="1"/>
      <c r="CA279" s="1"/>
      <c r="CB279" s="1"/>
      <c r="CC279" s="1"/>
      <c r="CD279" s="1"/>
      <c r="CE279" s="1"/>
      <c r="CF279" s="1"/>
      <c r="CG279" s="1"/>
      <c r="CH279" s="1"/>
      <c r="CI279" s="1"/>
      <c r="CJ279" s="1"/>
      <c r="CK279" s="1"/>
      <c r="CL279" s="1"/>
      <c r="CM279" s="1"/>
      <c r="CN279" s="1"/>
      <c r="CO279" s="1"/>
      <c r="CP279" s="1"/>
      <c r="CQ279" s="1"/>
    </row>
    <row r="280" spans="3:95" s="11" customFormat="1" ht="16.5" x14ac:dyDescent="0.2">
      <c r="C280" s="5"/>
      <c r="D280" s="5"/>
      <c r="E280" s="77" t="s">
        <v>31</v>
      </c>
      <c r="F280" s="78"/>
      <c r="G280" s="8"/>
      <c r="H280" s="77" t="s">
        <v>75</v>
      </c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  <c r="AL280" s="1"/>
      <c r="AM280" s="1"/>
      <c r="AN280" s="1"/>
      <c r="AO280" s="1"/>
      <c r="AP280" s="1"/>
      <c r="AQ280" s="1"/>
      <c r="AR280" s="1"/>
      <c r="AS280" s="1"/>
      <c r="AT280" s="1"/>
      <c r="AU280" s="1"/>
      <c r="AV280" s="1"/>
      <c r="AW280" s="1"/>
      <c r="AX280" s="1"/>
      <c r="AY280" s="1"/>
      <c r="AZ280" s="1"/>
      <c r="BA280" s="1"/>
      <c r="BB280" s="1"/>
      <c r="BC280" s="1"/>
      <c r="BD280" s="1"/>
      <c r="BE280" s="1"/>
      <c r="BF280" s="1"/>
      <c r="BG280" s="1"/>
      <c r="BH280" s="1"/>
      <c r="BI280" s="1"/>
      <c r="BJ280" s="1"/>
      <c r="BK280" s="1"/>
      <c r="BL280" s="1"/>
      <c r="BM280" s="1"/>
      <c r="BN280" s="1"/>
      <c r="BO280" s="1"/>
      <c r="BP280" s="1"/>
      <c r="BQ280" s="1"/>
      <c r="BR280" s="1"/>
      <c r="BS280" s="1"/>
      <c r="BT280" s="1"/>
      <c r="BU280" s="1"/>
      <c r="BV280" s="1"/>
      <c r="BW280" s="1"/>
      <c r="BX280" s="1"/>
      <c r="BY280" s="1"/>
      <c r="BZ280" s="1"/>
      <c r="CA280" s="1"/>
      <c r="CB280" s="1"/>
      <c r="CC280" s="1"/>
      <c r="CD280" s="1"/>
      <c r="CE280" s="1"/>
      <c r="CF280" s="1"/>
      <c r="CG280" s="1"/>
      <c r="CH280" s="1"/>
      <c r="CI280" s="1"/>
      <c r="CJ280" s="1"/>
      <c r="CK280" s="1"/>
      <c r="CL280" s="1"/>
      <c r="CM280" s="1"/>
      <c r="CN280" s="1"/>
      <c r="CO280" s="1"/>
      <c r="CP280" s="1"/>
      <c r="CQ280" s="1"/>
    </row>
    <row r="281" spans="3:95" s="11" customFormat="1" ht="16.5" x14ac:dyDescent="0.2">
      <c r="C281" s="5"/>
      <c r="D281" s="5"/>
      <c r="E281" s="77"/>
      <c r="F281" s="78"/>
      <c r="G281" s="77"/>
      <c r="H281" s="8"/>
      <c r="I281" s="8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  <c r="BU281" s="1"/>
      <c r="BV281" s="1"/>
      <c r="BW281" s="1"/>
      <c r="BX281" s="1"/>
      <c r="BY281" s="1"/>
      <c r="BZ281" s="1"/>
      <c r="CA281" s="1"/>
      <c r="CB281" s="1"/>
      <c r="CC281" s="1"/>
      <c r="CD281" s="1"/>
      <c r="CE281" s="1"/>
      <c r="CF281" s="1"/>
      <c r="CG281" s="1"/>
      <c r="CH281" s="1"/>
      <c r="CI281" s="1"/>
      <c r="CJ281" s="1"/>
      <c r="CK281" s="1"/>
      <c r="CL281" s="1"/>
      <c r="CM281" s="1"/>
      <c r="CN281" s="1"/>
      <c r="CO281" s="1"/>
      <c r="CP281" s="1"/>
      <c r="CQ281" s="1"/>
    </row>
    <row r="282" spans="3:95" s="11" customFormat="1" ht="16.5" x14ac:dyDescent="0.2">
      <c r="C282" s="5"/>
      <c r="D282" s="5"/>
      <c r="E282" s="79"/>
      <c r="F282" s="101"/>
      <c r="G282" s="78"/>
      <c r="H282" s="8"/>
      <c r="I282" s="8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"/>
      <c r="AM282" s="1"/>
      <c r="AN282" s="1"/>
      <c r="AO282" s="1"/>
      <c r="AP282" s="1"/>
      <c r="AQ282" s="1"/>
      <c r="AR282" s="1"/>
      <c r="AS282" s="1"/>
      <c r="AT282" s="1"/>
      <c r="AU282" s="1"/>
      <c r="AV282" s="1"/>
      <c r="AW282" s="1"/>
      <c r="AX282" s="1"/>
      <c r="AY282" s="1"/>
      <c r="AZ282" s="1"/>
      <c r="BA282" s="1"/>
      <c r="BB282" s="1"/>
      <c r="BC282" s="1"/>
      <c r="BD282" s="1"/>
      <c r="BE282" s="1"/>
      <c r="BF282" s="1"/>
      <c r="BG282" s="1"/>
      <c r="BH282" s="1"/>
      <c r="BI282" s="1"/>
      <c r="BJ282" s="1"/>
      <c r="BK282" s="1"/>
      <c r="BL282" s="1"/>
      <c r="BM282" s="1"/>
      <c r="BN282" s="1"/>
      <c r="BO282" s="1"/>
      <c r="BP282" s="1"/>
      <c r="BQ282" s="1"/>
      <c r="BR282" s="1"/>
      <c r="BS282" s="1"/>
      <c r="BT282" s="1"/>
      <c r="BU282" s="1"/>
      <c r="BV282" s="1"/>
      <c r="BW282" s="1"/>
      <c r="BX282" s="1"/>
      <c r="BY282" s="1"/>
      <c r="BZ282" s="1"/>
      <c r="CA282" s="1"/>
      <c r="CB282" s="1"/>
      <c r="CC282" s="1"/>
      <c r="CD282" s="1"/>
      <c r="CE282" s="1"/>
      <c r="CF282" s="1"/>
      <c r="CG282" s="1"/>
      <c r="CH282" s="1"/>
      <c r="CI282" s="1"/>
      <c r="CJ282" s="1"/>
      <c r="CK282" s="1"/>
      <c r="CL282" s="1"/>
      <c r="CM282" s="1"/>
      <c r="CN282" s="1"/>
      <c r="CO282" s="1"/>
      <c r="CP282" s="1"/>
      <c r="CQ282" s="1"/>
    </row>
    <row r="283" spans="3:95" s="11" customFormat="1" ht="16.5" x14ac:dyDescent="0.2">
      <c r="C283" s="5"/>
      <c r="D283" s="5"/>
      <c r="E283" s="79"/>
      <c r="F283" s="77" t="s">
        <v>32</v>
      </c>
      <c r="G283" s="78"/>
      <c r="H283" s="8"/>
      <c r="I283" s="8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"/>
      <c r="AM283" s="1"/>
      <c r="AN283" s="1"/>
      <c r="AO283" s="1"/>
      <c r="AP283" s="1"/>
      <c r="AQ283" s="1"/>
      <c r="AR283" s="1"/>
      <c r="AS283" s="1"/>
      <c r="AT283" s="1"/>
      <c r="AU283" s="1"/>
      <c r="AV283" s="1"/>
      <c r="AW283" s="1"/>
      <c r="AX283" s="1"/>
      <c r="AY283" s="1"/>
      <c r="AZ283" s="1"/>
      <c r="BA283" s="1"/>
      <c r="BB283" s="1"/>
      <c r="BC283" s="1"/>
      <c r="BD283" s="1"/>
      <c r="BE283" s="1"/>
      <c r="BF283" s="1"/>
      <c r="BG283" s="1"/>
      <c r="BH283" s="1"/>
      <c r="BI283" s="1"/>
      <c r="BJ283" s="1"/>
      <c r="BK283" s="1"/>
      <c r="BL283" s="1"/>
      <c r="BM283" s="1"/>
      <c r="BN283" s="1"/>
      <c r="BO283" s="1"/>
      <c r="BP283" s="1"/>
      <c r="BQ283" s="1"/>
      <c r="BR283" s="1"/>
      <c r="BS283" s="1"/>
      <c r="BT283" s="1"/>
      <c r="BU283" s="1"/>
      <c r="BV283" s="1"/>
      <c r="BW283" s="1"/>
      <c r="BX283" s="1"/>
      <c r="BY283" s="1"/>
      <c r="BZ283" s="1"/>
      <c r="CA283" s="1"/>
      <c r="CB283" s="1"/>
      <c r="CC283" s="1"/>
      <c r="CD283" s="1"/>
      <c r="CE283" s="1"/>
      <c r="CF283" s="1"/>
      <c r="CG283" s="1"/>
      <c r="CH283" s="1"/>
      <c r="CI283" s="1"/>
      <c r="CJ283" s="1"/>
      <c r="CK283" s="1"/>
      <c r="CL283" s="1"/>
      <c r="CM283" s="1"/>
      <c r="CN283" s="1"/>
      <c r="CO283" s="1"/>
      <c r="CP283" s="1"/>
      <c r="CQ283" s="1"/>
    </row>
    <row r="284" spans="3:95" s="11" customFormat="1" ht="18" x14ac:dyDescent="0.25">
      <c r="C284" s="19"/>
      <c r="D284" s="5"/>
      <c r="E284" s="79"/>
      <c r="F284" s="77" t="s">
        <v>52</v>
      </c>
      <c r="G284" s="78"/>
      <c r="H284" s="8"/>
      <c r="I284" s="17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  <c r="AI284" s="1"/>
      <c r="AJ284" s="1"/>
      <c r="AK284" s="1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  <c r="BU284" s="1"/>
      <c r="BV284" s="1"/>
      <c r="BW284" s="1"/>
      <c r="BX284" s="1"/>
      <c r="BY284" s="1"/>
      <c r="BZ284" s="1"/>
      <c r="CA284" s="1"/>
      <c r="CB284" s="1"/>
      <c r="CC284" s="1"/>
      <c r="CD284" s="1"/>
      <c r="CE284" s="1"/>
      <c r="CF284" s="1"/>
      <c r="CG284" s="1"/>
      <c r="CH284" s="1"/>
      <c r="CI284" s="1"/>
      <c r="CJ284" s="1"/>
      <c r="CK284" s="1"/>
      <c r="CL284" s="1"/>
      <c r="CM284" s="1"/>
      <c r="CN284" s="1"/>
      <c r="CO284" s="1"/>
      <c r="CP284" s="1"/>
      <c r="CQ284" s="1"/>
    </row>
    <row r="285" spans="3:95" s="11" customFormat="1" ht="18" x14ac:dyDescent="0.2">
      <c r="C285" s="18"/>
      <c r="D285" s="5"/>
      <c r="E285" s="79"/>
      <c r="F285" s="77" t="s">
        <v>42</v>
      </c>
      <c r="G285" s="78"/>
      <c r="H285" s="8"/>
      <c r="I285" s="20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  <c r="AI285" s="1"/>
      <c r="AJ285" s="1"/>
      <c r="AK285" s="1"/>
      <c r="AL285" s="1"/>
      <c r="AM285" s="1"/>
      <c r="AN285" s="1"/>
      <c r="AO285" s="1"/>
      <c r="AP285" s="1"/>
      <c r="AQ285" s="1"/>
      <c r="AR285" s="1"/>
      <c r="AS285" s="1"/>
      <c r="AT285" s="1"/>
      <c r="AU285" s="1"/>
      <c r="AV285" s="1"/>
      <c r="AW285" s="1"/>
      <c r="AX285" s="1"/>
      <c r="AY285" s="1"/>
      <c r="AZ285" s="1"/>
      <c r="BA285" s="1"/>
      <c r="BB285" s="1"/>
      <c r="BC285" s="1"/>
      <c r="BD285" s="1"/>
      <c r="BE285" s="1"/>
      <c r="BF285" s="1"/>
      <c r="BG285" s="1"/>
      <c r="BH285" s="1"/>
      <c r="BI285" s="1"/>
      <c r="BJ285" s="1"/>
      <c r="BK285" s="1"/>
      <c r="BL285" s="1"/>
      <c r="BM285" s="1"/>
      <c r="BN285" s="1"/>
      <c r="BO285" s="1"/>
      <c r="BP285" s="1"/>
      <c r="BQ285" s="1"/>
      <c r="BR285" s="1"/>
      <c r="BS285" s="1"/>
      <c r="BT285" s="1"/>
      <c r="BU285" s="1"/>
      <c r="BV285" s="1"/>
      <c r="BW285" s="1"/>
      <c r="BX285" s="1"/>
      <c r="BY285" s="1"/>
      <c r="BZ285" s="1"/>
      <c r="CA285" s="1"/>
      <c r="CB285" s="1"/>
      <c r="CC285" s="1"/>
      <c r="CD285" s="1"/>
      <c r="CE285" s="1"/>
      <c r="CF285" s="1"/>
      <c r="CG285" s="1"/>
      <c r="CH285" s="1"/>
      <c r="CI285" s="1"/>
      <c r="CJ285" s="1"/>
      <c r="CK285" s="1"/>
      <c r="CL285" s="1"/>
      <c r="CM285" s="1"/>
      <c r="CN285" s="1"/>
      <c r="CO285" s="1"/>
      <c r="CP285" s="1"/>
      <c r="CQ285" s="1"/>
    </row>
    <row r="286" spans="3:95" s="11" customFormat="1" ht="18" x14ac:dyDescent="0.2">
      <c r="C286" s="18"/>
      <c r="D286" s="5"/>
      <c r="E286" s="79"/>
      <c r="G286" s="78"/>
      <c r="H286" s="8"/>
      <c r="I286" s="20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  <c r="AI286" s="1"/>
      <c r="AJ286" s="1"/>
      <c r="AK286" s="1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  <c r="BU286" s="1"/>
      <c r="BV286" s="1"/>
      <c r="BW286" s="1"/>
      <c r="BX286" s="1"/>
      <c r="BY286" s="1"/>
      <c r="BZ286" s="1"/>
      <c r="CA286" s="1"/>
      <c r="CB286" s="1"/>
      <c r="CC286" s="1"/>
      <c r="CD286" s="1"/>
      <c r="CE286" s="1"/>
      <c r="CF286" s="1"/>
      <c r="CG286" s="1"/>
      <c r="CH286" s="1"/>
      <c r="CI286" s="1"/>
      <c r="CJ286" s="1"/>
      <c r="CK286" s="1"/>
      <c r="CL286" s="1"/>
      <c r="CM286" s="1"/>
      <c r="CN286" s="1"/>
      <c r="CO286" s="1"/>
      <c r="CP286" s="1"/>
      <c r="CQ286" s="1"/>
    </row>
    <row r="287" spans="3:95" s="11" customFormat="1" ht="16.5" x14ac:dyDescent="0.2">
      <c r="C287" s="5"/>
      <c r="D287" s="5"/>
      <c r="E287" s="79"/>
      <c r="F287" s="78"/>
      <c r="G287" s="78"/>
      <c r="H287" s="8"/>
      <c r="I287" s="4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  <c r="AL287" s="1"/>
      <c r="AM287" s="1"/>
      <c r="AN287" s="1"/>
      <c r="AO287" s="1"/>
      <c r="AP287" s="1"/>
      <c r="AQ287" s="1"/>
      <c r="AR287" s="1"/>
      <c r="AS287" s="1"/>
      <c r="AT287" s="1"/>
      <c r="AU287" s="1"/>
      <c r="AV287" s="1"/>
      <c r="AW287" s="1"/>
      <c r="AX287" s="1"/>
      <c r="AY287" s="1"/>
      <c r="AZ287" s="1"/>
      <c r="BA287" s="1"/>
      <c r="BB287" s="1"/>
      <c r="BC287" s="1"/>
      <c r="BD287" s="1"/>
      <c r="BE287" s="1"/>
      <c r="BF287" s="1"/>
      <c r="BG287" s="1"/>
      <c r="BH287" s="1"/>
      <c r="BI287" s="1"/>
      <c r="BJ287" s="1"/>
      <c r="BK287" s="1"/>
      <c r="BL287" s="1"/>
      <c r="BM287" s="1"/>
      <c r="BN287" s="1"/>
      <c r="BO287" s="1"/>
      <c r="BP287" s="1"/>
      <c r="BQ287" s="1"/>
      <c r="BR287" s="1"/>
      <c r="BS287" s="1"/>
      <c r="BT287" s="1"/>
      <c r="BU287" s="1"/>
      <c r="BV287" s="1"/>
      <c r="BW287" s="1"/>
      <c r="BX287" s="1"/>
      <c r="BY287" s="1"/>
      <c r="BZ287" s="1"/>
      <c r="CA287" s="1"/>
      <c r="CB287" s="1"/>
      <c r="CC287" s="1"/>
      <c r="CD287" s="1"/>
      <c r="CE287" s="1"/>
      <c r="CF287" s="1"/>
      <c r="CG287" s="1"/>
      <c r="CH287" s="1"/>
      <c r="CI287" s="1"/>
      <c r="CJ287" s="1"/>
      <c r="CK287" s="1"/>
      <c r="CL287" s="1"/>
      <c r="CM287" s="1"/>
      <c r="CN287" s="1"/>
      <c r="CO287" s="1"/>
      <c r="CP287" s="1"/>
      <c r="CQ287" s="1"/>
    </row>
    <row r="288" spans="3:95" s="11" customFormat="1" ht="20.25" x14ac:dyDescent="0.2">
      <c r="C288" s="229"/>
      <c r="D288" s="229"/>
      <c r="E288" s="229"/>
      <c r="F288" s="229"/>
      <c r="G288" s="229"/>
      <c r="H288" s="229"/>
      <c r="I288" s="229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"/>
      <c r="AM288" s="1"/>
      <c r="AN288" s="1"/>
      <c r="AO288" s="1"/>
      <c r="AP288" s="1"/>
      <c r="AQ288" s="1"/>
      <c r="AR288" s="1"/>
      <c r="AS288" s="1"/>
      <c r="AT288" s="1"/>
      <c r="AU288" s="1"/>
      <c r="AV288" s="1"/>
      <c r="AW288" s="1"/>
      <c r="AX288" s="1"/>
      <c r="AY288" s="1"/>
      <c r="AZ288" s="1"/>
      <c r="BA288" s="1"/>
      <c r="BB288" s="1"/>
      <c r="BC288" s="1"/>
      <c r="BD288" s="1"/>
      <c r="BE288" s="1"/>
      <c r="BF288" s="1"/>
      <c r="BG288" s="1"/>
      <c r="BH288" s="1"/>
      <c r="BI288" s="1"/>
      <c r="BJ288" s="1"/>
      <c r="BK288" s="1"/>
      <c r="BL288" s="1"/>
      <c r="BM288" s="1"/>
      <c r="BN288" s="1"/>
      <c r="BO288" s="1"/>
      <c r="BP288" s="1"/>
      <c r="BQ288" s="1"/>
      <c r="BR288" s="1"/>
      <c r="BS288" s="1"/>
      <c r="BT288" s="1"/>
      <c r="BU288" s="1"/>
      <c r="BV288" s="1"/>
      <c r="BW288" s="1"/>
      <c r="BX288" s="1"/>
      <c r="BY288" s="1"/>
      <c r="BZ288" s="1"/>
      <c r="CA288" s="1"/>
      <c r="CB288" s="1"/>
      <c r="CC288" s="1"/>
      <c r="CD288" s="1"/>
      <c r="CE288" s="1"/>
      <c r="CF288" s="1"/>
      <c r="CG288" s="1"/>
      <c r="CH288" s="1"/>
      <c r="CI288" s="1"/>
      <c r="CJ288" s="1"/>
      <c r="CK288" s="1"/>
      <c r="CL288" s="1"/>
      <c r="CM288" s="1"/>
      <c r="CN288" s="1"/>
      <c r="CO288" s="1"/>
      <c r="CP288" s="1"/>
      <c r="CQ288" s="1"/>
    </row>
    <row r="289" spans="3:95" s="11" customFormat="1" ht="20.25" x14ac:dyDescent="0.2">
      <c r="C289" s="229"/>
      <c r="D289" s="229"/>
      <c r="E289" s="229"/>
      <c r="F289" s="229"/>
      <c r="G289" s="229"/>
      <c r="H289" s="229"/>
      <c r="I289" s="229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</row>
    <row r="290" spans="3:95" s="11" customFormat="1" ht="20.25" x14ac:dyDescent="0.2">
      <c r="C290" s="229"/>
      <c r="D290" s="229"/>
      <c r="E290" s="229"/>
      <c r="F290" s="229"/>
      <c r="G290" s="229"/>
      <c r="H290" s="229"/>
      <c r="I290" s="229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</row>
    <row r="291" spans="3:95" s="11" customFormat="1" ht="20.25" x14ac:dyDescent="0.2">
      <c r="C291" s="229"/>
      <c r="D291" s="229"/>
      <c r="E291" s="229"/>
      <c r="F291" s="229"/>
      <c r="G291" s="229"/>
      <c r="H291" s="229"/>
      <c r="I291" s="229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</row>
    <row r="292" spans="3:95" s="11" customFormat="1" x14ac:dyDescent="0.2">
      <c r="C292" s="9"/>
      <c r="D292" s="9"/>
      <c r="E292" s="169"/>
      <c r="F292" s="9"/>
      <c r="G292" s="9"/>
      <c r="H292" s="9"/>
      <c r="I292" s="9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</row>
    <row r="293" spans="3:95" s="11" customFormat="1" x14ac:dyDescent="0.2">
      <c r="C293" s="9"/>
      <c r="D293" s="9"/>
      <c r="E293" s="169"/>
      <c r="F293" s="9"/>
      <c r="G293" s="9"/>
      <c r="H293" s="9"/>
      <c r="I293" s="9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</row>
    <row r="294" spans="3:95" s="11" customFormat="1" x14ac:dyDescent="0.2">
      <c r="C294" s="9"/>
      <c r="D294" s="9"/>
      <c r="E294" s="169"/>
      <c r="F294" s="9"/>
      <c r="G294" s="9"/>
      <c r="H294" s="9"/>
      <c r="I294" s="9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</row>
    <row r="295" spans="3:95" s="11" customFormat="1" x14ac:dyDescent="0.2">
      <c r="C295" s="9"/>
      <c r="D295" s="9"/>
      <c r="E295" s="169"/>
      <c r="F295" s="9"/>
      <c r="G295" s="9"/>
      <c r="H295" s="9"/>
      <c r="I295" s="9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</row>
    <row r="296" spans="3:95" s="11" customFormat="1" x14ac:dyDescent="0.2">
      <c r="C296" s="9"/>
      <c r="D296" s="9"/>
      <c r="E296" s="169"/>
      <c r="F296" s="9"/>
      <c r="G296" s="9"/>
      <c r="H296" s="9"/>
      <c r="I296" s="9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</row>
    <row r="297" spans="3:95" s="11" customFormat="1" x14ac:dyDescent="0.2">
      <c r="C297" s="9"/>
      <c r="D297" s="9"/>
      <c r="E297" s="169"/>
      <c r="F297" s="9"/>
      <c r="G297" s="9"/>
      <c r="H297" s="9"/>
      <c r="I297" s="9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</row>
    <row r="298" spans="3:95" s="11" customFormat="1" x14ac:dyDescent="0.2">
      <c r="C298" s="9"/>
      <c r="D298" s="9"/>
      <c r="E298" s="169"/>
      <c r="F298" s="9"/>
      <c r="G298" s="9"/>
      <c r="H298" s="9"/>
      <c r="I298" s="9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</row>
    <row r="299" spans="3:95" s="11" customFormat="1" x14ac:dyDescent="0.2">
      <c r="C299" s="9"/>
      <c r="D299" s="9"/>
      <c r="E299" s="169"/>
      <c r="F299" s="9"/>
      <c r="G299" s="9"/>
      <c r="H299" s="9"/>
      <c r="I299" s="9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</row>
    <row r="300" spans="3:95" s="11" customFormat="1" ht="3" customHeight="1" x14ac:dyDescent="0.2">
      <c r="C300" s="9"/>
      <c r="D300" s="9"/>
      <c r="E300" s="169"/>
      <c r="F300" s="9"/>
      <c r="G300" s="9"/>
      <c r="H300" s="9"/>
      <c r="I300" s="9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</row>
    <row r="301" spans="3:95" s="11" customFormat="1" x14ac:dyDescent="0.2">
      <c r="C301" s="9"/>
      <c r="D301" s="9"/>
      <c r="E301" s="169"/>
      <c r="F301" s="9"/>
      <c r="G301" s="9"/>
      <c r="H301" s="9"/>
      <c r="I301" s="9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</row>
    <row r="302" spans="3:95" s="11" customFormat="1" x14ac:dyDescent="0.2">
      <c r="C302" s="9"/>
      <c r="D302" s="9"/>
      <c r="E302" s="169"/>
      <c r="F302" s="9"/>
      <c r="G302" s="9"/>
      <c r="H302" s="9"/>
      <c r="I302" s="9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</row>
    <row r="303" spans="3:95" s="11" customFormat="1" x14ac:dyDescent="0.2">
      <c r="C303" s="9"/>
      <c r="D303" s="9"/>
      <c r="E303" s="169"/>
      <c r="F303" s="9"/>
      <c r="G303" s="9"/>
      <c r="H303" s="9"/>
      <c r="I303" s="9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</row>
    <row r="322" spans="3:3" ht="13.5" thickBot="1" x14ac:dyDescent="0.25"/>
    <row r="323" spans="3:3" ht="15" x14ac:dyDescent="0.2">
      <c r="C323" s="2"/>
    </row>
  </sheetData>
  <mergeCells count="12">
    <mergeCell ref="C6:I6"/>
    <mergeCell ref="C7:I7"/>
    <mergeCell ref="C288:I288"/>
    <mergeCell ref="C8:I8"/>
    <mergeCell ref="C9:I9"/>
    <mergeCell ref="C289:I289"/>
    <mergeCell ref="C290:I290"/>
    <mergeCell ref="C291:I291"/>
    <mergeCell ref="D11:I11"/>
    <mergeCell ref="C11:C13"/>
    <mergeCell ref="D12:H12"/>
    <mergeCell ref="C274:F274"/>
  </mergeCells>
  <printOptions horizontalCentered="1"/>
  <pageMargins left="0.23622047244094491" right="0.23622047244094491" top="0.74803149606299213" bottom="0.74803149606299213" header="0.31496062992125984" footer="0.31496062992125984"/>
  <pageSetup scale="59" orientation="portrait" r:id="rId1"/>
  <headerFooter alignWithMargins="0">
    <oddFooter>Página &amp;P</oddFooter>
  </headerFooter>
  <rowBreaks count="7" manualBreakCount="7">
    <brk id="96" min="1" max="8" man="1"/>
    <brk id="141" min="1" max="8" man="1"/>
    <brk id="183" min="1" max="8" man="1"/>
    <brk id="220" min="1" max="8" man="1"/>
    <brk id="251" min="1" max="8" man="1"/>
    <brk id="264" min="1" max="8" man="1"/>
    <brk id="287" min="1" max="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1:CP91"/>
  <sheetViews>
    <sheetView topLeftCell="B1" zoomScale="80" zoomScaleNormal="80" zoomScaleSheetLayoutView="55" workbookViewId="0">
      <selection activeCell="F69" sqref="F69"/>
    </sheetView>
  </sheetViews>
  <sheetFormatPr baseColWidth="10" defaultColWidth="9.140625" defaultRowHeight="12.75" x14ac:dyDescent="0.2"/>
  <cols>
    <col min="1" max="1" width="0" style="11" hidden="1" customWidth="1"/>
    <col min="2" max="2" width="3.140625" style="11" customWidth="1"/>
    <col min="3" max="3" width="5" style="1" customWidth="1"/>
    <col min="4" max="4" width="16.28515625" style="1" customWidth="1"/>
    <col min="5" max="5" width="17.28515625" style="1" customWidth="1"/>
    <col min="6" max="6" width="46.42578125" style="34" customWidth="1"/>
    <col min="7" max="7" width="20.42578125" style="1" customWidth="1"/>
    <col min="8" max="8" width="21" style="1" customWidth="1"/>
    <col min="9" max="9" width="24.42578125" style="1" customWidth="1"/>
    <col min="10" max="10" width="20.140625" style="11" customWidth="1"/>
    <col min="11" max="11" width="9.140625" style="11"/>
    <col min="12" max="12" width="16.85546875" style="11" customWidth="1"/>
    <col min="13" max="16384" width="9.140625" style="1"/>
  </cols>
  <sheetData>
    <row r="1" spans="1:12" s="11" customFormat="1" ht="15" customHeight="1" x14ac:dyDescent="0.2">
      <c r="F1" s="28"/>
    </row>
    <row r="2" spans="1:12" s="11" customFormat="1" x14ac:dyDescent="0.2">
      <c r="F2" s="28"/>
    </row>
    <row r="3" spans="1:12" s="14" customFormat="1" ht="12" customHeight="1" x14ac:dyDescent="0.2">
      <c r="F3" s="29"/>
    </row>
    <row r="4" spans="1:12" s="15" customFormat="1" ht="18" customHeight="1" x14ac:dyDescent="0.3">
      <c r="B4" s="16"/>
      <c r="C4" s="16"/>
      <c r="D4" s="12"/>
      <c r="E4" s="16"/>
      <c r="F4" s="30"/>
      <c r="G4" s="16"/>
      <c r="H4" s="16"/>
      <c r="I4" s="16"/>
      <c r="J4" s="16"/>
    </row>
    <row r="5" spans="1:12" s="13" customFormat="1" ht="18" customHeight="1" x14ac:dyDescent="0.2">
      <c r="A5" s="13" t="s">
        <v>9</v>
      </c>
      <c r="F5" s="31"/>
    </row>
    <row r="6" spans="1:12" s="15" customFormat="1" ht="20.25" customHeight="1" x14ac:dyDescent="0.25">
      <c r="B6" s="13"/>
      <c r="C6" s="222" t="s">
        <v>10</v>
      </c>
      <c r="D6" s="222"/>
      <c r="E6" s="222"/>
      <c r="F6" s="222"/>
      <c r="G6" s="222"/>
      <c r="H6" s="222"/>
      <c r="I6" s="222"/>
      <c r="J6" s="35"/>
    </row>
    <row r="7" spans="1:12" s="14" customFormat="1" ht="18" customHeight="1" x14ac:dyDescent="0.2">
      <c r="B7" s="15"/>
      <c r="C7" s="223" t="s">
        <v>11</v>
      </c>
      <c r="D7" s="223"/>
      <c r="E7" s="223"/>
      <c r="F7" s="223"/>
      <c r="G7" s="223"/>
      <c r="H7" s="223"/>
      <c r="I7" s="223"/>
      <c r="J7" s="36"/>
    </row>
    <row r="8" spans="1:12" s="14" customFormat="1" ht="15.75" customHeight="1" x14ac:dyDescent="0.2">
      <c r="B8" s="15"/>
      <c r="C8" s="223" t="s">
        <v>20</v>
      </c>
      <c r="D8" s="223"/>
      <c r="E8" s="223"/>
      <c r="F8" s="223"/>
      <c r="G8" s="223"/>
      <c r="H8" s="223"/>
      <c r="I8" s="223"/>
      <c r="J8" s="36"/>
    </row>
    <row r="9" spans="1:12" s="14" customFormat="1" ht="18.75" x14ac:dyDescent="0.2">
      <c r="B9" s="15"/>
      <c r="C9" s="223" t="s">
        <v>76</v>
      </c>
      <c r="D9" s="223"/>
      <c r="E9" s="223"/>
      <c r="F9" s="223"/>
      <c r="G9" s="223"/>
      <c r="H9" s="223"/>
      <c r="I9" s="223"/>
      <c r="J9" s="36"/>
    </row>
    <row r="10" spans="1:12" s="11" customFormat="1" ht="19.5" customHeight="1" thickBot="1" x14ac:dyDescent="0.25">
      <c r="F10" s="28"/>
    </row>
    <row r="11" spans="1:12" s="3" customFormat="1" ht="36.75" customHeight="1" thickTop="1" thickBot="1" x14ac:dyDescent="0.25">
      <c r="A11" s="7"/>
      <c r="B11" s="7"/>
      <c r="C11" s="234"/>
      <c r="D11" s="225" t="s">
        <v>12</v>
      </c>
      <c r="E11" s="225"/>
      <c r="F11" s="225"/>
      <c r="G11" s="225"/>
      <c r="H11" s="225"/>
      <c r="I11" s="225"/>
      <c r="J11" s="7"/>
      <c r="K11" s="7"/>
      <c r="L11" s="7"/>
    </row>
    <row r="12" spans="1:12" s="3" customFormat="1" ht="18" customHeight="1" thickTop="1" thickBot="1" x14ac:dyDescent="0.25">
      <c r="A12" s="7"/>
      <c r="B12" s="7"/>
      <c r="C12" s="235"/>
      <c r="D12" s="226" t="s">
        <v>7</v>
      </c>
      <c r="E12" s="226"/>
      <c r="F12" s="226"/>
      <c r="G12" s="226"/>
      <c r="H12" s="226"/>
      <c r="I12" s="46">
        <f>+'[1]CTA. OPERATIVA.(160)'!$J$31</f>
        <v>466840.05340000923</v>
      </c>
      <c r="J12" s="7"/>
      <c r="K12" s="7"/>
      <c r="L12" s="7"/>
    </row>
    <row r="13" spans="1:12" s="3" customFormat="1" ht="45.75" customHeight="1" thickTop="1" thickBot="1" x14ac:dyDescent="0.25">
      <c r="A13" s="7"/>
      <c r="B13" s="7"/>
      <c r="C13" s="235"/>
      <c r="D13" s="45" t="s">
        <v>4</v>
      </c>
      <c r="E13" s="45" t="s">
        <v>5</v>
      </c>
      <c r="F13" s="45" t="s">
        <v>6</v>
      </c>
      <c r="G13" s="45" t="s">
        <v>0</v>
      </c>
      <c r="H13" s="45" t="s">
        <v>1</v>
      </c>
      <c r="I13" s="45" t="s">
        <v>2</v>
      </c>
      <c r="J13" s="7"/>
      <c r="K13" s="7"/>
      <c r="L13" s="7"/>
    </row>
    <row r="14" spans="1:12" s="10" customFormat="1" ht="24.75" customHeight="1" thickTop="1" thickBot="1" x14ac:dyDescent="0.25">
      <c r="C14" s="130"/>
      <c r="D14" s="131"/>
      <c r="E14" s="132"/>
      <c r="F14" s="133">
        <f>+'INGRESOS CUENTA COLECT'!D17</f>
        <v>46173</v>
      </c>
      <c r="G14" s="134"/>
      <c r="H14" s="135">
        <v>0</v>
      </c>
      <c r="I14" s="134">
        <f>+I12</f>
        <v>466840.05340000923</v>
      </c>
    </row>
    <row r="15" spans="1:12" s="10" customFormat="1" ht="15.75" customHeight="1" thickTop="1" thickBot="1" x14ac:dyDescent="0.25">
      <c r="C15" s="47"/>
      <c r="D15" s="48"/>
      <c r="E15" s="72"/>
      <c r="F15" s="39"/>
      <c r="G15" s="49"/>
      <c r="H15" s="49"/>
      <c r="I15" s="41">
        <f>I14+G15-H15</f>
        <v>466840.05340000923</v>
      </c>
    </row>
    <row r="16" spans="1:12" s="10" customFormat="1" ht="19.5" customHeight="1" thickTop="1" thickBot="1" x14ac:dyDescent="0.25">
      <c r="C16" s="201"/>
      <c r="D16" s="51">
        <v>46203</v>
      </c>
      <c r="E16" s="73"/>
      <c r="F16" s="42" t="s">
        <v>27</v>
      </c>
      <c r="G16" s="52"/>
      <c r="H16" s="43">
        <v>175</v>
      </c>
      <c r="I16" s="41">
        <f t="shared" ref="I16:I31" si="0">I15+G16-H16</f>
        <v>466665.05340000923</v>
      </c>
    </row>
    <row r="17" spans="3:9" s="10" customFormat="1" ht="18" hidden="1" thickTop="1" thickBot="1" x14ac:dyDescent="0.25">
      <c r="C17" s="201"/>
      <c r="D17" s="202"/>
      <c r="E17" s="203"/>
      <c r="F17" s="204"/>
      <c r="G17" s="205"/>
      <c r="H17" s="205"/>
      <c r="I17" s="41">
        <f t="shared" si="0"/>
        <v>466665.05340000923</v>
      </c>
    </row>
    <row r="18" spans="3:9" s="10" customFormat="1" ht="18" hidden="1" thickTop="1" thickBot="1" x14ac:dyDescent="0.25">
      <c r="C18" s="201"/>
      <c r="D18" s="202"/>
      <c r="E18" s="203"/>
      <c r="F18" s="204"/>
      <c r="G18" s="205"/>
      <c r="H18" s="205"/>
      <c r="I18" s="41">
        <f t="shared" si="0"/>
        <v>466665.05340000923</v>
      </c>
    </row>
    <row r="19" spans="3:9" s="10" customFormat="1" ht="18" hidden="1" thickTop="1" thickBot="1" x14ac:dyDescent="0.25">
      <c r="C19" s="201"/>
      <c r="D19" s="202"/>
      <c r="E19" s="203"/>
      <c r="F19" s="204"/>
      <c r="G19" s="205"/>
      <c r="H19" s="205"/>
      <c r="I19" s="41">
        <f t="shared" si="0"/>
        <v>466665.05340000923</v>
      </c>
    </row>
    <row r="20" spans="3:9" s="10" customFormat="1" ht="18" hidden="1" thickTop="1" thickBot="1" x14ac:dyDescent="0.25">
      <c r="C20" s="201"/>
      <c r="D20" s="202"/>
      <c r="E20" s="203"/>
      <c r="F20" s="204"/>
      <c r="G20" s="205"/>
      <c r="H20" s="205"/>
      <c r="I20" s="41">
        <f t="shared" si="0"/>
        <v>466665.05340000923</v>
      </c>
    </row>
    <row r="21" spans="3:9" s="10" customFormat="1" ht="18" hidden="1" thickTop="1" thickBot="1" x14ac:dyDescent="0.25">
      <c r="C21" s="201"/>
      <c r="D21" s="202"/>
      <c r="E21" s="203"/>
      <c r="F21" s="204"/>
      <c r="G21" s="205"/>
      <c r="H21" s="205"/>
      <c r="I21" s="41">
        <f t="shared" si="0"/>
        <v>466665.05340000923</v>
      </c>
    </row>
    <row r="22" spans="3:9" s="10" customFormat="1" ht="18" hidden="1" thickTop="1" thickBot="1" x14ac:dyDescent="0.25">
      <c r="C22" s="201"/>
      <c r="D22" s="202"/>
      <c r="E22" s="203"/>
      <c r="F22" s="204"/>
      <c r="G22" s="205"/>
      <c r="H22" s="205"/>
      <c r="I22" s="41">
        <f t="shared" si="0"/>
        <v>466665.05340000923</v>
      </c>
    </row>
    <row r="23" spans="3:9" s="10" customFormat="1" ht="18" hidden="1" thickTop="1" thickBot="1" x14ac:dyDescent="0.25">
      <c r="C23" s="201"/>
      <c r="D23" s="202"/>
      <c r="E23" s="203"/>
      <c r="F23" s="204"/>
      <c r="G23" s="205"/>
      <c r="H23" s="205"/>
      <c r="I23" s="41">
        <f t="shared" si="0"/>
        <v>466665.05340000923</v>
      </c>
    </row>
    <row r="24" spans="3:9" s="10" customFormat="1" ht="18" hidden="1" thickTop="1" thickBot="1" x14ac:dyDescent="0.25">
      <c r="C24" s="201"/>
      <c r="D24" s="202"/>
      <c r="E24" s="203"/>
      <c r="F24" s="204"/>
      <c r="G24" s="205"/>
      <c r="H24" s="205"/>
      <c r="I24" s="41">
        <f t="shared" si="0"/>
        <v>466665.05340000923</v>
      </c>
    </row>
    <row r="25" spans="3:9" s="10" customFormat="1" ht="18" hidden="1" thickTop="1" thickBot="1" x14ac:dyDescent="0.25">
      <c r="C25" s="201"/>
      <c r="D25" s="202"/>
      <c r="E25" s="203"/>
      <c r="F25" s="204"/>
      <c r="G25" s="205"/>
      <c r="H25" s="205"/>
      <c r="I25" s="41">
        <f t="shared" si="0"/>
        <v>466665.05340000923</v>
      </c>
    </row>
    <row r="26" spans="3:9" s="10" customFormat="1" ht="18" hidden="1" thickTop="1" thickBot="1" x14ac:dyDescent="0.25">
      <c r="C26" s="201"/>
      <c r="D26" s="202"/>
      <c r="E26" s="203"/>
      <c r="F26" s="204"/>
      <c r="G26" s="205"/>
      <c r="H26" s="205"/>
      <c r="I26" s="41">
        <f t="shared" si="0"/>
        <v>466665.05340000923</v>
      </c>
    </row>
    <row r="27" spans="3:9" s="10" customFormat="1" ht="18" hidden="1" thickTop="1" thickBot="1" x14ac:dyDescent="0.25">
      <c r="C27" s="201"/>
      <c r="D27" s="202"/>
      <c r="E27" s="203"/>
      <c r="F27" s="204"/>
      <c r="G27" s="205"/>
      <c r="H27" s="205"/>
      <c r="I27" s="41">
        <f t="shared" si="0"/>
        <v>466665.05340000923</v>
      </c>
    </row>
    <row r="28" spans="3:9" s="10" customFormat="1" ht="18" hidden="1" thickTop="1" thickBot="1" x14ac:dyDescent="0.25">
      <c r="C28" s="50"/>
      <c r="D28" s="202"/>
      <c r="E28" s="203"/>
      <c r="F28" s="204"/>
      <c r="G28" s="205"/>
      <c r="H28" s="205"/>
      <c r="I28" s="41">
        <f>I27+G28-H28</f>
        <v>466665.05340000923</v>
      </c>
    </row>
    <row r="29" spans="3:9" s="7" customFormat="1" ht="18" hidden="1" thickTop="1" thickBot="1" x14ac:dyDescent="0.25">
      <c r="C29" s="50"/>
      <c r="D29" s="51"/>
      <c r="E29" s="148"/>
      <c r="F29" s="42"/>
      <c r="G29" s="52"/>
      <c r="H29" s="43"/>
      <c r="I29" s="41">
        <f t="shared" si="0"/>
        <v>466665.05340000923</v>
      </c>
    </row>
    <row r="30" spans="3:9" s="7" customFormat="1" ht="18" hidden="1" thickTop="1" thickBot="1" x14ac:dyDescent="0.25">
      <c r="C30" s="50"/>
      <c r="D30" s="51"/>
      <c r="E30" s="73"/>
      <c r="F30" s="42"/>
      <c r="G30" s="52"/>
      <c r="H30" s="43"/>
      <c r="I30" s="41">
        <f t="shared" si="0"/>
        <v>466665.05340000923</v>
      </c>
    </row>
    <row r="31" spans="3:9" s="7" customFormat="1" ht="58.5" hidden="1" customHeight="1" thickTop="1" x14ac:dyDescent="0.2">
      <c r="C31" s="50"/>
      <c r="D31" s="51"/>
      <c r="E31" s="73"/>
      <c r="F31" s="42"/>
      <c r="G31" s="52"/>
      <c r="H31" s="43"/>
      <c r="I31" s="41">
        <f t="shared" si="0"/>
        <v>466665.05340000923</v>
      </c>
    </row>
    <row r="32" spans="3:9" s="7" customFormat="1" ht="16.5" hidden="1" x14ac:dyDescent="0.2">
      <c r="C32" s="50"/>
      <c r="D32" s="53"/>
      <c r="E32" s="54"/>
      <c r="F32" s="42"/>
      <c r="G32" s="52"/>
      <c r="H32" s="55"/>
      <c r="I32" s="44">
        <f t="shared" ref="I32:I61" si="1">I31+G32-H32</f>
        <v>466665.05340000923</v>
      </c>
    </row>
    <row r="33" spans="3:9" s="7" customFormat="1" ht="16.5" hidden="1" x14ac:dyDescent="0.2">
      <c r="C33" s="50"/>
      <c r="D33" s="53"/>
      <c r="E33" s="73"/>
      <c r="F33" s="42"/>
      <c r="G33" s="52"/>
      <c r="H33" s="43"/>
      <c r="I33" s="44">
        <f t="shared" si="1"/>
        <v>466665.05340000923</v>
      </c>
    </row>
    <row r="34" spans="3:9" s="7" customFormat="1" ht="16.5" hidden="1" x14ac:dyDescent="0.2">
      <c r="C34" s="50"/>
      <c r="D34" s="51"/>
      <c r="E34" s="73"/>
      <c r="F34" s="42"/>
      <c r="G34" s="52"/>
      <c r="H34" s="43"/>
      <c r="I34" s="44">
        <f t="shared" si="1"/>
        <v>466665.05340000923</v>
      </c>
    </row>
    <row r="35" spans="3:9" s="7" customFormat="1" ht="16.5" hidden="1" x14ac:dyDescent="0.2">
      <c r="C35" s="50"/>
      <c r="D35" s="51"/>
      <c r="E35" s="73"/>
      <c r="F35" s="42"/>
      <c r="G35" s="52"/>
      <c r="H35" s="43"/>
      <c r="I35" s="44">
        <f t="shared" si="1"/>
        <v>466665.05340000923</v>
      </c>
    </row>
    <row r="36" spans="3:9" s="7" customFormat="1" ht="16.5" hidden="1" x14ac:dyDescent="0.2">
      <c r="C36" s="50"/>
      <c r="D36" s="51"/>
      <c r="E36" s="148"/>
      <c r="F36" s="42"/>
      <c r="G36" s="52"/>
      <c r="H36" s="43"/>
      <c r="I36" s="44">
        <f t="shared" si="1"/>
        <v>466665.05340000923</v>
      </c>
    </row>
    <row r="37" spans="3:9" s="7" customFormat="1" ht="16.5" hidden="1" x14ac:dyDescent="0.2">
      <c r="C37" s="50"/>
      <c r="D37" s="51"/>
      <c r="E37" s="73"/>
      <c r="F37" s="42"/>
      <c r="G37" s="52"/>
      <c r="H37" s="43"/>
      <c r="I37" s="44">
        <f t="shared" si="1"/>
        <v>466665.05340000923</v>
      </c>
    </row>
    <row r="38" spans="3:9" s="7" customFormat="1" ht="16.5" hidden="1" x14ac:dyDescent="0.2">
      <c r="C38" s="50"/>
      <c r="D38" s="51"/>
      <c r="E38" s="73"/>
      <c r="F38" s="42"/>
      <c r="G38" s="52"/>
      <c r="H38" s="43"/>
      <c r="I38" s="44">
        <f t="shared" si="1"/>
        <v>466665.05340000923</v>
      </c>
    </row>
    <row r="39" spans="3:9" s="7" customFormat="1" ht="16.5" hidden="1" x14ac:dyDescent="0.2">
      <c r="C39" s="92"/>
      <c r="D39" s="90"/>
      <c r="E39" s="100"/>
      <c r="F39" s="93"/>
      <c r="G39" s="91"/>
      <c r="H39" s="87"/>
      <c r="I39" s="44">
        <f t="shared" si="1"/>
        <v>466665.05340000923</v>
      </c>
    </row>
    <row r="40" spans="3:9" s="7" customFormat="1" ht="16.5" hidden="1" x14ac:dyDescent="0.2">
      <c r="C40" s="92"/>
      <c r="D40" s="90"/>
      <c r="E40" s="100"/>
      <c r="F40" s="93"/>
      <c r="G40" s="91"/>
      <c r="H40" s="87"/>
      <c r="I40" s="44">
        <f t="shared" si="1"/>
        <v>466665.05340000923</v>
      </c>
    </row>
    <row r="41" spans="3:9" s="7" customFormat="1" ht="16.5" hidden="1" x14ac:dyDescent="0.2">
      <c r="C41" s="92"/>
      <c r="D41" s="90"/>
      <c r="E41" s="100"/>
      <c r="F41" s="93"/>
      <c r="G41" s="91"/>
      <c r="H41" s="87"/>
      <c r="I41" s="44">
        <f t="shared" si="1"/>
        <v>466665.05340000923</v>
      </c>
    </row>
    <row r="42" spans="3:9" s="7" customFormat="1" ht="16.5" hidden="1" x14ac:dyDescent="0.2">
      <c r="C42" s="92"/>
      <c r="D42" s="90"/>
      <c r="E42" s="100"/>
      <c r="F42" s="93"/>
      <c r="G42" s="91"/>
      <c r="H42" s="87"/>
      <c r="I42" s="44">
        <f t="shared" si="1"/>
        <v>466665.05340000923</v>
      </c>
    </row>
    <row r="43" spans="3:9" s="7" customFormat="1" ht="16.5" hidden="1" x14ac:dyDescent="0.2">
      <c r="C43" s="92"/>
      <c r="D43" s="90"/>
      <c r="E43" s="100"/>
      <c r="F43" s="93"/>
      <c r="G43" s="91"/>
      <c r="H43" s="87"/>
      <c r="I43" s="44">
        <f t="shared" si="1"/>
        <v>466665.05340000923</v>
      </c>
    </row>
    <row r="44" spans="3:9" s="7" customFormat="1" ht="16.5" hidden="1" x14ac:dyDescent="0.2">
      <c r="C44" s="92"/>
      <c r="D44" s="90"/>
      <c r="E44" s="100"/>
      <c r="F44" s="93"/>
      <c r="G44" s="91"/>
      <c r="H44" s="87"/>
      <c r="I44" s="44">
        <f t="shared" si="1"/>
        <v>466665.05340000923</v>
      </c>
    </row>
    <row r="45" spans="3:9" s="7" customFormat="1" ht="16.5" hidden="1" x14ac:dyDescent="0.2">
      <c r="C45" s="92"/>
      <c r="D45" s="90"/>
      <c r="E45" s="100"/>
      <c r="F45" s="93"/>
      <c r="G45" s="91"/>
      <c r="H45" s="87"/>
      <c r="I45" s="44">
        <f t="shared" si="1"/>
        <v>466665.05340000923</v>
      </c>
    </row>
    <row r="46" spans="3:9" s="7" customFormat="1" ht="16.5" hidden="1" x14ac:dyDescent="0.2">
      <c r="C46" s="92"/>
      <c r="D46" s="90"/>
      <c r="E46" s="100"/>
      <c r="F46" s="93"/>
      <c r="G46" s="91"/>
      <c r="H46" s="87"/>
      <c r="I46" s="44">
        <f t="shared" si="1"/>
        <v>466665.05340000923</v>
      </c>
    </row>
    <row r="47" spans="3:9" s="7" customFormat="1" ht="16.5" hidden="1" x14ac:dyDescent="0.2">
      <c r="C47" s="92"/>
      <c r="D47" s="90"/>
      <c r="E47" s="100"/>
      <c r="F47" s="93"/>
      <c r="G47" s="91"/>
      <c r="H47" s="87"/>
      <c r="I47" s="44">
        <f t="shared" si="1"/>
        <v>466665.05340000923</v>
      </c>
    </row>
    <row r="48" spans="3:9" s="7" customFormat="1" ht="16.5" hidden="1" x14ac:dyDescent="0.2">
      <c r="C48" s="92"/>
      <c r="D48" s="90"/>
      <c r="E48" s="100"/>
      <c r="F48" s="93"/>
      <c r="G48" s="91"/>
      <c r="H48" s="87"/>
      <c r="I48" s="44">
        <f t="shared" si="1"/>
        <v>466665.05340000923</v>
      </c>
    </row>
    <row r="49" spans="3:94" s="7" customFormat="1" ht="16.5" hidden="1" x14ac:dyDescent="0.2">
      <c r="C49" s="92"/>
      <c r="D49" s="90"/>
      <c r="E49" s="100"/>
      <c r="F49" s="93"/>
      <c r="G49" s="91"/>
      <c r="H49" s="87"/>
      <c r="I49" s="44">
        <f t="shared" si="1"/>
        <v>466665.05340000923</v>
      </c>
    </row>
    <row r="50" spans="3:94" s="7" customFormat="1" ht="16.5" hidden="1" x14ac:dyDescent="0.2">
      <c r="C50" s="92"/>
      <c r="D50" s="90"/>
      <c r="E50" s="100"/>
      <c r="F50" s="93"/>
      <c r="G50" s="91"/>
      <c r="H50" s="87"/>
      <c r="I50" s="44">
        <f t="shared" si="1"/>
        <v>466665.05340000923</v>
      </c>
    </row>
    <row r="51" spans="3:94" s="7" customFormat="1" ht="16.5" hidden="1" x14ac:dyDescent="0.2">
      <c r="C51" s="92"/>
      <c r="D51" s="90"/>
      <c r="E51" s="100"/>
      <c r="F51" s="93"/>
      <c r="G51" s="91"/>
      <c r="H51" s="87"/>
      <c r="I51" s="44">
        <f t="shared" si="1"/>
        <v>466665.05340000923</v>
      </c>
    </row>
    <row r="52" spans="3:94" s="7" customFormat="1" ht="16.5" hidden="1" x14ac:dyDescent="0.2">
      <c r="C52" s="92"/>
      <c r="D52" s="187"/>
      <c r="E52" s="100"/>
      <c r="F52" s="93"/>
      <c r="G52" s="91"/>
      <c r="H52" s="87"/>
      <c r="I52" s="44">
        <f t="shared" si="1"/>
        <v>466665.05340000923</v>
      </c>
    </row>
    <row r="53" spans="3:94" s="7" customFormat="1" ht="16.5" hidden="1" x14ac:dyDescent="0.2">
      <c r="C53" s="92"/>
      <c r="D53" s="187"/>
      <c r="E53" s="100"/>
      <c r="F53" s="93"/>
      <c r="G53" s="91"/>
      <c r="H53" s="87"/>
      <c r="I53" s="44">
        <f t="shared" si="1"/>
        <v>466665.05340000923</v>
      </c>
    </row>
    <row r="54" spans="3:94" s="7" customFormat="1" ht="16.5" hidden="1" x14ac:dyDescent="0.2">
      <c r="C54" s="92"/>
      <c r="D54" s="187"/>
      <c r="E54" s="100"/>
      <c r="F54" s="93"/>
      <c r="G54" s="91"/>
      <c r="H54" s="87"/>
      <c r="I54" s="44">
        <f t="shared" si="1"/>
        <v>466665.05340000923</v>
      </c>
    </row>
    <row r="55" spans="3:94" s="7" customFormat="1" ht="16.5" hidden="1" x14ac:dyDescent="0.2">
      <c r="C55" s="92"/>
      <c r="D55" s="187"/>
      <c r="E55" s="100"/>
      <c r="F55" s="93"/>
      <c r="G55" s="91"/>
      <c r="H55" s="87"/>
      <c r="I55" s="44">
        <f t="shared" si="1"/>
        <v>466665.05340000923</v>
      </c>
    </row>
    <row r="56" spans="3:94" s="7" customFormat="1" ht="16.5" hidden="1" x14ac:dyDescent="0.2">
      <c r="C56" s="92"/>
      <c r="D56" s="187"/>
      <c r="E56" s="100"/>
      <c r="F56" s="93"/>
      <c r="G56" s="91"/>
      <c r="H56" s="87"/>
      <c r="I56" s="44">
        <f t="shared" si="1"/>
        <v>466665.05340000923</v>
      </c>
    </row>
    <row r="57" spans="3:94" s="7" customFormat="1" ht="16.5" hidden="1" x14ac:dyDescent="0.2">
      <c r="C57" s="92"/>
      <c r="D57" s="187"/>
      <c r="E57" s="100"/>
      <c r="F57" s="93"/>
      <c r="G57" s="91"/>
      <c r="H57" s="87"/>
      <c r="I57" s="44">
        <f t="shared" si="1"/>
        <v>466665.05340000923</v>
      </c>
    </row>
    <row r="58" spans="3:94" s="7" customFormat="1" ht="16.5" hidden="1" x14ac:dyDescent="0.2">
      <c r="C58" s="92"/>
      <c r="D58" s="187"/>
      <c r="E58" s="100"/>
      <c r="F58" s="93"/>
      <c r="G58" s="91"/>
      <c r="H58" s="87"/>
      <c r="I58" s="44">
        <f t="shared" si="1"/>
        <v>466665.05340000923</v>
      </c>
    </row>
    <row r="59" spans="3:94" s="7" customFormat="1" ht="16.5" hidden="1" x14ac:dyDescent="0.2">
      <c r="C59" s="92"/>
      <c r="D59" s="187"/>
      <c r="E59" s="100"/>
      <c r="F59" s="93"/>
      <c r="G59" s="91"/>
      <c r="H59" s="87"/>
      <c r="I59" s="44">
        <f t="shared" si="1"/>
        <v>466665.05340000923</v>
      </c>
    </row>
    <row r="60" spans="3:94" s="7" customFormat="1" ht="16.5" hidden="1" x14ac:dyDescent="0.2">
      <c r="C60" s="92"/>
      <c r="D60" s="187"/>
      <c r="E60" s="100"/>
      <c r="F60" s="93"/>
      <c r="G60" s="91"/>
      <c r="H60" s="87"/>
      <c r="I60" s="44">
        <f t="shared" si="1"/>
        <v>466665.05340000923</v>
      </c>
    </row>
    <row r="61" spans="3:94" s="7" customFormat="1" ht="17.25" hidden="1" thickBot="1" x14ac:dyDescent="0.25">
      <c r="C61" s="92"/>
      <c r="D61" s="187"/>
      <c r="E61" s="100"/>
      <c r="F61" s="93"/>
      <c r="G61" s="91"/>
      <c r="H61" s="87"/>
      <c r="I61" s="44">
        <f t="shared" si="1"/>
        <v>466665.05340000923</v>
      </c>
    </row>
    <row r="62" spans="3:94" s="11" customFormat="1" ht="17.25" thickBot="1" x14ac:dyDescent="0.25">
      <c r="C62" s="232" t="s">
        <v>8</v>
      </c>
      <c r="D62" s="233"/>
      <c r="E62" s="233"/>
      <c r="F62" s="233"/>
      <c r="G62" s="94">
        <f>SUM(G15:G61)</f>
        <v>0</v>
      </c>
      <c r="H62" s="94">
        <f>SUM(H15:H61)</f>
        <v>175</v>
      </c>
      <c r="I62" s="95">
        <f>+I14+G62-H62</f>
        <v>466665.05340000923</v>
      </c>
      <c r="J62" s="22">
        <f>+I62-'[1]CTA. OPERATIVA.(160)'!$J$32</f>
        <v>0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</row>
    <row r="63" spans="3:94" s="11" customFormat="1" ht="16.5" x14ac:dyDescent="0.2">
      <c r="C63" s="125"/>
      <c r="D63" s="125"/>
      <c r="E63" s="125"/>
      <c r="F63" s="125"/>
      <c r="G63" s="126"/>
      <c r="H63" s="126"/>
      <c r="I63" s="84"/>
      <c r="J63" s="22"/>
      <c r="L63" s="17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</row>
    <row r="64" spans="3:94" s="11" customFormat="1" ht="16.5" x14ac:dyDescent="0.2">
      <c r="C64" s="5"/>
      <c r="D64" s="5"/>
      <c r="E64" s="5"/>
      <c r="F64" s="32"/>
      <c r="G64" s="8"/>
      <c r="H64" s="8"/>
      <c r="I64" s="8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</row>
    <row r="65" spans="3:94" s="11" customFormat="1" ht="16.5" x14ac:dyDescent="0.2">
      <c r="C65" s="5"/>
      <c r="D65" s="77" t="s">
        <v>33</v>
      </c>
      <c r="E65" s="9"/>
      <c r="F65" s="77" t="s">
        <v>34</v>
      </c>
      <c r="G65" s="9"/>
      <c r="H65" s="1" t="s">
        <v>40</v>
      </c>
      <c r="I65" s="9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</row>
    <row r="66" spans="3:94" s="11" customFormat="1" ht="16.5" x14ac:dyDescent="0.2">
      <c r="C66" s="5"/>
      <c r="D66" s="77" t="s">
        <v>28</v>
      </c>
      <c r="E66" s="5"/>
      <c r="F66" s="77" t="s">
        <v>29</v>
      </c>
      <c r="G66" s="9"/>
      <c r="H66" s="77" t="s">
        <v>32</v>
      </c>
      <c r="I66" s="9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</row>
    <row r="67" spans="3:94" s="11" customFormat="1" ht="16.5" x14ac:dyDescent="0.2">
      <c r="C67" s="5"/>
      <c r="D67" s="77" t="s">
        <v>30</v>
      </c>
      <c r="E67" s="1"/>
      <c r="F67" s="77" t="s">
        <v>74</v>
      </c>
      <c r="G67" s="9"/>
      <c r="H67" s="77" t="s">
        <v>52</v>
      </c>
      <c r="I67" s="9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</row>
    <row r="68" spans="3:94" s="11" customFormat="1" ht="16.5" x14ac:dyDescent="0.2">
      <c r="C68" s="5"/>
      <c r="D68" s="77" t="s">
        <v>31</v>
      </c>
      <c r="E68" s="1"/>
      <c r="F68" s="77" t="s">
        <v>75</v>
      </c>
      <c r="G68" s="9"/>
      <c r="H68" s="77" t="s">
        <v>42</v>
      </c>
      <c r="I68" s="9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</row>
    <row r="69" spans="3:94" s="11" customFormat="1" ht="16.5" x14ac:dyDescent="0.2">
      <c r="C69" s="5"/>
      <c r="D69" s="9"/>
      <c r="E69" s="1"/>
      <c r="G69" s="9"/>
      <c r="H69" s="1"/>
      <c r="I69" s="9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</row>
    <row r="70" spans="3:94" s="11" customFormat="1" ht="16.5" x14ac:dyDescent="0.2">
      <c r="C70" s="5"/>
      <c r="D70" s="9"/>
      <c r="E70" s="9"/>
      <c r="G70" s="9"/>
      <c r="H70" s="9"/>
      <c r="I70" s="9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</row>
    <row r="71" spans="3:94" s="11" customFormat="1" ht="18" x14ac:dyDescent="0.2">
      <c r="C71" s="18"/>
      <c r="D71" s="9"/>
      <c r="E71" s="9"/>
      <c r="F71" s="78"/>
      <c r="G71" s="9"/>
      <c r="H71" s="9"/>
      <c r="I71" s="9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</row>
    <row r="72" spans="3:94" s="11" customFormat="1" ht="18" x14ac:dyDescent="0.2">
      <c r="C72" s="18"/>
      <c r="D72" s="9"/>
      <c r="E72" s="9"/>
      <c r="F72" s="34"/>
      <c r="G72" s="9"/>
      <c r="H72" s="1"/>
      <c r="I72" s="9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</row>
    <row r="73" spans="3:94" x14ac:dyDescent="0.2">
      <c r="E73" s="9"/>
    </row>
    <row r="91" spans="3:3" ht="15" x14ac:dyDescent="0.2">
      <c r="C91" s="80"/>
    </row>
  </sheetData>
  <mergeCells count="8">
    <mergeCell ref="C62:F62"/>
    <mergeCell ref="C11:C13"/>
    <mergeCell ref="D11:I11"/>
    <mergeCell ref="D12:H12"/>
    <mergeCell ref="C6:I6"/>
    <mergeCell ref="C7:I7"/>
    <mergeCell ref="C8:I8"/>
    <mergeCell ref="C9:I9"/>
  </mergeCells>
  <printOptions horizontalCentered="1"/>
  <pageMargins left="0.23622047244094491" right="0.23622047244094491" top="0.74803149606299213" bottom="0.74803149606299213" header="0.31496062992125984" footer="0.31496062992125984"/>
  <pageSetup scale="65" orientation="portrait" r:id="rId1"/>
  <headerFooter alignWithMargins="0">
    <oddFooter>Página 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</sheetPr>
  <dimension ref="A1:CR103"/>
  <sheetViews>
    <sheetView view="pageBreakPreview" topLeftCell="C41" zoomScale="70" zoomScaleNormal="80" zoomScaleSheetLayoutView="70" workbookViewId="0">
      <selection activeCell="K61" sqref="K61"/>
    </sheetView>
  </sheetViews>
  <sheetFormatPr baseColWidth="10" defaultColWidth="9.140625" defaultRowHeight="12.75" x14ac:dyDescent="0.2"/>
  <cols>
    <col min="1" max="1" width="0" style="11" hidden="1" customWidth="1"/>
    <col min="2" max="2" width="4.42578125" style="11" hidden="1" customWidth="1"/>
    <col min="3" max="3" width="4.7109375" style="11" customWidth="1"/>
    <col min="4" max="4" width="5.85546875" style="1" customWidth="1"/>
    <col min="5" max="5" width="17.140625" style="1" customWidth="1"/>
    <col min="6" max="6" width="13.7109375" style="1" customWidth="1"/>
    <col min="7" max="7" width="52.140625" style="1" customWidth="1"/>
    <col min="8" max="8" width="23.85546875" style="1" customWidth="1"/>
    <col min="9" max="9" width="25.28515625" style="1" customWidth="1"/>
    <col min="10" max="10" width="25.710937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222" t="s">
        <v>10</v>
      </c>
      <c r="E8" s="222"/>
      <c r="F8" s="222"/>
      <c r="G8" s="222"/>
      <c r="H8" s="222"/>
      <c r="I8" s="222"/>
      <c r="J8" s="222"/>
      <c r="K8" s="16"/>
      <c r="L8" s="16"/>
    </row>
    <row r="9" spans="1:14" s="14" customFormat="1" ht="18.75" x14ac:dyDescent="0.2">
      <c r="C9" s="15"/>
      <c r="D9" s="223" t="s">
        <v>17</v>
      </c>
      <c r="E9" s="223"/>
      <c r="F9" s="223"/>
      <c r="G9" s="223"/>
      <c r="H9" s="223"/>
      <c r="I9" s="223"/>
      <c r="J9" s="223"/>
    </row>
    <row r="10" spans="1:14" s="14" customFormat="1" ht="18" customHeight="1" x14ac:dyDescent="0.2">
      <c r="B10" s="15"/>
      <c r="C10" s="15"/>
      <c r="D10" s="223" t="s">
        <v>19</v>
      </c>
      <c r="E10" s="223"/>
      <c r="F10" s="223"/>
      <c r="G10" s="223"/>
      <c r="H10" s="223"/>
      <c r="I10" s="223"/>
      <c r="J10" s="223"/>
    </row>
    <row r="11" spans="1:14" s="14" customFormat="1" ht="18.75" customHeight="1" x14ac:dyDescent="0.2">
      <c r="D11" s="223" t="s">
        <v>76</v>
      </c>
      <c r="E11" s="223"/>
      <c r="F11" s="223"/>
      <c r="G11" s="223"/>
      <c r="H11" s="223"/>
      <c r="I11" s="223"/>
      <c r="J11" s="223"/>
    </row>
    <row r="12" spans="1:14" s="11" customFormat="1" ht="19.5" customHeight="1" thickBot="1" x14ac:dyDescent="0.25"/>
    <row r="13" spans="1:14" s="3" customFormat="1" ht="26.25" customHeight="1" thickTop="1" thickBot="1" x14ac:dyDescent="0.25">
      <c r="A13" s="7"/>
      <c r="B13" s="7"/>
      <c r="C13" s="7"/>
      <c r="D13" s="224"/>
      <c r="E13" s="225" t="s">
        <v>17</v>
      </c>
      <c r="F13" s="225"/>
      <c r="G13" s="225"/>
      <c r="H13" s="225"/>
      <c r="I13" s="225"/>
      <c r="J13" s="225"/>
      <c r="K13" s="7"/>
      <c r="L13" s="7"/>
      <c r="M13" s="7"/>
      <c r="N13" s="7"/>
    </row>
    <row r="14" spans="1:14" s="3" customFormat="1" ht="18" customHeight="1" thickTop="1" thickBot="1" x14ac:dyDescent="0.25">
      <c r="A14" s="7"/>
      <c r="B14" s="7"/>
      <c r="C14" s="7"/>
      <c r="D14" s="224"/>
      <c r="E14" s="226" t="s">
        <v>7</v>
      </c>
      <c r="F14" s="226"/>
      <c r="G14" s="226"/>
      <c r="H14" s="226"/>
      <c r="I14" s="226"/>
      <c r="J14" s="46">
        <f>+'[1]CTA. NOMINA 2000'!$G$275</f>
        <v>194395756.35643232</v>
      </c>
      <c r="K14" s="7"/>
      <c r="L14" s="7"/>
      <c r="M14" s="7"/>
      <c r="N14" s="7"/>
    </row>
    <row r="15" spans="1:14" s="3" customFormat="1" ht="45.75" customHeight="1" thickTop="1" thickBot="1" x14ac:dyDescent="0.25">
      <c r="A15" s="7"/>
      <c r="B15" s="7"/>
      <c r="C15" s="7"/>
      <c r="D15" s="224"/>
      <c r="E15" s="57" t="s">
        <v>4</v>
      </c>
      <c r="F15" s="57" t="s">
        <v>5</v>
      </c>
      <c r="G15" s="57" t="s">
        <v>6</v>
      </c>
      <c r="H15" s="57" t="s">
        <v>0</v>
      </c>
      <c r="I15" s="57" t="s">
        <v>1</v>
      </c>
      <c r="J15" s="57" t="s">
        <v>2</v>
      </c>
      <c r="K15" s="7"/>
      <c r="L15" s="7"/>
      <c r="M15" s="7"/>
      <c r="N15" s="7"/>
    </row>
    <row r="16" spans="1:14" s="10" customFormat="1" ht="26.25" customHeight="1" thickTop="1" x14ac:dyDescent="0.2">
      <c r="D16" s="136"/>
      <c r="E16" s="133"/>
      <c r="F16" s="136"/>
      <c r="G16" s="133">
        <f>+'INGRESOS CUENTA COLECT'!D17</f>
        <v>46173</v>
      </c>
      <c r="H16" s="137"/>
      <c r="I16" s="138">
        <v>0</v>
      </c>
      <c r="J16" s="137">
        <f>+J14</f>
        <v>194395756.35643232</v>
      </c>
    </row>
    <row r="17" spans="4:11" s="10" customFormat="1" ht="28.5" x14ac:dyDescent="0.2">
      <c r="D17" s="65"/>
      <c r="E17" s="66">
        <v>46182</v>
      </c>
      <c r="F17" s="67"/>
      <c r="G17" s="81" t="s">
        <v>22</v>
      </c>
      <c r="H17" s="69">
        <v>134499.04</v>
      </c>
      <c r="I17" s="69"/>
      <c r="J17" s="69">
        <f>J16+H17-I17</f>
        <v>194530255.39643231</v>
      </c>
    </row>
    <row r="18" spans="4:11" s="10" customFormat="1" ht="87.75" customHeight="1" x14ac:dyDescent="0.2">
      <c r="D18" s="65"/>
      <c r="E18" s="66">
        <v>46182</v>
      </c>
      <c r="F18" s="67"/>
      <c r="G18" s="68" t="s">
        <v>22</v>
      </c>
      <c r="H18" s="69"/>
      <c r="I18" s="69">
        <v>134499.04</v>
      </c>
      <c r="J18" s="69">
        <f>J17+H18-I18</f>
        <v>194395756.35643232</v>
      </c>
    </row>
    <row r="19" spans="4:11" s="10" customFormat="1" ht="142.5" x14ac:dyDescent="0.2">
      <c r="D19" s="65"/>
      <c r="E19" s="66">
        <v>46185</v>
      </c>
      <c r="F19" s="67"/>
      <c r="G19" s="68" t="s">
        <v>65</v>
      </c>
      <c r="H19" s="69">
        <v>72889595.75</v>
      </c>
      <c r="I19" s="69"/>
      <c r="J19" s="69">
        <f>J18+H19-I19</f>
        <v>267285352.10643232</v>
      </c>
    </row>
    <row r="20" spans="4:11" s="10" customFormat="1" ht="16.5" x14ac:dyDescent="0.2">
      <c r="D20" s="65"/>
      <c r="E20" s="66">
        <v>46185</v>
      </c>
      <c r="F20" s="67" t="s">
        <v>381</v>
      </c>
      <c r="G20" s="68" t="s">
        <v>382</v>
      </c>
      <c r="H20" s="69"/>
      <c r="I20" s="69">
        <v>422206.14</v>
      </c>
      <c r="J20" s="69">
        <f>J19+H20-I20</f>
        <v>266863145.96643233</v>
      </c>
    </row>
    <row r="21" spans="4:11" s="10" customFormat="1" ht="28.5" x14ac:dyDescent="0.2">
      <c r="D21" s="65"/>
      <c r="E21" s="66">
        <v>46188</v>
      </c>
      <c r="F21" s="67"/>
      <c r="G21" s="68" t="s">
        <v>66</v>
      </c>
      <c r="H21" s="69">
        <v>1010358.75</v>
      </c>
      <c r="I21" s="69"/>
      <c r="J21" s="69">
        <f>J20+H21-I21</f>
        <v>267873504.71643233</v>
      </c>
    </row>
    <row r="22" spans="4:11" s="10" customFormat="1" ht="28.5" x14ac:dyDescent="0.2">
      <c r="D22" s="65"/>
      <c r="E22" s="66">
        <v>46189</v>
      </c>
      <c r="F22" s="67"/>
      <c r="G22" s="68" t="s">
        <v>22</v>
      </c>
      <c r="H22" s="69">
        <v>64322390.119999997</v>
      </c>
      <c r="I22" s="69"/>
      <c r="J22" s="69">
        <f t="shared" ref="J22:J59" si="0">J21+H22-I22</f>
        <v>332195894.83643234</v>
      </c>
    </row>
    <row r="23" spans="4:11" s="10" customFormat="1" ht="28.5" x14ac:dyDescent="0.2">
      <c r="D23" s="65"/>
      <c r="E23" s="66">
        <v>46189</v>
      </c>
      <c r="F23" s="67"/>
      <c r="G23" s="68" t="s">
        <v>22</v>
      </c>
      <c r="H23" s="69"/>
      <c r="I23" s="69">
        <v>64322390.119999997</v>
      </c>
      <c r="J23" s="69">
        <f t="shared" si="0"/>
        <v>267873504.71643233</v>
      </c>
    </row>
    <row r="24" spans="4:11" s="10" customFormat="1" ht="28.5" x14ac:dyDescent="0.2">
      <c r="D24" s="65"/>
      <c r="E24" s="66">
        <v>46191</v>
      </c>
      <c r="F24" s="67" t="s">
        <v>383</v>
      </c>
      <c r="G24" s="68" t="s">
        <v>384</v>
      </c>
      <c r="H24" s="69"/>
      <c r="I24" s="69">
        <v>18782.400000000001</v>
      </c>
      <c r="J24" s="69">
        <f t="shared" si="0"/>
        <v>267854722.31643233</v>
      </c>
    </row>
    <row r="25" spans="4:11" s="10" customFormat="1" ht="28.5" x14ac:dyDescent="0.2">
      <c r="D25" s="65"/>
      <c r="E25" s="66">
        <v>46191</v>
      </c>
      <c r="F25" s="67" t="s">
        <v>73</v>
      </c>
      <c r="G25" s="68" t="s">
        <v>39</v>
      </c>
      <c r="H25" s="69"/>
      <c r="I25" s="69">
        <v>2297.25</v>
      </c>
      <c r="J25" s="69">
        <f t="shared" si="0"/>
        <v>267852425.06643233</v>
      </c>
    </row>
    <row r="26" spans="4:11" s="10" customFormat="1" ht="28.5" x14ac:dyDescent="0.2">
      <c r="D26" s="65"/>
      <c r="E26" s="66">
        <v>46191</v>
      </c>
      <c r="F26" s="67" t="s">
        <v>73</v>
      </c>
      <c r="G26" s="68" t="s">
        <v>385</v>
      </c>
      <c r="H26" s="69"/>
      <c r="I26" s="69">
        <v>97702.75</v>
      </c>
      <c r="J26" s="69">
        <f t="shared" si="0"/>
        <v>267754722.31643233</v>
      </c>
      <c r="K26" s="75"/>
    </row>
    <row r="27" spans="4:11" s="10" customFormat="1" ht="28.5" x14ac:dyDescent="0.2">
      <c r="D27" s="65"/>
      <c r="E27" s="66">
        <v>46191</v>
      </c>
      <c r="F27" s="67" t="s">
        <v>386</v>
      </c>
      <c r="G27" s="68" t="s">
        <v>39</v>
      </c>
      <c r="H27" s="69"/>
      <c r="I27" s="69">
        <v>13500</v>
      </c>
      <c r="J27" s="69">
        <f t="shared" si="0"/>
        <v>267741222.31643233</v>
      </c>
    </row>
    <row r="28" spans="4:11" s="10" customFormat="1" ht="31.5" customHeight="1" x14ac:dyDescent="0.2">
      <c r="D28" s="65"/>
      <c r="E28" s="66">
        <v>46191</v>
      </c>
      <c r="F28" s="67" t="s">
        <v>386</v>
      </c>
      <c r="G28" s="68" t="s">
        <v>387</v>
      </c>
      <c r="H28" s="69"/>
      <c r="I28" s="69">
        <v>121500</v>
      </c>
      <c r="J28" s="69">
        <f t="shared" si="0"/>
        <v>267619722.31643233</v>
      </c>
    </row>
    <row r="29" spans="4:11" s="10" customFormat="1" ht="28.5" x14ac:dyDescent="0.2">
      <c r="D29" s="65"/>
      <c r="E29" s="66">
        <v>46191</v>
      </c>
      <c r="F29" s="67" t="s">
        <v>388</v>
      </c>
      <c r="G29" s="68" t="s">
        <v>389</v>
      </c>
      <c r="H29" s="69"/>
      <c r="I29" s="69">
        <v>238577.52</v>
      </c>
      <c r="J29" s="69">
        <f t="shared" si="0"/>
        <v>267381144.79643232</v>
      </c>
    </row>
    <row r="30" spans="4:11" s="10" customFormat="1" ht="28.5" x14ac:dyDescent="0.2">
      <c r="D30" s="65"/>
      <c r="E30" s="66">
        <v>46191</v>
      </c>
      <c r="F30" s="67" t="s">
        <v>390</v>
      </c>
      <c r="G30" s="68" t="s">
        <v>39</v>
      </c>
      <c r="H30" s="69"/>
      <c r="I30" s="69">
        <v>40262.910000000003</v>
      </c>
      <c r="J30" s="69">
        <f t="shared" si="0"/>
        <v>267340881.88643232</v>
      </c>
    </row>
    <row r="31" spans="4:11" s="10" customFormat="1" ht="28.5" x14ac:dyDescent="0.2">
      <c r="D31" s="65"/>
      <c r="E31" s="66">
        <v>46191</v>
      </c>
      <c r="F31" s="67" t="s">
        <v>390</v>
      </c>
      <c r="G31" s="68" t="s">
        <v>391</v>
      </c>
      <c r="H31" s="69"/>
      <c r="I31" s="69">
        <v>310451.28999999998</v>
      </c>
      <c r="J31" s="69">
        <f t="shared" si="0"/>
        <v>267030430.59643233</v>
      </c>
    </row>
    <row r="32" spans="4:11" s="10" customFormat="1" ht="28.5" x14ac:dyDescent="0.2">
      <c r="D32" s="65"/>
      <c r="E32" s="66">
        <v>46191</v>
      </c>
      <c r="F32" s="67" t="s">
        <v>392</v>
      </c>
      <c r="G32" s="68" t="s">
        <v>39</v>
      </c>
      <c r="H32" s="69"/>
      <c r="I32" s="69">
        <v>231020.91</v>
      </c>
      <c r="J32" s="69">
        <f t="shared" si="0"/>
        <v>266799409.68643233</v>
      </c>
    </row>
    <row r="33" spans="4:10" s="10" customFormat="1" ht="42.75" x14ac:dyDescent="0.2">
      <c r="D33" s="65"/>
      <c r="E33" s="66">
        <v>46191</v>
      </c>
      <c r="F33" s="67" t="s">
        <v>392</v>
      </c>
      <c r="G33" s="68" t="s">
        <v>393</v>
      </c>
      <c r="H33" s="69"/>
      <c r="I33" s="69">
        <v>4015936.03</v>
      </c>
      <c r="J33" s="69">
        <f t="shared" si="0"/>
        <v>262783473.65643233</v>
      </c>
    </row>
    <row r="34" spans="4:10" s="10" customFormat="1" ht="28.5" x14ac:dyDescent="0.2">
      <c r="D34" s="65"/>
      <c r="E34" s="66">
        <v>46191</v>
      </c>
      <c r="F34" s="67" t="s">
        <v>394</v>
      </c>
      <c r="G34" s="68" t="s">
        <v>39</v>
      </c>
      <c r="H34" s="69"/>
      <c r="I34" s="69">
        <v>911985.51</v>
      </c>
      <c r="J34" s="69">
        <f t="shared" si="0"/>
        <v>261871488.14643234</v>
      </c>
    </row>
    <row r="35" spans="4:10" s="10" customFormat="1" ht="28.5" x14ac:dyDescent="0.2">
      <c r="D35" s="65"/>
      <c r="E35" s="66">
        <v>46191</v>
      </c>
      <c r="F35" s="67" t="s">
        <v>394</v>
      </c>
      <c r="G35" s="68" t="s">
        <v>395</v>
      </c>
      <c r="H35" s="69"/>
      <c r="I35" s="69">
        <v>19324761.789999999</v>
      </c>
      <c r="J35" s="69">
        <f t="shared" si="0"/>
        <v>242546726.35643235</v>
      </c>
    </row>
    <row r="36" spans="4:10" s="10" customFormat="1" ht="28.5" x14ac:dyDescent="0.2">
      <c r="D36" s="65"/>
      <c r="E36" s="66">
        <v>46191</v>
      </c>
      <c r="F36" s="67" t="s">
        <v>396</v>
      </c>
      <c r="G36" s="68" t="s">
        <v>39</v>
      </c>
      <c r="H36" s="69"/>
      <c r="I36" s="69">
        <v>2269296.39</v>
      </c>
      <c r="J36" s="69">
        <f t="shared" si="0"/>
        <v>240277429.96643236</v>
      </c>
    </row>
    <row r="37" spans="4:10" s="10" customFormat="1" ht="28.5" x14ac:dyDescent="0.2">
      <c r="D37" s="65"/>
      <c r="E37" s="66">
        <v>46191</v>
      </c>
      <c r="F37" s="67" t="s">
        <v>396</v>
      </c>
      <c r="G37" s="68" t="s">
        <v>397</v>
      </c>
      <c r="H37" s="69"/>
      <c r="I37" s="69">
        <v>36472457.369999997</v>
      </c>
      <c r="J37" s="69">
        <f t="shared" si="0"/>
        <v>203804972.59643236</v>
      </c>
    </row>
    <row r="38" spans="4:10" s="10" customFormat="1" ht="28.5" x14ac:dyDescent="0.2">
      <c r="D38" s="65"/>
      <c r="E38" s="66">
        <v>46191</v>
      </c>
      <c r="F38" s="67" t="s">
        <v>398</v>
      </c>
      <c r="G38" s="68" t="s">
        <v>39</v>
      </c>
      <c r="H38" s="69"/>
      <c r="I38" s="69">
        <v>17753.88</v>
      </c>
      <c r="J38" s="69">
        <f t="shared" si="0"/>
        <v>203787218.71643236</v>
      </c>
    </row>
    <row r="39" spans="4:10" s="10" customFormat="1" ht="28.5" x14ac:dyDescent="0.2">
      <c r="D39" s="65"/>
      <c r="E39" s="66">
        <v>46191</v>
      </c>
      <c r="F39" s="67" t="s">
        <v>398</v>
      </c>
      <c r="G39" s="68" t="s">
        <v>399</v>
      </c>
      <c r="H39" s="69"/>
      <c r="I39" s="69">
        <v>236104.12</v>
      </c>
      <c r="J39" s="69">
        <f t="shared" si="0"/>
        <v>203551114.59643236</v>
      </c>
    </row>
    <row r="40" spans="4:10" s="10" customFormat="1" ht="42.75" x14ac:dyDescent="0.2">
      <c r="D40" s="65"/>
      <c r="E40" s="66">
        <v>46191</v>
      </c>
      <c r="F40" s="67" t="s">
        <v>400</v>
      </c>
      <c r="G40" s="68" t="s">
        <v>401</v>
      </c>
      <c r="H40" s="69"/>
      <c r="I40" s="69">
        <v>134499.04</v>
      </c>
      <c r="J40" s="69">
        <f t="shared" si="0"/>
        <v>203416615.55643237</v>
      </c>
    </row>
    <row r="41" spans="4:10" s="10" customFormat="1" ht="28.5" x14ac:dyDescent="0.2">
      <c r="D41" s="65"/>
      <c r="E41" s="66">
        <v>46192</v>
      </c>
      <c r="F41" s="67"/>
      <c r="G41" s="68" t="s">
        <v>22</v>
      </c>
      <c r="H41" s="69">
        <v>95318.97</v>
      </c>
      <c r="I41" s="69"/>
      <c r="J41" s="69">
        <f t="shared" si="0"/>
        <v>203511934.52643237</v>
      </c>
    </row>
    <row r="42" spans="4:10" s="10" customFormat="1" ht="28.5" x14ac:dyDescent="0.2">
      <c r="D42" s="65"/>
      <c r="E42" s="66">
        <v>46192</v>
      </c>
      <c r="F42" s="67"/>
      <c r="G42" s="68" t="s">
        <v>22</v>
      </c>
      <c r="H42" s="69"/>
      <c r="I42" s="69">
        <v>95318.97</v>
      </c>
      <c r="J42" s="69">
        <f t="shared" si="0"/>
        <v>203416615.55643237</v>
      </c>
    </row>
    <row r="43" spans="4:10" s="10" customFormat="1" ht="28.5" x14ac:dyDescent="0.2">
      <c r="D43" s="65"/>
      <c r="E43" s="66">
        <v>46195</v>
      </c>
      <c r="F43" s="67"/>
      <c r="G43" s="68" t="s">
        <v>22</v>
      </c>
      <c r="H43" s="69">
        <v>476594.85</v>
      </c>
      <c r="I43" s="69"/>
      <c r="J43" s="69">
        <f t="shared" si="0"/>
        <v>203893210.40643236</v>
      </c>
    </row>
    <row r="44" spans="4:10" s="10" customFormat="1" ht="28.5" x14ac:dyDescent="0.2">
      <c r="D44" s="65"/>
      <c r="E44" s="66">
        <v>46195</v>
      </c>
      <c r="F44" s="67"/>
      <c r="G44" s="68" t="s">
        <v>22</v>
      </c>
      <c r="H44" s="69"/>
      <c r="I44" s="69">
        <v>476594.85</v>
      </c>
      <c r="J44" s="69">
        <f t="shared" si="0"/>
        <v>203416615.55643237</v>
      </c>
    </row>
    <row r="45" spans="4:10" s="10" customFormat="1" ht="28.5" x14ac:dyDescent="0.2">
      <c r="D45" s="65"/>
      <c r="E45" s="66">
        <v>46196</v>
      </c>
      <c r="F45" s="67"/>
      <c r="G45" s="68" t="s">
        <v>22</v>
      </c>
      <c r="H45" s="69">
        <v>422206.14</v>
      </c>
      <c r="I45" s="69"/>
      <c r="J45" s="69">
        <f t="shared" si="0"/>
        <v>203838821.69643235</v>
      </c>
    </row>
    <row r="46" spans="4:10" s="10" customFormat="1" ht="28.5" x14ac:dyDescent="0.2">
      <c r="D46" s="65"/>
      <c r="E46" s="66">
        <v>46196</v>
      </c>
      <c r="F46" s="67"/>
      <c r="G46" s="68" t="s">
        <v>22</v>
      </c>
      <c r="H46" s="69"/>
      <c r="I46" s="69">
        <v>422206.14</v>
      </c>
      <c r="J46" s="69">
        <f t="shared" si="0"/>
        <v>203416615.55643237</v>
      </c>
    </row>
    <row r="47" spans="4:10" s="10" customFormat="1" ht="28.5" x14ac:dyDescent="0.2">
      <c r="D47" s="65"/>
      <c r="E47" s="66">
        <v>46203</v>
      </c>
      <c r="F47" s="67" t="s">
        <v>402</v>
      </c>
      <c r="G47" s="68" t="s">
        <v>39</v>
      </c>
      <c r="H47" s="69"/>
      <c r="I47" s="69">
        <v>8013.92</v>
      </c>
      <c r="J47" s="69">
        <f t="shared" si="0"/>
        <v>203408601.63643238</v>
      </c>
    </row>
    <row r="48" spans="4:10" s="10" customFormat="1" ht="28.5" x14ac:dyDescent="0.2">
      <c r="D48" s="65"/>
      <c r="E48" s="66">
        <v>46203</v>
      </c>
      <c r="F48" s="67" t="s">
        <v>402</v>
      </c>
      <c r="G48" s="68" t="s">
        <v>403</v>
      </c>
      <c r="H48" s="69"/>
      <c r="I48" s="69">
        <v>87305.05</v>
      </c>
      <c r="J48" s="69">
        <f t="shared" si="0"/>
        <v>203321296.58643237</v>
      </c>
    </row>
    <row r="49" spans="4:96" s="10" customFormat="1" ht="28.5" x14ac:dyDescent="0.2">
      <c r="D49" s="65"/>
      <c r="E49" s="66">
        <v>46203</v>
      </c>
      <c r="F49" s="67" t="s">
        <v>404</v>
      </c>
      <c r="G49" s="68" t="s">
        <v>39</v>
      </c>
      <c r="H49" s="69"/>
      <c r="I49" s="69">
        <v>8013.92</v>
      </c>
      <c r="J49" s="69">
        <f t="shared" si="0"/>
        <v>203313282.66643238</v>
      </c>
    </row>
    <row r="50" spans="4:96" s="10" customFormat="1" ht="28.5" x14ac:dyDescent="0.2">
      <c r="D50" s="65"/>
      <c r="E50" s="66">
        <v>46203</v>
      </c>
      <c r="F50" s="67" t="s">
        <v>404</v>
      </c>
      <c r="G50" s="68" t="s">
        <v>405</v>
      </c>
      <c r="H50" s="69"/>
      <c r="I50" s="69">
        <v>87305.05</v>
      </c>
      <c r="J50" s="69">
        <f t="shared" si="0"/>
        <v>203225977.61643237</v>
      </c>
    </row>
    <row r="51" spans="4:96" s="10" customFormat="1" ht="28.5" x14ac:dyDescent="0.2">
      <c r="D51" s="65"/>
      <c r="E51" s="66">
        <v>46203</v>
      </c>
      <c r="F51" s="67" t="s">
        <v>406</v>
      </c>
      <c r="G51" s="68" t="s">
        <v>39</v>
      </c>
      <c r="H51" s="69"/>
      <c r="I51" s="69">
        <v>8013.92</v>
      </c>
      <c r="J51" s="69">
        <f t="shared" si="0"/>
        <v>203217963.69643238</v>
      </c>
    </row>
    <row r="52" spans="4:96" s="10" customFormat="1" ht="28.5" x14ac:dyDescent="0.2">
      <c r="D52" s="65"/>
      <c r="E52" s="66">
        <v>46203</v>
      </c>
      <c r="F52" s="67" t="s">
        <v>406</v>
      </c>
      <c r="G52" s="68" t="s">
        <v>407</v>
      </c>
      <c r="H52" s="69"/>
      <c r="I52" s="69">
        <v>87305.05</v>
      </c>
      <c r="J52" s="69">
        <f t="shared" si="0"/>
        <v>203130658.64643237</v>
      </c>
    </row>
    <row r="53" spans="4:96" s="10" customFormat="1" ht="28.5" x14ac:dyDescent="0.2">
      <c r="D53" s="65"/>
      <c r="E53" s="66">
        <v>46203</v>
      </c>
      <c r="F53" s="67" t="s">
        <v>408</v>
      </c>
      <c r="G53" s="68" t="s">
        <v>39</v>
      </c>
      <c r="H53" s="69"/>
      <c r="I53" s="69">
        <v>8013.92</v>
      </c>
      <c r="J53" s="69">
        <f t="shared" si="0"/>
        <v>203122644.72643238</v>
      </c>
    </row>
    <row r="54" spans="4:96" s="10" customFormat="1" ht="28.5" x14ac:dyDescent="0.2">
      <c r="D54" s="65"/>
      <c r="E54" s="66">
        <v>46203</v>
      </c>
      <c r="F54" s="67" t="s">
        <v>408</v>
      </c>
      <c r="G54" s="68" t="s">
        <v>409</v>
      </c>
      <c r="H54" s="69"/>
      <c r="I54" s="69">
        <v>87305.05</v>
      </c>
      <c r="J54" s="69">
        <f t="shared" si="0"/>
        <v>203035339.67643237</v>
      </c>
    </row>
    <row r="55" spans="4:96" s="10" customFormat="1" ht="28.5" x14ac:dyDescent="0.2">
      <c r="D55" s="65"/>
      <c r="E55" s="66">
        <v>46203</v>
      </c>
      <c r="F55" s="67" t="s">
        <v>410</v>
      </c>
      <c r="G55" s="68" t="s">
        <v>39</v>
      </c>
      <c r="H55" s="69"/>
      <c r="I55" s="69">
        <v>8013.92</v>
      </c>
      <c r="J55" s="69">
        <f t="shared" si="0"/>
        <v>203027325.75643238</v>
      </c>
    </row>
    <row r="56" spans="4:96" s="10" customFormat="1" ht="28.5" x14ac:dyDescent="0.2">
      <c r="D56" s="65"/>
      <c r="E56" s="66">
        <v>46203</v>
      </c>
      <c r="F56" s="67" t="s">
        <v>410</v>
      </c>
      <c r="G56" s="68" t="s">
        <v>411</v>
      </c>
      <c r="H56" s="69"/>
      <c r="I56" s="69">
        <v>87305.05</v>
      </c>
      <c r="J56" s="69">
        <f t="shared" si="0"/>
        <v>202940020.70643237</v>
      </c>
    </row>
    <row r="57" spans="4:96" s="10" customFormat="1" ht="28.5" x14ac:dyDescent="0.2">
      <c r="D57" s="65"/>
      <c r="E57" s="66">
        <v>46203</v>
      </c>
      <c r="F57" s="67" t="s">
        <v>412</v>
      </c>
      <c r="G57" s="68" t="s">
        <v>39</v>
      </c>
      <c r="H57" s="69"/>
      <c r="I57" s="69">
        <v>8013.92</v>
      </c>
      <c r="J57" s="69">
        <f t="shared" si="0"/>
        <v>202932006.78643239</v>
      </c>
    </row>
    <row r="58" spans="4:96" s="10" customFormat="1" ht="28.5" x14ac:dyDescent="0.2">
      <c r="D58" s="65"/>
      <c r="E58" s="66">
        <v>46203</v>
      </c>
      <c r="F58" s="67" t="s">
        <v>412</v>
      </c>
      <c r="G58" s="68" t="s">
        <v>413</v>
      </c>
      <c r="H58" s="69"/>
      <c r="I58" s="69">
        <v>87305.05</v>
      </c>
      <c r="J58" s="69">
        <f t="shared" si="0"/>
        <v>202844701.73643237</v>
      </c>
    </row>
    <row r="59" spans="4:96" s="10" customFormat="1" ht="20.25" customHeight="1" thickBot="1" x14ac:dyDescent="0.25">
      <c r="D59" s="65"/>
      <c r="E59" s="66"/>
      <c r="F59" s="67"/>
      <c r="G59" s="68"/>
      <c r="H59" s="69"/>
      <c r="I59" s="69"/>
      <c r="J59" s="69">
        <f t="shared" si="0"/>
        <v>202844701.73643237</v>
      </c>
      <c r="K59" s="75"/>
    </row>
    <row r="60" spans="4:96" s="11" customFormat="1" ht="20.25" customHeight="1" thickBot="1" x14ac:dyDescent="0.25">
      <c r="D60" s="219" t="s">
        <v>8</v>
      </c>
      <c r="E60" s="220"/>
      <c r="F60" s="220"/>
      <c r="G60" s="220"/>
      <c r="H60" s="88">
        <f>SUM(H17:H59)</f>
        <v>139350963.61999997</v>
      </c>
      <c r="I60" s="88">
        <f>SUM(I17:I59)</f>
        <v>130902018.23999998</v>
      </c>
      <c r="J60" s="89">
        <f>+J16+H60-I60</f>
        <v>202844701.73643234</v>
      </c>
      <c r="K60" s="25">
        <f>+J60-'[1]CTA. NOMINA 2000'!$G$315</f>
        <v>0</v>
      </c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</row>
    <row r="61" spans="4:96" s="11" customFormat="1" ht="18" x14ac:dyDescent="0.2">
      <c r="D61" s="82"/>
      <c r="E61" s="82"/>
      <c r="F61" s="82"/>
      <c r="G61" s="82"/>
      <c r="H61" s="83"/>
      <c r="I61" s="83"/>
      <c r="J61" s="84"/>
      <c r="K61" s="25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</row>
    <row r="62" spans="4:96" s="11" customFormat="1" ht="14.25" x14ac:dyDescent="0.2">
      <c r="D62" s="82"/>
      <c r="E62" s="82"/>
      <c r="F62" s="82"/>
      <c r="G62" s="33"/>
      <c r="H62" s="9"/>
      <c r="I62" s="78"/>
      <c r="J62" s="9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</row>
    <row r="63" spans="4:96" s="11" customFormat="1" ht="14.25" x14ac:dyDescent="0.2">
      <c r="D63" s="82"/>
      <c r="E63" s="82"/>
      <c r="F63" s="82"/>
      <c r="G63" s="33"/>
      <c r="H63" s="9"/>
      <c r="I63" s="78"/>
      <c r="J63" s="9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</row>
    <row r="64" spans="4:96" s="11" customFormat="1" ht="14.25" x14ac:dyDescent="0.2">
      <c r="D64" s="82"/>
      <c r="E64" s="82"/>
      <c r="F64" s="82"/>
      <c r="G64" s="33"/>
      <c r="H64" s="9"/>
      <c r="I64" s="78"/>
      <c r="J64" s="9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</row>
    <row r="65" spans="4:96" s="11" customFormat="1" ht="14.25" x14ac:dyDescent="0.2">
      <c r="D65" s="9"/>
      <c r="E65" s="77" t="s">
        <v>33</v>
      </c>
      <c r="F65" s="9"/>
      <c r="G65" s="33" t="s">
        <v>37</v>
      </c>
      <c r="H65" s="9"/>
      <c r="I65" s="77" t="s">
        <v>34</v>
      </c>
      <c r="J65" s="9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</row>
    <row r="66" spans="4:96" s="11" customFormat="1" ht="14.25" x14ac:dyDescent="0.2">
      <c r="D66" s="9"/>
      <c r="E66" s="77" t="s">
        <v>28</v>
      </c>
      <c r="F66" s="9"/>
      <c r="G66" s="77" t="s">
        <v>29</v>
      </c>
      <c r="H66" s="9"/>
      <c r="I66" s="77" t="s">
        <v>32</v>
      </c>
      <c r="J66" s="9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</row>
    <row r="67" spans="4:96" s="11" customFormat="1" ht="14.25" x14ac:dyDescent="0.2">
      <c r="D67" s="9"/>
      <c r="E67" s="77" t="s">
        <v>30</v>
      </c>
      <c r="F67" s="9"/>
      <c r="G67" s="77" t="s">
        <v>74</v>
      </c>
      <c r="H67" s="9"/>
      <c r="I67" s="77" t="s">
        <v>52</v>
      </c>
      <c r="J67" s="9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</row>
    <row r="68" spans="4:96" s="11" customFormat="1" ht="14.25" x14ac:dyDescent="0.2">
      <c r="D68" s="9"/>
      <c r="E68" s="77" t="s">
        <v>31</v>
      </c>
      <c r="F68" s="9"/>
      <c r="G68" s="77" t="s">
        <v>75</v>
      </c>
      <c r="H68" s="9"/>
      <c r="I68" s="77" t="s">
        <v>42</v>
      </c>
      <c r="J68" s="9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</row>
    <row r="69" spans="4:96" s="11" customFormat="1" x14ac:dyDescent="0.2">
      <c r="D69" s="9"/>
      <c r="E69" s="9"/>
      <c r="F69" s="9"/>
      <c r="H69" s="9"/>
      <c r="I69" s="9"/>
      <c r="J69" s="9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</row>
    <row r="70" spans="4:96" s="11" customFormat="1" x14ac:dyDescent="0.2">
      <c r="D70" s="9"/>
      <c r="E70" s="9"/>
      <c r="F70" s="9"/>
      <c r="H70" s="9"/>
      <c r="I70" s="9"/>
      <c r="J70" s="9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</row>
    <row r="71" spans="4:96" s="11" customFormat="1" x14ac:dyDescent="0.2">
      <c r="D71" s="9"/>
      <c r="E71" s="9"/>
      <c r="F71" s="9"/>
      <c r="H71" s="9"/>
      <c r="I71" s="9"/>
      <c r="J71" s="9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</row>
    <row r="72" spans="4:96" s="11" customFormat="1" x14ac:dyDescent="0.2">
      <c r="D72" s="9"/>
      <c r="E72" s="9"/>
      <c r="F72" s="9"/>
      <c r="H72" s="9"/>
      <c r="I72" s="9"/>
      <c r="J72" s="9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</row>
    <row r="73" spans="4:96" s="11" customFormat="1" x14ac:dyDescent="0.2">
      <c r="D73" s="9"/>
      <c r="E73" s="9"/>
      <c r="F73" s="9"/>
      <c r="G73" s="1"/>
      <c r="H73" s="1"/>
      <c r="I73" s="1"/>
      <c r="J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</row>
    <row r="74" spans="4:96" s="11" customFormat="1" x14ac:dyDescent="0.2">
      <c r="D74" s="1"/>
      <c r="E74" s="1"/>
      <c r="F74" s="1"/>
      <c r="G74" s="1"/>
      <c r="H74" s="1"/>
      <c r="I74" s="1"/>
      <c r="J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</row>
    <row r="75" spans="4:96" s="11" customFormat="1" x14ac:dyDescent="0.2">
      <c r="D75" s="1"/>
      <c r="E75" s="1"/>
      <c r="F75" s="1"/>
      <c r="G75" s="1"/>
      <c r="H75" s="1"/>
      <c r="I75" s="1"/>
      <c r="J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</row>
    <row r="76" spans="4:96" s="11" customFormat="1" x14ac:dyDescent="0.2">
      <c r="D76" s="1"/>
      <c r="E76" s="1"/>
      <c r="F76" s="1"/>
      <c r="G76" s="1"/>
      <c r="H76" s="1"/>
      <c r="I76" s="1"/>
      <c r="J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</row>
    <row r="77" spans="4:96" s="11" customFormat="1" x14ac:dyDescent="0.2">
      <c r="D77" s="1"/>
      <c r="E77" s="1"/>
      <c r="F77" s="1"/>
      <c r="G77" s="1"/>
      <c r="H77" s="1"/>
      <c r="I77" s="1"/>
      <c r="J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</row>
    <row r="78" spans="4:96" s="11" customFormat="1" x14ac:dyDescent="0.2">
      <c r="D78" s="1"/>
      <c r="E78" s="1"/>
      <c r="F78" s="1"/>
      <c r="G78" s="1"/>
      <c r="H78" s="1"/>
      <c r="I78" s="1"/>
      <c r="J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</row>
    <row r="79" spans="4:96" s="11" customFormat="1" x14ac:dyDescent="0.2">
      <c r="D79" s="1"/>
      <c r="E79" s="1"/>
      <c r="F79" s="1"/>
      <c r="G79" s="1"/>
      <c r="H79" s="1"/>
      <c r="I79" s="1"/>
      <c r="J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</row>
    <row r="80" spans="4:96" s="11" customFormat="1" x14ac:dyDescent="0.2">
      <c r="D80" s="1"/>
      <c r="E80" s="1"/>
      <c r="F80" s="1"/>
      <c r="G80" s="1"/>
      <c r="H80" s="1"/>
      <c r="I80" s="1"/>
      <c r="J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</row>
    <row r="81" spans="4:96" s="11" customFormat="1" x14ac:dyDescent="0.2">
      <c r="D81" s="1"/>
      <c r="E81" s="1"/>
      <c r="F81" s="1"/>
      <c r="G81" s="9"/>
      <c r="H81" s="1"/>
      <c r="I81" s="1"/>
      <c r="J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</row>
    <row r="82" spans="4:96" x14ac:dyDescent="0.2">
      <c r="H82" s="9"/>
      <c r="I82" s="9"/>
      <c r="J82" s="9"/>
    </row>
    <row r="83" spans="4:96" x14ac:dyDescent="0.2">
      <c r="D83" s="9"/>
      <c r="E83" s="9"/>
      <c r="F83" s="9"/>
    </row>
    <row r="103" spans="4:4" ht="15" x14ac:dyDescent="0.2">
      <c r="D103" s="80"/>
    </row>
  </sheetData>
  <mergeCells count="8">
    <mergeCell ref="D8:J8"/>
    <mergeCell ref="D9:J9"/>
    <mergeCell ref="D60:G60"/>
    <mergeCell ref="D10:J10"/>
    <mergeCell ref="D11:J11"/>
    <mergeCell ref="D13:D15"/>
    <mergeCell ref="E13:J13"/>
    <mergeCell ref="E14:I14"/>
  </mergeCells>
  <printOptions horizontalCentered="1"/>
  <pageMargins left="0.25" right="0.25" top="0.75" bottom="0.75" header="0.3" footer="0.3"/>
  <pageSetup scale="60" orientation="portrait" r:id="rId1"/>
  <headerFooter alignWithMargins="0">
    <oddFooter>Página 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C000"/>
  </sheetPr>
  <dimension ref="A1:CR84"/>
  <sheetViews>
    <sheetView topLeftCell="C8" zoomScale="85" zoomScaleNormal="85" zoomScaleSheetLayoutView="70" workbookViewId="0">
      <selection activeCell="E22" sqref="E22"/>
    </sheetView>
  </sheetViews>
  <sheetFormatPr baseColWidth="10" defaultColWidth="9.140625" defaultRowHeight="12.75" x14ac:dyDescent="0.2"/>
  <cols>
    <col min="1" max="1" width="0" style="11" hidden="1" customWidth="1"/>
    <col min="2" max="2" width="9.140625" style="11" hidden="1" customWidth="1"/>
    <col min="3" max="3" width="5" style="11" customWidth="1"/>
    <col min="4" max="4" width="6" style="1" customWidth="1"/>
    <col min="5" max="5" width="24.5703125" style="1" customWidth="1"/>
    <col min="6" max="6" width="18.85546875" style="1" customWidth="1"/>
    <col min="7" max="7" width="41.85546875" style="1" customWidth="1"/>
    <col min="8" max="8" width="20.42578125" style="1" customWidth="1"/>
    <col min="9" max="9" width="21" style="1" customWidth="1"/>
    <col min="10" max="10" width="24.4257812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222" t="s">
        <v>10</v>
      </c>
      <c r="E8" s="222"/>
      <c r="F8" s="222"/>
      <c r="G8" s="222"/>
      <c r="H8" s="222"/>
      <c r="I8" s="222"/>
      <c r="J8" s="222"/>
      <c r="K8" s="16"/>
      <c r="L8" s="16"/>
    </row>
    <row r="9" spans="1:14" s="14" customFormat="1" ht="18.75" x14ac:dyDescent="0.2">
      <c r="C9" s="15"/>
      <c r="D9" s="223" t="s">
        <v>23</v>
      </c>
      <c r="E9" s="223"/>
      <c r="F9" s="223"/>
      <c r="G9" s="223"/>
      <c r="H9" s="223"/>
      <c r="I9" s="223"/>
      <c r="J9" s="223"/>
    </row>
    <row r="10" spans="1:14" s="14" customFormat="1" ht="18" customHeight="1" x14ac:dyDescent="0.2">
      <c r="B10" s="15"/>
      <c r="C10" s="15"/>
      <c r="D10" s="223" t="s">
        <v>19</v>
      </c>
      <c r="E10" s="223"/>
      <c r="F10" s="223"/>
      <c r="G10" s="223"/>
      <c r="H10" s="223"/>
      <c r="I10" s="223"/>
      <c r="J10" s="223"/>
    </row>
    <row r="11" spans="1:14" s="14" customFormat="1" ht="18.75" customHeight="1" x14ac:dyDescent="0.2">
      <c r="D11" s="223" t="s">
        <v>76</v>
      </c>
      <c r="E11" s="223"/>
      <c r="F11" s="223"/>
      <c r="G11" s="223"/>
      <c r="H11" s="223"/>
      <c r="I11" s="223"/>
      <c r="J11" s="223"/>
    </row>
    <row r="12" spans="1:14" s="14" customFormat="1" ht="18.75" x14ac:dyDescent="0.2">
      <c r="D12" s="74"/>
      <c r="E12" s="74"/>
      <c r="F12" s="74"/>
      <c r="G12" s="74"/>
      <c r="H12" s="74"/>
      <c r="I12" s="74"/>
      <c r="J12" s="74"/>
    </row>
    <row r="13" spans="1:14" s="11" customFormat="1" ht="19.5" customHeight="1" thickBot="1" x14ac:dyDescent="0.25"/>
    <row r="14" spans="1:14" s="3" customFormat="1" ht="27.75" customHeight="1" thickTop="1" thickBot="1" x14ac:dyDescent="0.25">
      <c r="A14" s="7"/>
      <c r="B14" s="7"/>
      <c r="C14" s="7"/>
      <c r="D14" s="224"/>
      <c r="E14" s="225" t="s">
        <v>23</v>
      </c>
      <c r="F14" s="225"/>
      <c r="G14" s="225"/>
      <c r="H14" s="225"/>
      <c r="I14" s="225"/>
      <c r="J14" s="225"/>
      <c r="K14" s="7"/>
      <c r="L14" s="7"/>
      <c r="M14" s="7"/>
      <c r="N14" s="7"/>
    </row>
    <row r="15" spans="1:14" s="3" customFormat="1" ht="18" customHeight="1" thickTop="1" thickBot="1" x14ac:dyDescent="0.25">
      <c r="A15" s="7"/>
      <c r="B15" s="7"/>
      <c r="C15" s="7"/>
      <c r="D15" s="224"/>
      <c r="E15" s="226" t="s">
        <v>24</v>
      </c>
      <c r="F15" s="226"/>
      <c r="G15" s="226"/>
      <c r="H15" s="226"/>
      <c r="I15" s="226"/>
      <c r="J15" s="46">
        <f>+'[1]CTA. FONDOCYT 960'!$J$16</f>
        <v>1177942.0799999998</v>
      </c>
      <c r="K15" s="7"/>
      <c r="L15" s="7"/>
      <c r="M15" s="7"/>
      <c r="N15" s="7"/>
    </row>
    <row r="16" spans="1:14" s="3" customFormat="1" ht="32.25" customHeight="1" thickTop="1" thickBot="1" x14ac:dyDescent="0.25">
      <c r="A16" s="7"/>
      <c r="B16" s="7"/>
      <c r="C16" s="7"/>
      <c r="D16" s="224"/>
      <c r="E16" s="57" t="s">
        <v>4</v>
      </c>
      <c r="F16" s="57" t="s">
        <v>5</v>
      </c>
      <c r="G16" s="57" t="s">
        <v>6</v>
      </c>
      <c r="H16" s="57" t="s">
        <v>0</v>
      </c>
      <c r="I16" s="57" t="s">
        <v>1</v>
      </c>
      <c r="J16" s="57" t="s">
        <v>2</v>
      </c>
      <c r="K16" s="7"/>
      <c r="L16" s="7"/>
      <c r="M16" s="7"/>
      <c r="N16" s="7"/>
    </row>
    <row r="17" spans="4:96" s="10" customFormat="1" ht="26.25" customHeight="1" thickTop="1" x14ac:dyDescent="0.2">
      <c r="D17" s="104"/>
      <c r="E17" s="105"/>
      <c r="F17" s="104"/>
      <c r="G17" s="105">
        <f>+'INGRESOS CUENTA COLECT'!D17</f>
        <v>46173</v>
      </c>
      <c r="H17" s="106"/>
      <c r="I17" s="107">
        <v>0</v>
      </c>
      <c r="J17" s="106">
        <f>+J15</f>
        <v>1177942.0799999998</v>
      </c>
    </row>
    <row r="18" spans="4:96" s="10" customFormat="1" ht="26.25" hidden="1" customHeight="1" x14ac:dyDescent="0.2">
      <c r="D18" s="159"/>
      <c r="E18" s="160"/>
      <c r="F18" s="161"/>
      <c r="G18" s="186"/>
      <c r="H18" s="162"/>
      <c r="I18" s="163"/>
      <c r="J18" s="69">
        <f>J17+H18-I18</f>
        <v>1177942.0799999998</v>
      </c>
    </row>
    <row r="19" spans="4:96" s="10" customFormat="1" ht="26.25" hidden="1" customHeight="1" x14ac:dyDescent="0.2">
      <c r="D19" s="215"/>
      <c r="E19" s="214"/>
      <c r="F19" s="213"/>
      <c r="G19" s="212"/>
      <c r="H19" s="216"/>
      <c r="I19" s="218"/>
      <c r="J19" s="217">
        <f>J18+H19-I19</f>
        <v>1177942.0799999998</v>
      </c>
    </row>
    <row r="20" spans="4:96" s="10" customFormat="1" ht="26.25" hidden="1" customHeight="1" x14ac:dyDescent="0.2">
      <c r="D20" s="215"/>
      <c r="E20" s="214"/>
      <c r="F20" s="213"/>
      <c r="G20" s="212"/>
      <c r="H20" s="216"/>
      <c r="I20" s="218"/>
      <c r="J20" s="217">
        <f t="shared" ref="J20:J29" si="0">J19+H20-I20</f>
        <v>1177942.0799999998</v>
      </c>
    </row>
    <row r="21" spans="4:96" s="10" customFormat="1" ht="26.25" hidden="1" customHeight="1" x14ac:dyDescent="0.2">
      <c r="D21" s="215"/>
      <c r="E21" s="214"/>
      <c r="F21" s="213"/>
      <c r="G21" s="212"/>
      <c r="H21" s="216"/>
      <c r="I21" s="218"/>
      <c r="J21" s="217">
        <f t="shared" si="0"/>
        <v>1177942.0799999998</v>
      </c>
    </row>
    <row r="22" spans="4:96" s="10" customFormat="1" ht="26.25" customHeight="1" thickBot="1" x14ac:dyDescent="0.25">
      <c r="D22" s="215"/>
      <c r="E22" s="214">
        <v>46203</v>
      </c>
      <c r="F22" s="213"/>
      <c r="G22" s="212" t="s">
        <v>27</v>
      </c>
      <c r="H22" s="216"/>
      <c r="I22" s="218">
        <v>175</v>
      </c>
      <c r="J22" s="217">
        <f t="shared" si="0"/>
        <v>1177767.0799999998</v>
      </c>
    </row>
    <row r="23" spans="4:96" s="10" customFormat="1" ht="26.25" hidden="1" customHeight="1" x14ac:dyDescent="0.2">
      <c r="D23" s="206"/>
      <c r="E23" s="207"/>
      <c r="F23" s="208"/>
      <c r="G23" s="209"/>
      <c r="H23" s="210"/>
      <c r="I23" s="211"/>
      <c r="J23" s="69">
        <f t="shared" si="0"/>
        <v>1177767.0799999998</v>
      </c>
    </row>
    <row r="24" spans="4:96" s="10" customFormat="1" ht="26.25" hidden="1" customHeight="1" x14ac:dyDescent="0.2">
      <c r="D24" s="206"/>
      <c r="E24" s="207"/>
      <c r="F24" s="208"/>
      <c r="G24" s="209"/>
      <c r="H24" s="210"/>
      <c r="I24" s="211"/>
      <c r="J24" s="69">
        <f t="shared" si="0"/>
        <v>1177767.0799999998</v>
      </c>
    </row>
    <row r="25" spans="4:96" s="10" customFormat="1" ht="26.25" hidden="1" customHeight="1" x14ac:dyDescent="0.2">
      <c r="D25" s="206"/>
      <c r="E25" s="207"/>
      <c r="F25" s="208"/>
      <c r="G25" s="209"/>
      <c r="H25" s="210"/>
      <c r="I25" s="211"/>
      <c r="J25" s="69">
        <f t="shared" si="0"/>
        <v>1177767.0799999998</v>
      </c>
    </row>
    <row r="26" spans="4:96" s="10" customFormat="1" ht="26.25" hidden="1" customHeight="1" x14ac:dyDescent="0.2">
      <c r="D26" s="206"/>
      <c r="E26" s="207"/>
      <c r="F26" s="208"/>
      <c r="G26" s="209"/>
      <c r="H26" s="210"/>
      <c r="I26" s="211"/>
      <c r="J26" s="69">
        <f t="shared" si="0"/>
        <v>1177767.0799999998</v>
      </c>
    </row>
    <row r="27" spans="4:96" s="10" customFormat="1" ht="26.25" hidden="1" customHeight="1" x14ac:dyDescent="0.2">
      <c r="D27" s="206"/>
      <c r="E27" s="207"/>
      <c r="F27" s="208"/>
      <c r="G27" s="209"/>
      <c r="H27" s="210"/>
      <c r="I27" s="211"/>
      <c r="J27" s="69">
        <f t="shared" si="0"/>
        <v>1177767.0799999998</v>
      </c>
    </row>
    <row r="28" spans="4:96" s="10" customFormat="1" ht="26.25" hidden="1" customHeight="1" x14ac:dyDescent="0.2">
      <c r="D28" s="206"/>
      <c r="E28" s="207"/>
      <c r="F28" s="208"/>
      <c r="G28" s="209"/>
      <c r="H28" s="210"/>
      <c r="I28" s="211"/>
      <c r="J28" s="69">
        <f t="shared" si="0"/>
        <v>1177767.0799999998</v>
      </c>
    </row>
    <row r="29" spans="4:96" s="10" customFormat="1" ht="26.25" hidden="1" customHeight="1" thickBot="1" x14ac:dyDescent="0.25">
      <c r="D29" s="206"/>
      <c r="E29" s="207"/>
      <c r="F29" s="208"/>
      <c r="G29" s="209"/>
      <c r="H29" s="210"/>
      <c r="I29" s="211"/>
      <c r="J29" s="69">
        <f t="shared" si="0"/>
        <v>1177767.0799999998</v>
      </c>
    </row>
    <row r="30" spans="4:96" s="11" customFormat="1" ht="19.5" thickTop="1" thickBot="1" x14ac:dyDescent="0.25">
      <c r="D30" s="236" t="s">
        <v>8</v>
      </c>
      <c r="E30" s="236"/>
      <c r="F30" s="236"/>
      <c r="G30" s="236"/>
      <c r="H30" s="70">
        <v>0</v>
      </c>
      <c r="I30" s="70">
        <f>SUM(I18:I22)</f>
        <v>175</v>
      </c>
      <c r="J30" s="70">
        <f>+J15+H30-I30</f>
        <v>1177767.0799999998</v>
      </c>
      <c r="K30" s="25">
        <f>+J30-'[1]CTA. FONDOCYT 960'!$J$17</f>
        <v>0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</row>
    <row r="31" spans="4:96" s="11" customFormat="1" ht="17.25" thickTop="1" x14ac:dyDescent="0.2">
      <c r="D31" s="5"/>
      <c r="E31" s="5"/>
      <c r="F31" s="5"/>
      <c r="G31" s="5"/>
      <c r="H31" s="8"/>
      <c r="I31" s="8"/>
      <c r="J31" s="8"/>
      <c r="K31" s="11" t="s">
        <v>25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</row>
    <row r="32" spans="4:96" s="11" customFormat="1" ht="16.5" x14ac:dyDescent="0.2">
      <c r="D32" s="5"/>
      <c r="E32" s="5"/>
      <c r="F32" s="5"/>
      <c r="G32" s="5"/>
      <c r="H32" s="8"/>
      <c r="I32" s="8"/>
      <c r="J32" s="8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</row>
    <row r="33" spans="4:96" s="11" customFormat="1" ht="16.5" x14ac:dyDescent="0.2">
      <c r="D33" s="5"/>
      <c r="E33" s="5"/>
      <c r="F33" s="5"/>
      <c r="G33" s="5"/>
      <c r="H33" s="8"/>
      <c r="I33" s="8"/>
      <c r="J33" s="8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</row>
    <row r="34" spans="4:96" s="11" customFormat="1" ht="16.5" x14ac:dyDescent="0.2">
      <c r="D34" s="5"/>
      <c r="E34" s="5"/>
      <c r="F34" s="5"/>
      <c r="G34" s="5"/>
      <c r="H34" s="8"/>
      <c r="I34" s="8"/>
      <c r="J34" s="8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</row>
    <row r="35" spans="4:96" s="11" customFormat="1" ht="16.5" x14ac:dyDescent="0.2">
      <c r="D35" s="5"/>
      <c r="E35" s="77" t="s">
        <v>33</v>
      </c>
      <c r="F35" s="9"/>
      <c r="G35" s="78" t="s">
        <v>35</v>
      </c>
      <c r="H35" s="9"/>
      <c r="I35" s="77" t="s">
        <v>34</v>
      </c>
      <c r="J35" s="9"/>
      <c r="K35" s="22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</row>
    <row r="36" spans="4:96" s="11" customFormat="1" ht="16.5" x14ac:dyDescent="0.2">
      <c r="D36" s="5"/>
      <c r="E36" s="77" t="s">
        <v>28</v>
      </c>
      <c r="F36" s="9"/>
      <c r="G36" s="77" t="s">
        <v>29</v>
      </c>
      <c r="H36" s="9"/>
      <c r="I36" s="77" t="s">
        <v>32</v>
      </c>
      <c r="J36" s="9"/>
      <c r="K36" s="22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</row>
    <row r="37" spans="4:96" s="11" customFormat="1" ht="16.5" x14ac:dyDescent="0.2">
      <c r="D37" s="5"/>
      <c r="E37" s="77" t="s">
        <v>30</v>
      </c>
      <c r="F37" s="9"/>
      <c r="G37" s="77" t="s">
        <v>74</v>
      </c>
      <c r="H37" s="9"/>
      <c r="I37" s="77" t="s">
        <v>52</v>
      </c>
      <c r="J37" s="9"/>
      <c r="K37" s="22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</row>
    <row r="38" spans="4:96" s="11" customFormat="1" ht="16.5" x14ac:dyDescent="0.2">
      <c r="D38" s="5"/>
      <c r="E38" s="77" t="s">
        <v>31</v>
      </c>
      <c r="F38" s="9"/>
      <c r="G38" s="77" t="s">
        <v>75</v>
      </c>
      <c r="H38" s="9"/>
      <c r="I38" s="77" t="s">
        <v>42</v>
      </c>
      <c r="J38" s="9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</row>
    <row r="39" spans="4:96" s="11" customFormat="1" ht="16.5" x14ac:dyDescent="0.2">
      <c r="D39" s="5"/>
      <c r="E39" s="9"/>
      <c r="F39" s="9"/>
      <c r="J39" s="9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</row>
    <row r="40" spans="4:96" s="11" customFormat="1" ht="16.5" x14ac:dyDescent="0.2">
      <c r="D40" s="5"/>
      <c r="E40" s="9"/>
      <c r="F40" s="9"/>
      <c r="H40" s="9"/>
      <c r="I40" s="9"/>
      <c r="J40" s="9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</row>
    <row r="41" spans="4:96" s="11" customFormat="1" ht="16.5" x14ac:dyDescent="0.2">
      <c r="D41" s="5"/>
      <c r="E41" s="9"/>
      <c r="F41" s="9"/>
      <c r="H41" s="9"/>
      <c r="I41" s="9"/>
      <c r="J41" s="9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</row>
    <row r="42" spans="4:96" s="11" customFormat="1" ht="16.5" x14ac:dyDescent="0.2">
      <c r="D42" s="5"/>
      <c r="E42" s="9"/>
      <c r="F42" s="9"/>
      <c r="H42" s="9"/>
      <c r="I42" s="9"/>
      <c r="J42" s="9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</row>
    <row r="43" spans="4:96" s="11" customFormat="1" ht="16.5" x14ac:dyDescent="0.2">
      <c r="D43" s="5"/>
      <c r="E43" s="9"/>
      <c r="F43" s="9"/>
      <c r="G43" s="78"/>
      <c r="H43" s="9"/>
      <c r="I43" s="9"/>
      <c r="J43" s="9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</row>
    <row r="44" spans="4:96" s="11" customFormat="1" ht="16.5" x14ac:dyDescent="0.2">
      <c r="D44" s="5"/>
      <c r="E44" s="5"/>
      <c r="F44" s="5"/>
      <c r="G44" s="5"/>
      <c r="H44" s="8"/>
      <c r="I44" s="8"/>
      <c r="J44" s="8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</row>
    <row r="45" spans="4:96" s="11" customFormat="1" ht="18" x14ac:dyDescent="0.2">
      <c r="D45" s="18"/>
      <c r="E45" s="19"/>
      <c r="F45" s="18"/>
      <c r="G45" s="18"/>
      <c r="H45" s="20"/>
      <c r="I45" s="20"/>
      <c r="J45" s="20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</row>
    <row r="46" spans="4:96" s="11" customFormat="1" ht="16.5" x14ac:dyDescent="0.2">
      <c r="D46" s="5"/>
      <c r="E46" s="6"/>
      <c r="F46" s="3"/>
      <c r="G46" s="3"/>
      <c r="H46" s="4"/>
      <c r="I46" s="4"/>
      <c r="J46" s="4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</row>
    <row r="47" spans="4:96" s="11" customFormat="1" ht="16.5" x14ac:dyDescent="0.2">
      <c r="D47" s="237"/>
      <c r="E47" s="237"/>
      <c r="F47" s="237"/>
      <c r="G47" s="237"/>
      <c r="H47" s="237"/>
      <c r="I47" s="237"/>
      <c r="J47" s="237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</row>
    <row r="48" spans="4:96" s="11" customFormat="1" ht="16.5" x14ac:dyDescent="0.2">
      <c r="D48" s="238"/>
      <c r="E48" s="238"/>
      <c r="F48" s="238"/>
      <c r="G48" s="238"/>
      <c r="H48" s="238"/>
      <c r="I48" s="238"/>
      <c r="J48" s="238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</row>
    <row r="49" spans="4:96" s="11" customFormat="1" ht="20.25" x14ac:dyDescent="0.2">
      <c r="D49" s="229"/>
      <c r="E49" s="229"/>
      <c r="F49" s="229"/>
      <c r="G49" s="229"/>
      <c r="H49" s="229"/>
      <c r="I49" s="229"/>
      <c r="J49" s="229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</row>
    <row r="50" spans="4:96" s="11" customFormat="1" ht="20.25" x14ac:dyDescent="0.2">
      <c r="D50" s="229"/>
      <c r="E50" s="229"/>
      <c r="F50" s="229"/>
      <c r="G50" s="229"/>
      <c r="H50" s="229"/>
      <c r="I50" s="229"/>
      <c r="J50" s="229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</row>
    <row r="51" spans="4:96" s="11" customFormat="1" ht="20.25" x14ac:dyDescent="0.2">
      <c r="D51" s="229"/>
      <c r="E51" s="229"/>
      <c r="F51" s="229"/>
      <c r="G51" s="229"/>
      <c r="H51" s="229"/>
      <c r="I51" s="229"/>
      <c r="J51" s="229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</row>
    <row r="52" spans="4:96" s="11" customFormat="1" ht="20.25" x14ac:dyDescent="0.2">
      <c r="D52" s="229"/>
      <c r="E52" s="229"/>
      <c r="F52" s="229"/>
      <c r="G52" s="229"/>
      <c r="H52" s="229"/>
      <c r="I52" s="229"/>
      <c r="J52" s="229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</row>
    <row r="53" spans="4:96" s="11" customFormat="1" x14ac:dyDescent="0.2">
      <c r="D53" s="9"/>
      <c r="E53" s="9"/>
      <c r="F53" s="9"/>
      <c r="G53" s="9"/>
      <c r="H53" s="9"/>
      <c r="I53" s="9"/>
      <c r="J53" s="9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</row>
    <row r="54" spans="4:96" s="11" customFormat="1" x14ac:dyDescent="0.2">
      <c r="D54" s="9"/>
      <c r="E54" s="9"/>
      <c r="F54" s="9"/>
      <c r="G54" s="9"/>
      <c r="H54" s="9"/>
      <c r="I54" s="9"/>
      <c r="J54" s="9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</row>
    <row r="55" spans="4:96" s="11" customFormat="1" x14ac:dyDescent="0.2">
      <c r="D55" s="9"/>
      <c r="E55" s="9"/>
      <c r="F55" s="9"/>
      <c r="G55" s="9"/>
      <c r="H55" s="9"/>
      <c r="I55" s="9"/>
      <c r="J55" s="9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</row>
    <row r="56" spans="4:96" s="11" customFormat="1" x14ac:dyDescent="0.2">
      <c r="D56" s="9"/>
      <c r="E56" s="9"/>
      <c r="F56" s="9"/>
      <c r="G56" s="9"/>
      <c r="H56" s="9"/>
      <c r="I56" s="9"/>
      <c r="J56" s="9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</row>
    <row r="57" spans="4:96" s="11" customFormat="1" x14ac:dyDescent="0.2">
      <c r="D57" s="9"/>
      <c r="E57" s="9"/>
      <c r="F57" s="9"/>
      <c r="G57" s="9"/>
      <c r="H57" s="9"/>
      <c r="I57" s="9"/>
      <c r="J57" s="9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</row>
    <row r="58" spans="4:96" s="11" customFormat="1" x14ac:dyDescent="0.2">
      <c r="D58" s="9"/>
      <c r="E58" s="9"/>
      <c r="F58" s="9"/>
      <c r="G58" s="9"/>
      <c r="H58" s="9"/>
      <c r="I58" s="9"/>
      <c r="J58" s="9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</row>
    <row r="59" spans="4:96" s="11" customFormat="1" x14ac:dyDescent="0.2">
      <c r="D59" s="9"/>
      <c r="E59" s="9"/>
      <c r="F59" s="9"/>
      <c r="G59" s="9"/>
      <c r="H59" s="9"/>
      <c r="I59" s="9"/>
      <c r="J59" s="9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</row>
    <row r="60" spans="4:96" s="11" customFormat="1" x14ac:dyDescent="0.2">
      <c r="D60" s="9"/>
      <c r="E60" s="9"/>
      <c r="F60" s="9"/>
      <c r="G60" s="9"/>
      <c r="H60" s="9"/>
      <c r="I60" s="9"/>
      <c r="J60" s="9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</row>
    <row r="61" spans="4:96" s="11" customFormat="1" x14ac:dyDescent="0.2">
      <c r="D61" s="9"/>
      <c r="E61" s="9"/>
      <c r="F61" s="9"/>
      <c r="G61" s="9"/>
      <c r="H61" s="9"/>
      <c r="I61" s="9"/>
      <c r="J61" s="9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</row>
    <row r="62" spans="4:96" s="11" customFormat="1" x14ac:dyDescent="0.2">
      <c r="D62" s="9"/>
      <c r="E62" s="9"/>
      <c r="F62" s="9"/>
      <c r="G62" s="9"/>
      <c r="H62" s="9"/>
      <c r="I62" s="9"/>
      <c r="J62" s="9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</row>
    <row r="63" spans="4:96" s="11" customFormat="1" x14ac:dyDescent="0.2">
      <c r="D63" s="9"/>
      <c r="E63" s="9"/>
      <c r="F63" s="9"/>
      <c r="G63" s="9"/>
      <c r="H63" s="9"/>
      <c r="I63" s="9"/>
      <c r="J63" s="9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</row>
    <row r="64" spans="4:96" s="11" customFormat="1" x14ac:dyDescent="0.2">
      <c r="D64" s="9"/>
      <c r="E64" s="9"/>
      <c r="F64" s="9"/>
      <c r="G64" s="9"/>
      <c r="H64" s="9"/>
      <c r="I64" s="9"/>
      <c r="J64" s="9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</row>
    <row r="83" spans="4:4" ht="13.5" thickBot="1" x14ac:dyDescent="0.25"/>
    <row r="84" spans="4:4" ht="15" x14ac:dyDescent="0.2">
      <c r="D84" s="2"/>
    </row>
  </sheetData>
  <mergeCells count="14">
    <mergeCell ref="D52:J52"/>
    <mergeCell ref="D30:G30"/>
    <mergeCell ref="D47:J47"/>
    <mergeCell ref="D48:J48"/>
    <mergeCell ref="D49:J49"/>
    <mergeCell ref="D50:J50"/>
    <mergeCell ref="D51:J51"/>
    <mergeCell ref="D8:J8"/>
    <mergeCell ref="D9:J9"/>
    <mergeCell ref="D10:J10"/>
    <mergeCell ref="D11:J11"/>
    <mergeCell ref="D14:D16"/>
    <mergeCell ref="E14:J14"/>
    <mergeCell ref="E15:I15"/>
  </mergeCells>
  <printOptions horizontalCentered="1"/>
  <pageMargins left="0" right="0" top="0.15748031496062992" bottom="0.15748031496062992" header="0" footer="0"/>
  <pageSetup scale="63" orientation="portrait" r:id="rId1"/>
  <headerFooter alignWithMargins="0">
    <oddFooter>Página 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FFC000"/>
  </sheetPr>
  <dimension ref="A1:CR75"/>
  <sheetViews>
    <sheetView topLeftCell="C6" zoomScale="85" zoomScaleNormal="85" zoomScaleSheetLayoutView="70" workbookViewId="0">
      <selection activeCell="E19" sqref="E19"/>
    </sheetView>
  </sheetViews>
  <sheetFormatPr baseColWidth="10" defaultColWidth="9.140625" defaultRowHeight="12.75" x14ac:dyDescent="0.2"/>
  <cols>
    <col min="1" max="1" width="0" style="11" hidden="1" customWidth="1"/>
    <col min="2" max="2" width="4.42578125" style="11" hidden="1" customWidth="1"/>
    <col min="3" max="3" width="4.7109375" style="11" customWidth="1"/>
    <col min="4" max="4" width="5.85546875" style="1" customWidth="1"/>
    <col min="5" max="5" width="13.85546875" style="1" customWidth="1"/>
    <col min="6" max="6" width="13.7109375" style="1" customWidth="1"/>
    <col min="7" max="7" width="52.140625" style="1" customWidth="1"/>
    <col min="8" max="8" width="23.85546875" style="1" customWidth="1"/>
    <col min="9" max="9" width="25.28515625" style="1" customWidth="1"/>
    <col min="10" max="10" width="25.710937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222" t="s">
        <v>10</v>
      </c>
      <c r="E8" s="222"/>
      <c r="F8" s="222"/>
      <c r="G8" s="222"/>
      <c r="H8" s="222"/>
      <c r="I8" s="222"/>
      <c r="J8" s="222"/>
      <c r="K8" s="16"/>
      <c r="L8" s="16"/>
    </row>
    <row r="9" spans="1:14" s="14" customFormat="1" ht="18.75" x14ac:dyDescent="0.2">
      <c r="C9" s="15"/>
      <c r="D9" s="223" t="s">
        <v>44</v>
      </c>
      <c r="E9" s="223"/>
      <c r="F9" s="223"/>
      <c r="G9" s="223"/>
      <c r="H9" s="223"/>
      <c r="I9" s="223"/>
      <c r="J9" s="223"/>
    </row>
    <row r="10" spans="1:14" s="14" customFormat="1" ht="18" customHeight="1" x14ac:dyDescent="0.2">
      <c r="B10" s="15"/>
      <c r="C10" s="15"/>
      <c r="D10" s="223" t="s">
        <v>19</v>
      </c>
      <c r="E10" s="223"/>
      <c r="F10" s="223"/>
      <c r="G10" s="223"/>
      <c r="H10" s="223"/>
      <c r="I10" s="223"/>
      <c r="J10" s="223"/>
    </row>
    <row r="11" spans="1:14" s="14" customFormat="1" ht="18.75" customHeight="1" x14ac:dyDescent="0.2">
      <c r="D11" s="223" t="s">
        <v>76</v>
      </c>
      <c r="E11" s="223"/>
      <c r="F11" s="223"/>
      <c r="G11" s="223"/>
      <c r="H11" s="223"/>
      <c r="I11" s="223"/>
      <c r="J11" s="223"/>
    </row>
    <row r="12" spans="1:14" s="11" customFormat="1" ht="19.5" customHeight="1" thickBot="1" x14ac:dyDescent="0.25">
      <c r="C12" s="221" t="s">
        <v>45</v>
      </c>
      <c r="D12" s="221"/>
      <c r="E12" s="221"/>
      <c r="F12" s="221"/>
      <c r="G12" s="221"/>
      <c r="H12" s="221"/>
      <c r="I12" s="221"/>
      <c r="J12" s="221"/>
    </row>
    <row r="13" spans="1:14" s="3" customFormat="1" ht="26.25" customHeight="1" thickTop="1" thickBot="1" x14ac:dyDescent="0.25">
      <c r="A13" s="7"/>
      <c r="B13" s="7"/>
      <c r="C13" s="7"/>
      <c r="D13" s="224"/>
      <c r="E13" s="225" t="s">
        <v>44</v>
      </c>
      <c r="F13" s="225"/>
      <c r="G13" s="225"/>
      <c r="H13" s="225"/>
      <c r="I13" s="225"/>
      <c r="J13" s="225"/>
      <c r="K13" s="7"/>
      <c r="L13" s="7"/>
      <c r="M13" s="7"/>
      <c r="N13" s="7"/>
    </row>
    <row r="14" spans="1:14" s="3" customFormat="1" ht="18" customHeight="1" thickTop="1" thickBot="1" x14ac:dyDescent="0.25">
      <c r="A14" s="7"/>
      <c r="B14" s="7"/>
      <c r="C14" s="7"/>
      <c r="D14" s="224"/>
      <c r="E14" s="226" t="s">
        <v>7</v>
      </c>
      <c r="F14" s="226"/>
      <c r="G14" s="226"/>
      <c r="H14" s="226"/>
      <c r="I14" s="226"/>
      <c r="J14" s="46">
        <f>+'[1]CTA.  2000 ONCO.'!$G$29</f>
        <v>880596.39999999991</v>
      </c>
      <c r="K14" s="7"/>
      <c r="L14" s="7"/>
      <c r="M14" s="7"/>
      <c r="N14" s="7"/>
    </row>
    <row r="15" spans="1:14" s="3" customFormat="1" ht="45.75" customHeight="1" thickTop="1" thickBot="1" x14ac:dyDescent="0.25">
      <c r="A15" s="7"/>
      <c r="B15" s="7"/>
      <c r="C15" s="7"/>
      <c r="D15" s="224"/>
      <c r="E15" s="57" t="s">
        <v>4</v>
      </c>
      <c r="F15" s="57" t="s">
        <v>5</v>
      </c>
      <c r="G15" s="57" t="s">
        <v>6</v>
      </c>
      <c r="H15" s="57" t="s">
        <v>0</v>
      </c>
      <c r="I15" s="57" t="s">
        <v>1</v>
      </c>
      <c r="J15" s="57" t="s">
        <v>2</v>
      </c>
      <c r="K15" s="7"/>
      <c r="L15" s="7"/>
      <c r="M15" s="7"/>
      <c r="N15" s="7"/>
    </row>
    <row r="16" spans="1:14" s="10" customFormat="1" ht="24.75" customHeight="1" thickTop="1" x14ac:dyDescent="0.2">
      <c r="D16" s="136"/>
      <c r="E16" s="133"/>
      <c r="F16" s="136"/>
      <c r="G16" s="133">
        <f>+'INGRESOS CUENTA COLECT'!D17</f>
        <v>46173</v>
      </c>
      <c r="H16" s="137"/>
      <c r="I16" s="138">
        <v>0</v>
      </c>
      <c r="J16" s="137">
        <f>+J14</f>
        <v>880596.39999999991</v>
      </c>
    </row>
    <row r="17" spans="4:96" s="10" customFormat="1" ht="16.5" hidden="1" x14ac:dyDescent="0.2">
      <c r="D17" s="65"/>
      <c r="E17" s="66"/>
      <c r="F17" s="67"/>
      <c r="G17" s="81"/>
      <c r="H17" s="69"/>
      <c r="I17" s="69"/>
      <c r="J17" s="69">
        <f>J16+H17-I17</f>
        <v>880596.39999999991</v>
      </c>
    </row>
    <row r="18" spans="4:96" s="10" customFormat="1" ht="16.5" hidden="1" x14ac:dyDescent="0.2">
      <c r="D18" s="65"/>
      <c r="E18" s="66"/>
      <c r="F18" s="67"/>
      <c r="G18" s="68"/>
      <c r="H18" s="69"/>
      <c r="I18" s="69"/>
      <c r="J18" s="69">
        <f t="shared" ref="J18:J28" si="0">J17+H18-I18</f>
        <v>880596.39999999991</v>
      </c>
    </row>
    <row r="19" spans="4:96" s="10" customFormat="1" ht="17.25" thickBot="1" x14ac:dyDescent="0.25">
      <c r="D19" s="65"/>
      <c r="E19" s="214">
        <v>46203</v>
      </c>
      <c r="F19" s="67"/>
      <c r="G19" s="68"/>
      <c r="H19" s="69"/>
      <c r="I19" s="69"/>
      <c r="J19" s="69">
        <f t="shared" si="0"/>
        <v>880596.39999999991</v>
      </c>
    </row>
    <row r="20" spans="4:96" s="10" customFormat="1" ht="17.25" hidden="1" thickBot="1" x14ac:dyDescent="0.25">
      <c r="D20" s="65"/>
      <c r="E20" s="66">
        <v>46079</v>
      </c>
      <c r="F20" s="67"/>
      <c r="G20" s="68" t="s">
        <v>54</v>
      </c>
      <c r="H20" s="69"/>
      <c r="I20" s="69"/>
      <c r="J20" s="69">
        <f t="shared" si="0"/>
        <v>880596.39999999991</v>
      </c>
    </row>
    <row r="21" spans="4:96" s="10" customFormat="1" ht="16.5" hidden="1" x14ac:dyDescent="0.2">
      <c r="D21" s="65"/>
      <c r="E21" s="66"/>
      <c r="F21" s="67"/>
      <c r="G21" s="68"/>
      <c r="H21" s="69"/>
      <c r="I21" s="69"/>
      <c r="J21" s="69">
        <f t="shared" si="0"/>
        <v>880596.39999999991</v>
      </c>
    </row>
    <row r="22" spans="4:96" s="10" customFormat="1" ht="16.5" hidden="1" x14ac:dyDescent="0.2">
      <c r="D22" s="65"/>
      <c r="E22" s="66"/>
      <c r="F22" s="67"/>
      <c r="G22" s="68"/>
      <c r="H22" s="69"/>
      <c r="I22" s="69"/>
      <c r="J22" s="69">
        <f t="shared" si="0"/>
        <v>880596.39999999991</v>
      </c>
    </row>
    <row r="23" spans="4:96" s="10" customFormat="1" ht="16.5" hidden="1" x14ac:dyDescent="0.2">
      <c r="D23" s="65"/>
      <c r="E23" s="66"/>
      <c r="F23" s="67"/>
      <c r="G23" s="68"/>
      <c r="H23" s="69"/>
      <c r="I23" s="69"/>
      <c r="J23" s="69">
        <f t="shared" si="0"/>
        <v>880596.39999999991</v>
      </c>
    </row>
    <row r="24" spans="4:96" s="10" customFormat="1" ht="16.5" hidden="1" x14ac:dyDescent="0.2">
      <c r="D24" s="65"/>
      <c r="E24" s="66"/>
      <c r="F24" s="67"/>
      <c r="G24" s="68"/>
      <c r="H24" s="69"/>
      <c r="I24" s="69"/>
      <c r="J24" s="69">
        <f t="shared" si="0"/>
        <v>880596.39999999991</v>
      </c>
    </row>
    <row r="25" spans="4:96" s="10" customFormat="1" ht="16.5" hidden="1" x14ac:dyDescent="0.2">
      <c r="D25" s="65"/>
      <c r="E25" s="66"/>
      <c r="F25" s="67"/>
      <c r="G25" s="68"/>
      <c r="H25" s="69"/>
      <c r="I25" s="69"/>
      <c r="J25" s="69">
        <f t="shared" si="0"/>
        <v>880596.39999999991</v>
      </c>
    </row>
    <row r="26" spans="4:96" s="10" customFormat="1" ht="17.25" hidden="1" thickBot="1" x14ac:dyDescent="0.25">
      <c r="D26" s="65"/>
      <c r="E26" s="66"/>
      <c r="F26" s="67"/>
      <c r="G26" s="68"/>
      <c r="H26" s="69"/>
      <c r="I26" s="69"/>
      <c r="J26" s="69">
        <f t="shared" si="0"/>
        <v>880596.39999999991</v>
      </c>
    </row>
    <row r="27" spans="4:96" s="10" customFormat="1" ht="16.5" hidden="1" x14ac:dyDescent="0.2">
      <c r="D27" s="65"/>
      <c r="E27" s="66"/>
      <c r="F27" s="67"/>
      <c r="G27" s="68"/>
      <c r="H27" s="69"/>
      <c r="I27" s="69"/>
      <c r="J27" s="69">
        <f t="shared" si="0"/>
        <v>880596.39999999991</v>
      </c>
    </row>
    <row r="28" spans="4:96" s="10" customFormat="1" ht="27.75" hidden="1" customHeight="1" thickBot="1" x14ac:dyDescent="0.25">
      <c r="D28" s="65"/>
      <c r="E28" s="66"/>
      <c r="F28" s="67"/>
      <c r="G28" s="68"/>
      <c r="H28" s="69"/>
      <c r="I28" s="69"/>
      <c r="J28" s="69">
        <f t="shared" si="0"/>
        <v>880596.39999999991</v>
      </c>
      <c r="K28" s="75"/>
    </row>
    <row r="29" spans="4:96" s="11" customFormat="1" ht="18.75" thickBot="1" x14ac:dyDescent="0.25">
      <c r="D29" s="219" t="s">
        <v>8</v>
      </c>
      <c r="E29" s="220"/>
      <c r="F29" s="220"/>
      <c r="G29" s="220"/>
      <c r="H29" s="88">
        <f>SUM(H17:H28)</f>
        <v>0</v>
      </c>
      <c r="I29" s="88">
        <f>SUM(I17:I28)</f>
        <v>0</v>
      </c>
      <c r="J29" s="89">
        <f>+J16+H29-I29</f>
        <v>880596.39999999991</v>
      </c>
      <c r="K29" s="25">
        <f>+J29-'[1]CTA.  2000 ONCO.'!$G$29</f>
        <v>0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</row>
    <row r="30" spans="4:96" s="11" customFormat="1" ht="18" x14ac:dyDescent="0.2">
      <c r="D30" s="82"/>
      <c r="E30" s="82"/>
      <c r="F30" s="82"/>
      <c r="G30" s="82"/>
      <c r="H30" s="83"/>
      <c r="I30" s="83"/>
      <c r="J30" s="84"/>
      <c r="K30" s="25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</row>
    <row r="31" spans="4:96" s="11" customFormat="1" ht="14.25" x14ac:dyDescent="0.2">
      <c r="D31" s="82"/>
      <c r="E31" s="82"/>
      <c r="F31" s="82"/>
      <c r="G31" s="33"/>
      <c r="H31" s="9"/>
      <c r="I31" s="78"/>
      <c r="J31" s="9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</row>
    <row r="32" spans="4:96" s="11" customFormat="1" ht="14.25" x14ac:dyDescent="0.2">
      <c r="D32" s="82"/>
      <c r="E32" s="82"/>
      <c r="F32" s="82"/>
      <c r="G32" s="33"/>
      <c r="H32" s="9"/>
      <c r="I32" s="78"/>
      <c r="J32" s="9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</row>
    <row r="33" spans="4:96" s="11" customFormat="1" ht="14.25" x14ac:dyDescent="0.2">
      <c r="D33" s="82"/>
      <c r="E33" s="82"/>
      <c r="F33" s="82"/>
      <c r="G33" s="33"/>
      <c r="H33" s="9"/>
      <c r="I33" s="78"/>
      <c r="J33" s="9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</row>
    <row r="34" spans="4:96" s="11" customFormat="1" ht="14.25" x14ac:dyDescent="0.2">
      <c r="D34" s="82"/>
      <c r="E34" s="82"/>
      <c r="F34" s="82"/>
      <c r="G34" s="33"/>
      <c r="H34" s="9"/>
      <c r="I34" s="78"/>
      <c r="J34" s="9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</row>
    <row r="35" spans="4:96" s="11" customFormat="1" ht="14.25" x14ac:dyDescent="0.2">
      <c r="D35" s="82"/>
      <c r="E35" s="82"/>
      <c r="F35" s="82"/>
      <c r="G35" s="33"/>
      <c r="H35" s="9"/>
      <c r="I35" s="78"/>
      <c r="J35" s="9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</row>
    <row r="36" spans="4:96" s="11" customFormat="1" ht="14.25" x14ac:dyDescent="0.2">
      <c r="D36" s="82"/>
      <c r="E36" s="82"/>
      <c r="F36" s="82"/>
      <c r="G36" s="33"/>
      <c r="H36" s="9"/>
      <c r="I36" s="78"/>
      <c r="J36" s="9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</row>
    <row r="37" spans="4:96" s="11" customFormat="1" ht="14.25" x14ac:dyDescent="0.2">
      <c r="D37" s="9"/>
      <c r="E37" s="77" t="s">
        <v>33</v>
      </c>
      <c r="F37" s="9"/>
      <c r="G37" s="33" t="s">
        <v>37</v>
      </c>
      <c r="H37" s="9"/>
      <c r="I37" s="77" t="s">
        <v>34</v>
      </c>
      <c r="J37" s="9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</row>
    <row r="38" spans="4:96" s="11" customFormat="1" ht="14.25" x14ac:dyDescent="0.2">
      <c r="D38" s="9"/>
      <c r="E38" s="77" t="s">
        <v>28</v>
      </c>
      <c r="F38" s="9"/>
      <c r="G38" s="77" t="s">
        <v>29</v>
      </c>
      <c r="H38" s="9"/>
      <c r="I38" s="77" t="s">
        <v>32</v>
      </c>
      <c r="J38" s="9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</row>
    <row r="39" spans="4:96" s="11" customFormat="1" ht="14.25" x14ac:dyDescent="0.2">
      <c r="D39" s="9"/>
      <c r="E39" s="77" t="s">
        <v>30</v>
      </c>
      <c r="F39" s="9"/>
      <c r="G39" s="77" t="s">
        <v>74</v>
      </c>
      <c r="H39" s="9"/>
      <c r="I39" s="77" t="s">
        <v>52</v>
      </c>
      <c r="J39" s="9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</row>
    <row r="40" spans="4:96" s="11" customFormat="1" ht="14.25" x14ac:dyDescent="0.2">
      <c r="D40" s="9"/>
      <c r="E40" s="77" t="s">
        <v>31</v>
      </c>
      <c r="F40" s="9"/>
      <c r="G40" s="77" t="s">
        <v>75</v>
      </c>
      <c r="H40" s="9"/>
      <c r="I40" s="77" t="s">
        <v>42</v>
      </c>
      <c r="J40" s="9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</row>
    <row r="41" spans="4:96" s="11" customFormat="1" x14ac:dyDescent="0.2">
      <c r="D41" s="9"/>
      <c r="E41" s="9"/>
      <c r="F41" s="9"/>
      <c r="H41" s="9"/>
      <c r="I41" s="9"/>
      <c r="J41" s="9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</row>
    <row r="42" spans="4:96" s="11" customFormat="1" x14ac:dyDescent="0.2">
      <c r="D42" s="9"/>
      <c r="E42" s="9"/>
      <c r="F42" s="9"/>
      <c r="H42" s="9"/>
      <c r="I42" s="9"/>
      <c r="J42" s="9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</row>
    <row r="43" spans="4:96" s="11" customFormat="1" x14ac:dyDescent="0.2">
      <c r="D43" s="9"/>
      <c r="E43" s="9"/>
      <c r="F43" s="9"/>
      <c r="H43" s="9"/>
      <c r="I43" s="9"/>
      <c r="J43" s="9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</row>
    <row r="44" spans="4:96" s="11" customFormat="1" x14ac:dyDescent="0.2">
      <c r="D44" s="9"/>
      <c r="E44" s="9"/>
      <c r="F44" s="9"/>
      <c r="H44" s="9"/>
      <c r="I44" s="9"/>
      <c r="J44" s="9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</row>
    <row r="45" spans="4:96" s="11" customFormat="1" x14ac:dyDescent="0.2">
      <c r="D45" s="9"/>
      <c r="E45" s="9"/>
      <c r="F45" s="9"/>
      <c r="G45" s="1"/>
      <c r="H45" s="1"/>
      <c r="I45" s="1"/>
      <c r="J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</row>
    <row r="46" spans="4:96" s="11" customFormat="1" x14ac:dyDescent="0.2">
      <c r="D46" s="1"/>
      <c r="E46" s="1"/>
      <c r="F46" s="1"/>
      <c r="G46" s="1"/>
      <c r="H46" s="1"/>
      <c r="I46" s="1"/>
      <c r="J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</row>
    <row r="47" spans="4:96" s="11" customFormat="1" x14ac:dyDescent="0.2">
      <c r="D47" s="1"/>
      <c r="E47" s="1"/>
      <c r="F47" s="1"/>
      <c r="G47" s="1"/>
      <c r="H47" s="1"/>
      <c r="I47" s="1"/>
      <c r="J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</row>
    <row r="48" spans="4:96" s="11" customFormat="1" x14ac:dyDescent="0.2">
      <c r="D48" s="1"/>
      <c r="E48" s="1"/>
      <c r="F48" s="1"/>
      <c r="G48" s="1"/>
      <c r="H48" s="1"/>
      <c r="I48" s="1"/>
      <c r="J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</row>
    <row r="49" spans="4:96" s="11" customFormat="1" x14ac:dyDescent="0.2">
      <c r="D49" s="1"/>
      <c r="E49" s="1"/>
      <c r="F49" s="1"/>
      <c r="G49" s="1"/>
      <c r="H49" s="1"/>
      <c r="I49" s="1"/>
      <c r="J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</row>
    <row r="50" spans="4:96" s="11" customFormat="1" x14ac:dyDescent="0.2">
      <c r="D50" s="1"/>
      <c r="E50" s="1"/>
      <c r="F50" s="1"/>
      <c r="G50" s="1"/>
      <c r="H50" s="1"/>
      <c r="I50" s="1"/>
      <c r="J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</row>
    <row r="51" spans="4:96" s="11" customFormat="1" x14ac:dyDescent="0.2">
      <c r="D51" s="1"/>
      <c r="E51" s="1"/>
      <c r="F51" s="1"/>
      <c r="G51" s="1"/>
      <c r="H51" s="1"/>
      <c r="I51" s="1"/>
      <c r="J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</row>
    <row r="52" spans="4:96" s="11" customFormat="1" x14ac:dyDescent="0.2">
      <c r="D52" s="1"/>
      <c r="E52" s="1"/>
      <c r="F52" s="1"/>
      <c r="G52" s="1"/>
      <c r="H52" s="1"/>
      <c r="I52" s="1"/>
      <c r="J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</row>
    <row r="53" spans="4:96" s="11" customFormat="1" x14ac:dyDescent="0.2">
      <c r="D53" s="1"/>
      <c r="E53" s="1"/>
      <c r="F53" s="1"/>
      <c r="G53" s="9"/>
      <c r="H53" s="1"/>
      <c r="I53" s="1"/>
      <c r="J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</row>
    <row r="54" spans="4:96" x14ac:dyDescent="0.2">
      <c r="H54" s="9"/>
      <c r="I54" s="9"/>
      <c r="J54" s="9"/>
    </row>
    <row r="55" spans="4:96" x14ac:dyDescent="0.2">
      <c r="D55" s="9"/>
      <c r="E55" s="9"/>
      <c r="F55" s="9"/>
    </row>
    <row r="75" spans="4:4" ht="15" x14ac:dyDescent="0.2">
      <c r="D75" s="80"/>
    </row>
  </sheetData>
  <mergeCells count="9">
    <mergeCell ref="D29:G29"/>
    <mergeCell ref="C12:J12"/>
    <mergeCell ref="D8:J8"/>
    <mergeCell ref="D9:J9"/>
    <mergeCell ref="D10:J10"/>
    <mergeCell ref="D11:J11"/>
    <mergeCell ref="D13:D15"/>
    <mergeCell ref="E13:J13"/>
    <mergeCell ref="E14:I14"/>
  </mergeCells>
  <printOptions horizontalCentered="1"/>
  <pageMargins left="0.23622047244094491" right="0.23622047244094491" top="0.74803149606299213" bottom="0.74803149606299213" header="0.31496062992125984" footer="0.31496062992125984"/>
  <pageSetup scale="60" orientation="portrait" r:id="rId1"/>
  <headerFooter alignWithMargins="0">
    <oddFooter>Página 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FFC000"/>
  </sheetPr>
  <dimension ref="A1:CR83"/>
  <sheetViews>
    <sheetView tabSelected="1" topLeftCell="C1" zoomScale="85" zoomScaleNormal="85" zoomScaleSheetLayoutView="70" workbookViewId="0">
      <selection activeCell="E14" sqref="E14:I14"/>
    </sheetView>
  </sheetViews>
  <sheetFormatPr baseColWidth="10" defaultColWidth="9.140625" defaultRowHeight="12.75" x14ac:dyDescent="0.2"/>
  <cols>
    <col min="1" max="1" width="0" style="11" hidden="1" customWidth="1"/>
    <col min="2" max="2" width="4.42578125" style="11" hidden="1" customWidth="1"/>
    <col min="3" max="3" width="4.7109375" style="11" customWidth="1"/>
    <col min="4" max="4" width="5.85546875" style="1" customWidth="1"/>
    <col min="5" max="5" width="13.85546875" style="1" customWidth="1"/>
    <col min="6" max="6" width="13.7109375" style="1" customWidth="1"/>
    <col min="7" max="7" width="52.140625" style="1" customWidth="1"/>
    <col min="8" max="8" width="23.85546875" style="1" customWidth="1"/>
    <col min="9" max="9" width="25.28515625" style="1" customWidth="1"/>
    <col min="10" max="10" width="25.7109375" style="1" customWidth="1"/>
    <col min="11" max="11" width="24.5703125" style="11" customWidth="1"/>
    <col min="12" max="14" width="9.140625" style="11"/>
    <col min="15" max="16384" width="9.140625" style="1"/>
  </cols>
  <sheetData>
    <row r="1" spans="1:14" s="11" customFormat="1" x14ac:dyDescent="0.2"/>
    <row r="2" spans="1:14" s="14" customFormat="1" ht="12" customHeight="1" x14ac:dyDescent="0.2"/>
    <row r="3" spans="1:14" s="14" customFormat="1" ht="12" customHeight="1" x14ac:dyDescent="0.2"/>
    <row r="4" spans="1:14" s="14" customFormat="1" ht="12" customHeight="1" x14ac:dyDescent="0.2"/>
    <row r="5" spans="1:14" s="15" customFormat="1" ht="18" customHeight="1" x14ac:dyDescent="0.3">
      <c r="C5" s="16"/>
      <c r="D5" s="16"/>
      <c r="E5" s="12"/>
      <c r="F5" s="16"/>
      <c r="G5" s="16"/>
      <c r="H5" s="16"/>
      <c r="I5" s="16"/>
      <c r="J5" s="16"/>
      <c r="K5" s="16"/>
      <c r="L5" s="16"/>
    </row>
    <row r="6" spans="1:14" s="13" customFormat="1" ht="19.5" customHeight="1" x14ac:dyDescent="0.2">
      <c r="A6" s="13" t="s">
        <v>9</v>
      </c>
    </row>
    <row r="7" spans="1:14" s="13" customFormat="1" ht="19.5" customHeight="1" x14ac:dyDescent="0.2"/>
    <row r="8" spans="1:14" s="15" customFormat="1" ht="19.5" customHeight="1" x14ac:dyDescent="0.3">
      <c r="C8" s="13"/>
      <c r="D8" s="222" t="s">
        <v>10</v>
      </c>
      <c r="E8" s="222"/>
      <c r="F8" s="222"/>
      <c r="G8" s="222"/>
      <c r="H8" s="222"/>
      <c r="I8" s="222"/>
      <c r="J8" s="222"/>
      <c r="K8" s="16"/>
      <c r="L8" s="16"/>
    </row>
    <row r="9" spans="1:14" s="14" customFormat="1" ht="18.75" x14ac:dyDescent="0.2">
      <c r="C9" s="15"/>
      <c r="D9" s="223" t="s">
        <v>51</v>
      </c>
      <c r="E9" s="223"/>
      <c r="F9" s="223"/>
      <c r="G9" s="223"/>
      <c r="H9" s="223"/>
      <c r="I9" s="223"/>
      <c r="J9" s="223"/>
    </row>
    <row r="10" spans="1:14" s="14" customFormat="1" ht="18" customHeight="1" x14ac:dyDescent="0.2">
      <c r="B10" s="15"/>
      <c r="C10" s="15"/>
      <c r="D10" s="223" t="s">
        <v>19</v>
      </c>
      <c r="E10" s="223"/>
      <c r="F10" s="223"/>
      <c r="G10" s="223"/>
      <c r="H10" s="223"/>
      <c r="I10" s="223"/>
      <c r="J10" s="223"/>
    </row>
    <row r="11" spans="1:14" s="14" customFormat="1" ht="18.75" customHeight="1" x14ac:dyDescent="0.2">
      <c r="D11" s="223" t="s">
        <v>76</v>
      </c>
      <c r="E11" s="223"/>
      <c r="F11" s="223"/>
      <c r="G11" s="223"/>
      <c r="H11" s="223"/>
      <c r="I11" s="223"/>
      <c r="J11" s="223"/>
    </row>
    <row r="12" spans="1:14" s="11" customFormat="1" ht="19.5" customHeight="1" thickBot="1" x14ac:dyDescent="0.25">
      <c r="C12" s="239"/>
      <c r="D12" s="239"/>
      <c r="E12" s="239"/>
      <c r="F12" s="239"/>
      <c r="G12" s="198" t="s">
        <v>50</v>
      </c>
      <c r="H12" s="197"/>
      <c r="I12" s="197"/>
      <c r="J12" s="197"/>
    </row>
    <row r="13" spans="1:14" s="3" customFormat="1" ht="26.25" customHeight="1" thickTop="1" thickBot="1" x14ac:dyDescent="0.25">
      <c r="A13" s="7"/>
      <c r="B13" s="7"/>
      <c r="C13" s="7"/>
      <c r="D13" s="224"/>
      <c r="E13" s="225" t="s">
        <v>430</v>
      </c>
      <c r="F13" s="225"/>
      <c r="G13" s="225"/>
      <c r="H13" s="225"/>
      <c r="I13" s="225"/>
      <c r="J13" s="225"/>
      <c r="K13" s="7"/>
      <c r="L13" s="7"/>
      <c r="M13" s="7"/>
      <c r="N13" s="7"/>
    </row>
    <row r="14" spans="1:14" s="3" customFormat="1" ht="18" customHeight="1" thickTop="1" thickBot="1" x14ac:dyDescent="0.25">
      <c r="A14" s="7"/>
      <c r="B14" s="7"/>
      <c r="C14" s="7"/>
      <c r="D14" s="224"/>
      <c r="E14" s="226" t="s">
        <v>7</v>
      </c>
      <c r="F14" s="226"/>
      <c r="G14" s="226"/>
      <c r="H14" s="226"/>
      <c r="I14" s="226"/>
      <c r="J14" s="46">
        <f>+'[1]CTA.  3103 F. REPONIBLE.'!$J$53</f>
        <v>-305843.21950000006</v>
      </c>
      <c r="K14" s="7"/>
      <c r="L14" s="7"/>
      <c r="M14" s="7"/>
      <c r="N14" s="7"/>
    </row>
    <row r="15" spans="1:14" s="3" customFormat="1" ht="45.75" customHeight="1" thickTop="1" thickBot="1" x14ac:dyDescent="0.25">
      <c r="A15" s="7"/>
      <c r="B15" s="7"/>
      <c r="C15" s="7"/>
      <c r="D15" s="224"/>
      <c r="E15" s="57" t="s">
        <v>4</v>
      </c>
      <c r="F15" s="57" t="s">
        <v>5</v>
      </c>
      <c r="G15" s="57" t="s">
        <v>6</v>
      </c>
      <c r="H15" s="57" t="s">
        <v>0</v>
      </c>
      <c r="I15" s="57" t="s">
        <v>1</v>
      </c>
      <c r="J15" s="57" t="s">
        <v>2</v>
      </c>
      <c r="K15" s="7"/>
      <c r="L15" s="7"/>
      <c r="M15" s="7"/>
      <c r="N15" s="7"/>
    </row>
    <row r="16" spans="1:14" s="10" customFormat="1" ht="24.75" customHeight="1" thickTop="1" x14ac:dyDescent="0.2">
      <c r="D16" s="136"/>
      <c r="E16" s="133"/>
      <c r="F16" s="136"/>
      <c r="G16" s="133">
        <f>+'INGRESOS CUENTA COLECT'!D17</f>
        <v>46173</v>
      </c>
      <c r="H16" s="137"/>
      <c r="I16" s="138">
        <v>0</v>
      </c>
      <c r="J16" s="137">
        <f>+J14</f>
        <v>-305843.21950000006</v>
      </c>
    </row>
    <row r="17" spans="4:96" s="10" customFormat="1" ht="16.5" hidden="1" x14ac:dyDescent="0.2">
      <c r="D17" s="65"/>
      <c r="E17" s="66">
        <v>46030</v>
      </c>
      <c r="F17" s="67"/>
      <c r="G17" s="81" t="s">
        <v>54</v>
      </c>
      <c r="H17" s="69"/>
      <c r="I17" s="69"/>
      <c r="J17" s="69">
        <f t="shared" ref="J17:J36" si="0">J16+H17-I17</f>
        <v>-305843.21950000006</v>
      </c>
    </row>
    <row r="18" spans="4:96" s="11" customFormat="1" ht="71.25" x14ac:dyDescent="0.2">
      <c r="D18" s="65"/>
      <c r="E18" s="66">
        <v>46203</v>
      </c>
      <c r="F18" s="67"/>
      <c r="G18" s="68" t="s">
        <v>414</v>
      </c>
      <c r="H18" s="69">
        <v>61716.07</v>
      </c>
      <c r="I18" s="69"/>
      <c r="J18" s="69">
        <f t="shared" si="0"/>
        <v>-244127.14950000006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</row>
    <row r="19" spans="4:96" s="11" customFormat="1" ht="71.25" x14ac:dyDescent="0.2">
      <c r="D19" s="65"/>
      <c r="E19" s="66">
        <v>46203</v>
      </c>
      <c r="F19" s="67"/>
      <c r="G19" s="68" t="s">
        <v>415</v>
      </c>
      <c r="H19" s="69">
        <v>61722.744500000001</v>
      </c>
      <c r="I19" s="69"/>
      <c r="J19" s="69">
        <f t="shared" si="0"/>
        <v>-182404.40500000006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</row>
    <row r="20" spans="4:96" s="11" customFormat="1" ht="71.25" x14ac:dyDescent="0.2">
      <c r="D20" s="65"/>
      <c r="E20" s="66">
        <v>46203</v>
      </c>
      <c r="F20" s="67"/>
      <c r="G20" s="68" t="s">
        <v>416</v>
      </c>
      <c r="H20" s="69">
        <v>38112.817999999999</v>
      </c>
      <c r="I20" s="69"/>
      <c r="J20" s="69">
        <f t="shared" si="0"/>
        <v>-144291.58700000006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</row>
    <row r="21" spans="4:96" s="11" customFormat="1" ht="71.25" x14ac:dyDescent="0.2">
      <c r="D21" s="65"/>
      <c r="E21" s="66">
        <v>46203</v>
      </c>
      <c r="F21" s="67"/>
      <c r="G21" s="68" t="s">
        <v>417</v>
      </c>
      <c r="H21" s="69">
        <v>61957.049500000001</v>
      </c>
      <c r="I21" s="69"/>
      <c r="J21" s="69">
        <f t="shared" si="0"/>
        <v>-82334.537500000064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</row>
    <row r="22" spans="4:96" s="11" customFormat="1" ht="71.25" x14ac:dyDescent="0.2">
      <c r="D22" s="65"/>
      <c r="E22" s="66">
        <v>46203</v>
      </c>
      <c r="F22" s="67"/>
      <c r="G22" s="68" t="s">
        <v>418</v>
      </c>
      <c r="H22" s="69">
        <v>64144.42</v>
      </c>
      <c r="I22" s="69"/>
      <c r="J22" s="69">
        <f t="shared" si="0"/>
        <v>-18190.117500000066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</row>
    <row r="23" spans="4:96" s="11" customFormat="1" ht="71.25" x14ac:dyDescent="0.2">
      <c r="D23" s="65"/>
      <c r="E23" s="66">
        <v>46203</v>
      </c>
      <c r="F23" s="67"/>
      <c r="G23" s="68" t="s">
        <v>419</v>
      </c>
      <c r="H23" s="69">
        <v>20405.37</v>
      </c>
      <c r="I23" s="69"/>
      <c r="J23" s="69">
        <f t="shared" si="0"/>
        <v>2215.2524999999332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</row>
    <row r="24" spans="4:96" s="11" customFormat="1" ht="57" x14ac:dyDescent="0.2">
      <c r="D24" s="65"/>
      <c r="E24" s="66">
        <v>46203</v>
      </c>
      <c r="F24" s="67"/>
      <c r="G24" s="68" t="s">
        <v>420</v>
      </c>
      <c r="H24" s="69">
        <v>6441</v>
      </c>
      <c r="I24" s="69"/>
      <c r="J24" s="69">
        <f t="shared" si="0"/>
        <v>8656.2524999999332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</row>
    <row r="25" spans="4:96" s="11" customFormat="1" ht="57" x14ac:dyDescent="0.2">
      <c r="D25" s="65"/>
      <c r="E25" s="66">
        <v>46203</v>
      </c>
      <c r="F25" s="67"/>
      <c r="G25" s="68" t="s">
        <v>421</v>
      </c>
      <c r="H25" s="69">
        <v>22119.75</v>
      </c>
      <c r="I25" s="69"/>
      <c r="J25" s="69">
        <f t="shared" si="0"/>
        <v>30776.002499999933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</row>
    <row r="26" spans="4:96" s="11" customFormat="1" ht="71.25" x14ac:dyDescent="0.2">
      <c r="D26" s="65"/>
      <c r="E26" s="66">
        <v>46203</v>
      </c>
      <c r="F26" s="67"/>
      <c r="G26" s="68" t="s">
        <v>422</v>
      </c>
      <c r="H26" s="69">
        <v>27120</v>
      </c>
      <c r="I26" s="69"/>
      <c r="J26" s="69">
        <f t="shared" si="0"/>
        <v>57896.00249999993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</row>
    <row r="27" spans="4:96" s="11" customFormat="1" ht="71.25" x14ac:dyDescent="0.2">
      <c r="D27" s="65"/>
      <c r="E27" s="66">
        <v>46203</v>
      </c>
      <c r="F27" s="67"/>
      <c r="G27" s="68" t="s">
        <v>423</v>
      </c>
      <c r="H27" s="69">
        <v>45125</v>
      </c>
      <c r="I27" s="69"/>
      <c r="J27" s="69">
        <f t="shared" si="0"/>
        <v>103021.00249999993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</row>
    <row r="28" spans="4:96" s="11" customFormat="1" ht="71.25" x14ac:dyDescent="0.2">
      <c r="D28" s="65"/>
      <c r="E28" s="66">
        <v>46203</v>
      </c>
      <c r="F28" s="67"/>
      <c r="G28" s="68" t="s">
        <v>424</v>
      </c>
      <c r="H28" s="69">
        <v>27120</v>
      </c>
      <c r="I28" s="69"/>
      <c r="J28" s="69">
        <f t="shared" si="0"/>
        <v>130141.00249999993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</row>
    <row r="29" spans="4:96" s="11" customFormat="1" ht="71.25" x14ac:dyDescent="0.2">
      <c r="D29" s="65"/>
      <c r="E29" s="66">
        <v>46203</v>
      </c>
      <c r="F29" s="67"/>
      <c r="G29" s="68" t="s">
        <v>425</v>
      </c>
      <c r="H29" s="69">
        <v>9898.7999999999993</v>
      </c>
      <c r="I29" s="69"/>
      <c r="J29" s="69">
        <f t="shared" si="0"/>
        <v>140039.80249999993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1"/>
      <c r="CO29" s="1"/>
      <c r="CP29" s="1"/>
      <c r="CQ29" s="1"/>
      <c r="CR29" s="1"/>
    </row>
    <row r="30" spans="4:96" s="11" customFormat="1" ht="71.25" x14ac:dyDescent="0.2">
      <c r="D30" s="65"/>
      <c r="E30" s="66">
        <v>46203</v>
      </c>
      <c r="F30" s="67"/>
      <c r="G30" s="68" t="s">
        <v>426</v>
      </c>
      <c r="H30" s="69">
        <v>20396.95</v>
      </c>
      <c r="I30" s="69"/>
      <c r="J30" s="69">
        <f t="shared" si="0"/>
        <v>160436.75249999994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1"/>
      <c r="CO30" s="1"/>
      <c r="CP30" s="1"/>
      <c r="CQ30" s="1"/>
      <c r="CR30" s="1"/>
    </row>
    <row r="31" spans="4:96" s="11" customFormat="1" ht="71.25" x14ac:dyDescent="0.2">
      <c r="D31" s="65"/>
      <c r="E31" s="66">
        <v>46203</v>
      </c>
      <c r="F31" s="67"/>
      <c r="G31" s="68" t="s">
        <v>427</v>
      </c>
      <c r="H31" s="69">
        <v>60344.645000000004</v>
      </c>
      <c r="I31" s="69"/>
      <c r="J31" s="69">
        <f t="shared" si="0"/>
        <v>220781.39749999996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1"/>
      <c r="CO31" s="1"/>
      <c r="CP31" s="1"/>
      <c r="CQ31" s="1"/>
      <c r="CR31" s="1"/>
    </row>
    <row r="32" spans="4:96" s="11" customFormat="1" ht="71.25" x14ac:dyDescent="0.2">
      <c r="D32" s="65"/>
      <c r="E32" s="66">
        <v>46203</v>
      </c>
      <c r="F32" s="67"/>
      <c r="G32" s="68" t="s">
        <v>428</v>
      </c>
      <c r="H32" s="69">
        <v>25191.942500000001</v>
      </c>
      <c r="I32" s="69"/>
      <c r="J32" s="69">
        <f t="shared" si="0"/>
        <v>245973.33999999997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1"/>
      <c r="CO32" s="1"/>
      <c r="CP32" s="1"/>
      <c r="CQ32" s="1"/>
      <c r="CR32" s="1"/>
    </row>
    <row r="33" spans="4:96" s="11" customFormat="1" ht="71.25" x14ac:dyDescent="0.2">
      <c r="D33" s="65"/>
      <c r="E33" s="66">
        <v>46203</v>
      </c>
      <c r="F33" s="67"/>
      <c r="G33" s="68" t="s">
        <v>429</v>
      </c>
      <c r="H33" s="69">
        <v>19153.5</v>
      </c>
      <c r="I33" s="69"/>
      <c r="J33" s="69">
        <f t="shared" si="0"/>
        <v>265126.83999999997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1"/>
      <c r="CO33" s="1"/>
      <c r="CP33" s="1"/>
      <c r="CQ33" s="1"/>
      <c r="CR33" s="1"/>
    </row>
    <row r="34" spans="4:96" s="11" customFormat="1" ht="29.25" thickBot="1" x14ac:dyDescent="0.25">
      <c r="D34" s="65"/>
      <c r="E34" s="66">
        <v>46203</v>
      </c>
      <c r="F34" s="67"/>
      <c r="G34" s="68" t="s">
        <v>27</v>
      </c>
      <c r="H34" s="69"/>
      <c r="I34" s="69">
        <v>175</v>
      </c>
      <c r="J34" s="69">
        <f t="shared" si="0"/>
        <v>264951.83999999997</v>
      </c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1"/>
      <c r="CO34" s="1"/>
      <c r="CP34" s="1"/>
      <c r="CQ34" s="1"/>
      <c r="CR34" s="1"/>
    </row>
    <row r="35" spans="4:96" s="11" customFormat="1" ht="14.25" hidden="1" x14ac:dyDescent="0.2">
      <c r="D35" s="65"/>
      <c r="E35" s="66"/>
      <c r="F35" s="67"/>
      <c r="G35" s="68"/>
      <c r="H35" s="69"/>
      <c r="I35" s="69"/>
      <c r="J35" s="69">
        <f t="shared" si="0"/>
        <v>264951.83999999997</v>
      </c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1"/>
      <c r="CO35" s="1"/>
      <c r="CP35" s="1"/>
      <c r="CQ35" s="1"/>
      <c r="CR35" s="1"/>
    </row>
    <row r="36" spans="4:96" ht="15" hidden="1" thickBot="1" x14ac:dyDescent="0.25">
      <c r="D36" s="65"/>
      <c r="E36" s="66"/>
      <c r="F36" s="67"/>
      <c r="G36" s="68"/>
      <c r="H36" s="69"/>
      <c r="I36" s="69"/>
      <c r="J36" s="69">
        <f t="shared" si="0"/>
        <v>264951.83999999997</v>
      </c>
    </row>
    <row r="37" spans="4:96" ht="15" thickBot="1" x14ac:dyDescent="0.25">
      <c r="D37" s="219" t="s">
        <v>8</v>
      </c>
      <c r="E37" s="220"/>
      <c r="F37" s="220"/>
      <c r="G37" s="220"/>
      <c r="H37" s="88">
        <f>SUM(H17:H36)</f>
        <v>570970.05949999997</v>
      </c>
      <c r="I37" s="88">
        <f>SUM(I17:I36)</f>
        <v>175</v>
      </c>
      <c r="J37" s="89">
        <f>+J16+H37-I37</f>
        <v>264951.83999999991</v>
      </c>
      <c r="K37" s="22">
        <f>+J37-'[1]CTA.  3103 F. REPONIBLE.'!$J$70</f>
        <v>0</v>
      </c>
    </row>
    <row r="38" spans="4:96" ht="14.25" x14ac:dyDescent="0.2">
      <c r="D38" s="82"/>
      <c r="E38" s="82"/>
      <c r="F38" s="82"/>
      <c r="G38" s="82"/>
      <c r="H38" s="83"/>
      <c r="I38" s="83"/>
      <c r="J38" s="84"/>
    </row>
    <row r="39" spans="4:96" ht="14.25" x14ac:dyDescent="0.2">
      <c r="D39" s="82"/>
      <c r="E39" s="82"/>
      <c r="F39" s="82"/>
      <c r="G39" s="33"/>
      <c r="H39" s="9"/>
      <c r="I39" s="78"/>
      <c r="J39" s="9"/>
    </row>
    <row r="40" spans="4:96" ht="14.25" x14ac:dyDescent="0.2">
      <c r="D40" s="82"/>
      <c r="E40" s="82"/>
      <c r="F40" s="82"/>
      <c r="G40" s="33"/>
      <c r="H40" s="9"/>
      <c r="I40" s="78"/>
      <c r="J40" s="9"/>
    </row>
    <row r="41" spans="4:96" ht="14.25" x14ac:dyDescent="0.2">
      <c r="D41" s="82"/>
      <c r="E41" s="82"/>
      <c r="F41" s="82"/>
      <c r="G41" s="33"/>
      <c r="H41" s="9"/>
      <c r="I41" s="78"/>
      <c r="J41" s="9"/>
    </row>
    <row r="42" spans="4:96" ht="14.25" x14ac:dyDescent="0.2">
      <c r="D42" s="82"/>
      <c r="E42" s="82"/>
      <c r="F42" s="82"/>
      <c r="G42" s="33"/>
      <c r="H42" s="9"/>
      <c r="I42" s="78"/>
      <c r="J42" s="9"/>
    </row>
    <row r="43" spans="4:96" ht="14.25" x14ac:dyDescent="0.2">
      <c r="D43" s="82"/>
      <c r="E43" s="82"/>
      <c r="F43" s="82"/>
      <c r="G43" s="33"/>
      <c r="H43" s="9" t="s">
        <v>25</v>
      </c>
      <c r="I43" s="78"/>
      <c r="J43" s="9"/>
    </row>
    <row r="44" spans="4:96" ht="14.25" x14ac:dyDescent="0.2">
      <c r="D44" s="82"/>
      <c r="E44" s="82"/>
      <c r="F44" s="82"/>
      <c r="G44" s="33"/>
      <c r="H44" s="9"/>
      <c r="I44" s="78"/>
      <c r="J44" s="9"/>
    </row>
    <row r="45" spans="4:96" ht="14.25" x14ac:dyDescent="0.2">
      <c r="D45" s="9"/>
      <c r="E45" s="77" t="s">
        <v>33</v>
      </c>
      <c r="F45" s="9"/>
      <c r="G45" s="33" t="s">
        <v>37</v>
      </c>
      <c r="H45" s="9"/>
      <c r="I45" s="77" t="s">
        <v>34</v>
      </c>
      <c r="J45" s="9"/>
    </row>
    <row r="46" spans="4:96" ht="14.25" x14ac:dyDescent="0.2">
      <c r="D46" s="9"/>
      <c r="E46" s="77" t="s">
        <v>28</v>
      </c>
      <c r="F46" s="9"/>
      <c r="G46" s="77" t="s">
        <v>29</v>
      </c>
      <c r="H46" s="9"/>
      <c r="I46" s="77" t="s">
        <v>32</v>
      </c>
      <c r="J46" s="9"/>
    </row>
    <row r="47" spans="4:96" ht="14.25" x14ac:dyDescent="0.2">
      <c r="D47" s="9"/>
      <c r="E47" s="77" t="s">
        <v>30</v>
      </c>
      <c r="F47" s="9"/>
      <c r="G47" s="77" t="s">
        <v>74</v>
      </c>
      <c r="H47" s="9"/>
      <c r="I47" s="77" t="s">
        <v>52</v>
      </c>
      <c r="J47" s="9"/>
    </row>
    <row r="48" spans="4:96" ht="14.25" x14ac:dyDescent="0.2">
      <c r="D48" s="9"/>
      <c r="E48" s="77" t="s">
        <v>31</v>
      </c>
      <c r="F48" s="9"/>
      <c r="G48" s="77" t="s">
        <v>75</v>
      </c>
      <c r="H48" s="9"/>
      <c r="I48" s="77" t="s">
        <v>42</v>
      </c>
      <c r="J48" s="9"/>
    </row>
    <row r="49" spans="4:10" x14ac:dyDescent="0.2">
      <c r="D49" s="9"/>
      <c r="E49" s="9"/>
      <c r="F49" s="9"/>
      <c r="G49" s="11"/>
      <c r="H49" s="9"/>
      <c r="I49" s="9"/>
      <c r="J49" s="9"/>
    </row>
    <row r="50" spans="4:10" x14ac:dyDescent="0.2">
      <c r="D50" s="9"/>
      <c r="E50" s="9"/>
      <c r="F50" s="9"/>
      <c r="G50" s="11"/>
      <c r="H50" s="9"/>
      <c r="I50" s="9"/>
      <c r="J50" s="9"/>
    </row>
    <row r="51" spans="4:10" x14ac:dyDescent="0.2">
      <c r="D51" s="9"/>
      <c r="E51" s="9"/>
      <c r="F51" s="9"/>
      <c r="G51" s="11"/>
      <c r="H51" s="9"/>
      <c r="I51" s="9"/>
      <c r="J51" s="9"/>
    </row>
    <row r="52" spans="4:10" x14ac:dyDescent="0.2">
      <c r="D52" s="9"/>
      <c r="E52" s="9"/>
      <c r="F52" s="9"/>
      <c r="G52" s="11"/>
      <c r="H52" s="9"/>
      <c r="I52" s="9"/>
      <c r="J52" s="9"/>
    </row>
    <row r="53" spans="4:10" x14ac:dyDescent="0.2">
      <c r="D53" s="9"/>
      <c r="E53" s="9"/>
      <c r="F53" s="9"/>
    </row>
    <row r="61" spans="4:10" x14ac:dyDescent="0.2">
      <c r="G61" s="9"/>
    </row>
    <row r="62" spans="4:10" x14ac:dyDescent="0.2">
      <c r="H62" s="9"/>
      <c r="I62" s="9"/>
      <c r="J62" s="9"/>
    </row>
    <row r="63" spans="4:10" x14ac:dyDescent="0.2">
      <c r="D63" s="9"/>
      <c r="E63" s="9"/>
      <c r="F63" s="9"/>
    </row>
    <row r="83" spans="4:4" ht="15" x14ac:dyDescent="0.2">
      <c r="D83" s="80"/>
    </row>
  </sheetData>
  <mergeCells count="9">
    <mergeCell ref="D37:G37"/>
    <mergeCell ref="C12:F12"/>
    <mergeCell ref="D8:J8"/>
    <mergeCell ref="D9:J9"/>
    <mergeCell ref="D10:J10"/>
    <mergeCell ref="D11:J11"/>
    <mergeCell ref="D13:D15"/>
    <mergeCell ref="E13:J13"/>
    <mergeCell ref="E14:I14"/>
  </mergeCells>
  <printOptions horizontalCentered="1"/>
  <pageMargins left="0.23622047244094491" right="0.23622047244094491" top="0.74803149606299213" bottom="0.74803149606299213" header="0.31496062992125984" footer="0.31496062992125984"/>
  <pageSetup scale="60" orientation="portrait" r:id="rId1"/>
  <headerFooter alignWithMargins="0">
    <oddFooter>Página 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workbookViewId="0"/>
  </sheetViews>
  <sheetFormatPr baseColWidth="10" defaultRowHeight="12.75" x14ac:dyDescent="0.2"/>
  <sheetData>
    <row r="1" spans="1:1" x14ac:dyDescent="0.2">
      <c r="A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14</vt:i4>
      </vt:variant>
    </vt:vector>
  </HeadingPairs>
  <TitlesOfParts>
    <vt:vector size="22" baseType="lpstr">
      <vt:lpstr>INGRESOS CUENTA COLECT</vt:lpstr>
      <vt:lpstr>EGRESOS CTA. AUXILIAR 3001</vt:lpstr>
      <vt:lpstr>EGRESOS CTA.  OPERT. 160</vt:lpstr>
      <vt:lpstr>EGRESOS CTA. NOMINA</vt:lpstr>
      <vt:lpstr>EGRESOS CTA. FONDOCYT</vt:lpstr>
      <vt:lpstr>EGRESOS CTA. 2000 ONCO</vt:lpstr>
      <vt:lpstr>EGRESOS CTA. 3103 F REPONIBLE</vt:lpstr>
      <vt:lpstr>Hoja2</vt:lpstr>
      <vt:lpstr>'EGRESOS CTA.  OPERT. 160'!Área_de_impresión</vt:lpstr>
      <vt:lpstr>'EGRESOS CTA. 2000 ONCO'!Área_de_impresión</vt:lpstr>
      <vt:lpstr>'EGRESOS CTA. 3103 F REPONIBLE'!Área_de_impresión</vt:lpstr>
      <vt:lpstr>'EGRESOS CTA. AUXILIAR 3001'!Área_de_impresión</vt:lpstr>
      <vt:lpstr>'EGRESOS CTA. FONDOCYT'!Área_de_impresión</vt:lpstr>
      <vt:lpstr>'EGRESOS CTA. NOMINA'!Área_de_impresión</vt:lpstr>
      <vt:lpstr>'INGRESOS CUENTA COLECT'!Área_de_impresión</vt:lpstr>
      <vt:lpstr>'EGRESOS CTA.  OPERT. 160'!Títulos_a_imprimir</vt:lpstr>
      <vt:lpstr>'EGRESOS CTA. 2000 ONCO'!Títulos_a_imprimir</vt:lpstr>
      <vt:lpstr>'EGRESOS CTA. 3103 F REPONIBLE'!Títulos_a_imprimir</vt:lpstr>
      <vt:lpstr>'EGRESOS CTA. AUXILIAR 3001'!Títulos_a_imprimir</vt:lpstr>
      <vt:lpstr>'EGRESOS CTA. FONDOCYT'!Títulos_a_imprimir</vt:lpstr>
      <vt:lpstr>'EGRESOS CTA. NOMINA'!Títulos_a_imprimir</vt:lpstr>
      <vt:lpstr>'INGRESOS CUENTA COLECT'!Títulos_a_imprimir</vt:lpstr>
    </vt:vector>
  </TitlesOfParts>
  <Company>Comision Nacional de Etica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Villar</dc:creator>
  <cp:lastModifiedBy>Julia Villar</cp:lastModifiedBy>
  <cp:lastPrinted>2026-07-08T13:57:01Z</cp:lastPrinted>
  <dcterms:created xsi:type="dcterms:W3CDTF">2006-07-11T17:39:34Z</dcterms:created>
  <dcterms:modified xsi:type="dcterms:W3CDTF">2026-07-08T14:24:23Z</dcterms:modified>
</cp:coreProperties>
</file>