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6\AGOSTO\"/>
    </mc:Choice>
  </mc:AlternateContent>
  <xr:revisionPtr revIDLastSave="0" documentId="13_ncr:1_{13F6B0A7-3367-44BA-890A-73357F2617AA}" xr6:coauthVersionLast="47" xr6:coauthVersionMax="47" xr10:uidLastSave="{00000000-0000-0000-0000-000000000000}"/>
  <bookViews>
    <workbookView xWindow="-120" yWindow="-120" windowWidth="29040" windowHeight="15720" tabRatio="601" firstSheet="3" activeTab="6" xr2:uid="{00000000-000D-0000-FFFF-FFFF00000000}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EGRESOS CTA. 3103 F REPONIBLE" sheetId="10" r:id="rId7"/>
    <sheet name="Hoja2" sheetId="9" r:id="rId8"/>
  </sheets>
  <externalReferences>
    <externalReference r:id="rId9"/>
    <externalReference r:id="rId10"/>
  </externalReferences>
  <definedNames>
    <definedName name="_xlnm._FilterDatabase" localSheetId="0" hidden="1">'INGRESOS CUENTA COLECT'!$B$1:$H$373</definedName>
    <definedName name="_xlnm.Print_Area" localSheetId="2">'EGRESOS CTA.  OPERT. 160'!$B$1:$I$37</definedName>
    <definedName name="_xlnm.Print_Area" localSheetId="5">'EGRESOS CTA. 2000 ONCO'!$A$1:$J$41</definedName>
    <definedName name="_xlnm.Print_Area" localSheetId="6">'EGRESOS CTA. 3103 F REPONIBLE'!$A$1:$J$56</definedName>
    <definedName name="_xlnm.Print_Area" localSheetId="1">'EGRESOS CTA. AUXILIAR 3001'!$B$1:$I$313</definedName>
    <definedName name="_xlnm.Print_Area" localSheetId="4">'EGRESOS CTA. FONDOCYT'!$A$1:$J$48</definedName>
    <definedName name="_xlnm.Print_Area" localSheetId="3">'EGRESOS CTA. NOMINA'!$A$1:$J$83</definedName>
    <definedName name="_xlnm.Print_Area" localSheetId="0">'INGRESOS CUENTA COLECT'!$B$1:$G$343</definedName>
    <definedName name="_xlnm.Print_Titles" localSheetId="2">'EGRESOS CTA.  OPERT. 160'!$1:$13</definedName>
    <definedName name="_xlnm.Print_Titles" localSheetId="5">'EGRESOS CTA. 2000 ONCO'!$1:$11</definedName>
    <definedName name="_xlnm.Print_Titles" localSheetId="6">'EGRESOS CTA. 3103 F REPONIBLE'!$1:$11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10" l="1"/>
  <c r="J14" i="10"/>
  <c r="K30" i="7"/>
  <c r="J15" i="7"/>
  <c r="I68" i="6"/>
  <c r="J14" i="6"/>
  <c r="I12" i="5"/>
  <c r="I12" i="4"/>
  <c r="G14" i="1"/>
  <c r="J14" i="8" l="1"/>
  <c r="I30" i="7" l="1"/>
  <c r="I37" i="10" l="1"/>
  <c r="J16" i="10" l="1"/>
  <c r="H37" i="10"/>
  <c r="G16" i="10"/>
  <c r="J37" i="10" l="1"/>
  <c r="J17" i="10"/>
  <c r="J18" i="10" s="1"/>
  <c r="J19" i="10" s="1"/>
  <c r="J20" i="10" s="1"/>
  <c r="J21" i="10" s="1"/>
  <c r="J22" i="10" s="1"/>
  <c r="J23" i="10" s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l="1"/>
  <c r="J36" i="10" s="1"/>
  <c r="F334" i="1"/>
  <c r="G30" i="5" l="1"/>
  <c r="G16" i="8"/>
  <c r="G17" i="7"/>
  <c r="G16" i="6"/>
  <c r="F14" i="5"/>
  <c r="F14" i="4"/>
  <c r="G301" i="4"/>
  <c r="H301" i="4"/>
  <c r="E334" i="1"/>
  <c r="I14" i="4" l="1"/>
  <c r="G17" i="1"/>
  <c r="G18" i="1" s="1"/>
  <c r="G19" i="1" s="1"/>
  <c r="G20" i="1" s="1"/>
  <c r="G21" i="1" s="1"/>
  <c r="G22" i="1" s="1"/>
  <c r="G23" i="1" s="1"/>
  <c r="G24" i="1" s="1"/>
  <c r="J16" i="6"/>
  <c r="I15" i="4" l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I244" i="4" s="1"/>
  <c r="I245" i="4" s="1"/>
  <c r="I246" i="4" s="1"/>
  <c r="I247" i="4" s="1"/>
  <c r="I248" i="4" s="1"/>
  <c r="I249" i="4" s="1"/>
  <c r="I250" i="4" s="1"/>
  <c r="I251" i="4" s="1"/>
  <c r="I252" i="4" s="1"/>
  <c r="I253" i="4" s="1"/>
  <c r="I254" i="4" s="1"/>
  <c r="I255" i="4" s="1"/>
  <c r="I256" i="4" s="1"/>
  <c r="I257" i="4" s="1"/>
  <c r="I258" i="4" s="1"/>
  <c r="I259" i="4" s="1"/>
  <c r="I260" i="4" s="1"/>
  <c r="I261" i="4" s="1"/>
  <c r="I262" i="4" s="1"/>
  <c r="I263" i="4" s="1"/>
  <c r="I264" i="4" s="1"/>
  <c r="I265" i="4" s="1"/>
  <c r="I266" i="4" s="1"/>
  <c r="I267" i="4" s="1"/>
  <c r="I268" i="4" s="1"/>
  <c r="I269" i="4" s="1"/>
  <c r="I270" i="4" s="1"/>
  <c r="I271" i="4" s="1"/>
  <c r="I272" i="4" s="1"/>
  <c r="I273" i="4" s="1"/>
  <c r="I274" i="4" s="1"/>
  <c r="I275" i="4" s="1"/>
  <c r="I276" i="4" s="1"/>
  <c r="I277" i="4" s="1"/>
  <c r="I278" i="4" s="1"/>
  <c r="I279" i="4" s="1"/>
  <c r="I280" i="4" s="1"/>
  <c r="I281" i="4" s="1"/>
  <c r="I282" i="4" s="1"/>
  <c r="I283" i="4" s="1"/>
  <c r="I284" i="4" s="1"/>
  <c r="I285" i="4" s="1"/>
  <c r="I286" i="4" s="1"/>
  <c r="I287" i="4" s="1"/>
  <c r="I288" i="4" s="1"/>
  <c r="I289" i="4" s="1"/>
  <c r="I290" i="4" s="1"/>
  <c r="I291" i="4" s="1"/>
  <c r="I292" i="4" s="1"/>
  <c r="I293" i="4" s="1"/>
  <c r="I294" i="4" s="1"/>
  <c r="I295" i="4" s="1"/>
  <c r="I296" i="4" s="1"/>
  <c r="I297" i="4" s="1"/>
  <c r="I298" i="4" s="1"/>
  <c r="I299" i="4" s="1"/>
  <c r="I300" i="4" s="1"/>
  <c r="I301" i="4"/>
  <c r="J301" i="4" s="1"/>
  <c r="G334" i="1"/>
  <c r="H334" i="1" s="1"/>
  <c r="G25" i="1"/>
  <c r="G26" i="1" s="1"/>
  <c r="J16" i="8"/>
  <c r="J17" i="8" s="1"/>
  <c r="I29" i="8" l="1"/>
  <c r="H29" i="8"/>
  <c r="J29" i="8" l="1"/>
  <c r="K29" i="8" s="1"/>
  <c r="J18" i="8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17" i="7" l="1"/>
  <c r="J18" i="7" s="1"/>
  <c r="J19" i="7" s="1"/>
  <c r="J20" i="7" s="1"/>
  <c r="J21" i="7" s="1"/>
  <c r="J22" i="7" s="1"/>
  <c r="J23" i="7" s="1"/>
  <c r="J24" i="7" s="1"/>
  <c r="J25" i="7" s="1"/>
  <c r="J26" i="7" s="1"/>
  <c r="J27" i="7" s="1"/>
  <c r="J28" i="7" s="1"/>
  <c r="J29" i="7" s="1"/>
  <c r="J30" i="7" l="1"/>
  <c r="H30" i="5" l="1"/>
  <c r="H68" i="6" l="1"/>
  <c r="J68" i="6" l="1"/>
  <c r="K68" i="6" s="1"/>
  <c r="E17" i="1" l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G27" i="1" l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I14" i="5" l="1"/>
  <c r="I30" i="5" l="1"/>
  <c r="J30" i="5" s="1"/>
  <c r="I15" i="5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</calcChain>
</file>

<file path=xl/sharedStrings.xml><?xml version="1.0" encoding="utf-8"?>
<sst xmlns="http://schemas.openxmlformats.org/spreadsheetml/2006/main" count="1142" uniqueCount="472">
  <si>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</si>
  <si>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</si>
  <si>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</si>
  <si>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</si>
  <si>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</si>
  <si>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</si>
  <si>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</si>
  <si>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</si>
  <si>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</si>
  <si>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</si>
  <si>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</si>
  <si>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</si>
  <si>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</si>
  <si>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</si>
  <si>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</si>
  <si>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</si>
  <si>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</si>
  <si>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</si>
  <si>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</si>
  <si>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</si>
  <si>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</si>
  <si>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 xml:space="preserve">TRANSF. DE CUENTA 3000 A 3001 PARA PAGOS </t>
  </si>
  <si>
    <t>Cuenta Bancaria No: 9602576155</t>
  </si>
  <si>
    <t>-</t>
  </si>
  <si>
    <t xml:space="preserve">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</si>
  <si>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</si>
  <si>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</si>
  <si>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</si>
  <si>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</si>
  <si>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</si>
  <si>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</si>
  <si>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</si>
  <si>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</si>
  <si>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</si>
  <si>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</si>
  <si>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</si>
  <si>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 xml:space="preserve">____________________________________________ </t>
  </si>
  <si>
    <t>DEPOSITO VIA TRANSF. ARS RENACER</t>
  </si>
  <si>
    <t>______________________________</t>
  </si>
  <si>
    <t>____________________________________</t>
  </si>
  <si>
    <t>Encargada Dpto. Financiera</t>
  </si>
  <si>
    <t>CENTRO ONCOPEDIATRIA NO. 04002002000</t>
  </si>
  <si>
    <t>Cuenta Bancaria No: 04002002000</t>
  </si>
  <si>
    <t xml:space="preserve">CENTRO ONCOPEDIATRIA </t>
  </si>
  <si>
    <t>DEPOSITO VIA CHEQUE ARS PRIMERA HUMANOS</t>
  </si>
  <si>
    <t>DEPOSITO VIA CHEQUE ARS HUMANOS SEGUROS</t>
  </si>
  <si>
    <t>DEPOSITO VIA TRANSF. ARS MAPFRE SALUD</t>
  </si>
  <si>
    <t>DEPOSITO VIA TRANSF. ARS UNIVERSAL</t>
  </si>
  <si>
    <t xml:space="preserve">FONDO REPONIBLE DE ASISTENCIA SOCIAL </t>
  </si>
  <si>
    <t>Cuenta Bancaria NO. 960-810310-3</t>
  </si>
  <si>
    <t>Licda.  Ana Teresa Vendrell Batista</t>
  </si>
  <si>
    <t xml:space="preserve">DEPOSITO VIA TRANSF. ARS SENASA </t>
  </si>
  <si>
    <t>PAGO IMPUESTO 0.15%</t>
  </si>
  <si>
    <t>DEPOSITO VIA TRANSF. ARS FUTURO</t>
  </si>
  <si>
    <t>DEPOSITO VIA TRANSF. ARS UASD</t>
  </si>
  <si>
    <t xml:space="preserve"> pago de alquiler de espacio máquinas expendedoras snacks y café  por RD$$20,000.00 de parte de VS Solution, SRL  </t>
  </si>
  <si>
    <t>RETENCION 0.10% POR TRASF. VIA LIBRAMIENTOS A PROVEERDORES</t>
  </si>
  <si>
    <t>RETENCION 0.100% POR TRASF. VIA LIBRAMIENTOS A PROVEERDORES</t>
  </si>
  <si>
    <t>Deposito Via Transferencia Fundacion Saint Jude</t>
  </si>
  <si>
    <t>DEPOSITO VIA TRANSF. ARS METASALUD</t>
  </si>
  <si>
    <t>Lic. Andres Garcia Saldoval</t>
  </si>
  <si>
    <t xml:space="preserve"> Dpto. Contabilidad</t>
  </si>
  <si>
    <t>DEPOSITO VIA CHEQUE ARS MONUMENTAL</t>
  </si>
  <si>
    <t xml:space="preserve">DEPOSITO VIA TRANSF. ARS SEMMA </t>
  </si>
  <si>
    <t>DEPOSITO CK.  SOLEO FOOD SERVICES SRL PAGO  RENTA CAFETERIA  CORRESPONDIENTE AL MES DE MAYO</t>
  </si>
  <si>
    <t>DEPOSITO VIA CHEQUE ARS SIMAG (ABEL GONZALEZ)</t>
  </si>
  <si>
    <t>DEPOSITO VIA TRANSF. ARS RESERVAS</t>
  </si>
  <si>
    <t>ULTRALAB</t>
  </si>
  <si>
    <t>AIR LIQUIDE DOMINICANA</t>
  </si>
  <si>
    <t>Cuenta Bancaria No: 1101020010010</t>
  </si>
  <si>
    <t>DEPOSITO VIA TRANSF. ARS CMD</t>
  </si>
  <si>
    <t>5735-1</t>
  </si>
  <si>
    <t>SEAN DOMINICAN, SRL</t>
  </si>
  <si>
    <t>1955 GENERAL BUSINESS, BIENES Y SERVICIOS, SRL</t>
  </si>
  <si>
    <t>RADLAFE GROUP, S.R.L.</t>
  </si>
  <si>
    <t>GLOBAL MEDICA DOMINICANA-GMD-S.A</t>
  </si>
  <si>
    <t>ARGOS FARMACEUTICA, S.R.L.</t>
  </si>
  <si>
    <t>CEPEDA ENCARNACION SERVICIOS DE INGENIERIA,SRL</t>
  </si>
  <si>
    <t>MEGA LABS, SRL</t>
  </si>
  <si>
    <t>AJA SOUTH PRODUCTS COMPANY,SRL</t>
  </si>
  <si>
    <t>GRUPO GOPEZ, SRL</t>
  </si>
  <si>
    <t>VANGUARDIA SALUD, SRL</t>
  </si>
  <si>
    <t>SUPLIMED, SRL</t>
  </si>
  <si>
    <t>SERVIAMED DOMINICANA, SRL</t>
  </si>
  <si>
    <t>VENTAS DIVERSAS FARMAUETICAS, SRL VENDIFAR, SRL</t>
  </si>
  <si>
    <t>SERVICIOS MULTIPLES COMERCIALES SEMCO, S.R.L.</t>
  </si>
  <si>
    <t>HOSPIFAR, S. R. L.</t>
  </si>
  <si>
    <t>GRUPO FARMACEUTICO CAR-M, SRL</t>
  </si>
  <si>
    <t>PORTAFOLIO.DO, S.R.L.</t>
  </si>
  <si>
    <t>REFERENCIA LABORATORIO CLINICO, S.A.</t>
  </si>
  <si>
    <t>BRENMARFA IMPORT, SRL</t>
  </si>
  <si>
    <t>INDUSTRIAS NIGUA, S.A</t>
  </si>
  <si>
    <t>KETTLE SANCHEZ &amp; CO., S.A</t>
  </si>
  <si>
    <t>JF D 24 SERVIC DOMINICANA, SRL</t>
  </si>
  <si>
    <t>VERAS AGRAMONTE INVESTMENTS, SRL</t>
  </si>
  <si>
    <t>MG S GARCIA ESTRADA INVESTMENT GROUP</t>
  </si>
  <si>
    <t>FARMACO QUIMICA NACIONAL, S.A</t>
  </si>
  <si>
    <t>SUPLIGENSA, SRL</t>
  </si>
  <si>
    <t>OBELCA, SRL</t>
  </si>
  <si>
    <t>CONSTRUVIO GROUP, SRL</t>
  </si>
  <si>
    <t>0019-2026</t>
  </si>
  <si>
    <t>0021-2026</t>
  </si>
  <si>
    <t>ROBERT JHON CRUZ</t>
  </si>
  <si>
    <t>MARIELLA CEDANO NUÑEZ</t>
  </si>
  <si>
    <t>Del 01 Al 31 De Agosto   2026</t>
  </si>
  <si>
    <t>NOTA DEBITO POR COBRO TARJETA CREDITO JULIO  2026</t>
  </si>
  <si>
    <t>DEPOSITO VIA TRANSF. ARS YUNEN</t>
  </si>
  <si>
    <t xml:space="preserve">DEPOSITO VIA TRANSF. ARS ASEMAP </t>
  </si>
  <si>
    <t xml:space="preserve">Dp via transferencia por la Sra. Santa Geannis Medrano de León, ayuda Domingo Ramón Antonio Vásquez Ramírez  Récord # 2022/15301 Saldo Aplicación de Quimioterapias (Factura #572203-26  por el monto de RD$1,000.00 
</t>
  </si>
  <si>
    <t xml:space="preserve">Dp cuenta corriente CIPRIANO ROSARIO SEVERINO Récord # 2026/6921 para saldar  inmunohistoquimica tejidos líquidos Factura: 574085-26  por el monto de RD$1,920.00
</t>
  </si>
  <si>
    <t xml:space="preserve">Dp cuenta corriente ZORAIDA POLANCO ORTIZ Récord # 000544 para saldar  inmunohistoquimica tejidos solidos facturada el día 03/06/2026 y modificada el dia 04/08/2026 Factura: 573920-26  por el monto de RD$720.00
</t>
  </si>
  <si>
    <t xml:space="preserve">Dp cuenta corriente Dayimar Coromoto Sojo Carvajal Récord #2024/283 para Abono hospitalización (Ingreso) (presupuesto #05082026-1  por el monto de RD$15,000.00
</t>
  </si>
  <si>
    <t xml:space="preserve">Dp via transferencia por la Sra. Santa Geannis Medrano de León, ayuda   Jeovanny Lachapel de de Jesús  Récord #  2025/11181 Saldo Co-pago PET-CT/ FDG-18 (Factura #155260-26  por el monto de RD$2,000.00
</t>
  </si>
  <si>
    <t xml:space="preserve">Dp via transferencia por la Sra. Santa Geannis Medrano de León, ayuda  María Esperanza Gómez Barrera  Récord # 2021/17605 Saldo Aplicación de Quimioterapias (Factura #575567-26   por el monto de RD$936.00
</t>
  </si>
  <si>
    <t xml:space="preserve">Dp cuenta corriente ELIZANDRA CUEVAS MONTERO Récord: 2023/8174 para Saldode MEDICAMENTOS Factura #575913-26  por el monto de RD$1,806.00
</t>
  </si>
  <si>
    <t xml:space="preserve">Dp via transferencia por la Sra. Santa Geannis Medrano de León, ayuda Francisco Herrera  Récord # 2026/1415 Saldo Co-pago Radioterapias IRMT por sesión Factura #154756-26   por el monto de RD$700.00
</t>
  </si>
  <si>
    <t xml:space="preserve">Dp via transferencia por la Sra. Santa Geannis Medrano de León, ayuda Farah Alexa de León Vargas  Récord # 2023/14518 Saldo Co-pago PET-CT/ FDG-18 (Factura #155681-26   por el monto de RD$2,000.00 
</t>
  </si>
  <si>
    <t xml:space="preserve">Dp cuenta corriente JOHAN YAMIL ESPINAL ABREU Récord # 000544 para saldar  inmunohistoquimica tejidos líquidos facturada577409-26  por el monto de RD$5,000.00 
</t>
  </si>
  <si>
    <t xml:space="preserve">Dp via transferencia por la Sra. Santa Geannis Medrano de León, ayuda Andreina de los Santos  Récord # 2026/5335 Abono ingreso cirugía (Enucleación Quística) (Presupuesto por RD$48,610.00).  por el monto de RD$10,000.00 
</t>
  </si>
  <si>
    <t xml:space="preserve">Dp cuenta corriente HECTOR MONTERO D" OLEO Récord #2017/6784 para saldar  PET/CT F-18 PSMA PROSTATA Factura: 157092-266  por el monto de RD$7,000.00 
</t>
  </si>
  <si>
    <t xml:space="preserve">Dp cuenta corriente JUAN DE LA CRUZ DE LA CRUZ Récord # 000544 para saldar  inmunohistoquimica tejidos solidos Factura: 579491-26  por el monto de RD$1,980.00 
</t>
  </si>
  <si>
    <t xml:space="preserve">Dp cuenta corriente ASHANTY MICHELLE ASCANIO JAVIER Récord #2025/9300 para saldar  PET-CT / FDG-18. Factura: 579543-26  por el monto de RD$8,000.00 
</t>
  </si>
  <si>
    <t xml:space="preserve">Dp via transferencia por la Sra. Santa Geannis Medrano de León, ayuda Dominga Antonia Presinal Castillo  Récord # 2022/15448 Saldo Ecocardiograma Strain (Factura #209987-26  por el monto de RD$1,000.00 
</t>
  </si>
  <si>
    <t xml:space="preserve">Dp via transferencia por la Sra. Santa Geannis Medrano de León, ayudaLis Mari Santana Mota  Récord # 2016/725 Saldo Ecocardiograma Strain (Factura #578522-26  por el monto de RD$1,000.00 
</t>
  </si>
  <si>
    <t xml:space="preserve">Dp via transferencia por la Sra. Santa Geannis Medrano de León, ayuda Benahia Kathernamin Peña Ortiz de Guerrero  Récord # 2023/4216 Saldo Consulta Médico Oncólogo (Factura #210553-26  por el monto de RD250.00
</t>
  </si>
  <si>
    <t>DEPOSITO VIA CHEQUE ARS GMA</t>
  </si>
  <si>
    <t xml:space="preserve">Deposito Via Cheque  #003021  Asoc. Mujeres Solidarias (AMSI) Donacion a la Sra. Altagracia Marisol Martinez, para procesos medicos por el monto de RD$2,447.10 </t>
  </si>
  <si>
    <t xml:space="preserve">Dp cuenta corriente ELIZABETH BAUTISTA RAMIREZ Récord # 2026/7293 para saldar CONSULTA ESPECIALIZADA Factura:580248-26  por el monto de RD$500.00 
</t>
  </si>
  <si>
    <t xml:space="preserve">Dp via transferencia por la Sra. Santa Geannis Medrano de León, ayuda  Iván Alexander Feliz Ramírez  Récord # 2024/9076 Saldo Ecocardiograma Strain (Factura #580018-26  por el monto de RD$1,500.00 
</t>
  </si>
  <si>
    <t xml:space="preserve">Dp via transferencia por la Sra. Santa Geannis Medrano de León, ayuda  Natividad Altagracia Arias Carmona de Estevez  Récord #  2024/8810 Saldo Ecocardiograma Strain (Factura #212149-26  por el monto de RD$1,000.00 
</t>
  </si>
  <si>
    <t xml:space="preserve">Dp via transferencia por la Sra. Santa Geannis Medrano de León, ayuda Jade Zoray Genao Cornelio  Récord # 2025/11837 Saldo Hospitalización (Factura #493345-26  por el monto de RD$3,600.00 
</t>
  </si>
  <si>
    <t xml:space="preserve">Dp Via Transferencia de  ANYELA ERNESTINA PEREZ CARMONA Récord # 2026/1692 para sABONO DE GASTOS DE HOSPITALIZACION PARA SU SALIDA ( FALLECIDA).
Factura:  N/A CARTA DE INTERES  por el monto de RD$6,819.00
</t>
  </si>
  <si>
    <t xml:space="preserve">Dp via transferencia por la Sra. Santa Geannis Medrano de León, ayuda  Julia Brito  Récord #  2017/13939 Saldo Aplicación de Quimioterapias (Factura #581525-26  por el monto de RD$650.00
</t>
  </si>
  <si>
    <t xml:space="preserve">Dp via transferencia por la Sra. Santa Geannis Medrano de León, ayuda Milagros Genoveva Hurtado García  Récord # 2026/3138 Abono medicamento Letrozol 2.5 Oral (Presupuesto #69373  por el monto de RD$2,000.00 
</t>
  </si>
  <si>
    <t xml:space="preserve">Dp cuenta corriente FREDESVINDA CASTILLO PIÑA Récord #2026/892 para saldar factura de MEDICAMENTOS. VOLUNTARIADO BANRESERVAS INC.
Factura: N/A (PRESUPUESTO)  por el monto de RD$13,966.00  
</t>
  </si>
  <si>
    <t>NOTA DEBITO POR COBRO TARJETA CREDITO AMERICAN EXPRESS</t>
  </si>
  <si>
    <t>DEPOSITO VIA TRANSF. ARS ASEMAP</t>
  </si>
  <si>
    <t xml:space="preserve">Dp cuenta corriente Yeremy Arquímedes Paulino Cuevas Récord #2026/7393 para saldarbiopsia tomodirigida de pulmón Factura: 000158562-26  por el monto de RD$10,000.00
</t>
  </si>
  <si>
    <t xml:space="preserve">Dp cuenta corriente PLINIA ENCANACION BERIGUETERécord #2020/4701 para saldar factura de MEDICAMENTOS Factura: 000587067 por el monto de RD$1,260.00  
</t>
  </si>
  <si>
    <t>2026-6189-1</t>
  </si>
  <si>
    <t>2026-6187-1</t>
  </si>
  <si>
    <t>2026-6198-1</t>
  </si>
  <si>
    <t>2026-6200-1</t>
  </si>
  <si>
    <t>2026-6185-1</t>
  </si>
  <si>
    <t>2026-6202-1</t>
  </si>
  <si>
    <t>2026-6213-1</t>
  </si>
  <si>
    <t>2026-6215-1</t>
  </si>
  <si>
    <t>2026-6217-1</t>
  </si>
  <si>
    <t>2026-6219-1</t>
  </si>
  <si>
    <t>2026-6244-1</t>
  </si>
  <si>
    <t>2026-6237-1</t>
  </si>
  <si>
    <t>2026-6233-1</t>
  </si>
  <si>
    <t>2026-6246-1</t>
  </si>
  <si>
    <t>2026-6243-1</t>
  </si>
  <si>
    <t>2026-6241-1</t>
  </si>
  <si>
    <t>2026-6267-1</t>
  </si>
  <si>
    <t>2026-6255-1</t>
  </si>
  <si>
    <t>2026-6257-1</t>
  </si>
  <si>
    <t>2026-6275-1</t>
  </si>
  <si>
    <t>2026-6263-1</t>
  </si>
  <si>
    <t>2026-6265-1</t>
  </si>
  <si>
    <t>2026-6269-1</t>
  </si>
  <si>
    <t>2026-6271-1</t>
  </si>
  <si>
    <t>2026-6273-1</t>
  </si>
  <si>
    <t>2026-6261-1</t>
  </si>
  <si>
    <t>2026-6277-1</t>
  </si>
  <si>
    <t>2026-6285-1</t>
  </si>
  <si>
    <t>2026-6287-1</t>
  </si>
  <si>
    <t>2026-6289-1</t>
  </si>
  <si>
    <t>2026-6291-1</t>
  </si>
  <si>
    <t>2026-6293-1</t>
  </si>
  <si>
    <t>2026-6295-1</t>
  </si>
  <si>
    <t>2026-6297-1</t>
  </si>
  <si>
    <t>2026-6301-1</t>
  </si>
  <si>
    <t>2026-6312-1</t>
  </si>
  <si>
    <t>2026-6299-1</t>
  </si>
  <si>
    <t>2026-6314-1</t>
  </si>
  <si>
    <t>2026-6310-1</t>
  </si>
  <si>
    <t>2026-6318-1</t>
  </si>
  <si>
    <t>2026-6308-1</t>
  </si>
  <si>
    <t>2026-6306-1</t>
  </si>
  <si>
    <t>2026-6316-1</t>
  </si>
  <si>
    <t>2026-6333-1</t>
  </si>
  <si>
    <t>2026-6335-1</t>
  </si>
  <si>
    <t>2026-6337-1</t>
  </si>
  <si>
    <t>2026-6325-1</t>
  </si>
  <si>
    <t>2026-6331-1</t>
  </si>
  <si>
    <t>2026-6349-1</t>
  </si>
  <si>
    <t>2026-6382-1</t>
  </si>
  <si>
    <t>2026-6354-1</t>
  </si>
  <si>
    <t xml:space="preserve">2026-6364-1 </t>
  </si>
  <si>
    <t>2026-6360-1</t>
  </si>
  <si>
    <t>2026-6362-1</t>
  </si>
  <si>
    <t>2026-6366-1</t>
  </si>
  <si>
    <t>2026-6373-1</t>
  </si>
  <si>
    <t>2026-6375-1</t>
  </si>
  <si>
    <t>2026-6378-1</t>
  </si>
  <si>
    <t>2026-6380-1</t>
  </si>
  <si>
    <t>2026-6386-1</t>
  </si>
  <si>
    <t>2026-6384-1</t>
  </si>
  <si>
    <t>2026-6388-1</t>
  </si>
  <si>
    <t>2026-6390-1</t>
  </si>
  <si>
    <t>2026-6402-1</t>
  </si>
  <si>
    <t>2026-6395-1</t>
  </si>
  <si>
    <t>2026-6397-1</t>
  </si>
  <si>
    <t>2026-6424-1</t>
  </si>
  <si>
    <t>2026-6425-1</t>
  </si>
  <si>
    <t>2026-6431-1</t>
  </si>
  <si>
    <t>2026-6429-1</t>
  </si>
  <si>
    <t>2026-6440-1</t>
  </si>
  <si>
    <t>2026-6442-1</t>
  </si>
  <si>
    <t>2026-6444-1</t>
  </si>
  <si>
    <t>2026-6448-1</t>
  </si>
  <si>
    <t>2026-6446-1</t>
  </si>
  <si>
    <t>2026-6433-1</t>
  </si>
  <si>
    <t>2026-6436-1</t>
  </si>
  <si>
    <t>2026-6468-1</t>
  </si>
  <si>
    <t>2026-6470-1</t>
  </si>
  <si>
    <t>2026-6473-1</t>
  </si>
  <si>
    <t>2026-6475-1</t>
  </si>
  <si>
    <t>2026-6479-1</t>
  </si>
  <si>
    <t>2026-6463-1</t>
  </si>
  <si>
    <t>2026-6459-1</t>
  </si>
  <si>
    <t>2026-6452-1</t>
  </si>
  <si>
    <t>2026-6451-1</t>
  </si>
  <si>
    <t>2026-6466-1</t>
  </si>
  <si>
    <t>2026-6483-1</t>
  </si>
  <si>
    <t>2026-6481-1</t>
  </si>
  <si>
    <t>2026-6497-1</t>
  </si>
  <si>
    <t>2026-6495-1</t>
  </si>
  <si>
    <t>2026-6499-1</t>
  </si>
  <si>
    <t>2026-6505-1</t>
  </si>
  <si>
    <t>2026-6503-1</t>
  </si>
  <si>
    <t>2026-6507-1</t>
  </si>
  <si>
    <t>2026-6518-1</t>
  </si>
  <si>
    <t>2026-6514-1</t>
  </si>
  <si>
    <t>2026-6524-1</t>
  </si>
  <si>
    <t>2026-6510-1</t>
  </si>
  <si>
    <t>2026-6541-1</t>
  </si>
  <si>
    <t>2026-6567-1</t>
  </si>
  <si>
    <t>2026-6565-1</t>
  </si>
  <si>
    <t>2026-6529-1</t>
  </si>
  <si>
    <t>2026-6537-1</t>
  </si>
  <si>
    <t>2026-6580-1</t>
  </si>
  <si>
    <t>2026-6583-1</t>
  </si>
  <si>
    <t>2026-6585-1</t>
  </si>
  <si>
    <t>2026-6602-1</t>
  </si>
  <si>
    <t>2026-6604-1</t>
  </si>
  <si>
    <t>2026-6547-1</t>
  </si>
  <si>
    <t>2026-6606-1</t>
  </si>
  <si>
    <t>6231-1</t>
  </si>
  <si>
    <t>2026-6613-1</t>
  </si>
  <si>
    <t>2026-6615-1</t>
  </si>
  <si>
    <t>2026-6617-1</t>
  </si>
  <si>
    <t>2026-6619-1</t>
  </si>
  <si>
    <t>2026-6621-1</t>
  </si>
  <si>
    <t>2026-6625-1</t>
  </si>
  <si>
    <t>2026-6672-1</t>
  </si>
  <si>
    <t>2026-6671-1</t>
  </si>
  <si>
    <t>2026-6654-1</t>
  </si>
  <si>
    <t>2026-6716-1</t>
  </si>
  <si>
    <t>2026-6713-1</t>
  </si>
  <si>
    <t>2026-6719-1</t>
  </si>
  <si>
    <t>2026-6724-1</t>
  </si>
  <si>
    <t>2026-6730-1</t>
  </si>
  <si>
    <t>2026-6732-1</t>
  </si>
  <si>
    <t>2026-6727-1</t>
  </si>
  <si>
    <t>2026-6734-1</t>
  </si>
  <si>
    <t>2026-6736-1</t>
  </si>
  <si>
    <t>2026-6738-1</t>
  </si>
  <si>
    <t>2026-6752-1</t>
  </si>
  <si>
    <t>2026-6725-1</t>
  </si>
  <si>
    <t>2026-6753-1</t>
  </si>
  <si>
    <t>2026-6754-1</t>
  </si>
  <si>
    <t>2026-6808-1</t>
  </si>
  <si>
    <t>2026-6805-1</t>
  </si>
  <si>
    <t>2026-6799-1</t>
  </si>
  <si>
    <t>2026-6803-1</t>
  </si>
  <si>
    <t>2026-6801-1</t>
  </si>
  <si>
    <t>2026-6843-1</t>
  </si>
  <si>
    <t>2026-6845-1</t>
  </si>
  <si>
    <t>2026-6834-1</t>
  </si>
  <si>
    <t>2026-6839-1</t>
  </si>
  <si>
    <t>2026-6849-1</t>
  </si>
  <si>
    <t>2026-6854-1</t>
  </si>
  <si>
    <t>2026-6876-1</t>
  </si>
  <si>
    <t>XXXXXX</t>
  </si>
  <si>
    <t>2026-6890-1</t>
  </si>
  <si>
    <t>2026-6882-1</t>
  </si>
  <si>
    <t>2026-6885-1</t>
  </si>
  <si>
    <t>2026-6896-1</t>
  </si>
  <si>
    <t>2026-6903-1</t>
  </si>
  <si>
    <t>2026-6883-1</t>
  </si>
  <si>
    <t>2026-6901-1</t>
  </si>
  <si>
    <t>2026-6907-1</t>
  </si>
  <si>
    <t>2026-6909-1</t>
  </si>
  <si>
    <t>2026-6911-1</t>
  </si>
  <si>
    <t>2026-6913-1</t>
  </si>
  <si>
    <t>2026-6915-1</t>
  </si>
  <si>
    <t>2026-6917-1</t>
  </si>
  <si>
    <t>2026-6921-1</t>
  </si>
  <si>
    <t>2026-6947-1</t>
  </si>
  <si>
    <t>2026-6893-1</t>
  </si>
  <si>
    <t>2026-6925-1</t>
  </si>
  <si>
    <t>2026-6945-1</t>
  </si>
  <si>
    <t>2026-6943-1</t>
  </si>
  <si>
    <t>2026-6980-1</t>
  </si>
  <si>
    <t>2026-6973-1</t>
  </si>
  <si>
    <t>2026-6951-1</t>
  </si>
  <si>
    <t>2026-6949-1</t>
  </si>
  <si>
    <t>2026-6965-1</t>
  </si>
  <si>
    <t>2026-7000-1</t>
  </si>
  <si>
    <t>2026-7005-1</t>
  </si>
  <si>
    <t>2026-7055-1</t>
  </si>
  <si>
    <t>2026-7057-1</t>
  </si>
  <si>
    <t>2026-7007-1</t>
  </si>
  <si>
    <t>2026-7033-1</t>
  </si>
  <si>
    <t>2026-7035-1</t>
  </si>
  <si>
    <t>2026-7037-1</t>
  </si>
  <si>
    <t>2026-7031-1</t>
  </si>
  <si>
    <t>2026-7103-1</t>
  </si>
  <si>
    <t>2026-7081-1</t>
  </si>
  <si>
    <t>2026-7083-1</t>
  </si>
  <si>
    <t>2026-7101-1</t>
  </si>
  <si>
    <t>2026-7086-1</t>
  </si>
  <si>
    <t>2026-7088-1</t>
  </si>
  <si>
    <t>2026-7090-1</t>
  </si>
  <si>
    <t>2026-7096-1</t>
  </si>
  <si>
    <t>2026-634-1</t>
  </si>
  <si>
    <t>LINAMED, SRL</t>
  </si>
  <si>
    <t>PAÑALERA DEL SUR, PAÑASUR, SRL</t>
  </si>
  <si>
    <t>INVERSIONES ND &amp; ASOCIADOS, S.R.L</t>
  </si>
  <si>
    <t>C &amp; S TIANMU CORP</t>
  </si>
  <si>
    <t>SEAN DOMINICANA</t>
  </si>
  <si>
    <t>CARECHEM DOMINICANA, S.R.L.</t>
  </si>
  <si>
    <t>AMIPHARMA DOMINICANA, S. R. L.</t>
  </si>
  <si>
    <t>LAMBDA DIAGNOSTICOS, S.R.L.</t>
  </si>
  <si>
    <t>MAPFRE SALUD ARS, S.A.</t>
  </si>
  <si>
    <t>SEGURO NACIONAL DE SALUD (SENASA)</t>
  </si>
  <si>
    <t>EFIITSA, EIRL</t>
  </si>
  <si>
    <t>HUMAN PCG, S.R.L.</t>
  </si>
  <si>
    <t>AGUA PLANETA AZUL, S.A.</t>
  </si>
  <si>
    <t>DUBAMED SRL</t>
  </si>
  <si>
    <t xml:space="preserve">GRUPO BARCHI, SRL </t>
  </si>
  <si>
    <t>AC BIOMATERIALES DOMINICANOS, SRL</t>
  </si>
  <si>
    <t>CARY INDUSTRIAL, S.A.</t>
  </si>
  <si>
    <t>INSUPLAYSER, SRL</t>
  </si>
  <si>
    <t>EPX DOMINICANA, S.R.L.</t>
  </si>
  <si>
    <t>HIDROMED, S. R. L.</t>
  </si>
  <si>
    <t>AGROGLOBAL EXPORT E IMPORT, S.R.L.</t>
  </si>
  <si>
    <t>SUED &amp; FARGESA, S. R. L.</t>
  </si>
  <si>
    <t>LUIS E BETANCES R &amp; CO, S.A.S</t>
  </si>
  <si>
    <t>HUMANO SEGUROS, S.A.</t>
  </si>
  <si>
    <t>MAREL MEDICAL, S.R.L.</t>
  </si>
  <si>
    <t>PROPANO Y DERIVADOS, S. A.</t>
  </si>
  <si>
    <t>CORPORACION DEL ACUEDUCTO Y ALCANTARILLADO DE SANTO DOMINGO (CAASD)</t>
  </si>
  <si>
    <t>MEDLATIN DOMINICANA, EIRL</t>
  </si>
  <si>
    <t>NABAL SERVICES</t>
  </si>
  <si>
    <t>OFFITEK SRL</t>
  </si>
  <si>
    <t>MACROTECH FARMACEUTICA, SRL</t>
  </si>
  <si>
    <t>ENDO SERV, SRL</t>
  </si>
  <si>
    <t>METRO TECNOLOGIA (METROTEC), SRL</t>
  </si>
  <si>
    <t>SEVEN PHARMA DR</t>
  </si>
  <si>
    <t>MCMONY HOLDING, SRL</t>
  </si>
  <si>
    <t>PRODUCTOS MEDICOS Y QUIRURGICOS (PROMEDICA)</t>
  </si>
  <si>
    <t>GRUPO CHEMPIONY, SRL</t>
  </si>
  <si>
    <t>PABLO YARODI DE JESUS</t>
  </si>
  <si>
    <t xml:space="preserve">CENTRO DOMINICANO DE TECNOLOGIA CIENTIFICA </t>
  </si>
  <si>
    <t>DOCTORES MALLEN GUERRA SA</t>
  </si>
  <si>
    <t>AIR LIQUIDE DOMINICANA, S.A.S.</t>
  </si>
  <si>
    <t>OSCAR A. RENTA NEGRON, SA</t>
  </si>
  <si>
    <t>BIO-NUCLEAR</t>
  </si>
  <si>
    <t xml:space="preserve">INTESOL CORPORATION </t>
  </si>
  <si>
    <t>DECO SERVICIOS OYB, SRL</t>
  </si>
  <si>
    <t>DURANMA PROYECTOS ELECTROMECANICOS Y MANTENIMIENTO INTEGRAL</t>
  </si>
  <si>
    <t>JEAN CARLOS BASULTO</t>
  </si>
  <si>
    <t>PHARMACEUTICAL TECHNOLOGY</t>
  </si>
  <si>
    <t>SUPLIDORA NACIONAL DE TECNOLOGIA</t>
  </si>
  <si>
    <t>RENT A EQUIPO MUESES</t>
  </si>
  <si>
    <t>LABORATORIOS DR COLLADO</t>
  </si>
  <si>
    <t>ACTUALIDADES VD</t>
  </si>
  <si>
    <t>JCP SERVICIOS DE PROTECCION CONTRA INCENDIOS, SRL</t>
  </si>
  <si>
    <t>MEDIGITRON INTERNATIONAL ,SRL</t>
  </si>
  <si>
    <t>DISTRIBUIDORA QUEZADA &amp; JIMENEZ SRL</t>
  </si>
  <si>
    <t>VALPROYECTS</t>
  </si>
  <si>
    <t>BRISAS DEL MAR TRUCKING</t>
  </si>
  <si>
    <t>DHL DOMINICANA SRL</t>
  </si>
  <si>
    <t>NOMINA HORAS EXTRAS MAYO  2026, FONDO GENERAL</t>
  </si>
  <si>
    <t>GRUPO ASTRO SRL</t>
  </si>
  <si>
    <t>ALIANZA INNOVADORA DE SERVICIOS AMBIENTAÑES</t>
  </si>
  <si>
    <t>GRUPO DOMATI ELECTRIC</t>
  </si>
  <si>
    <t>GENERICOS DEL CARIBE</t>
  </si>
  <si>
    <t xml:space="preserve">GTG INDUSTRIAL </t>
  </si>
  <si>
    <t>INSOCORP</t>
  </si>
  <si>
    <t>SUED &amp; FARGESA, S.A</t>
  </si>
  <si>
    <t>PROLIMDES COMERCIAL</t>
  </si>
  <si>
    <t>INSTITUTO NACIONAL DE ADMINISTRACION PUBLICA (INAP)</t>
  </si>
  <si>
    <t>DK PETROLEUM, SRL</t>
  </si>
  <si>
    <t>J GASSO GASSO</t>
  </si>
  <si>
    <t>DOUBLE CORE ENTERPRISE, SRL</t>
  </si>
  <si>
    <t xml:space="preserve">DEPOSITO VIA TRANSF. DE CUENTA 3001, TRANSLADO DE FONDOS PARA ANTICIPO FINANCIEROS CUENTA ESPECIAL
NOTA DE INTERES: SE ESPERA RESPUESTA EN RELACION AL PROCESO RELACIONADO A LA TRANSFERENCIA DE FONDOS PARA LA CUENTA DEL FONDO REPONIBLE </t>
  </si>
  <si>
    <t>INVERSIONES FURO</t>
  </si>
  <si>
    <t>SARAPE, SRL</t>
  </si>
  <si>
    <t>MAX COMERCIAL, SRL</t>
  </si>
  <si>
    <t>FARACH</t>
  </si>
  <si>
    <t>HOSPIFAR, S.R.L</t>
  </si>
  <si>
    <t>SUFERDOM</t>
  </si>
  <si>
    <t>PEREZ BARROSO, SRL</t>
  </si>
  <si>
    <t>TECNIMEDICA, SRL</t>
  </si>
  <si>
    <t>BAAM &amp; ASOCIADOS, SRL</t>
  </si>
  <si>
    <t>REINTEGRO TRANSACCION POR ANULACION DE LIBRAMIENTO DIMEDOM EE DIAGNOSTICOS MEDICOS DOMINICANOS, S.R.L. 1704-1 VENCIMIENTO DE PLAZO  DEL 26/02/2026 POR EL MONTO DE RD$21,240.00</t>
  </si>
  <si>
    <t>REINTEGRO TRANSACCION POR ANULACION DE LIBRAMIENTO SALDENT INTERNACIONAL, SRL 1714-1 VENCIMIENTO DE PLAZO  DEL 26/02/2026 POR EL MONTO DE RD$90,000.00</t>
  </si>
  <si>
    <t>REINTEGRO TRANSACCION POR ANULACION DE LIBRAMIENTO DIMEDOM EE DIAGNOSTICOS MEDICOS DOMINICANOS, S.R.L. 1706-1 VENCIMIENTO DE PLAZO  DEL 26/02/2026 POR EL MONTO DE RD$91,332.00</t>
  </si>
  <si>
    <t>REINTEGRO TRANSACCION POR ANULACION DE LIBRAMIENTO FARACH, S. A. 1756-1 VENCIMIENTO DE PLAZO  DEL 26/02/2026 POR EL MONTO DE RD$80,400.00</t>
  </si>
  <si>
    <t>REINTEGRO TRANSACCION POR ANULACION DE LIBRAMIENTO FARACH, S. A. 1759-1 VENCIMIENTO DE PLAZO  DEL 26/02/2026 POR EL MONTO DE RD$60,510.00</t>
  </si>
  <si>
    <t>REINTEGRO TRANSACCION POR ANULACION DE LIBRAMIENTO FARMACO QUIMICA NACIONAL 1396-1 VENCIMIENTO DE PLAZO  DEL 26/02/2026 POR EL MONTO DE RD$315,699.62</t>
  </si>
  <si>
    <t>JORSA MULTISERVICES, S.R.L.</t>
  </si>
  <si>
    <t>PAGO IMPUESTO 0.20%</t>
  </si>
  <si>
    <t>0022-2026</t>
  </si>
  <si>
    <t>MARILU BATISTA OGANDO</t>
  </si>
  <si>
    <t>0023-2026</t>
  </si>
  <si>
    <t>OLGA LIDIA GENAO GENAO DE PAREDES</t>
  </si>
  <si>
    <t>0024-2026</t>
  </si>
  <si>
    <t>ROSANDRA BRITO PAYERO</t>
  </si>
  <si>
    <t>0025-2026</t>
  </si>
  <si>
    <t>ELEODORO REINOSO DEL ORBE</t>
  </si>
  <si>
    <t>0026-2026</t>
  </si>
  <si>
    <t>MIGUEL RAFAEL NAVARRO MENDEZ</t>
  </si>
  <si>
    <t>0027-2026</t>
  </si>
  <si>
    <t>EMISION DE CHEQUE ADMINISTRATIVO, ESTE SERA UTILIZADO PARA LIQUIDAR UNA SOLICITUD DE DEVOLUCION A PACIENTE.</t>
  </si>
  <si>
    <t xml:space="preserve">  COMISION POR COMPRA DE CHEQUE ADMINISTRATIVO TRANSFERENCIA 0027-2026</t>
  </si>
  <si>
    <t>DEVOLUCION FONDOS POR SUBSIDIOS DE ENFERMEDAD COMUN CORRESPONDIENTE AL MES DE JULIO 2026</t>
  </si>
  <si>
    <t>DEVOLUCION FONDOS POR SUBSIDIOS DE MATERNIDAD  COMUN CORRESPONDIENTE AL MES DE JULIO 2026</t>
  </si>
  <si>
    <t xml:space="preserve">
ASIGNACION PRESUPUESTARIA PARA PAGO NOMINAS  POR EL MONTO DE RD$71,769,237.00
ASIGNACION PRESUPUESTARIA PARA GASTOS 1,010,358.75
</t>
  </si>
  <si>
    <t>DEPOSITO VIA TRANSF. MINISTERIO DE SALUD PUBLICA</t>
  </si>
  <si>
    <t>ASIGANCION CUOTA DE PAGO DESDE CTA 2000 A 2001</t>
  </si>
  <si>
    <t>ASIGNACION PRESUPUESTARIA PARA GASTOS</t>
  </si>
  <si>
    <t>2026-6393-1</t>
  </si>
  <si>
    <t>ALTICE DOMINICANA</t>
  </si>
  <si>
    <t>2026-6450-1</t>
  </si>
  <si>
    <t>NEXT DOMINICANA, SA.</t>
  </si>
  <si>
    <t>6408-1</t>
  </si>
  <si>
    <t>RETENCION ISR SALARIAL POR TRASF. VIA LIBRAMIENTOS NOMINA</t>
  </si>
  <si>
    <t>NOMINA PERSONAL CARÁCTER EVENTUAL   AGOSTO   2026 FG</t>
  </si>
  <si>
    <t>6410-1</t>
  </si>
  <si>
    <t>NOMINA COMPENSACION MIILITAR  AGOSTO  2026, FONDO GENERAL</t>
  </si>
  <si>
    <t>6412-1</t>
  </si>
  <si>
    <t>NOMINA ADICIONAL  PERSONAL CARÁCTER TEMPORAL AGOSTO 2026 FG</t>
  </si>
  <si>
    <t>6414-1</t>
  </si>
  <si>
    <t>NOMINA  PERSONAL CARÁCTER TEMPORAL (CICLOTRON) AGOSTO  2026 FONDO GENERAL</t>
  </si>
  <si>
    <t>6416-1</t>
  </si>
  <si>
    <t>NOMINA COMPENSACION ESPECIAL  I AGOSTO  2026 FONDO GENERAL</t>
  </si>
  <si>
    <t>6419-1</t>
  </si>
  <si>
    <t>NOMINA PERSONAL CARÁCTER EVENTUAL  EXTRANJEROS  AGOSTO   2026 FG</t>
  </si>
  <si>
    <t>6421-1</t>
  </si>
  <si>
    <t>NOMINA  PERSONAL CARÁCTER FIJO ONCOPEDIATRICO AGOSTO   2026 FONDO GENERAL</t>
  </si>
  <si>
    <t>6423-1</t>
  </si>
  <si>
    <t>NOMINA  PERSONAL CARÁCTER FIJO   AGOSTO 2026 FONDO GENERAL</t>
  </si>
  <si>
    <t>6465-1</t>
  </si>
  <si>
    <t>NOMINA  PERSONAL CARÁCTER TEMPORAL AGOSTO  2026 FONDO GENERAL</t>
  </si>
  <si>
    <t>2026-6995-1</t>
  </si>
  <si>
    <t xml:space="preserve">COMPAñIA DOM DE TELEFONOS </t>
  </si>
  <si>
    <t>2026-7027-1</t>
  </si>
  <si>
    <t>6984-1</t>
  </si>
  <si>
    <t>NOMINA  PRIMA POR ANTIGÜEDAD AGOSTO  2026 FONDO GENERAL</t>
  </si>
  <si>
    <t>6954-1</t>
  </si>
  <si>
    <t>NOMINA VACACIONES NO DISFRUTADAS EX COLABORADOR JULIO  2026, FONDO GENERAL</t>
  </si>
  <si>
    <t>6956-1</t>
  </si>
  <si>
    <t>NOMINA INDEMNIZACION EX COLABORADORES  JULIO  2026, FONDO GENERAL</t>
  </si>
  <si>
    <t>REINTEGRO TRANSFERENCIA 0019-2026 POR ERROR EN CUENTA AL MOMENTO DE EJECUTAR EL PAGO  ROBERT JHON   DEL 20/07/2026 POR EL MONTO DE RD$7,200.00
NOTA DE INTERES: ESTA TRANSFERENCIA SE REINTEGRA  EN EL MES DE AGOSTO PORQUE FUERON PAGADAS POR ERROR EN OTRA CUENTA , YA SE HA INFORMADO DEL CASO EN VARIAS OCASIONES.</t>
  </si>
  <si>
    <t>REINTEGRO TRANSFERENCIA 0021-2026 POR ERROR EN CUENTA AL MOMENTO DE EJECUTAR EL PAGO  MARIELLA CEDANO NUÑEZ   DEL 20/07/2026 POR EL MONTO DE RD$1,800.00
NOTA DE INTERES: ESTA TRANSFERENCIA SE REINTEGRA  EN EL MES DE AGOSTO PORQUE FUERON PAGADAS POR ERROR EN OTRA CUENTA , YA SE HA INFORMADO DEL CASO EN VARIAS OCASIONES.</t>
  </si>
  <si>
    <t>Repisicion Fondo de Anticipo Financiero Reponible Institucional, desde la cuenta 3001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</si>
</sst>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9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65" fontId="12" fillId="0" borderId="7" xfId="0" applyNumberFormat="1" applyFont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2" fillId="0" borderId="4" xfId="0" applyFont="1" applyBorder="1" applyAlignment="1">
      <alignment vertical="center" wrapText="1"/>
    </xf>
    <xf numFmtId="4" fontId="13" fillId="3" borderId="0" xfId="0" applyNumberFormat="1" applyFont="1" applyFill="1" applyAlignment="1">
      <alignment horizontal="center" vertical="center"/>
    </xf>
    <xf numFmtId="4" fontId="13" fillId="3" borderId="0" xfId="0" applyNumberFormat="1" applyFont="1" applyFill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9" fillId="0" borderId="28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22" fillId="0" borderId="31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Border="1" applyAlignment="1">
      <alignment horizontal="left" vertical="center" wrapText="1"/>
    </xf>
    <xf numFmtId="0" fontId="23" fillId="0" borderId="15" xfId="0" applyFont="1" applyBorder="1" applyAlignment="1">
      <alignment horizontal="center"/>
    </xf>
    <xf numFmtId="0" fontId="23" fillId="0" borderId="2" xfId="0" applyFont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/>
    </xf>
    <xf numFmtId="0" fontId="23" fillId="0" borderId="2" xfId="0" applyFont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/>
    </xf>
    <xf numFmtId="165" fontId="23" fillId="0" borderId="11" xfId="0" applyNumberFormat="1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4" fontId="5" fillId="3" borderId="0" xfId="0" applyNumberFormat="1" applyFont="1" applyFill="1" applyAlignment="1">
      <alignment horizontal="center" vertical="center"/>
    </xf>
    <xf numFmtId="4" fontId="5" fillId="3" borderId="0" xfId="0" applyNumberFormat="1" applyFont="1" applyFill="1" applyAlignment="1">
      <alignment horizontal="right" vertical="center"/>
    </xf>
    <xf numFmtId="0" fontId="23" fillId="0" borderId="2" xfId="0" applyFont="1" applyBorder="1" applyAlignment="1">
      <alignment horizontal="left" vertical="center" wrapText="1"/>
    </xf>
    <xf numFmtId="14" fontId="12" fillId="0" borderId="4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5" fontId="13" fillId="0" borderId="6" xfId="0" applyNumberFormat="1" applyFont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165" fontId="13" fillId="0" borderId="10" xfId="0" applyNumberFormat="1" applyFont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3" fontId="12" fillId="0" borderId="11" xfId="1" applyFont="1" applyFill="1" applyBorder="1"/>
    <xf numFmtId="14" fontId="12" fillId="0" borderId="11" xfId="0" applyNumberFormat="1" applyFont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/>
    </xf>
    <xf numFmtId="43" fontId="23" fillId="0" borderId="32" xfId="1" applyFont="1" applyFill="1" applyBorder="1"/>
    <xf numFmtId="0" fontId="13" fillId="0" borderId="9" xfId="0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Border="1" applyAlignment="1">
      <alignment horizontal="center" vertical="center" wrapText="1"/>
    </xf>
    <xf numFmtId="165" fontId="12" fillId="0" borderId="18" xfId="0" applyNumberFormat="1" applyFont="1" applyBorder="1" applyAlignment="1">
      <alignment horizontal="left" vertical="center" wrapText="1"/>
    </xf>
    <xf numFmtId="43" fontId="6" fillId="3" borderId="0" xfId="1" applyFont="1" applyFill="1" applyAlignment="1">
      <alignment vertical="center"/>
    </xf>
    <xf numFmtId="4" fontId="24" fillId="4" borderId="3" xfId="0" applyNumberFormat="1" applyFont="1" applyFill="1" applyBorder="1" applyAlignment="1">
      <alignment vertical="center"/>
    </xf>
    <xf numFmtId="4" fontId="24" fillId="4" borderId="33" xfId="0" applyNumberFormat="1" applyFont="1" applyFill="1" applyBorder="1" applyAlignment="1">
      <alignment vertical="center"/>
    </xf>
    <xf numFmtId="4" fontId="24" fillId="4" borderId="34" xfId="0" applyNumberFormat="1" applyFont="1" applyFill="1" applyBorder="1" applyAlignment="1">
      <alignment vertical="center"/>
    </xf>
    <xf numFmtId="43" fontId="24" fillId="4" borderId="35" xfId="1" applyFont="1" applyFill="1" applyBorder="1" applyAlignment="1">
      <alignment vertical="center"/>
    </xf>
    <xf numFmtId="0" fontId="23" fillId="0" borderId="11" xfId="0" applyFont="1" applyBorder="1" applyAlignment="1">
      <alignment vertical="center" wrapText="1"/>
    </xf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14" fontId="12" fillId="0" borderId="11" xfId="0" applyNumberFormat="1" applyFont="1" applyBorder="1" applyAlignment="1">
      <alignment horizontal="left" wrapText="1"/>
    </xf>
    <xf numFmtId="0" fontId="27" fillId="3" borderId="0" xfId="0" applyFont="1" applyFill="1" applyAlignment="1">
      <alignment vertical="top"/>
    </xf>
    <xf numFmtId="0" fontId="27" fillId="3" borderId="0" xfId="0" applyFont="1" applyFill="1" applyAlignment="1">
      <alignment horizontal="center" vertical="top" wrapText="1"/>
    </xf>
    <xf numFmtId="0" fontId="6" fillId="3" borderId="31" xfId="0" applyFont="1" applyFill="1" applyBorder="1" applyAlignment="1">
      <alignment horizontal="center" vertical="center"/>
    </xf>
    <xf numFmtId="43" fontId="23" fillId="0" borderId="32" xfId="1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165" fontId="12" fillId="3" borderId="9" xfId="0" applyNumberFormat="1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vertical="center" wrapText="1"/>
    </xf>
    <xf numFmtId="43" fontId="19" fillId="0" borderId="9" xfId="1" applyFont="1" applyFill="1" applyBorder="1" applyAlignment="1">
      <alignment vertical="center" wrapText="1"/>
    </xf>
    <xf numFmtId="0" fontId="13" fillId="0" borderId="36" xfId="0" applyFont="1" applyBorder="1" applyAlignment="1">
      <alignment horizontal="center" vertical="center"/>
    </xf>
    <xf numFmtId="165" fontId="12" fillId="0" borderId="36" xfId="0" applyNumberFormat="1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165" fontId="12" fillId="0" borderId="36" xfId="0" applyNumberFormat="1" applyFont="1" applyBorder="1" applyAlignment="1">
      <alignment horizontal="center" vertical="center" wrapText="1"/>
    </xf>
    <xf numFmtId="43" fontId="19" fillId="0" borderId="36" xfId="1" applyFont="1" applyFill="1" applyBorder="1" applyAlignment="1">
      <alignment vertical="center"/>
    </xf>
    <xf numFmtId="43" fontId="12" fillId="0" borderId="36" xfId="1" applyFont="1" applyFill="1" applyBorder="1" applyAlignment="1">
      <alignment horizontal="right" vertical="center"/>
    </xf>
    <xf numFmtId="165" fontId="12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165" fontId="12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3" fontId="19" fillId="0" borderId="11" xfId="1" applyFont="1" applyFill="1" applyBorder="1" applyAlignment="1">
      <alignment vertical="center"/>
    </xf>
    <xf numFmtId="43" fontId="12" fillId="0" borderId="27" xfId="1" applyFont="1" applyFill="1" applyBorder="1" applyAlignment="1">
      <alignment horizontal="center" vertical="center"/>
    </xf>
    <xf numFmtId="43" fontId="12" fillId="0" borderId="11" xfId="1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27" fillId="3" borderId="0" xfId="0" applyFont="1" applyFill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14" fontId="12" fillId="3" borderId="7" xfId="0" applyNumberFormat="1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 wrapText="1"/>
    </xf>
    <xf numFmtId="43" fontId="12" fillId="3" borderId="7" xfId="1" applyFont="1" applyFill="1" applyBorder="1" applyAlignment="1">
      <alignment horizontal="center" vertical="center"/>
    </xf>
  </cellXfs>
  <cellStyles count="10">
    <cellStyle name="Millares" xfId="1" builtinId="3"/>
    <cellStyle name="Millares 2" xfId="2" xr:uid="{00000000-0005-0000-0000-000001000000}"/>
    <cellStyle name="Millares 2 2" xfId="3" xr:uid="{00000000-0005-0000-0000-000002000000}"/>
    <cellStyle name="Millares 3" xfId="4" xr:uid="{00000000-0005-0000-0000-000003000000}"/>
    <cellStyle name="Moneda 2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Porcentaje 2" xfId="8" xr:uid="{00000000-0005-0000-0000-000008000000}"/>
    <cellStyle name="Porcentual 2" xfId="9" xr:uid="{00000000-0005-0000-0000-000009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100-00001B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364</xdr:row>
      <xdr:rowOff>28575</xdr:rowOff>
    </xdr:from>
    <xdr:to>
      <xdr:col>7</xdr:col>
      <xdr:colOff>625475</xdr:colOff>
      <xdr:row>374</xdr:row>
      <xdr:rowOff>123825</xdr:rowOff>
    </xdr:to>
    <xdr:pic>
      <xdr:nvPicPr>
        <xdr:cNvPr id="14620" name="Imagen 4">
          <a:extLst>
            <a:ext uri="{FF2B5EF4-FFF2-40B4-BE49-F238E27FC236}">
              <a16:creationId xmlns:a16="http://schemas.microsoft.com/office/drawing/2014/main" id="{00000000-0008-0000-0100-00001C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100-00001D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200-0000F6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200-0000F7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63594</xdr:colOff>
      <xdr:row>7</xdr:row>
      <xdr:rowOff>190500</xdr:rowOff>
    </xdr:to>
    <xdr:pic>
      <xdr:nvPicPr>
        <xdr:cNvPr id="16830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300-0000BE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127</xdr:row>
      <xdr:rowOff>47625</xdr:rowOff>
    </xdr:from>
    <xdr:to>
      <xdr:col>8</xdr:col>
      <xdr:colOff>619486</xdr:colOff>
      <xdr:row>138</xdr:row>
      <xdr:rowOff>47624</xdr:rowOff>
    </xdr:to>
    <xdr:pic>
      <xdr:nvPicPr>
        <xdr:cNvPr id="16831" name="Imagen 5">
          <a:extLst>
            <a:ext uri="{FF2B5EF4-FFF2-40B4-BE49-F238E27FC236}">
              <a16:creationId xmlns:a16="http://schemas.microsoft.com/office/drawing/2014/main" id="{00000000-0008-0000-0300-0000BF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128</xdr:row>
      <xdr:rowOff>38100</xdr:rowOff>
    </xdr:from>
    <xdr:to>
      <xdr:col>8</xdr:col>
      <xdr:colOff>771886</xdr:colOff>
      <xdr:row>139</xdr:row>
      <xdr:rowOff>47625</xdr:rowOff>
    </xdr:to>
    <xdr:pic>
      <xdr:nvPicPr>
        <xdr:cNvPr id="16832" name="Imagen 6">
          <a:extLst>
            <a:ext uri="{FF2B5EF4-FFF2-40B4-BE49-F238E27FC236}">
              <a16:creationId xmlns:a16="http://schemas.microsoft.com/office/drawing/2014/main" id="{00000000-0008-0000-0300-0000C0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129</xdr:row>
      <xdr:rowOff>38100</xdr:rowOff>
    </xdr:from>
    <xdr:to>
      <xdr:col>8</xdr:col>
      <xdr:colOff>924286</xdr:colOff>
      <xdr:row>140</xdr:row>
      <xdr:rowOff>38100</xdr:rowOff>
    </xdr:to>
    <xdr:pic>
      <xdr:nvPicPr>
        <xdr:cNvPr id="16833" name="Imagen 7">
          <a:extLst>
            <a:ext uri="{FF2B5EF4-FFF2-40B4-BE49-F238E27FC236}">
              <a16:creationId xmlns:a16="http://schemas.microsoft.com/office/drawing/2014/main" id="{00000000-0008-0000-0300-0000C1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130</xdr:row>
      <xdr:rowOff>28575</xdr:rowOff>
    </xdr:from>
    <xdr:to>
      <xdr:col>8</xdr:col>
      <xdr:colOff>952861</xdr:colOff>
      <xdr:row>141</xdr:row>
      <xdr:rowOff>38101</xdr:rowOff>
    </xdr:to>
    <xdr:pic>
      <xdr:nvPicPr>
        <xdr:cNvPr id="16834" name="Imagen 9">
          <a:extLst>
            <a:ext uri="{FF2B5EF4-FFF2-40B4-BE49-F238E27FC236}">
              <a16:creationId xmlns:a16="http://schemas.microsoft.com/office/drawing/2014/main" id="{00000000-0008-0000-0300-0000C2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300-0000C3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4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400-00002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91</xdr:row>
      <xdr:rowOff>47625</xdr:rowOff>
    </xdr:from>
    <xdr:to>
      <xdr:col>8</xdr:col>
      <xdr:colOff>833799</xdr:colOff>
      <xdr:row>102</xdr:row>
      <xdr:rowOff>47625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92</xdr:row>
      <xdr:rowOff>38100</xdr:rowOff>
    </xdr:from>
    <xdr:to>
      <xdr:col>8</xdr:col>
      <xdr:colOff>948099</xdr:colOff>
      <xdr:row>103</xdr:row>
      <xdr:rowOff>47624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93</xdr:row>
      <xdr:rowOff>38100</xdr:rowOff>
    </xdr:from>
    <xdr:to>
      <xdr:col>8</xdr:col>
      <xdr:colOff>948099</xdr:colOff>
      <xdr:row>104</xdr:row>
      <xdr:rowOff>38102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94</xdr:row>
      <xdr:rowOff>28575</xdr:rowOff>
    </xdr:from>
    <xdr:to>
      <xdr:col>8</xdr:col>
      <xdr:colOff>948099</xdr:colOff>
      <xdr:row>105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99</xdr:row>
      <xdr:rowOff>47625</xdr:rowOff>
    </xdr:from>
    <xdr:to>
      <xdr:col>8</xdr:col>
      <xdr:colOff>833799</xdr:colOff>
      <xdr:row>110</xdr:row>
      <xdr:rowOff>47626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4830425"/>
          <a:ext cx="6929799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100</xdr:row>
      <xdr:rowOff>38100</xdr:rowOff>
    </xdr:from>
    <xdr:to>
      <xdr:col>8</xdr:col>
      <xdr:colOff>948099</xdr:colOff>
      <xdr:row>111</xdr:row>
      <xdr:rowOff>47623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49828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101</xdr:row>
      <xdr:rowOff>38100</xdr:rowOff>
    </xdr:from>
    <xdr:to>
      <xdr:col>8</xdr:col>
      <xdr:colOff>948099</xdr:colOff>
      <xdr:row>112</xdr:row>
      <xdr:rowOff>38103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144750"/>
          <a:ext cx="6929799" cy="1781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102</xdr:row>
      <xdr:rowOff>28575</xdr:rowOff>
    </xdr:from>
    <xdr:to>
      <xdr:col>8</xdr:col>
      <xdr:colOff>948099</xdr:colOff>
      <xdr:row>113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297150"/>
          <a:ext cx="6929799" cy="1790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NCART%202026/LIBRO%20BANCO%2031%20DIC%2025%20-26.xlsx" TargetMode="External"/><Relationship Id="rId2" Type="http://schemas.openxmlformats.org/officeDocument/2006/relationships/externalLinkPath" Target="file:///C:\Users\julia.villar\Desktop\DOCUMENTOS%20PARA%20DISPONIBLIDAD\INCART%202026\LIBRO%20BANCO%2031%20DIC%2025%20-26.xlsx" TargetMode="External"/><Relationship Id="rId1" Type="http://schemas.openxmlformats.org/officeDocument/2006/relationships/externalLinkPath" Target="/Users/julia.villar/Desktop/DOCUMENTOS%20PARA%20DISPONIBLIDAD/INCART%202026/LIBRO%20BANCO%2031%20DIC%2025%20-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Sorange.Perez/Downloads/DISPONIBILIDAD%20LIBRO%20BANCO%20ACTUALIZADO%202018.....xlsx" TargetMode="External"/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TA. RECOLECTORA (010) y 3000"/>
      <sheetName val="Hoja1"/>
      <sheetName val="formato para DDPI"/>
      <sheetName val="CTA. RECOLECTORA AUXILIAR 3001"/>
      <sheetName val="CTA. OPERATIVA.(160)"/>
      <sheetName val="CTA. NOMINA 2000"/>
      <sheetName val="CTA. FONDOCYT 960"/>
      <sheetName val="CTA.  2000 ONCO"/>
      <sheetName val="CTA.  2000 ONCO."/>
      <sheetName val="CTA.  3103 F. REPONIBLE"/>
      <sheetName val="CTA.  3103 F. REPONIBLE."/>
      <sheetName val="CTA. DOLARES 1500"/>
      <sheetName val="CTA. EUROS 8000 "/>
      <sheetName val="CTA. EUROS 8001"/>
    </sheetNames>
    <sheetDataSet>
      <sheetData sheetId="0">
        <row r="2560">
          <cell r="G2560">
            <v>234562072.52780032</v>
          </cell>
        </row>
        <row r="2906">
          <cell r="G2906">
            <v>254922406.13780031</v>
          </cell>
        </row>
      </sheetData>
      <sheetData sheetId="1"/>
      <sheetData sheetId="2"/>
      <sheetData sheetId="3">
        <row r="1694">
          <cell r="J1694">
            <v>-67470052.961800084</v>
          </cell>
        </row>
        <row r="1976">
          <cell r="J1976">
            <v>-75203062.121800065</v>
          </cell>
        </row>
      </sheetData>
      <sheetData sheetId="4">
        <row r="44">
          <cell r="J44">
            <v>247205.40340000921</v>
          </cell>
        </row>
        <row r="58">
          <cell r="J58">
            <v>77050.933400009191</v>
          </cell>
        </row>
      </sheetData>
      <sheetData sheetId="5">
        <row r="356">
          <cell r="G356">
            <v>210836451.55643225</v>
          </cell>
        </row>
        <row r="403">
          <cell r="G403">
            <v>218482203.93643224</v>
          </cell>
        </row>
      </sheetData>
      <sheetData sheetId="6">
        <row r="18">
          <cell r="J18">
            <v>1177592.0799999998</v>
          </cell>
        </row>
        <row r="19">
          <cell r="J19">
            <v>1177417.0799999998</v>
          </cell>
        </row>
      </sheetData>
      <sheetData sheetId="7"/>
      <sheetData sheetId="8">
        <row r="29">
          <cell r="G29">
            <v>880596.39999999991</v>
          </cell>
        </row>
      </sheetData>
      <sheetData sheetId="9"/>
      <sheetData sheetId="10">
        <row r="75">
          <cell r="J75">
            <v>210776.83999999997</v>
          </cell>
        </row>
        <row r="80">
          <cell r="J80">
            <v>1208441.29</v>
          </cell>
        </row>
      </sheetData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C000"/>
  </sheetPr>
  <dimension ref="A1:N373"/>
  <sheetViews>
    <sheetView view="pageBreakPreview" topLeftCell="B280" zoomScale="50" zoomScaleNormal="70" zoomScaleSheetLayoutView="50" workbookViewId="0">
      <selection activeCell="A9" sqref="A9:G9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77" customWidth="1"/>
    <col min="7" max="7" width="46.42578125" style="1" customWidth="1"/>
    <col min="8" max="8" width="19.28515625" style="11" bestFit="1" customWidth="1"/>
    <col min="9" max="9" width="21.5703125" style="1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65"/>
    </row>
    <row r="2" spans="1:14" s="11" customFormat="1" x14ac:dyDescent="0.2">
      <c r="F2" s="165"/>
    </row>
    <row r="3" spans="1:14" s="14" customFormat="1" ht="12" customHeight="1" x14ac:dyDescent="0.2">
      <c r="F3" s="166"/>
    </row>
    <row r="4" spans="1:14" s="15" customFormat="1" ht="18" customHeight="1" x14ac:dyDescent="0.3">
      <c r="A4" s="16"/>
      <c r="B4" s="12"/>
      <c r="C4" s="16"/>
      <c r="D4" s="16"/>
      <c r="E4" s="16"/>
      <c r="F4" s="167"/>
      <c r="G4" s="16"/>
      <c r="H4" s="16"/>
      <c r="I4" s="16"/>
    </row>
    <row r="5" spans="1:14" s="13" customFormat="1" ht="18.75" x14ac:dyDescent="0.2">
      <c r="A5" s="213"/>
      <c r="B5" s="213"/>
      <c r="C5" s="213"/>
      <c r="D5" s="213"/>
      <c r="E5" s="213"/>
      <c r="F5" s="213"/>
      <c r="G5" s="213"/>
    </row>
    <row r="6" spans="1:14" s="15" customFormat="1" ht="18.75" x14ac:dyDescent="0.3">
      <c r="A6" s="213" t="s">
        <v>10</v>
      </c>
      <c r="B6" s="213"/>
      <c r="C6" s="213"/>
      <c r="D6" s="213"/>
      <c r="E6" s="213"/>
      <c r="F6" s="213"/>
      <c r="G6" s="213"/>
      <c r="H6" s="16"/>
      <c r="I6" s="16"/>
    </row>
    <row r="7" spans="1:14" s="14" customFormat="1" ht="18.75" x14ac:dyDescent="0.2">
      <c r="A7" s="213" t="s">
        <v>14</v>
      </c>
      <c r="B7" s="213"/>
      <c r="C7" s="213"/>
      <c r="D7" s="213"/>
      <c r="E7" s="213"/>
      <c r="F7" s="213"/>
      <c r="G7" s="213"/>
    </row>
    <row r="8" spans="1:14" s="14" customFormat="1" ht="21" customHeight="1" x14ac:dyDescent="0.2">
      <c r="A8" s="214" t="s">
        <v>3</v>
      </c>
      <c r="B8" s="214"/>
      <c r="C8" s="214"/>
      <c r="D8" s="214"/>
      <c r="E8" s="214"/>
      <c r="F8" s="214"/>
      <c r="G8" s="214"/>
    </row>
    <row r="9" spans="1:14" s="14" customFormat="1" ht="18.75" x14ac:dyDescent="0.2">
      <c r="A9" s="214" t="s">
        <v>104</v>
      </c>
      <c r="B9" s="214"/>
      <c r="C9" s="214"/>
      <c r="D9" s="214"/>
      <c r="E9" s="214"/>
      <c r="F9" s="214"/>
      <c r="G9" s="214"/>
    </row>
    <row r="10" spans="1:14" s="14" customFormat="1" ht="18.75" x14ac:dyDescent="0.2">
      <c r="A10" s="15"/>
      <c r="B10" s="27"/>
      <c r="C10" s="27"/>
      <c r="D10" s="27"/>
      <c r="E10" s="27"/>
      <c r="F10" s="168"/>
      <c r="G10" s="15"/>
    </row>
    <row r="11" spans="1:14" s="14" customFormat="1" ht="18.75" x14ac:dyDescent="0.2">
      <c r="A11" s="15"/>
      <c r="B11" s="27"/>
      <c r="C11" s="27"/>
      <c r="D11" s="27"/>
      <c r="E11" s="27"/>
      <c r="F11" s="168"/>
      <c r="G11" s="15"/>
    </row>
    <row r="12" spans="1:14" s="11" customFormat="1" ht="19.5" customHeight="1" thickBot="1" x14ac:dyDescent="0.25">
      <c r="F12" s="165"/>
      <c r="N12" s="26"/>
    </row>
    <row r="13" spans="1:14" s="3" customFormat="1" ht="27.75" customHeight="1" thickTop="1" thickBot="1" x14ac:dyDescent="0.25">
      <c r="A13" s="220"/>
      <c r="B13" s="218" t="s">
        <v>13</v>
      </c>
      <c r="C13" s="218"/>
      <c r="D13" s="218"/>
      <c r="E13" s="218"/>
      <c r="F13" s="218"/>
      <c r="G13" s="218"/>
      <c r="H13" s="7"/>
      <c r="I13" s="7"/>
      <c r="J13" s="7"/>
      <c r="K13" s="7"/>
    </row>
    <row r="14" spans="1:14" s="3" customFormat="1" ht="27.75" customHeight="1" thickTop="1" thickBot="1" x14ac:dyDescent="0.25">
      <c r="A14" s="220"/>
      <c r="B14" s="219" t="s">
        <v>14</v>
      </c>
      <c r="C14" s="219"/>
      <c r="D14" s="219"/>
      <c r="E14" s="219"/>
      <c r="F14" s="219"/>
      <c r="G14" s="67">
        <f>+'[1]CTA. RECOLECTORA (010) y 3000'!$G$2560</f>
        <v>234562072.52780032</v>
      </c>
      <c r="H14" s="7"/>
      <c r="I14" s="7"/>
      <c r="J14" s="7"/>
      <c r="K14" s="7"/>
    </row>
    <row r="15" spans="1:14" s="3" customFormat="1" ht="26.25" customHeight="1" thickTop="1" thickBot="1" x14ac:dyDescent="0.25">
      <c r="A15" s="220"/>
      <c r="B15" s="217"/>
      <c r="C15" s="217"/>
      <c r="D15" s="217"/>
      <c r="E15" s="217"/>
      <c r="F15" s="217"/>
      <c r="G15" s="67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21"/>
      <c r="B16" s="53" t="s">
        <v>4</v>
      </c>
      <c r="C16" s="53" t="s">
        <v>5</v>
      </c>
      <c r="D16" s="53" t="s">
        <v>6</v>
      </c>
      <c r="E16" s="53" t="s">
        <v>0</v>
      </c>
      <c r="F16" s="67" t="s">
        <v>1</v>
      </c>
      <c r="G16" s="53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37"/>
      <c r="B17" s="138"/>
      <c r="C17" s="139"/>
      <c r="D17" s="138">
        <v>46234</v>
      </c>
      <c r="E17" s="140">
        <f>'[2]CTA. RECOLECTORA (010)'!E6</f>
        <v>0</v>
      </c>
      <c r="F17" s="141">
        <v>0</v>
      </c>
      <c r="G17" s="142">
        <f>+G14</f>
        <v>234562072.52780032</v>
      </c>
      <c r="H17" s="71"/>
    </row>
    <row r="18" spans="1:8" s="10" customFormat="1" ht="27" customHeight="1" thickTop="1" thickBot="1" x14ac:dyDescent="0.25">
      <c r="A18" s="38"/>
      <c r="B18" s="103">
        <v>46235</v>
      </c>
      <c r="C18" s="104"/>
      <c r="D18" s="105" t="s">
        <v>105</v>
      </c>
      <c r="E18" s="106"/>
      <c r="F18" s="169">
        <v>2357.94</v>
      </c>
      <c r="G18" s="107">
        <f>G17+E18-F18</f>
        <v>234559714.58780032</v>
      </c>
    </row>
    <row r="19" spans="1:8" s="10" customFormat="1" ht="27" customHeight="1" thickTop="1" thickBot="1" x14ac:dyDescent="0.25">
      <c r="A19" s="193"/>
      <c r="B19" s="103">
        <v>46235</v>
      </c>
      <c r="C19" s="104"/>
      <c r="D19" s="105" t="s">
        <v>35</v>
      </c>
      <c r="E19" s="106">
        <v>22240</v>
      </c>
      <c r="F19" s="194"/>
      <c r="G19" s="107">
        <f t="shared" ref="G19:G82" si="0">G18+E19-F19</f>
        <v>234581954.58780032</v>
      </c>
    </row>
    <row r="20" spans="1:8" s="10" customFormat="1" ht="18" thickTop="1" thickBot="1" x14ac:dyDescent="0.25">
      <c r="A20" s="21"/>
      <c r="B20" s="108">
        <v>46235</v>
      </c>
      <c r="C20" s="109"/>
      <c r="D20" s="105" t="s">
        <v>25</v>
      </c>
      <c r="E20" s="106">
        <v>17915</v>
      </c>
      <c r="F20" s="170">
        <v>1320.79</v>
      </c>
      <c r="G20" s="107">
        <f t="shared" si="0"/>
        <v>234598548.79780033</v>
      </c>
    </row>
    <row r="21" spans="1:8" s="7" customFormat="1" ht="18" thickTop="1" thickBot="1" x14ac:dyDescent="0.25">
      <c r="A21" s="21"/>
      <c r="B21" s="108">
        <v>46236</v>
      </c>
      <c r="C21" s="109"/>
      <c r="D21" s="105" t="s">
        <v>35</v>
      </c>
      <c r="E21" s="106">
        <v>4010</v>
      </c>
      <c r="F21" s="170"/>
      <c r="G21" s="107">
        <f t="shared" si="0"/>
        <v>234602558.79780033</v>
      </c>
    </row>
    <row r="22" spans="1:8" s="7" customFormat="1" ht="18" thickTop="1" thickBot="1" x14ac:dyDescent="0.25">
      <c r="A22" s="21"/>
      <c r="B22" s="108">
        <v>46237</v>
      </c>
      <c r="C22" s="109"/>
      <c r="D22" s="105" t="s">
        <v>35</v>
      </c>
      <c r="E22" s="106">
        <v>33645</v>
      </c>
      <c r="F22" s="170"/>
      <c r="G22" s="107">
        <f t="shared" si="0"/>
        <v>234636203.79780033</v>
      </c>
    </row>
    <row r="23" spans="1:8" s="7" customFormat="1" ht="18" thickTop="1" thickBot="1" x14ac:dyDescent="0.25">
      <c r="A23" s="21"/>
      <c r="B23" s="108">
        <v>46237</v>
      </c>
      <c r="C23" s="109"/>
      <c r="D23" s="105" t="s">
        <v>35</v>
      </c>
      <c r="E23" s="106">
        <v>29200</v>
      </c>
      <c r="F23" s="170"/>
      <c r="G23" s="107">
        <f t="shared" si="0"/>
        <v>234665403.79780033</v>
      </c>
    </row>
    <row r="24" spans="1:8" s="7" customFormat="1" ht="18" thickTop="1" thickBot="1" x14ac:dyDescent="0.25">
      <c r="A24" s="21"/>
      <c r="B24" s="108">
        <v>46237</v>
      </c>
      <c r="C24" s="109"/>
      <c r="D24" s="105" t="s">
        <v>35</v>
      </c>
      <c r="E24" s="106">
        <v>37435</v>
      </c>
      <c r="F24" s="170"/>
      <c r="G24" s="107">
        <f t="shared" si="0"/>
        <v>234702838.79780033</v>
      </c>
    </row>
    <row r="25" spans="1:8" s="7" customFormat="1" ht="18" thickTop="1" thickBot="1" x14ac:dyDescent="0.25">
      <c r="A25" s="21"/>
      <c r="B25" s="108">
        <v>46237</v>
      </c>
      <c r="C25" s="109"/>
      <c r="D25" s="105" t="s">
        <v>35</v>
      </c>
      <c r="E25" s="106">
        <v>4615</v>
      </c>
      <c r="F25" s="170"/>
      <c r="G25" s="107">
        <f t="shared" si="0"/>
        <v>234707453.79780033</v>
      </c>
    </row>
    <row r="26" spans="1:8" s="7" customFormat="1" ht="18" thickTop="1" thickBot="1" x14ac:dyDescent="0.25">
      <c r="A26" s="21"/>
      <c r="B26" s="108">
        <v>46237</v>
      </c>
      <c r="C26" s="109"/>
      <c r="D26" s="105" t="s">
        <v>35</v>
      </c>
      <c r="E26" s="106">
        <v>70810</v>
      </c>
      <c r="F26" s="170"/>
      <c r="G26" s="107">
        <f t="shared" si="0"/>
        <v>234778263.79780033</v>
      </c>
    </row>
    <row r="27" spans="1:8" s="7" customFormat="1" ht="24.75" customHeight="1" thickTop="1" thickBot="1" x14ac:dyDescent="0.25">
      <c r="A27" s="21"/>
      <c r="B27" s="108">
        <v>46237</v>
      </c>
      <c r="C27" s="109"/>
      <c r="D27" s="105" t="s">
        <v>35</v>
      </c>
      <c r="E27" s="106">
        <v>6505</v>
      </c>
      <c r="F27" s="170"/>
      <c r="G27" s="107">
        <f t="shared" si="0"/>
        <v>234784768.79780033</v>
      </c>
    </row>
    <row r="28" spans="1:8" s="7" customFormat="1" ht="18" thickTop="1" thickBot="1" x14ac:dyDescent="0.25">
      <c r="A28" s="21"/>
      <c r="B28" s="108">
        <v>46237</v>
      </c>
      <c r="C28" s="109"/>
      <c r="D28" s="105" t="s">
        <v>25</v>
      </c>
      <c r="E28" s="106">
        <v>59421.09</v>
      </c>
      <c r="F28" s="170">
        <v>1545.83</v>
      </c>
      <c r="G28" s="107">
        <f t="shared" si="0"/>
        <v>234842644.05780032</v>
      </c>
    </row>
    <row r="29" spans="1:8" s="7" customFormat="1" ht="24" customHeight="1" thickTop="1" thickBot="1" x14ac:dyDescent="0.25">
      <c r="A29" s="21"/>
      <c r="B29" s="108">
        <v>46237</v>
      </c>
      <c r="C29" s="109"/>
      <c r="D29" s="105" t="s">
        <v>106</v>
      </c>
      <c r="E29" s="106">
        <v>354612.24</v>
      </c>
      <c r="F29" s="170"/>
      <c r="G29" s="107">
        <f t="shared" si="0"/>
        <v>235197256.29780033</v>
      </c>
    </row>
    <row r="30" spans="1:8" s="7" customFormat="1" ht="27.75" customHeight="1" thickTop="1" thickBot="1" x14ac:dyDescent="0.25">
      <c r="A30" s="21"/>
      <c r="B30" s="108">
        <v>46237</v>
      </c>
      <c r="C30" s="109"/>
      <c r="D30" s="105" t="s">
        <v>106</v>
      </c>
      <c r="E30" s="106">
        <v>264495</v>
      </c>
      <c r="F30" s="170"/>
      <c r="G30" s="107">
        <f t="shared" si="0"/>
        <v>235461751.29780033</v>
      </c>
    </row>
    <row r="31" spans="1:8" s="7" customFormat="1" ht="18" thickTop="1" thickBot="1" x14ac:dyDescent="0.25">
      <c r="A31" s="21"/>
      <c r="B31" s="108">
        <v>46237</v>
      </c>
      <c r="C31" s="109"/>
      <c r="D31" s="105" t="s">
        <v>106</v>
      </c>
      <c r="E31" s="106">
        <v>11746.62</v>
      </c>
      <c r="F31" s="170"/>
      <c r="G31" s="107">
        <f t="shared" si="0"/>
        <v>235473497.91780034</v>
      </c>
    </row>
    <row r="32" spans="1:8" s="7" customFormat="1" ht="22.5" customHeight="1" thickTop="1" thickBot="1" x14ac:dyDescent="0.25">
      <c r="A32" s="21"/>
      <c r="B32" s="108">
        <v>46237</v>
      </c>
      <c r="C32" s="109"/>
      <c r="D32" s="105" t="s">
        <v>51</v>
      </c>
      <c r="E32" s="106">
        <v>268681.36</v>
      </c>
      <c r="F32" s="170"/>
      <c r="G32" s="107">
        <f t="shared" si="0"/>
        <v>235742179.27780035</v>
      </c>
    </row>
    <row r="33" spans="1:7" s="7" customFormat="1" ht="18" thickTop="1" thickBot="1" x14ac:dyDescent="0.25">
      <c r="A33" s="21"/>
      <c r="B33" s="108">
        <v>46237</v>
      </c>
      <c r="C33" s="109"/>
      <c r="D33" s="105" t="s">
        <v>107</v>
      </c>
      <c r="E33" s="106">
        <v>108885.75</v>
      </c>
      <c r="F33" s="170"/>
      <c r="G33" s="107">
        <f t="shared" si="0"/>
        <v>235851065.02780035</v>
      </c>
    </row>
    <row r="34" spans="1:7" s="7" customFormat="1" ht="69.75" customHeight="1" thickTop="1" thickBot="1" x14ac:dyDescent="0.25">
      <c r="A34" s="21"/>
      <c r="B34" s="108">
        <v>46237</v>
      </c>
      <c r="C34" s="109"/>
      <c r="D34" s="110" t="s">
        <v>108</v>
      </c>
      <c r="E34" s="106">
        <v>1000</v>
      </c>
      <c r="F34" s="170"/>
      <c r="G34" s="107">
        <f t="shared" si="0"/>
        <v>235852065.02780035</v>
      </c>
    </row>
    <row r="35" spans="1:7" s="7" customFormat="1" ht="18" thickTop="1" thickBot="1" x14ac:dyDescent="0.25">
      <c r="A35" s="21"/>
      <c r="B35" s="108">
        <v>46237</v>
      </c>
      <c r="C35" s="109"/>
      <c r="D35" s="105" t="s">
        <v>21</v>
      </c>
      <c r="E35" s="106"/>
      <c r="F35" s="170">
        <v>10912987.26</v>
      </c>
      <c r="G35" s="107">
        <f t="shared" si="0"/>
        <v>224939077.76780036</v>
      </c>
    </row>
    <row r="36" spans="1:7" s="7" customFormat="1" ht="18" thickTop="1" thickBot="1" x14ac:dyDescent="0.25">
      <c r="A36" s="21"/>
      <c r="B36" s="108">
        <v>46238</v>
      </c>
      <c r="C36" s="109"/>
      <c r="D36" s="105" t="s">
        <v>35</v>
      </c>
      <c r="E36" s="106">
        <v>53375</v>
      </c>
      <c r="F36" s="170"/>
      <c r="G36" s="107">
        <f t="shared" si="0"/>
        <v>224992452.76780036</v>
      </c>
    </row>
    <row r="37" spans="1:7" s="7" customFormat="1" ht="18" thickTop="1" thickBot="1" x14ac:dyDescent="0.25">
      <c r="A37" s="21"/>
      <c r="B37" s="108">
        <v>46238</v>
      </c>
      <c r="C37" s="109"/>
      <c r="D37" s="105" t="s">
        <v>35</v>
      </c>
      <c r="E37" s="106">
        <v>15</v>
      </c>
      <c r="F37" s="170"/>
      <c r="G37" s="107">
        <f t="shared" si="0"/>
        <v>224992467.76780036</v>
      </c>
    </row>
    <row r="38" spans="1:7" s="7" customFormat="1" ht="18" thickTop="1" thickBot="1" x14ac:dyDescent="0.25">
      <c r="A38" s="21"/>
      <c r="B38" s="108">
        <v>46238</v>
      </c>
      <c r="C38" s="109"/>
      <c r="D38" s="105" t="s">
        <v>35</v>
      </c>
      <c r="E38" s="106">
        <v>68300</v>
      </c>
      <c r="F38" s="170"/>
      <c r="G38" s="107">
        <f t="shared" si="0"/>
        <v>225060767.76780036</v>
      </c>
    </row>
    <row r="39" spans="1:7" s="7" customFormat="1" ht="15" customHeight="1" thickTop="1" thickBot="1" x14ac:dyDescent="0.25">
      <c r="A39" s="21"/>
      <c r="B39" s="108">
        <v>46238</v>
      </c>
      <c r="C39" s="109"/>
      <c r="D39" s="105" t="s">
        <v>35</v>
      </c>
      <c r="E39" s="106">
        <v>64600</v>
      </c>
      <c r="F39" s="170"/>
      <c r="G39" s="107">
        <f t="shared" si="0"/>
        <v>225125367.76780036</v>
      </c>
    </row>
    <row r="40" spans="1:7" s="7" customFormat="1" ht="18" thickTop="1" thickBot="1" x14ac:dyDescent="0.25">
      <c r="A40" s="21"/>
      <c r="B40" s="108">
        <v>46238</v>
      </c>
      <c r="C40" s="109"/>
      <c r="D40" s="105" t="s">
        <v>35</v>
      </c>
      <c r="E40" s="106">
        <v>15445</v>
      </c>
      <c r="F40" s="170"/>
      <c r="G40" s="107">
        <f t="shared" si="0"/>
        <v>225140812.76780036</v>
      </c>
    </row>
    <row r="41" spans="1:7" s="7" customFormat="1" ht="24.95" customHeight="1" thickTop="1" thickBot="1" x14ac:dyDescent="0.25">
      <c r="A41" s="21"/>
      <c r="B41" s="108">
        <v>46238</v>
      </c>
      <c r="C41" s="109"/>
      <c r="D41" s="105" t="s">
        <v>35</v>
      </c>
      <c r="E41" s="106">
        <v>11969</v>
      </c>
      <c r="F41" s="170"/>
      <c r="G41" s="107">
        <f t="shared" si="0"/>
        <v>225152781.76780036</v>
      </c>
    </row>
    <row r="42" spans="1:7" s="7" customFormat="1" ht="24.95" customHeight="1" thickTop="1" thickBot="1" x14ac:dyDescent="0.25">
      <c r="A42" s="21"/>
      <c r="B42" s="108">
        <v>46238</v>
      </c>
      <c r="C42" s="109"/>
      <c r="D42" s="105" t="s">
        <v>35</v>
      </c>
      <c r="E42" s="106">
        <v>2555</v>
      </c>
      <c r="F42" s="170"/>
      <c r="G42" s="107">
        <f t="shared" si="0"/>
        <v>225155336.76780036</v>
      </c>
    </row>
    <row r="43" spans="1:7" s="7" customFormat="1" ht="24.95" customHeight="1" thickTop="1" thickBot="1" x14ac:dyDescent="0.25">
      <c r="A43" s="21"/>
      <c r="B43" s="108">
        <v>46237</v>
      </c>
      <c r="C43" s="109"/>
      <c r="D43" s="105" t="s">
        <v>25</v>
      </c>
      <c r="E43" s="106">
        <v>89028.27</v>
      </c>
      <c r="F43" s="171">
        <v>2326.64</v>
      </c>
      <c r="G43" s="107">
        <f t="shared" si="0"/>
        <v>225242038.39780039</v>
      </c>
    </row>
    <row r="44" spans="1:7" s="7" customFormat="1" ht="18" thickTop="1" thickBot="1" x14ac:dyDescent="0.25">
      <c r="A44" s="21"/>
      <c r="B44" s="108">
        <v>46238</v>
      </c>
      <c r="C44" s="109"/>
      <c r="D44" s="105" t="s">
        <v>51</v>
      </c>
      <c r="E44" s="106">
        <v>3397956.23</v>
      </c>
      <c r="F44" s="170"/>
      <c r="G44" s="107">
        <f t="shared" si="0"/>
        <v>228639994.62780038</v>
      </c>
    </row>
    <row r="45" spans="1:7" s="7" customFormat="1" ht="61.5" thickTop="1" thickBot="1" x14ac:dyDescent="0.25">
      <c r="A45" s="21"/>
      <c r="B45" s="108">
        <v>46238</v>
      </c>
      <c r="C45" s="109"/>
      <c r="D45" s="105" t="s">
        <v>109</v>
      </c>
      <c r="E45" s="106">
        <v>1920</v>
      </c>
      <c r="F45" s="170"/>
      <c r="G45" s="107">
        <f t="shared" si="0"/>
        <v>228641914.62780038</v>
      </c>
    </row>
    <row r="46" spans="1:7" s="7" customFormat="1" ht="74.25" customHeight="1" thickTop="1" thickBot="1" x14ac:dyDescent="0.25">
      <c r="A46" s="21"/>
      <c r="B46" s="108">
        <v>46238</v>
      </c>
      <c r="C46" s="109"/>
      <c r="D46" s="105" t="s">
        <v>110</v>
      </c>
      <c r="E46" s="106">
        <v>720</v>
      </c>
      <c r="F46" s="170"/>
      <c r="G46" s="107">
        <f t="shared" si="0"/>
        <v>228642634.62780038</v>
      </c>
    </row>
    <row r="47" spans="1:7" s="7" customFormat="1" ht="21" customHeight="1" thickTop="1" thickBot="1" x14ac:dyDescent="0.25">
      <c r="A47" s="21"/>
      <c r="B47" s="108">
        <v>46238</v>
      </c>
      <c r="C47" s="109"/>
      <c r="D47" s="122" t="s">
        <v>21</v>
      </c>
      <c r="E47" s="106"/>
      <c r="F47" s="171">
        <v>1182441.01</v>
      </c>
      <c r="G47" s="107">
        <f t="shared" si="0"/>
        <v>227460193.61780038</v>
      </c>
    </row>
    <row r="48" spans="1:7" s="7" customFormat="1" ht="25.5" customHeight="1" thickTop="1" thickBot="1" x14ac:dyDescent="0.25">
      <c r="A48" s="21"/>
      <c r="B48" s="108">
        <v>46239</v>
      </c>
      <c r="C48" s="109"/>
      <c r="D48" s="105" t="s">
        <v>35</v>
      </c>
      <c r="E48" s="106">
        <v>34275</v>
      </c>
      <c r="F48" s="171"/>
      <c r="G48" s="107">
        <f t="shared" si="0"/>
        <v>227494468.61780038</v>
      </c>
    </row>
    <row r="49" spans="1:7" s="7" customFormat="1" ht="24.75" customHeight="1" thickTop="1" thickBot="1" x14ac:dyDescent="0.25">
      <c r="A49" s="21"/>
      <c r="B49" s="108">
        <v>46239</v>
      </c>
      <c r="C49" s="109"/>
      <c r="D49" s="105" t="s">
        <v>35</v>
      </c>
      <c r="E49" s="106">
        <v>29230</v>
      </c>
      <c r="F49" s="170"/>
      <c r="G49" s="107">
        <f t="shared" si="0"/>
        <v>227523698.61780038</v>
      </c>
    </row>
    <row r="50" spans="1:7" s="7" customFormat="1" ht="18" thickTop="1" thickBot="1" x14ac:dyDescent="0.25">
      <c r="A50" s="21"/>
      <c r="B50" s="108">
        <v>46239</v>
      </c>
      <c r="C50" s="109"/>
      <c r="D50" s="105" t="s">
        <v>35</v>
      </c>
      <c r="E50" s="106">
        <v>20700</v>
      </c>
      <c r="F50" s="170"/>
      <c r="G50" s="107">
        <f t="shared" si="0"/>
        <v>227544398.61780038</v>
      </c>
    </row>
    <row r="51" spans="1:7" s="7" customFormat="1" ht="18" thickTop="1" thickBot="1" x14ac:dyDescent="0.25">
      <c r="A51" s="21"/>
      <c r="B51" s="108">
        <v>46239</v>
      </c>
      <c r="C51" s="109"/>
      <c r="D51" s="105" t="s">
        <v>35</v>
      </c>
      <c r="E51" s="106">
        <v>7092</v>
      </c>
      <c r="F51" s="170"/>
      <c r="G51" s="107">
        <f t="shared" si="0"/>
        <v>227551490.61780038</v>
      </c>
    </row>
    <row r="52" spans="1:7" s="7" customFormat="1" ht="18" thickTop="1" thickBot="1" x14ac:dyDescent="0.25">
      <c r="A52" s="21"/>
      <c r="B52" s="108">
        <v>46239</v>
      </c>
      <c r="C52" s="109"/>
      <c r="D52" s="105" t="s">
        <v>35</v>
      </c>
      <c r="E52" s="106">
        <v>2145</v>
      </c>
      <c r="F52" s="170"/>
      <c r="G52" s="107">
        <f t="shared" si="0"/>
        <v>227553635.61780038</v>
      </c>
    </row>
    <row r="53" spans="1:7" s="7" customFormat="1" ht="17.25" customHeight="1" thickTop="1" thickBot="1" x14ac:dyDescent="0.25">
      <c r="A53" s="21"/>
      <c r="B53" s="108">
        <v>46239</v>
      </c>
      <c r="C53" s="109"/>
      <c r="D53" s="105" t="s">
        <v>35</v>
      </c>
      <c r="E53" s="106">
        <v>85600</v>
      </c>
      <c r="F53" s="170"/>
      <c r="G53" s="107">
        <f t="shared" si="0"/>
        <v>227639235.61780038</v>
      </c>
    </row>
    <row r="54" spans="1:7" s="7" customFormat="1" ht="18" thickTop="1" thickBot="1" x14ac:dyDescent="0.25">
      <c r="A54" s="21"/>
      <c r="B54" s="108">
        <v>46239</v>
      </c>
      <c r="C54" s="109"/>
      <c r="D54" s="105" t="s">
        <v>25</v>
      </c>
      <c r="E54" s="106">
        <v>145814.5</v>
      </c>
      <c r="F54" s="170">
        <v>3761.31</v>
      </c>
      <c r="G54" s="107">
        <f t="shared" si="0"/>
        <v>227781288.80780038</v>
      </c>
    </row>
    <row r="55" spans="1:7" s="7" customFormat="1" ht="24" customHeight="1" thickTop="1" thickBot="1" x14ac:dyDescent="0.25">
      <c r="A55" s="21"/>
      <c r="B55" s="108">
        <v>46239</v>
      </c>
      <c r="C55" s="109"/>
      <c r="D55" s="110" t="s">
        <v>51</v>
      </c>
      <c r="E55" s="106">
        <v>1466360.64</v>
      </c>
      <c r="F55" s="172"/>
      <c r="G55" s="107">
        <f t="shared" si="0"/>
        <v>229247649.44780037</v>
      </c>
    </row>
    <row r="56" spans="1:7" s="7" customFormat="1" ht="34.5" customHeight="1" thickTop="1" thickBot="1" x14ac:dyDescent="0.25">
      <c r="A56" s="21"/>
      <c r="B56" s="108">
        <v>46239</v>
      </c>
      <c r="C56" s="109"/>
      <c r="D56" s="105" t="s">
        <v>51</v>
      </c>
      <c r="E56" s="106">
        <v>1264146.6000000001</v>
      </c>
      <c r="F56" s="170"/>
      <c r="G56" s="107">
        <f t="shared" si="0"/>
        <v>230511796.04780036</v>
      </c>
    </row>
    <row r="57" spans="1:7" s="7" customFormat="1" ht="18" thickTop="1" thickBot="1" x14ac:dyDescent="0.25">
      <c r="A57" s="21"/>
      <c r="B57" s="108">
        <v>46239</v>
      </c>
      <c r="C57" s="109"/>
      <c r="D57" s="105" t="s">
        <v>51</v>
      </c>
      <c r="E57" s="106">
        <v>876301.02</v>
      </c>
      <c r="F57" s="170"/>
      <c r="G57" s="107">
        <f t="shared" si="0"/>
        <v>231388097.06780037</v>
      </c>
    </row>
    <row r="58" spans="1:7" s="7" customFormat="1" ht="18" thickTop="1" thickBot="1" x14ac:dyDescent="0.25">
      <c r="A58" s="21"/>
      <c r="B58" s="108">
        <v>46239</v>
      </c>
      <c r="C58" s="109"/>
      <c r="D58" s="105" t="s">
        <v>63</v>
      </c>
      <c r="E58" s="106">
        <v>196577.78</v>
      </c>
      <c r="F58" s="171"/>
      <c r="G58" s="107">
        <f t="shared" si="0"/>
        <v>231584674.84780037</v>
      </c>
    </row>
    <row r="59" spans="1:7" s="7" customFormat="1" ht="18" thickTop="1" thickBot="1" x14ac:dyDescent="0.25">
      <c r="A59" s="21"/>
      <c r="B59" s="108">
        <v>46239</v>
      </c>
      <c r="C59" s="109"/>
      <c r="D59" s="105" t="s">
        <v>51</v>
      </c>
      <c r="E59" s="106">
        <v>1001133.73</v>
      </c>
      <c r="F59" s="170"/>
      <c r="G59" s="107">
        <f t="shared" si="0"/>
        <v>232585808.57780036</v>
      </c>
    </row>
    <row r="60" spans="1:7" s="7" customFormat="1" ht="25.5" customHeight="1" thickTop="1" thickBot="1" x14ac:dyDescent="0.25">
      <c r="A60" s="21"/>
      <c r="B60" s="108">
        <v>46239</v>
      </c>
      <c r="C60" s="109"/>
      <c r="D60" s="105" t="s">
        <v>51</v>
      </c>
      <c r="E60" s="106">
        <v>888629.5</v>
      </c>
      <c r="F60" s="170"/>
      <c r="G60" s="107">
        <f t="shared" si="0"/>
        <v>233474438.07780036</v>
      </c>
    </row>
    <row r="61" spans="1:7" s="7" customFormat="1" ht="31.5" thickTop="1" thickBot="1" x14ac:dyDescent="0.25">
      <c r="A61" s="21"/>
      <c r="B61" s="108">
        <v>46239</v>
      </c>
      <c r="C61" s="109"/>
      <c r="D61" s="105" t="s">
        <v>64</v>
      </c>
      <c r="E61" s="106">
        <v>75000</v>
      </c>
      <c r="F61" s="170"/>
      <c r="G61" s="107">
        <f t="shared" si="0"/>
        <v>233549438.07780036</v>
      </c>
    </row>
    <row r="62" spans="1:7" s="7" customFormat="1" ht="31.5" thickTop="1" thickBot="1" x14ac:dyDescent="0.25">
      <c r="A62" s="21"/>
      <c r="B62" s="108">
        <v>46239</v>
      </c>
      <c r="C62" s="109"/>
      <c r="D62" s="105" t="s">
        <v>55</v>
      </c>
      <c r="E62" s="106">
        <v>20000</v>
      </c>
      <c r="F62" s="170"/>
      <c r="G62" s="107">
        <f t="shared" si="0"/>
        <v>233569438.07780036</v>
      </c>
    </row>
    <row r="63" spans="1:7" s="7" customFormat="1" ht="61.5" thickTop="1" thickBot="1" x14ac:dyDescent="0.25">
      <c r="A63" s="21"/>
      <c r="B63" s="108">
        <v>46239</v>
      </c>
      <c r="C63" s="109"/>
      <c r="D63" s="105" t="s">
        <v>111</v>
      </c>
      <c r="E63" s="106">
        <v>15000</v>
      </c>
      <c r="F63" s="170"/>
      <c r="G63" s="107">
        <f t="shared" si="0"/>
        <v>233584438.07780036</v>
      </c>
    </row>
    <row r="64" spans="1:7" s="7" customFormat="1" ht="54.75" customHeight="1" thickTop="1" thickBot="1" x14ac:dyDescent="0.25">
      <c r="A64" s="21"/>
      <c r="B64" s="108">
        <v>46239</v>
      </c>
      <c r="C64" s="109"/>
      <c r="D64" s="105" t="s">
        <v>111</v>
      </c>
      <c r="E64" s="106">
        <v>15000</v>
      </c>
      <c r="F64" s="170"/>
      <c r="G64" s="107">
        <f t="shared" si="0"/>
        <v>233599438.07780036</v>
      </c>
    </row>
    <row r="65" spans="1:7" s="7" customFormat="1" ht="18" thickTop="1" thickBot="1" x14ac:dyDescent="0.25">
      <c r="A65" s="21"/>
      <c r="B65" s="108">
        <v>46239</v>
      </c>
      <c r="C65" s="109"/>
      <c r="D65" s="110" t="s">
        <v>21</v>
      </c>
      <c r="E65" s="106"/>
      <c r="F65" s="172">
        <v>2605109.67</v>
      </c>
      <c r="G65" s="107">
        <f t="shared" si="0"/>
        <v>230994328.40780038</v>
      </c>
    </row>
    <row r="66" spans="1:7" s="7" customFormat="1" ht="18" thickTop="1" thickBot="1" x14ac:dyDescent="0.25">
      <c r="A66" s="21"/>
      <c r="B66" s="108">
        <v>46240</v>
      </c>
      <c r="C66" s="109"/>
      <c r="D66" s="105" t="s">
        <v>35</v>
      </c>
      <c r="E66" s="106">
        <v>20795</v>
      </c>
      <c r="F66" s="170"/>
      <c r="G66" s="107">
        <f t="shared" si="0"/>
        <v>231015123.40780038</v>
      </c>
    </row>
    <row r="67" spans="1:7" s="7" customFormat="1" ht="18" thickTop="1" thickBot="1" x14ac:dyDescent="0.25">
      <c r="A67" s="21"/>
      <c r="B67" s="108">
        <v>46240</v>
      </c>
      <c r="C67" s="109"/>
      <c r="D67" s="105" t="s">
        <v>35</v>
      </c>
      <c r="E67" s="106">
        <v>28100</v>
      </c>
      <c r="F67" s="170"/>
      <c r="G67" s="107">
        <f t="shared" si="0"/>
        <v>231043223.40780038</v>
      </c>
    </row>
    <row r="68" spans="1:7" s="7" customFormat="1" ht="18" thickTop="1" thickBot="1" x14ac:dyDescent="0.25">
      <c r="A68" s="21"/>
      <c r="B68" s="108">
        <v>46240</v>
      </c>
      <c r="C68" s="109"/>
      <c r="D68" s="105" t="s">
        <v>35</v>
      </c>
      <c r="E68" s="106">
        <v>7510</v>
      </c>
      <c r="F68" s="170"/>
      <c r="G68" s="107">
        <f t="shared" si="0"/>
        <v>231050733.40780038</v>
      </c>
    </row>
    <row r="69" spans="1:7" s="7" customFormat="1" ht="18" thickTop="1" thickBot="1" x14ac:dyDescent="0.25">
      <c r="A69" s="21"/>
      <c r="B69" s="108">
        <v>46240</v>
      </c>
      <c r="C69" s="109"/>
      <c r="D69" s="105" t="s">
        <v>35</v>
      </c>
      <c r="E69" s="106">
        <v>1800</v>
      </c>
      <c r="F69" s="170"/>
      <c r="G69" s="107">
        <f t="shared" si="0"/>
        <v>231052533.40780038</v>
      </c>
    </row>
    <row r="70" spans="1:7" s="7" customFormat="1" ht="18" thickTop="1" thickBot="1" x14ac:dyDescent="0.25">
      <c r="A70" s="21"/>
      <c r="B70" s="108">
        <v>46240</v>
      </c>
      <c r="C70" s="109"/>
      <c r="D70" s="105" t="s">
        <v>35</v>
      </c>
      <c r="E70" s="106">
        <v>19850</v>
      </c>
      <c r="F70" s="170"/>
      <c r="G70" s="107">
        <f t="shared" si="0"/>
        <v>231072383.40780038</v>
      </c>
    </row>
    <row r="71" spans="1:7" s="7" customFormat="1" ht="18" thickTop="1" thickBot="1" x14ac:dyDescent="0.25">
      <c r="A71" s="21"/>
      <c r="B71" s="108">
        <v>46240</v>
      </c>
      <c r="C71" s="109"/>
      <c r="D71" s="105" t="s">
        <v>35</v>
      </c>
      <c r="E71" s="106">
        <v>7172</v>
      </c>
      <c r="F71" s="170"/>
      <c r="G71" s="107">
        <f t="shared" si="0"/>
        <v>231079555.40780038</v>
      </c>
    </row>
    <row r="72" spans="1:7" s="7" customFormat="1" ht="18" thickTop="1" thickBot="1" x14ac:dyDescent="0.25">
      <c r="A72" s="21"/>
      <c r="B72" s="108">
        <v>46240</v>
      </c>
      <c r="C72" s="109"/>
      <c r="D72" s="105" t="s">
        <v>25</v>
      </c>
      <c r="E72" s="106">
        <v>47053.33</v>
      </c>
      <c r="F72" s="170">
        <v>1231.54</v>
      </c>
      <c r="G72" s="107">
        <f t="shared" si="0"/>
        <v>231125377.1978004</v>
      </c>
    </row>
    <row r="73" spans="1:7" s="7" customFormat="1" ht="18" thickTop="1" thickBot="1" x14ac:dyDescent="0.25">
      <c r="A73" s="21"/>
      <c r="B73" s="108">
        <v>46240</v>
      </c>
      <c r="C73" s="109"/>
      <c r="D73" s="105" t="s">
        <v>21</v>
      </c>
      <c r="E73" s="111"/>
      <c r="F73" s="170">
        <v>6156046.3899999997</v>
      </c>
      <c r="G73" s="107">
        <f t="shared" si="0"/>
        <v>224969330.80780041</v>
      </c>
    </row>
    <row r="74" spans="1:7" s="7" customFormat="1" ht="18" thickTop="1" thickBot="1" x14ac:dyDescent="0.25">
      <c r="A74" s="21"/>
      <c r="B74" s="108">
        <v>46241</v>
      </c>
      <c r="C74" s="109"/>
      <c r="D74" s="105" t="s">
        <v>35</v>
      </c>
      <c r="E74" s="111">
        <v>66925</v>
      </c>
      <c r="F74" s="170"/>
      <c r="G74" s="107">
        <f t="shared" si="0"/>
        <v>225036255.80780041</v>
      </c>
    </row>
    <row r="75" spans="1:7" s="7" customFormat="1" ht="18" thickTop="1" thickBot="1" x14ac:dyDescent="0.25">
      <c r="A75" s="21"/>
      <c r="B75" s="108">
        <v>46241</v>
      </c>
      <c r="C75" s="109"/>
      <c r="D75" s="105" t="s">
        <v>35</v>
      </c>
      <c r="E75" s="111">
        <v>44735</v>
      </c>
      <c r="F75" s="173"/>
      <c r="G75" s="107">
        <f t="shared" si="0"/>
        <v>225080990.80780041</v>
      </c>
    </row>
    <row r="76" spans="1:7" s="7" customFormat="1" ht="18" thickTop="1" thickBot="1" x14ac:dyDescent="0.25">
      <c r="A76" s="21"/>
      <c r="B76" s="108">
        <v>46241</v>
      </c>
      <c r="C76" s="109"/>
      <c r="D76" s="105" t="s">
        <v>35</v>
      </c>
      <c r="E76" s="111">
        <v>17460</v>
      </c>
      <c r="F76" s="173"/>
      <c r="G76" s="107">
        <f t="shared" si="0"/>
        <v>225098450.80780041</v>
      </c>
    </row>
    <row r="77" spans="1:7" s="7" customFormat="1" ht="18" thickTop="1" thickBot="1" x14ac:dyDescent="0.25">
      <c r="A77" s="21"/>
      <c r="B77" s="108">
        <v>46241</v>
      </c>
      <c r="C77" s="109"/>
      <c r="D77" s="110" t="s">
        <v>35</v>
      </c>
      <c r="E77" s="106">
        <v>2100</v>
      </c>
      <c r="F77" s="170"/>
      <c r="G77" s="107">
        <f t="shared" si="0"/>
        <v>225100550.80780041</v>
      </c>
    </row>
    <row r="78" spans="1:7" s="7" customFormat="1" ht="21" customHeight="1" thickTop="1" thickBot="1" x14ac:dyDescent="0.25">
      <c r="A78" s="21"/>
      <c r="B78" s="108">
        <v>46241</v>
      </c>
      <c r="C78" s="109"/>
      <c r="D78" s="105" t="s">
        <v>35</v>
      </c>
      <c r="E78" s="106">
        <v>24775</v>
      </c>
      <c r="F78" s="170"/>
      <c r="G78" s="107">
        <f t="shared" si="0"/>
        <v>225125325.80780041</v>
      </c>
    </row>
    <row r="79" spans="1:7" s="7" customFormat="1" ht="19.5" customHeight="1" thickTop="1" thickBot="1" x14ac:dyDescent="0.25">
      <c r="A79" s="21"/>
      <c r="B79" s="108">
        <v>46241</v>
      </c>
      <c r="C79" s="109"/>
      <c r="D79" s="105" t="s">
        <v>35</v>
      </c>
      <c r="E79" s="106">
        <v>8965</v>
      </c>
      <c r="F79" s="170"/>
      <c r="G79" s="107">
        <f t="shared" si="0"/>
        <v>225134290.80780041</v>
      </c>
    </row>
    <row r="80" spans="1:7" s="3" customFormat="1" ht="18" thickTop="1" thickBot="1" x14ac:dyDescent="0.25">
      <c r="A80" s="98"/>
      <c r="B80" s="108">
        <v>46241</v>
      </c>
      <c r="C80" s="109"/>
      <c r="D80" s="105" t="s">
        <v>25</v>
      </c>
      <c r="E80" s="106">
        <v>94362.25</v>
      </c>
      <c r="F80" s="170">
        <v>2394.92</v>
      </c>
      <c r="G80" s="107">
        <f t="shared" si="0"/>
        <v>225226258.13780043</v>
      </c>
    </row>
    <row r="81" spans="1:8" s="7" customFormat="1" ht="18" thickTop="1" thickBot="1" x14ac:dyDescent="0.25">
      <c r="A81" s="21"/>
      <c r="B81" s="108">
        <v>46241</v>
      </c>
      <c r="C81" s="109"/>
      <c r="D81" s="105" t="s">
        <v>51</v>
      </c>
      <c r="E81" s="106">
        <v>9629559.7699999996</v>
      </c>
      <c r="F81" s="170"/>
      <c r="G81" s="107">
        <f t="shared" si="0"/>
        <v>234855817.90780044</v>
      </c>
    </row>
    <row r="82" spans="1:8" s="7" customFormat="1" ht="18" thickTop="1" thickBot="1" x14ac:dyDescent="0.25">
      <c r="A82" s="21"/>
      <c r="B82" s="108">
        <v>46241</v>
      </c>
      <c r="C82" s="109"/>
      <c r="D82" s="105" t="s">
        <v>51</v>
      </c>
      <c r="E82" s="106">
        <v>1406262.31</v>
      </c>
      <c r="F82" s="170"/>
      <c r="G82" s="107">
        <f t="shared" si="0"/>
        <v>236262080.21780044</v>
      </c>
    </row>
    <row r="83" spans="1:8" s="7" customFormat="1" ht="76.5" thickTop="1" thickBot="1" x14ac:dyDescent="0.25">
      <c r="A83" s="21"/>
      <c r="B83" s="108">
        <v>46241</v>
      </c>
      <c r="C83" s="109"/>
      <c r="D83" s="105" t="s">
        <v>112</v>
      </c>
      <c r="E83" s="106">
        <v>2000</v>
      </c>
      <c r="F83" s="170"/>
      <c r="G83" s="107">
        <f t="shared" ref="G83:G146" si="1">G82+E83-F83</f>
        <v>236264080.21780044</v>
      </c>
    </row>
    <row r="84" spans="1:8" s="7" customFormat="1" ht="72.75" customHeight="1" thickTop="1" thickBot="1" x14ac:dyDescent="0.25">
      <c r="A84" s="21"/>
      <c r="B84" s="108">
        <v>46241</v>
      </c>
      <c r="C84" s="109"/>
      <c r="D84" s="110" t="s">
        <v>113</v>
      </c>
      <c r="E84" s="106">
        <v>936</v>
      </c>
      <c r="F84" s="170"/>
      <c r="G84" s="107">
        <f t="shared" si="1"/>
        <v>236265016.21780044</v>
      </c>
    </row>
    <row r="85" spans="1:8" s="7" customFormat="1" ht="24.75" customHeight="1" thickTop="1" thickBot="1" x14ac:dyDescent="0.25">
      <c r="A85" s="21"/>
      <c r="B85" s="108">
        <v>46241</v>
      </c>
      <c r="C85" s="109"/>
      <c r="D85" s="123" t="s">
        <v>21</v>
      </c>
      <c r="E85" s="106"/>
      <c r="F85" s="170">
        <v>691568.15</v>
      </c>
      <c r="G85" s="107">
        <f t="shared" si="1"/>
        <v>235573448.06780043</v>
      </c>
    </row>
    <row r="86" spans="1:8" s="7" customFormat="1" ht="21.75" customHeight="1" thickTop="1" thickBot="1" x14ac:dyDescent="0.25">
      <c r="A86" s="21"/>
      <c r="B86" s="108">
        <v>46242</v>
      </c>
      <c r="C86" s="109"/>
      <c r="D86" s="105" t="s">
        <v>35</v>
      </c>
      <c r="E86" s="106">
        <v>8250</v>
      </c>
      <c r="F86" s="170"/>
      <c r="G86" s="107">
        <f t="shared" si="1"/>
        <v>235581698.06780043</v>
      </c>
    </row>
    <row r="87" spans="1:8" s="7" customFormat="1" ht="18" thickTop="1" thickBot="1" x14ac:dyDescent="0.25">
      <c r="A87" s="21"/>
      <c r="B87" s="108">
        <v>46242</v>
      </c>
      <c r="C87" s="109"/>
      <c r="D87" s="105" t="s">
        <v>25</v>
      </c>
      <c r="E87" s="106">
        <v>335</v>
      </c>
      <c r="F87" s="170">
        <v>8.3800000000000008</v>
      </c>
      <c r="G87" s="107">
        <f t="shared" si="1"/>
        <v>235582024.68780044</v>
      </c>
    </row>
    <row r="88" spans="1:8" s="7" customFormat="1" ht="18" thickTop="1" thickBot="1" x14ac:dyDescent="0.25">
      <c r="A88" s="21"/>
      <c r="B88" s="108">
        <v>46243</v>
      </c>
      <c r="C88" s="109"/>
      <c r="D88" s="105" t="s">
        <v>25</v>
      </c>
      <c r="E88" s="106">
        <v>847</v>
      </c>
      <c r="F88" s="170">
        <v>21.18</v>
      </c>
      <c r="G88" s="107">
        <f t="shared" si="1"/>
        <v>235582850.50780043</v>
      </c>
    </row>
    <row r="89" spans="1:8" s="7" customFormat="1" ht="18" thickTop="1" thickBot="1" x14ac:dyDescent="0.25">
      <c r="A89" s="21"/>
      <c r="B89" s="108">
        <v>46244</v>
      </c>
      <c r="C89" s="109"/>
      <c r="D89" s="105" t="s">
        <v>35</v>
      </c>
      <c r="E89" s="106">
        <v>25500</v>
      </c>
      <c r="F89" s="170"/>
      <c r="G89" s="107">
        <f t="shared" si="1"/>
        <v>235608350.50780043</v>
      </c>
    </row>
    <row r="90" spans="1:8" s="7" customFormat="1" ht="18" thickTop="1" thickBot="1" x14ac:dyDescent="0.25">
      <c r="A90" s="21"/>
      <c r="B90" s="108">
        <v>46244</v>
      </c>
      <c r="C90" s="109"/>
      <c r="D90" s="110" t="s">
        <v>35</v>
      </c>
      <c r="E90" s="106">
        <v>13720</v>
      </c>
      <c r="F90" s="170"/>
      <c r="G90" s="107">
        <f t="shared" si="1"/>
        <v>235622070.50780043</v>
      </c>
    </row>
    <row r="91" spans="1:8" s="7" customFormat="1" ht="18" thickTop="1" thickBot="1" x14ac:dyDescent="0.25">
      <c r="A91" s="21"/>
      <c r="B91" s="108">
        <v>46244</v>
      </c>
      <c r="C91" s="109"/>
      <c r="D91" s="105" t="s">
        <v>35</v>
      </c>
      <c r="E91" s="106">
        <v>49480</v>
      </c>
      <c r="F91" s="170"/>
      <c r="G91" s="107">
        <f t="shared" si="1"/>
        <v>235671550.50780043</v>
      </c>
    </row>
    <row r="92" spans="1:8" s="7" customFormat="1" ht="18" thickTop="1" thickBot="1" x14ac:dyDescent="0.25">
      <c r="A92" s="21"/>
      <c r="B92" s="108">
        <v>46244</v>
      </c>
      <c r="C92" s="109"/>
      <c r="D92" s="105" t="s">
        <v>35</v>
      </c>
      <c r="E92" s="106">
        <v>20996</v>
      </c>
      <c r="F92" s="170"/>
      <c r="G92" s="107">
        <f t="shared" si="1"/>
        <v>235692546.50780043</v>
      </c>
    </row>
    <row r="93" spans="1:8" s="7" customFormat="1" ht="18" thickTop="1" thickBot="1" x14ac:dyDescent="0.25">
      <c r="A93" s="21"/>
      <c r="B93" s="108">
        <v>46244</v>
      </c>
      <c r="C93" s="109"/>
      <c r="D93" s="105" t="s">
        <v>35</v>
      </c>
      <c r="E93" s="106">
        <v>13200</v>
      </c>
      <c r="F93" s="170"/>
      <c r="G93" s="107">
        <f t="shared" si="1"/>
        <v>235705746.50780043</v>
      </c>
    </row>
    <row r="94" spans="1:8" s="7" customFormat="1" ht="16.5" customHeight="1" thickTop="1" thickBot="1" x14ac:dyDescent="0.25">
      <c r="A94" s="21"/>
      <c r="B94" s="108">
        <v>46244</v>
      </c>
      <c r="C94" s="109"/>
      <c r="D94" s="105" t="s">
        <v>35</v>
      </c>
      <c r="E94" s="106">
        <v>38075</v>
      </c>
      <c r="F94" s="170"/>
      <c r="G94" s="107">
        <f t="shared" si="1"/>
        <v>235743821.50780043</v>
      </c>
    </row>
    <row r="95" spans="1:8" s="7" customFormat="1" ht="18" thickTop="1" thickBot="1" x14ac:dyDescent="0.25">
      <c r="A95" s="21"/>
      <c r="B95" s="108">
        <v>46244</v>
      </c>
      <c r="C95" s="109"/>
      <c r="D95" s="105" t="s">
        <v>25</v>
      </c>
      <c r="E95" s="106">
        <v>78397.55</v>
      </c>
      <c r="F95" s="170">
        <v>2062.21</v>
      </c>
      <c r="G95" s="107">
        <f t="shared" si="1"/>
        <v>235820156.84780043</v>
      </c>
      <c r="H95" s="97"/>
    </row>
    <row r="96" spans="1:8" s="7" customFormat="1" ht="18" thickTop="1" thickBot="1" x14ac:dyDescent="0.25">
      <c r="A96" s="21"/>
      <c r="B96" s="108">
        <v>46244</v>
      </c>
      <c r="C96" s="109"/>
      <c r="D96" s="105" t="s">
        <v>65</v>
      </c>
      <c r="E96" s="106">
        <v>15000</v>
      </c>
      <c r="F96" s="170"/>
      <c r="G96" s="107">
        <f t="shared" si="1"/>
        <v>235835156.84780043</v>
      </c>
    </row>
    <row r="97" spans="1:7" s="7" customFormat="1" ht="61.5" thickTop="1" thickBot="1" x14ac:dyDescent="0.25">
      <c r="A97" s="21"/>
      <c r="B97" s="108">
        <v>46244</v>
      </c>
      <c r="C97" s="109"/>
      <c r="D97" s="105" t="s">
        <v>114</v>
      </c>
      <c r="E97" s="106">
        <v>1806</v>
      </c>
      <c r="F97" s="170"/>
      <c r="G97" s="107">
        <f t="shared" si="1"/>
        <v>235836962.84780043</v>
      </c>
    </row>
    <row r="98" spans="1:7" s="7" customFormat="1" ht="18" thickTop="1" thickBot="1" x14ac:dyDescent="0.25">
      <c r="A98" s="21"/>
      <c r="B98" s="108">
        <v>46244</v>
      </c>
      <c r="C98" s="109"/>
      <c r="D98" s="105" t="s">
        <v>21</v>
      </c>
      <c r="E98" s="106"/>
      <c r="F98" s="170">
        <v>5642905.1399999997</v>
      </c>
      <c r="G98" s="107">
        <f t="shared" si="1"/>
        <v>230194057.70780045</v>
      </c>
    </row>
    <row r="99" spans="1:7" s="7" customFormat="1" ht="18" thickTop="1" thickBot="1" x14ac:dyDescent="0.25">
      <c r="A99" s="21"/>
      <c r="B99" s="108">
        <v>46245</v>
      </c>
      <c r="C99" s="109"/>
      <c r="D99" s="105" t="s">
        <v>35</v>
      </c>
      <c r="E99" s="106">
        <v>475</v>
      </c>
      <c r="F99" s="170"/>
      <c r="G99" s="107">
        <f t="shared" si="1"/>
        <v>230194532.70780045</v>
      </c>
    </row>
    <row r="100" spans="1:7" s="7" customFormat="1" ht="18" thickTop="1" thickBot="1" x14ac:dyDescent="0.25">
      <c r="A100" s="21"/>
      <c r="B100" s="108">
        <v>46245</v>
      </c>
      <c r="C100" s="109"/>
      <c r="D100" s="105" t="s">
        <v>35</v>
      </c>
      <c r="E100" s="106">
        <v>40980</v>
      </c>
      <c r="F100" s="170"/>
      <c r="G100" s="107">
        <f t="shared" si="1"/>
        <v>230235512.70780045</v>
      </c>
    </row>
    <row r="101" spans="1:7" s="7" customFormat="1" ht="18" thickTop="1" thickBot="1" x14ac:dyDescent="0.25">
      <c r="A101" s="21"/>
      <c r="B101" s="108">
        <v>46245</v>
      </c>
      <c r="C101" s="109"/>
      <c r="D101" s="105" t="s">
        <v>35</v>
      </c>
      <c r="E101" s="106">
        <v>83760</v>
      </c>
      <c r="F101" s="170"/>
      <c r="G101" s="107">
        <f t="shared" si="1"/>
        <v>230319272.70780045</v>
      </c>
    </row>
    <row r="102" spans="1:7" s="7" customFormat="1" ht="18" thickTop="1" thickBot="1" x14ac:dyDescent="0.25">
      <c r="A102" s="21"/>
      <c r="B102" s="108">
        <v>46245</v>
      </c>
      <c r="C102" s="109"/>
      <c r="D102" s="105" t="s">
        <v>35</v>
      </c>
      <c r="E102" s="106">
        <v>15877</v>
      </c>
      <c r="F102" s="171"/>
      <c r="G102" s="107">
        <f t="shared" si="1"/>
        <v>230335149.70780045</v>
      </c>
    </row>
    <row r="103" spans="1:7" s="7" customFormat="1" ht="18" thickTop="1" thickBot="1" x14ac:dyDescent="0.25">
      <c r="A103" s="21"/>
      <c r="B103" s="108">
        <v>46245</v>
      </c>
      <c r="C103" s="109"/>
      <c r="D103" s="110" t="s">
        <v>35</v>
      </c>
      <c r="E103" s="106">
        <v>16200</v>
      </c>
      <c r="F103" s="170"/>
      <c r="G103" s="107">
        <f t="shared" si="1"/>
        <v>230351349.70780045</v>
      </c>
    </row>
    <row r="104" spans="1:7" s="7" customFormat="1" ht="18" thickTop="1" thickBot="1" x14ac:dyDescent="0.25">
      <c r="A104" s="21"/>
      <c r="B104" s="108">
        <v>46245</v>
      </c>
      <c r="C104" s="109"/>
      <c r="D104" s="105" t="s">
        <v>35</v>
      </c>
      <c r="E104" s="106">
        <v>35610</v>
      </c>
      <c r="F104" s="170"/>
      <c r="G104" s="107">
        <f t="shared" si="1"/>
        <v>230386959.70780045</v>
      </c>
    </row>
    <row r="105" spans="1:7" s="7" customFormat="1" ht="18" thickTop="1" thickBot="1" x14ac:dyDescent="0.25">
      <c r="A105" s="21"/>
      <c r="B105" s="108">
        <v>46245</v>
      </c>
      <c r="C105" s="109"/>
      <c r="D105" s="105" t="s">
        <v>35</v>
      </c>
      <c r="E105" s="106">
        <v>2150</v>
      </c>
      <c r="F105" s="170"/>
      <c r="G105" s="107">
        <f t="shared" si="1"/>
        <v>230389109.70780045</v>
      </c>
    </row>
    <row r="106" spans="1:7" s="7" customFormat="1" ht="22.5" customHeight="1" thickTop="1" thickBot="1" x14ac:dyDescent="0.25">
      <c r="A106" s="21"/>
      <c r="B106" s="108">
        <v>46245</v>
      </c>
      <c r="C106" s="109"/>
      <c r="D106" s="105" t="s">
        <v>25</v>
      </c>
      <c r="E106" s="106">
        <v>109078</v>
      </c>
      <c r="F106" s="170">
        <v>2877.86</v>
      </c>
      <c r="G106" s="107">
        <f t="shared" si="1"/>
        <v>230495309.84780043</v>
      </c>
    </row>
    <row r="107" spans="1:7" s="7" customFormat="1" ht="76.5" thickTop="1" thickBot="1" x14ac:dyDescent="0.25">
      <c r="A107" s="21"/>
      <c r="B107" s="108">
        <v>46245</v>
      </c>
      <c r="C107" s="109"/>
      <c r="D107" s="105" t="s">
        <v>115</v>
      </c>
      <c r="E107" s="106">
        <v>700</v>
      </c>
      <c r="F107" s="170"/>
      <c r="G107" s="107">
        <f t="shared" si="1"/>
        <v>230496009.84780043</v>
      </c>
    </row>
    <row r="108" spans="1:7" s="7" customFormat="1" ht="76.5" thickTop="1" thickBot="1" x14ac:dyDescent="0.25">
      <c r="A108" s="21"/>
      <c r="B108" s="108">
        <v>46245</v>
      </c>
      <c r="C108" s="109"/>
      <c r="D108" s="105" t="s">
        <v>116</v>
      </c>
      <c r="E108" s="106">
        <v>2000</v>
      </c>
      <c r="F108" s="170"/>
      <c r="G108" s="107">
        <f t="shared" si="1"/>
        <v>230498009.84780043</v>
      </c>
    </row>
    <row r="109" spans="1:7" s="7" customFormat="1" ht="61.5" thickTop="1" thickBot="1" x14ac:dyDescent="0.25">
      <c r="A109" s="21"/>
      <c r="B109" s="108">
        <v>46245</v>
      </c>
      <c r="C109" s="109"/>
      <c r="D109" s="105" t="s">
        <v>117</v>
      </c>
      <c r="E109" s="106">
        <v>5000</v>
      </c>
      <c r="F109" s="170"/>
      <c r="G109" s="107">
        <f t="shared" si="1"/>
        <v>230503009.84780043</v>
      </c>
    </row>
    <row r="110" spans="1:7" s="7" customFormat="1" ht="20.25" customHeight="1" thickTop="1" thickBot="1" x14ac:dyDescent="0.25">
      <c r="A110" s="21"/>
      <c r="B110" s="112">
        <v>46245</v>
      </c>
      <c r="C110" s="113"/>
      <c r="D110" s="105" t="s">
        <v>21</v>
      </c>
      <c r="E110" s="106"/>
      <c r="F110" s="170">
        <v>4873278.3600000003</v>
      </c>
      <c r="G110" s="107">
        <f t="shared" si="1"/>
        <v>225629731.48780042</v>
      </c>
    </row>
    <row r="111" spans="1:7" s="7" customFormat="1" ht="18" thickTop="1" thickBot="1" x14ac:dyDescent="0.25">
      <c r="A111" s="21"/>
      <c r="B111" s="108">
        <v>46245</v>
      </c>
      <c r="C111" s="109"/>
      <c r="D111" s="105" t="s">
        <v>21</v>
      </c>
      <c r="E111" s="106"/>
      <c r="F111" s="170">
        <v>19941986.800000001</v>
      </c>
      <c r="G111" s="107">
        <f t="shared" si="1"/>
        <v>205687744.68780041</v>
      </c>
    </row>
    <row r="112" spans="1:7" s="7" customFormat="1" ht="18" thickTop="1" thickBot="1" x14ac:dyDescent="0.25">
      <c r="A112" s="21"/>
      <c r="B112" s="108">
        <v>46246</v>
      </c>
      <c r="C112" s="109"/>
      <c r="D112" s="105" t="s">
        <v>35</v>
      </c>
      <c r="E112" s="106">
        <v>27675</v>
      </c>
      <c r="F112" s="170"/>
      <c r="G112" s="107">
        <f t="shared" si="1"/>
        <v>205715419.68780041</v>
      </c>
    </row>
    <row r="113" spans="1:7" s="7" customFormat="1" ht="18" thickTop="1" thickBot="1" x14ac:dyDescent="0.25">
      <c r="A113" s="21"/>
      <c r="B113" s="108">
        <v>46246</v>
      </c>
      <c r="C113" s="109"/>
      <c r="D113" s="105" t="s">
        <v>35</v>
      </c>
      <c r="E113" s="106">
        <v>78750</v>
      </c>
      <c r="F113" s="170"/>
      <c r="G113" s="107">
        <f t="shared" si="1"/>
        <v>205794169.68780041</v>
      </c>
    </row>
    <row r="114" spans="1:7" s="7" customFormat="1" ht="18" thickTop="1" thickBot="1" x14ac:dyDescent="0.25">
      <c r="A114" s="21"/>
      <c r="B114" s="108">
        <v>46246</v>
      </c>
      <c r="C114" s="109"/>
      <c r="D114" s="105" t="s">
        <v>35</v>
      </c>
      <c r="E114" s="106">
        <v>21610</v>
      </c>
      <c r="F114" s="170"/>
      <c r="G114" s="107">
        <f t="shared" si="1"/>
        <v>205815779.68780041</v>
      </c>
    </row>
    <row r="115" spans="1:7" s="7" customFormat="1" ht="15.75" customHeight="1" thickTop="1" thickBot="1" x14ac:dyDescent="0.25">
      <c r="A115" s="21"/>
      <c r="B115" s="108">
        <v>46246</v>
      </c>
      <c r="C115" s="109"/>
      <c r="D115" s="105" t="s">
        <v>35</v>
      </c>
      <c r="E115" s="106">
        <v>51950</v>
      </c>
      <c r="F115" s="170"/>
      <c r="G115" s="107">
        <f t="shared" si="1"/>
        <v>205867729.68780041</v>
      </c>
    </row>
    <row r="116" spans="1:7" s="7" customFormat="1" ht="17.25" customHeight="1" thickTop="1" thickBot="1" x14ac:dyDescent="0.25">
      <c r="A116" s="21"/>
      <c r="B116" s="112">
        <v>46246</v>
      </c>
      <c r="C116" s="113"/>
      <c r="D116" s="105" t="s">
        <v>35</v>
      </c>
      <c r="E116" s="106">
        <v>9540</v>
      </c>
      <c r="F116" s="170"/>
      <c r="G116" s="107">
        <f t="shared" si="1"/>
        <v>205877269.68780041</v>
      </c>
    </row>
    <row r="117" spans="1:7" s="7" customFormat="1" ht="18" thickTop="1" thickBot="1" x14ac:dyDescent="0.25">
      <c r="A117" s="21"/>
      <c r="B117" s="108">
        <v>46246</v>
      </c>
      <c r="C117" s="109"/>
      <c r="D117" s="105" t="s">
        <v>25</v>
      </c>
      <c r="E117" s="106">
        <v>139819.10999999999</v>
      </c>
      <c r="F117" s="170">
        <v>3527.35</v>
      </c>
      <c r="G117" s="107">
        <f t="shared" si="1"/>
        <v>206013561.44780043</v>
      </c>
    </row>
    <row r="118" spans="1:7" s="7" customFormat="1" ht="18" thickTop="1" thickBot="1" x14ac:dyDescent="0.25">
      <c r="A118" s="21"/>
      <c r="B118" s="108">
        <v>46246</v>
      </c>
      <c r="C118" s="109"/>
      <c r="D118" s="105" t="s">
        <v>51</v>
      </c>
      <c r="E118" s="106">
        <v>326737.87</v>
      </c>
      <c r="F118" s="143"/>
      <c r="G118" s="107">
        <f t="shared" si="1"/>
        <v>206340299.31780043</v>
      </c>
    </row>
    <row r="119" spans="1:7" s="7" customFormat="1" ht="18" thickTop="1" thickBot="1" x14ac:dyDescent="0.25">
      <c r="A119" s="21"/>
      <c r="B119" s="108">
        <v>46246</v>
      </c>
      <c r="C119" s="109"/>
      <c r="D119" s="105" t="s">
        <v>51</v>
      </c>
      <c r="E119" s="106">
        <v>1409006.67</v>
      </c>
      <c r="F119" s="170"/>
      <c r="G119" s="107">
        <f t="shared" si="1"/>
        <v>207749305.98780042</v>
      </c>
    </row>
    <row r="120" spans="1:7" s="7" customFormat="1" ht="18" thickTop="1" thickBot="1" x14ac:dyDescent="0.25">
      <c r="A120" s="21"/>
      <c r="B120" s="108">
        <v>46246</v>
      </c>
      <c r="C120" s="109"/>
      <c r="D120" s="105" t="s">
        <v>51</v>
      </c>
      <c r="E120" s="106">
        <v>6783542.46</v>
      </c>
      <c r="F120" s="170"/>
      <c r="G120" s="107">
        <f t="shared" si="1"/>
        <v>214532848.44780043</v>
      </c>
    </row>
    <row r="121" spans="1:7" s="7" customFormat="1" ht="18" thickTop="1" thickBot="1" x14ac:dyDescent="0.25">
      <c r="A121" s="21"/>
      <c r="B121" s="108">
        <v>46246</v>
      </c>
      <c r="C121" s="109"/>
      <c r="D121" s="110" t="s">
        <v>51</v>
      </c>
      <c r="E121" s="106">
        <v>4435339</v>
      </c>
      <c r="F121" s="170"/>
      <c r="G121" s="107">
        <f t="shared" si="1"/>
        <v>218968187.44780043</v>
      </c>
    </row>
    <row r="122" spans="1:7" s="7" customFormat="1" ht="18" thickTop="1" thickBot="1" x14ac:dyDescent="0.25">
      <c r="A122" s="21"/>
      <c r="B122" s="108">
        <v>46246</v>
      </c>
      <c r="C122" s="109"/>
      <c r="D122" s="105" t="s">
        <v>51</v>
      </c>
      <c r="E122" s="106">
        <v>3466.73</v>
      </c>
      <c r="F122" s="170"/>
      <c r="G122" s="107">
        <f t="shared" si="1"/>
        <v>218971654.17780042</v>
      </c>
    </row>
    <row r="123" spans="1:7" s="7" customFormat="1" ht="18" thickTop="1" thickBot="1" x14ac:dyDescent="0.25">
      <c r="A123" s="21"/>
      <c r="B123" s="108">
        <v>46246</v>
      </c>
      <c r="C123" s="109"/>
      <c r="D123" s="105" t="s">
        <v>51</v>
      </c>
      <c r="E123" s="106">
        <v>32594.400000000001</v>
      </c>
      <c r="F123" s="170"/>
      <c r="G123" s="107">
        <f t="shared" si="1"/>
        <v>219004248.57780042</v>
      </c>
    </row>
    <row r="124" spans="1:7" s="7" customFormat="1" ht="18" thickTop="1" thickBot="1" x14ac:dyDescent="0.25">
      <c r="A124" s="21"/>
      <c r="B124" s="108">
        <v>46246</v>
      </c>
      <c r="C124" s="109"/>
      <c r="D124" s="105" t="s">
        <v>51</v>
      </c>
      <c r="E124" s="106">
        <v>11717.48</v>
      </c>
      <c r="F124" s="170"/>
      <c r="G124" s="107">
        <f t="shared" si="1"/>
        <v>219015966.05780041</v>
      </c>
    </row>
    <row r="125" spans="1:7" s="7" customFormat="1" ht="18" thickTop="1" thickBot="1" x14ac:dyDescent="0.25">
      <c r="A125" s="21"/>
      <c r="B125" s="108">
        <v>46246</v>
      </c>
      <c r="C125" s="109"/>
      <c r="D125" s="105" t="s">
        <v>51</v>
      </c>
      <c r="E125" s="106">
        <v>18204</v>
      </c>
      <c r="F125" s="170"/>
      <c r="G125" s="107">
        <f t="shared" si="1"/>
        <v>219034170.05780041</v>
      </c>
    </row>
    <row r="126" spans="1:7" s="7" customFormat="1" ht="18" thickTop="1" thickBot="1" x14ac:dyDescent="0.25">
      <c r="A126" s="21"/>
      <c r="B126" s="108">
        <v>46246</v>
      </c>
      <c r="C126" s="109"/>
      <c r="D126" s="105" t="s">
        <v>51</v>
      </c>
      <c r="E126" s="106">
        <v>1938239.54</v>
      </c>
      <c r="F126" s="170"/>
      <c r="G126" s="107">
        <f t="shared" si="1"/>
        <v>220972409.5978004</v>
      </c>
    </row>
    <row r="127" spans="1:7" s="7" customFormat="1" ht="18" thickTop="1" thickBot="1" x14ac:dyDescent="0.25">
      <c r="A127" s="21"/>
      <c r="B127" s="108">
        <v>46246</v>
      </c>
      <c r="C127" s="109"/>
      <c r="D127" s="105" t="s">
        <v>21</v>
      </c>
      <c r="E127" s="106"/>
      <c r="F127" s="171">
        <v>5289389.6900000004</v>
      </c>
      <c r="G127" s="107">
        <f t="shared" si="1"/>
        <v>215683019.90780041</v>
      </c>
    </row>
    <row r="128" spans="1:7" s="7" customFormat="1" ht="18" thickTop="1" thickBot="1" x14ac:dyDescent="0.25">
      <c r="A128" s="21"/>
      <c r="B128" s="108">
        <v>46246</v>
      </c>
      <c r="C128" s="109"/>
      <c r="D128" s="105" t="s">
        <v>21</v>
      </c>
      <c r="E128" s="106"/>
      <c r="F128" s="170">
        <v>211271.28</v>
      </c>
      <c r="G128" s="107">
        <f t="shared" si="1"/>
        <v>215471748.62780041</v>
      </c>
    </row>
    <row r="129" spans="1:7" s="7" customFormat="1" ht="18" thickTop="1" thickBot="1" x14ac:dyDescent="0.25">
      <c r="A129" s="21"/>
      <c r="B129" s="108">
        <v>46247</v>
      </c>
      <c r="C129" s="109"/>
      <c r="D129" s="105" t="s">
        <v>35</v>
      </c>
      <c r="E129" s="106">
        <v>10</v>
      </c>
      <c r="F129" s="170"/>
      <c r="G129" s="107">
        <f t="shared" si="1"/>
        <v>215471758.62780041</v>
      </c>
    </row>
    <row r="130" spans="1:7" s="7" customFormat="1" ht="18" thickTop="1" thickBot="1" x14ac:dyDescent="0.25">
      <c r="A130" s="10"/>
      <c r="B130" s="108">
        <v>46247</v>
      </c>
      <c r="C130" s="109"/>
      <c r="D130" s="110" t="s">
        <v>35</v>
      </c>
      <c r="E130" s="106">
        <v>25070</v>
      </c>
      <c r="F130" s="172"/>
      <c r="G130" s="107">
        <f t="shared" si="1"/>
        <v>215496828.62780041</v>
      </c>
    </row>
    <row r="131" spans="1:7" s="7" customFormat="1" ht="18" thickTop="1" thickBot="1" x14ac:dyDescent="0.25">
      <c r="A131" s="10"/>
      <c r="B131" s="108">
        <v>46247</v>
      </c>
      <c r="C131" s="109"/>
      <c r="D131" s="110" t="s">
        <v>35</v>
      </c>
      <c r="E131" s="106">
        <v>90135</v>
      </c>
      <c r="F131" s="174"/>
      <c r="G131" s="107">
        <f t="shared" si="1"/>
        <v>215586963.62780041</v>
      </c>
    </row>
    <row r="132" spans="1:7" s="7" customFormat="1" ht="18" thickTop="1" thickBot="1" x14ac:dyDescent="0.25">
      <c r="A132" s="10"/>
      <c r="B132" s="108">
        <v>46247</v>
      </c>
      <c r="C132" s="109"/>
      <c r="D132" s="105" t="s">
        <v>35</v>
      </c>
      <c r="E132" s="106">
        <v>4570</v>
      </c>
      <c r="F132" s="170"/>
      <c r="G132" s="107">
        <f t="shared" si="1"/>
        <v>215591533.62780041</v>
      </c>
    </row>
    <row r="133" spans="1:7" s="7" customFormat="1" ht="18" thickTop="1" thickBot="1" x14ac:dyDescent="0.25">
      <c r="A133" s="10"/>
      <c r="B133" s="108">
        <v>46247</v>
      </c>
      <c r="C133" s="109"/>
      <c r="D133" s="105" t="s">
        <v>35</v>
      </c>
      <c r="E133" s="106">
        <v>1950</v>
      </c>
      <c r="F133" s="170"/>
      <c r="G133" s="107">
        <f t="shared" si="1"/>
        <v>215593483.62780041</v>
      </c>
    </row>
    <row r="134" spans="1:7" s="7" customFormat="1" ht="18" thickTop="1" thickBot="1" x14ac:dyDescent="0.25">
      <c r="A134" s="10"/>
      <c r="B134" s="108">
        <v>46247</v>
      </c>
      <c r="C134" s="109"/>
      <c r="D134" s="105" t="s">
        <v>35</v>
      </c>
      <c r="E134" s="106">
        <v>28950</v>
      </c>
      <c r="F134" s="170"/>
      <c r="G134" s="107">
        <f t="shared" si="1"/>
        <v>215622433.62780041</v>
      </c>
    </row>
    <row r="135" spans="1:7" s="7" customFormat="1" ht="20.25" customHeight="1" thickTop="1" thickBot="1" x14ac:dyDescent="0.25">
      <c r="A135" s="10"/>
      <c r="B135" s="108">
        <v>46247</v>
      </c>
      <c r="C135" s="109"/>
      <c r="D135" s="105" t="s">
        <v>35</v>
      </c>
      <c r="E135" s="106">
        <v>9850</v>
      </c>
      <c r="F135" s="170"/>
      <c r="G135" s="107">
        <f t="shared" si="1"/>
        <v>215632283.62780041</v>
      </c>
    </row>
    <row r="136" spans="1:7" s="7" customFormat="1" ht="18" thickTop="1" thickBot="1" x14ac:dyDescent="0.25">
      <c r="A136" s="10"/>
      <c r="B136" s="108">
        <v>46247</v>
      </c>
      <c r="C136" s="109"/>
      <c r="D136" s="105" t="s">
        <v>25</v>
      </c>
      <c r="E136" s="106">
        <v>68169.88</v>
      </c>
      <c r="F136" s="170">
        <v>1744</v>
      </c>
      <c r="G136" s="107">
        <f t="shared" si="1"/>
        <v>215698709.5078004</v>
      </c>
    </row>
    <row r="137" spans="1:7" s="7" customFormat="1" ht="76.5" thickTop="1" thickBot="1" x14ac:dyDescent="0.25">
      <c r="A137" s="10"/>
      <c r="B137" s="108">
        <v>46247</v>
      </c>
      <c r="C137" s="109"/>
      <c r="D137" s="105" t="s">
        <v>118</v>
      </c>
      <c r="E137" s="106">
        <v>10000</v>
      </c>
      <c r="F137" s="170"/>
      <c r="G137" s="107">
        <f t="shared" si="1"/>
        <v>215708709.5078004</v>
      </c>
    </row>
    <row r="138" spans="1:7" s="7" customFormat="1" ht="18" thickTop="1" thickBot="1" x14ac:dyDescent="0.25">
      <c r="A138" s="10"/>
      <c r="B138" s="108">
        <v>46247</v>
      </c>
      <c r="C138" s="109"/>
      <c r="D138" s="105" t="s">
        <v>21</v>
      </c>
      <c r="E138" s="106"/>
      <c r="F138" s="170">
        <v>1113325.52</v>
      </c>
      <c r="G138" s="107">
        <f t="shared" si="1"/>
        <v>214595383.98780039</v>
      </c>
    </row>
    <row r="139" spans="1:7" s="7" customFormat="1" ht="18" thickTop="1" thickBot="1" x14ac:dyDescent="0.25">
      <c r="A139" s="10"/>
      <c r="B139" s="108">
        <v>46248</v>
      </c>
      <c r="C139" s="109"/>
      <c r="D139" s="105" t="s">
        <v>35</v>
      </c>
      <c r="E139" s="106">
        <v>255</v>
      </c>
      <c r="F139" s="170"/>
      <c r="G139" s="107">
        <f t="shared" si="1"/>
        <v>214595638.98780039</v>
      </c>
    </row>
    <row r="140" spans="1:7" s="7" customFormat="1" ht="18" thickTop="1" thickBot="1" x14ac:dyDescent="0.25">
      <c r="A140" s="10"/>
      <c r="B140" s="108">
        <v>46248</v>
      </c>
      <c r="C140" s="109"/>
      <c r="D140" s="105" t="s">
        <v>35</v>
      </c>
      <c r="E140" s="106">
        <v>18475</v>
      </c>
      <c r="F140" s="170"/>
      <c r="G140" s="107">
        <f t="shared" si="1"/>
        <v>214614113.98780039</v>
      </c>
    </row>
    <row r="141" spans="1:7" s="7" customFormat="1" ht="18" thickTop="1" thickBot="1" x14ac:dyDescent="0.25">
      <c r="A141" s="10"/>
      <c r="B141" s="108">
        <v>46248</v>
      </c>
      <c r="C141" s="109"/>
      <c r="D141" s="105" t="s">
        <v>35</v>
      </c>
      <c r="E141" s="106">
        <v>34505</v>
      </c>
      <c r="F141" s="170"/>
      <c r="G141" s="107">
        <f t="shared" si="1"/>
        <v>214648618.98780039</v>
      </c>
    </row>
    <row r="142" spans="1:7" s="7" customFormat="1" ht="18" thickTop="1" thickBot="1" x14ac:dyDescent="0.25">
      <c r="A142" s="10"/>
      <c r="B142" s="108">
        <v>46248</v>
      </c>
      <c r="C142" s="109"/>
      <c r="D142" s="105" t="s">
        <v>35</v>
      </c>
      <c r="E142" s="106">
        <v>12780</v>
      </c>
      <c r="F142" s="170"/>
      <c r="G142" s="107">
        <f t="shared" si="1"/>
        <v>214661398.98780039</v>
      </c>
    </row>
    <row r="143" spans="1:7" s="7" customFormat="1" ht="18" thickTop="1" thickBot="1" x14ac:dyDescent="0.25">
      <c r="A143" s="10"/>
      <c r="B143" s="108">
        <v>46248</v>
      </c>
      <c r="C143" s="109"/>
      <c r="D143" s="105" t="s">
        <v>35</v>
      </c>
      <c r="E143" s="111">
        <v>1850</v>
      </c>
      <c r="F143" s="173"/>
      <c r="G143" s="107">
        <f t="shared" si="1"/>
        <v>214663248.98780039</v>
      </c>
    </row>
    <row r="144" spans="1:7" s="7" customFormat="1" ht="18" thickTop="1" thickBot="1" x14ac:dyDescent="0.25">
      <c r="A144" s="10"/>
      <c r="B144" s="108">
        <v>46248</v>
      </c>
      <c r="C144" s="109"/>
      <c r="D144" s="105" t="s">
        <v>35</v>
      </c>
      <c r="E144" s="111">
        <v>15300</v>
      </c>
      <c r="F144" s="173"/>
      <c r="G144" s="107">
        <f t="shared" si="1"/>
        <v>214678548.98780039</v>
      </c>
    </row>
    <row r="145" spans="1:7" s="7" customFormat="1" ht="18" thickTop="1" thickBot="1" x14ac:dyDescent="0.25">
      <c r="A145" s="10"/>
      <c r="B145" s="108">
        <v>46248</v>
      </c>
      <c r="C145" s="109"/>
      <c r="D145" s="105" t="s">
        <v>35</v>
      </c>
      <c r="E145" s="111">
        <v>10950</v>
      </c>
      <c r="F145" s="170"/>
      <c r="G145" s="107">
        <f t="shared" si="1"/>
        <v>214689498.98780039</v>
      </c>
    </row>
    <row r="146" spans="1:7" s="7" customFormat="1" ht="18" thickTop="1" thickBot="1" x14ac:dyDescent="0.25">
      <c r="A146" s="10"/>
      <c r="B146" s="108">
        <v>46248</v>
      </c>
      <c r="C146" s="109"/>
      <c r="D146" s="105" t="s">
        <v>25</v>
      </c>
      <c r="E146" s="111">
        <v>35244.78</v>
      </c>
      <c r="F146" s="170">
        <v>916.12</v>
      </c>
      <c r="G146" s="107">
        <f t="shared" si="1"/>
        <v>214723827.64780039</v>
      </c>
    </row>
    <row r="147" spans="1:7" s="7" customFormat="1" ht="18" thickTop="1" thickBot="1" x14ac:dyDescent="0.25">
      <c r="A147" s="10"/>
      <c r="B147" s="108">
        <v>46248</v>
      </c>
      <c r="C147" s="109"/>
      <c r="D147" s="105" t="s">
        <v>51</v>
      </c>
      <c r="E147" s="111">
        <v>154434.82</v>
      </c>
      <c r="F147" s="170"/>
      <c r="G147" s="107">
        <f t="shared" ref="G147:G210" si="2">G146+E147-F147</f>
        <v>214878262.46780038</v>
      </c>
    </row>
    <row r="148" spans="1:7" s="7" customFormat="1" ht="18" thickTop="1" thickBot="1" x14ac:dyDescent="0.25">
      <c r="A148" s="10"/>
      <c r="B148" s="108">
        <v>46248</v>
      </c>
      <c r="C148" s="109"/>
      <c r="D148" s="105" t="s">
        <v>51</v>
      </c>
      <c r="E148" s="106">
        <v>518147.5</v>
      </c>
      <c r="F148" s="170"/>
      <c r="G148" s="107">
        <f t="shared" si="2"/>
        <v>215396409.96780038</v>
      </c>
    </row>
    <row r="149" spans="1:7" s="7" customFormat="1" ht="18" thickTop="1" thickBot="1" x14ac:dyDescent="0.25">
      <c r="A149" s="10"/>
      <c r="B149" s="108">
        <v>46248</v>
      </c>
      <c r="C149" s="109"/>
      <c r="D149" s="105" t="s">
        <v>51</v>
      </c>
      <c r="E149" s="106">
        <v>40000</v>
      </c>
      <c r="F149" s="170"/>
      <c r="G149" s="107">
        <f t="shared" si="2"/>
        <v>215436409.96780038</v>
      </c>
    </row>
    <row r="150" spans="1:7" s="7" customFormat="1" ht="23.25" customHeight="1" thickTop="1" thickBot="1" x14ac:dyDescent="0.25">
      <c r="A150" s="10"/>
      <c r="B150" s="108">
        <v>46248</v>
      </c>
      <c r="C150" s="109"/>
      <c r="D150" s="105" t="s">
        <v>51</v>
      </c>
      <c r="E150" s="106">
        <v>16600</v>
      </c>
      <c r="F150" s="170"/>
      <c r="G150" s="107">
        <f t="shared" si="2"/>
        <v>215453009.96780038</v>
      </c>
    </row>
    <row r="151" spans="1:7" s="7" customFormat="1" ht="18" thickTop="1" thickBot="1" x14ac:dyDescent="0.25">
      <c r="A151" s="10"/>
      <c r="B151" s="108">
        <v>46248</v>
      </c>
      <c r="C151" s="109"/>
      <c r="D151" s="105" t="s">
        <v>51</v>
      </c>
      <c r="E151" s="106">
        <v>1607831</v>
      </c>
      <c r="F151" s="170"/>
      <c r="G151" s="107">
        <f t="shared" si="2"/>
        <v>217060840.96780038</v>
      </c>
    </row>
    <row r="152" spans="1:7" s="7" customFormat="1" ht="18" thickTop="1" thickBot="1" x14ac:dyDescent="0.25">
      <c r="A152" s="10"/>
      <c r="B152" s="108">
        <v>46248</v>
      </c>
      <c r="C152" s="109"/>
      <c r="D152" s="105" t="s">
        <v>51</v>
      </c>
      <c r="E152" s="106">
        <v>10206.76</v>
      </c>
      <c r="F152" s="170"/>
      <c r="G152" s="107">
        <f t="shared" si="2"/>
        <v>217071047.72780037</v>
      </c>
    </row>
    <row r="153" spans="1:7" s="7" customFormat="1" ht="18" thickTop="1" thickBot="1" x14ac:dyDescent="0.25">
      <c r="A153" s="10"/>
      <c r="B153" s="108">
        <v>46248</v>
      </c>
      <c r="C153" s="109"/>
      <c r="D153" s="105" t="s">
        <v>51</v>
      </c>
      <c r="E153" s="106">
        <v>205373.1</v>
      </c>
      <c r="F153" s="170"/>
      <c r="G153" s="107">
        <f t="shared" si="2"/>
        <v>217276420.82780036</v>
      </c>
    </row>
    <row r="154" spans="1:7" s="7" customFormat="1" ht="27" customHeight="1" thickTop="1" thickBot="1" x14ac:dyDescent="0.25">
      <c r="A154" s="10"/>
      <c r="B154" s="108">
        <v>46248</v>
      </c>
      <c r="C154" s="109"/>
      <c r="D154" s="105" t="s">
        <v>51</v>
      </c>
      <c r="E154" s="106">
        <v>2439166.04</v>
      </c>
      <c r="F154" s="170"/>
      <c r="G154" s="107">
        <f t="shared" si="2"/>
        <v>219715586.86780035</v>
      </c>
    </row>
    <row r="155" spans="1:7" s="7" customFormat="1" ht="18" thickTop="1" thickBot="1" x14ac:dyDescent="0.25">
      <c r="A155" s="10"/>
      <c r="B155" s="108">
        <v>46248</v>
      </c>
      <c r="C155" s="109"/>
      <c r="D155" s="105" t="s">
        <v>66</v>
      </c>
      <c r="E155" s="106">
        <v>118103.56</v>
      </c>
      <c r="F155" s="170"/>
      <c r="G155" s="107">
        <f t="shared" si="2"/>
        <v>219833690.42780036</v>
      </c>
    </row>
    <row r="156" spans="1:7" s="7" customFormat="1" ht="61.5" thickTop="1" thickBot="1" x14ac:dyDescent="0.25">
      <c r="A156" s="10"/>
      <c r="B156" s="108">
        <v>46248</v>
      </c>
      <c r="C156" s="109"/>
      <c r="D156" s="105" t="s">
        <v>119</v>
      </c>
      <c r="E156" s="106">
        <v>7000</v>
      </c>
      <c r="F156" s="170"/>
      <c r="G156" s="107">
        <f t="shared" si="2"/>
        <v>219840690.42780036</v>
      </c>
    </row>
    <row r="157" spans="1:7" s="7" customFormat="1" ht="61.5" thickTop="1" thickBot="1" x14ac:dyDescent="0.25">
      <c r="A157" s="10"/>
      <c r="B157" s="108">
        <v>46248</v>
      </c>
      <c r="C157" s="109"/>
      <c r="D157" s="105" t="s">
        <v>120</v>
      </c>
      <c r="E157" s="106">
        <v>1980</v>
      </c>
      <c r="F157" s="170"/>
      <c r="G157" s="107">
        <f t="shared" si="2"/>
        <v>219842670.42780036</v>
      </c>
    </row>
    <row r="158" spans="1:7" s="7" customFormat="1" ht="53.25" customHeight="1" thickTop="1" thickBot="1" x14ac:dyDescent="0.25">
      <c r="A158" s="10"/>
      <c r="B158" s="108">
        <v>46248</v>
      </c>
      <c r="C158" s="109"/>
      <c r="D158" s="105" t="s">
        <v>121</v>
      </c>
      <c r="E158" s="106">
        <v>8000</v>
      </c>
      <c r="F158" s="170"/>
      <c r="G158" s="107">
        <f t="shared" si="2"/>
        <v>219850670.42780036</v>
      </c>
    </row>
    <row r="159" spans="1:7" s="7" customFormat="1" ht="23.25" customHeight="1" thickTop="1" thickBot="1" x14ac:dyDescent="0.25">
      <c r="A159" s="10"/>
      <c r="B159" s="108">
        <v>46248</v>
      </c>
      <c r="C159" s="109"/>
      <c r="D159" s="105" t="s">
        <v>122</v>
      </c>
      <c r="E159" s="106">
        <v>1000</v>
      </c>
      <c r="F159" s="170"/>
      <c r="G159" s="107">
        <f t="shared" si="2"/>
        <v>219851670.42780036</v>
      </c>
    </row>
    <row r="160" spans="1:7" s="7" customFormat="1" ht="19.5" customHeight="1" thickTop="1" thickBot="1" x14ac:dyDescent="0.25">
      <c r="A160" s="10"/>
      <c r="B160" s="108">
        <v>46248</v>
      </c>
      <c r="C160" s="109"/>
      <c r="D160" s="105" t="s">
        <v>123</v>
      </c>
      <c r="E160" s="106">
        <v>1000</v>
      </c>
      <c r="F160" s="170"/>
      <c r="G160" s="107">
        <f t="shared" si="2"/>
        <v>219852670.42780036</v>
      </c>
    </row>
    <row r="161" spans="1:7" s="7" customFormat="1" ht="21.75" customHeight="1" thickTop="1" thickBot="1" x14ac:dyDescent="0.25">
      <c r="A161" s="10"/>
      <c r="B161" s="108">
        <v>46248</v>
      </c>
      <c r="C161" s="109"/>
      <c r="D161" s="105" t="s">
        <v>124</v>
      </c>
      <c r="E161" s="106">
        <v>250</v>
      </c>
      <c r="F161" s="170"/>
      <c r="G161" s="107">
        <f t="shared" si="2"/>
        <v>219852920.42780036</v>
      </c>
    </row>
    <row r="162" spans="1:7" s="7" customFormat="1" ht="18" thickTop="1" thickBot="1" x14ac:dyDescent="0.25">
      <c r="A162" s="10"/>
      <c r="B162" s="123">
        <v>46249</v>
      </c>
      <c r="C162" s="123"/>
      <c r="D162" s="123" t="s">
        <v>35</v>
      </c>
      <c r="E162" s="146">
        <v>17950</v>
      </c>
      <c r="F162" s="146"/>
      <c r="G162" s="107">
        <f t="shared" si="2"/>
        <v>219870870.42780036</v>
      </c>
    </row>
    <row r="163" spans="1:7" s="7" customFormat="1" ht="18" thickTop="1" thickBot="1" x14ac:dyDescent="0.25">
      <c r="A163" s="10"/>
      <c r="B163" s="123">
        <v>46249</v>
      </c>
      <c r="C163" s="123"/>
      <c r="D163" s="123" t="s">
        <v>25</v>
      </c>
      <c r="E163" s="146">
        <v>60525.53</v>
      </c>
      <c r="F163" s="146">
        <v>1580.47</v>
      </c>
      <c r="G163" s="107">
        <f t="shared" si="2"/>
        <v>219929815.48780036</v>
      </c>
    </row>
    <row r="164" spans="1:7" s="7" customFormat="1" ht="21" customHeight="1" thickTop="1" thickBot="1" x14ac:dyDescent="0.25">
      <c r="A164" s="10"/>
      <c r="B164" s="123">
        <v>46250</v>
      </c>
      <c r="C164" s="123"/>
      <c r="D164" s="123" t="s">
        <v>35</v>
      </c>
      <c r="E164" s="146">
        <v>350</v>
      </c>
      <c r="F164" s="146"/>
      <c r="G164" s="107">
        <f t="shared" si="2"/>
        <v>219930165.48780036</v>
      </c>
    </row>
    <row r="165" spans="1:7" s="7" customFormat="1" ht="18" thickTop="1" thickBot="1" x14ac:dyDescent="0.25">
      <c r="A165" s="10"/>
      <c r="B165" s="123">
        <v>46250</v>
      </c>
      <c r="C165" s="123"/>
      <c r="D165" s="123" t="s">
        <v>25</v>
      </c>
      <c r="E165" s="146">
        <v>22784.1</v>
      </c>
      <c r="F165" s="146">
        <v>569.61</v>
      </c>
      <c r="G165" s="107">
        <f t="shared" si="2"/>
        <v>219952379.97780034</v>
      </c>
    </row>
    <row r="166" spans="1:7" s="7" customFormat="1" ht="18" thickTop="1" thickBot="1" x14ac:dyDescent="0.25">
      <c r="A166" s="10"/>
      <c r="B166" s="123">
        <v>46251</v>
      </c>
      <c r="C166" s="123"/>
      <c r="D166" s="123" t="s">
        <v>35</v>
      </c>
      <c r="E166" s="146">
        <v>32353</v>
      </c>
      <c r="F166" s="146"/>
      <c r="G166" s="107">
        <f t="shared" si="2"/>
        <v>219984732.97780034</v>
      </c>
    </row>
    <row r="167" spans="1:7" s="7" customFormat="1" ht="18" thickTop="1" thickBot="1" x14ac:dyDescent="0.25">
      <c r="A167" s="10"/>
      <c r="B167" s="123">
        <v>46251</v>
      </c>
      <c r="C167" s="123"/>
      <c r="D167" s="123" t="s">
        <v>35</v>
      </c>
      <c r="E167" s="146">
        <v>32000</v>
      </c>
      <c r="F167" s="146"/>
      <c r="G167" s="107">
        <f t="shared" si="2"/>
        <v>220016732.97780034</v>
      </c>
    </row>
    <row r="168" spans="1:7" s="7" customFormat="1" ht="18" thickTop="1" thickBot="1" x14ac:dyDescent="0.25">
      <c r="A168" s="10"/>
      <c r="B168" s="123">
        <v>46251</v>
      </c>
      <c r="C168" s="123"/>
      <c r="D168" s="123" t="s">
        <v>35</v>
      </c>
      <c r="E168" s="146">
        <v>15450</v>
      </c>
      <c r="F168" s="146"/>
      <c r="G168" s="107">
        <f t="shared" si="2"/>
        <v>220032182.97780034</v>
      </c>
    </row>
    <row r="169" spans="1:7" s="7" customFormat="1" ht="18" thickTop="1" thickBot="1" x14ac:dyDescent="0.25">
      <c r="A169" s="10"/>
      <c r="B169" s="123">
        <v>46251</v>
      </c>
      <c r="C169" s="123"/>
      <c r="D169" s="123" t="s">
        <v>35</v>
      </c>
      <c r="E169" s="146">
        <v>15941</v>
      </c>
      <c r="F169" s="146"/>
      <c r="G169" s="107">
        <f t="shared" si="2"/>
        <v>220048123.97780034</v>
      </c>
    </row>
    <row r="170" spans="1:7" s="7" customFormat="1" ht="18" thickTop="1" thickBot="1" x14ac:dyDescent="0.25">
      <c r="A170" s="10"/>
      <c r="B170" s="150">
        <v>46251</v>
      </c>
      <c r="C170" s="151"/>
      <c r="D170" s="148" t="s">
        <v>35</v>
      </c>
      <c r="E170" s="149">
        <v>12700</v>
      </c>
      <c r="F170" s="149"/>
      <c r="G170" s="107">
        <f t="shared" si="2"/>
        <v>220060823.97780034</v>
      </c>
    </row>
    <row r="171" spans="1:7" s="7" customFormat="1" ht="18" thickTop="1" thickBot="1" x14ac:dyDescent="0.25">
      <c r="A171" s="10"/>
      <c r="B171" s="123">
        <v>46251</v>
      </c>
      <c r="C171" s="123"/>
      <c r="D171" s="144" t="s">
        <v>35</v>
      </c>
      <c r="E171" s="146">
        <v>65</v>
      </c>
      <c r="F171" s="146"/>
      <c r="G171" s="107">
        <f t="shared" si="2"/>
        <v>220060888.97780034</v>
      </c>
    </row>
    <row r="172" spans="1:7" s="7" customFormat="1" ht="18" thickTop="1" thickBot="1" x14ac:dyDescent="0.25">
      <c r="A172" s="10"/>
      <c r="B172" s="145">
        <v>46251</v>
      </c>
      <c r="C172" s="123"/>
      <c r="D172" s="144" t="s">
        <v>35</v>
      </c>
      <c r="E172" s="146">
        <v>35165</v>
      </c>
      <c r="F172" s="146"/>
      <c r="G172" s="107">
        <f t="shared" si="2"/>
        <v>220096053.97780034</v>
      </c>
    </row>
    <row r="173" spans="1:7" s="7" customFormat="1" ht="25.5" customHeight="1" thickTop="1" thickBot="1" x14ac:dyDescent="0.25">
      <c r="A173" s="10"/>
      <c r="B173" s="145">
        <v>46251</v>
      </c>
      <c r="C173" s="123"/>
      <c r="D173" s="190" t="s">
        <v>25</v>
      </c>
      <c r="E173" s="146">
        <v>101060.76</v>
      </c>
      <c r="F173" s="146">
        <v>2621.8</v>
      </c>
      <c r="G173" s="107">
        <f t="shared" si="2"/>
        <v>220194492.93780032</v>
      </c>
    </row>
    <row r="174" spans="1:7" s="7" customFormat="1" ht="18" thickTop="1" thickBot="1" x14ac:dyDescent="0.25">
      <c r="A174" s="10"/>
      <c r="B174" s="145">
        <v>46251</v>
      </c>
      <c r="C174" s="123"/>
      <c r="D174" s="144" t="s">
        <v>125</v>
      </c>
      <c r="E174" s="146">
        <v>389316.6</v>
      </c>
      <c r="F174" s="146"/>
      <c r="G174" s="107">
        <f t="shared" si="2"/>
        <v>220583809.53780031</v>
      </c>
    </row>
    <row r="175" spans="1:7" s="7" customFormat="1" ht="18" thickTop="1" thickBot="1" x14ac:dyDescent="0.25">
      <c r="A175" s="10"/>
      <c r="B175" s="147">
        <v>46251</v>
      </c>
      <c r="C175" s="143"/>
      <c r="D175" s="148" t="s">
        <v>45</v>
      </c>
      <c r="E175" s="143">
        <v>1048843.25</v>
      </c>
      <c r="F175" s="143"/>
      <c r="G175" s="107">
        <f t="shared" si="2"/>
        <v>221632652.78780031</v>
      </c>
    </row>
    <row r="176" spans="1:7" s="7" customFormat="1" ht="17.25" customHeight="1" thickTop="1" thickBot="1" x14ac:dyDescent="0.25">
      <c r="A176" s="10"/>
      <c r="B176" s="108">
        <v>46251</v>
      </c>
      <c r="C176" s="109"/>
      <c r="D176" s="105" t="s">
        <v>45</v>
      </c>
      <c r="E176" s="106">
        <v>601254.56999999995</v>
      </c>
      <c r="F176" s="152"/>
      <c r="G176" s="107">
        <f t="shared" si="2"/>
        <v>222233907.3578003</v>
      </c>
    </row>
    <row r="177" spans="1:8" s="7" customFormat="1" ht="18" thickTop="1" thickBot="1" x14ac:dyDescent="0.25">
      <c r="A177" s="10"/>
      <c r="B177" s="114">
        <v>46251</v>
      </c>
      <c r="C177" s="115"/>
      <c r="D177" s="105" t="s">
        <v>45</v>
      </c>
      <c r="E177" s="106">
        <v>1064.45</v>
      </c>
      <c r="F177" s="152"/>
      <c r="G177" s="107">
        <f t="shared" si="2"/>
        <v>222234971.80780029</v>
      </c>
    </row>
    <row r="178" spans="1:8" s="7" customFormat="1" ht="18" thickTop="1" thickBot="1" x14ac:dyDescent="0.25">
      <c r="A178" s="10"/>
      <c r="B178" s="114">
        <v>46251</v>
      </c>
      <c r="C178" s="115"/>
      <c r="D178" s="105" t="s">
        <v>44</v>
      </c>
      <c r="E178" s="106">
        <v>3515715.47</v>
      </c>
      <c r="F178" s="152"/>
      <c r="G178" s="107">
        <f t="shared" si="2"/>
        <v>225750687.27780029</v>
      </c>
    </row>
    <row r="179" spans="1:8" s="7" customFormat="1" ht="46.5" thickTop="1" thickBot="1" x14ac:dyDescent="0.25">
      <c r="A179" s="10"/>
      <c r="B179" s="114">
        <v>46251</v>
      </c>
      <c r="C179" s="115"/>
      <c r="D179" s="105" t="s">
        <v>126</v>
      </c>
      <c r="E179" s="106">
        <v>2447.1</v>
      </c>
      <c r="F179" s="152"/>
      <c r="G179" s="107">
        <f t="shared" si="2"/>
        <v>225753134.37780029</v>
      </c>
    </row>
    <row r="180" spans="1:8" s="7" customFormat="1" ht="61.5" thickTop="1" thickBot="1" x14ac:dyDescent="0.25">
      <c r="A180" s="10"/>
      <c r="B180" s="114">
        <v>46251</v>
      </c>
      <c r="C180" s="115"/>
      <c r="D180" s="105" t="s">
        <v>127</v>
      </c>
      <c r="E180" s="106">
        <v>500</v>
      </c>
      <c r="F180" s="152"/>
      <c r="G180" s="107">
        <f t="shared" si="2"/>
        <v>225753634.37780029</v>
      </c>
    </row>
    <row r="181" spans="1:8" s="7" customFormat="1" ht="18" thickTop="1" thickBot="1" x14ac:dyDescent="0.25">
      <c r="A181" s="10"/>
      <c r="B181" s="114">
        <v>46251</v>
      </c>
      <c r="C181" s="115"/>
      <c r="D181" s="105" t="s">
        <v>21</v>
      </c>
      <c r="E181" s="106"/>
      <c r="F181" s="152">
        <v>1162168.68</v>
      </c>
      <c r="G181" s="107">
        <f t="shared" si="2"/>
        <v>224591465.69780028</v>
      </c>
    </row>
    <row r="182" spans="1:8" s="7" customFormat="1" ht="18" thickTop="1" thickBot="1" x14ac:dyDescent="0.25">
      <c r="A182" s="10"/>
      <c r="B182" s="114">
        <v>46252</v>
      </c>
      <c r="C182" s="115"/>
      <c r="D182" s="105" t="s">
        <v>35</v>
      </c>
      <c r="E182" s="106">
        <v>230</v>
      </c>
      <c r="F182" s="152"/>
      <c r="G182" s="107">
        <f t="shared" si="2"/>
        <v>224591695.69780028</v>
      </c>
    </row>
    <row r="183" spans="1:8" s="7" customFormat="1" ht="18" thickTop="1" thickBot="1" x14ac:dyDescent="0.25">
      <c r="A183" s="10"/>
      <c r="B183" s="114">
        <v>46252</v>
      </c>
      <c r="C183" s="115"/>
      <c r="D183" s="105" t="s">
        <v>35</v>
      </c>
      <c r="E183" s="106">
        <v>33043</v>
      </c>
      <c r="F183" s="152"/>
      <c r="G183" s="107">
        <f t="shared" si="2"/>
        <v>224624738.69780028</v>
      </c>
    </row>
    <row r="184" spans="1:8" s="7" customFormat="1" ht="18" thickTop="1" thickBot="1" x14ac:dyDescent="0.25">
      <c r="A184" s="10"/>
      <c r="B184" s="114">
        <v>46252</v>
      </c>
      <c r="C184" s="115"/>
      <c r="D184" s="105" t="s">
        <v>35</v>
      </c>
      <c r="E184" s="106">
        <v>42900</v>
      </c>
      <c r="F184" s="152"/>
      <c r="G184" s="107">
        <f t="shared" si="2"/>
        <v>224667638.69780028</v>
      </c>
    </row>
    <row r="185" spans="1:8" s="7" customFormat="1" ht="18" thickTop="1" thickBot="1" x14ac:dyDescent="0.25">
      <c r="A185" s="10"/>
      <c r="B185" s="114">
        <v>46252</v>
      </c>
      <c r="C185" s="115"/>
      <c r="D185" s="105" t="s">
        <v>35</v>
      </c>
      <c r="E185" s="106">
        <v>14155</v>
      </c>
      <c r="F185" s="152"/>
      <c r="G185" s="107">
        <f t="shared" si="2"/>
        <v>224681793.69780028</v>
      </c>
    </row>
    <row r="186" spans="1:8" s="7" customFormat="1" ht="18" thickTop="1" thickBot="1" x14ac:dyDescent="0.25">
      <c r="A186" s="10"/>
      <c r="B186" s="114">
        <v>46252</v>
      </c>
      <c r="C186" s="115"/>
      <c r="D186" s="105" t="s">
        <v>35</v>
      </c>
      <c r="E186" s="106">
        <v>2350</v>
      </c>
      <c r="F186" s="152"/>
      <c r="G186" s="107">
        <f t="shared" si="2"/>
        <v>224684143.69780028</v>
      </c>
    </row>
    <row r="187" spans="1:8" s="7" customFormat="1" ht="18" thickTop="1" thickBot="1" x14ac:dyDescent="0.25">
      <c r="A187" s="10"/>
      <c r="B187" s="114">
        <v>46252</v>
      </c>
      <c r="C187" s="115"/>
      <c r="D187" s="105" t="s">
        <v>35</v>
      </c>
      <c r="E187" s="106">
        <v>37506</v>
      </c>
      <c r="F187" s="152"/>
      <c r="G187" s="107">
        <f t="shared" si="2"/>
        <v>224721649.69780028</v>
      </c>
    </row>
    <row r="188" spans="1:8" s="7" customFormat="1" ht="18" thickTop="1" thickBot="1" x14ac:dyDescent="0.25">
      <c r="A188" s="10"/>
      <c r="B188" s="114">
        <v>46252</v>
      </c>
      <c r="C188" s="115"/>
      <c r="D188" s="105" t="s">
        <v>35</v>
      </c>
      <c r="E188" s="106">
        <v>9260</v>
      </c>
      <c r="F188" s="152"/>
      <c r="G188" s="107">
        <f t="shared" si="2"/>
        <v>224730909.69780028</v>
      </c>
    </row>
    <row r="189" spans="1:8" s="7" customFormat="1" ht="18" thickTop="1" thickBot="1" x14ac:dyDescent="0.25">
      <c r="A189" s="10"/>
      <c r="B189" s="114">
        <v>46252</v>
      </c>
      <c r="C189" s="115"/>
      <c r="D189" s="105" t="s">
        <v>25</v>
      </c>
      <c r="E189" s="106">
        <v>131271.66</v>
      </c>
      <c r="F189" s="152">
        <v>3395.49</v>
      </c>
      <c r="G189" s="107">
        <f t="shared" si="2"/>
        <v>224858785.86780027</v>
      </c>
    </row>
    <row r="190" spans="1:8" s="7" customFormat="1" ht="18" thickTop="1" thickBot="1" x14ac:dyDescent="0.25">
      <c r="A190" s="10"/>
      <c r="B190" s="114">
        <v>46252</v>
      </c>
      <c r="C190" s="115"/>
      <c r="D190" s="105" t="s">
        <v>63</v>
      </c>
      <c r="E190" s="106">
        <v>84570.8</v>
      </c>
      <c r="F190" s="152"/>
      <c r="G190" s="107">
        <f t="shared" si="2"/>
        <v>224943356.66780028</v>
      </c>
    </row>
    <row r="191" spans="1:8" s="7" customFormat="1" ht="18" thickTop="1" thickBot="1" x14ac:dyDescent="0.25">
      <c r="A191" s="10"/>
      <c r="B191" s="114">
        <v>46252</v>
      </c>
      <c r="C191" s="115"/>
      <c r="D191" s="105" t="s">
        <v>58</v>
      </c>
      <c r="E191" s="106">
        <v>25000</v>
      </c>
      <c r="F191" s="152"/>
      <c r="G191" s="107">
        <f t="shared" si="2"/>
        <v>224968356.66780028</v>
      </c>
      <c r="H191" s="182"/>
    </row>
    <row r="192" spans="1:8" s="7" customFormat="1" ht="18" thickTop="1" thickBot="1" x14ac:dyDescent="0.25">
      <c r="A192" s="10"/>
      <c r="B192" s="114">
        <v>46252</v>
      </c>
      <c r="C192" s="115"/>
      <c r="D192" s="105" t="s">
        <v>58</v>
      </c>
      <c r="E192" s="106">
        <v>2925.3</v>
      </c>
      <c r="F192" s="152"/>
      <c r="G192" s="107">
        <f t="shared" si="2"/>
        <v>224971281.96780029</v>
      </c>
    </row>
    <row r="193" spans="1:7" s="7" customFormat="1" ht="18" thickTop="1" thickBot="1" x14ac:dyDescent="0.25">
      <c r="A193" s="10"/>
      <c r="B193" s="114">
        <v>46252</v>
      </c>
      <c r="C193" s="115"/>
      <c r="D193" s="105" t="s">
        <v>21</v>
      </c>
      <c r="E193" s="106"/>
      <c r="F193" s="152">
        <v>2244292.2400000002</v>
      </c>
      <c r="G193" s="107">
        <f t="shared" si="2"/>
        <v>222726989.72780028</v>
      </c>
    </row>
    <row r="194" spans="1:7" s="7" customFormat="1" ht="18" thickTop="1" thickBot="1" x14ac:dyDescent="0.25">
      <c r="A194" s="10"/>
      <c r="B194" s="114">
        <v>46253</v>
      </c>
      <c r="C194" s="115"/>
      <c r="D194" s="105" t="s">
        <v>35</v>
      </c>
      <c r="E194" s="106">
        <v>1625</v>
      </c>
      <c r="F194" s="152"/>
      <c r="G194" s="107">
        <f t="shared" si="2"/>
        <v>222728614.72780028</v>
      </c>
    </row>
    <row r="195" spans="1:7" s="7" customFormat="1" ht="18" thickTop="1" thickBot="1" x14ac:dyDescent="0.25">
      <c r="A195" s="10"/>
      <c r="B195" s="114">
        <v>46253</v>
      </c>
      <c r="C195" s="115"/>
      <c r="D195" s="105" t="s">
        <v>35</v>
      </c>
      <c r="E195" s="106">
        <v>39850</v>
      </c>
      <c r="F195" s="152"/>
      <c r="G195" s="107">
        <f t="shared" si="2"/>
        <v>222768464.72780028</v>
      </c>
    </row>
    <row r="196" spans="1:7" s="7" customFormat="1" ht="18" thickTop="1" thickBot="1" x14ac:dyDescent="0.25">
      <c r="A196" s="10"/>
      <c r="B196" s="114">
        <v>46253</v>
      </c>
      <c r="C196" s="115"/>
      <c r="D196" s="105" t="s">
        <v>35</v>
      </c>
      <c r="E196" s="106">
        <v>50500</v>
      </c>
      <c r="F196" s="152"/>
      <c r="G196" s="107">
        <f t="shared" si="2"/>
        <v>222818964.72780028</v>
      </c>
    </row>
    <row r="197" spans="1:7" s="7" customFormat="1" ht="18" thickTop="1" thickBot="1" x14ac:dyDescent="0.25">
      <c r="A197" s="10"/>
      <c r="B197" s="114">
        <v>46253</v>
      </c>
      <c r="C197" s="115"/>
      <c r="D197" s="105" t="s">
        <v>35</v>
      </c>
      <c r="E197" s="106">
        <v>25080</v>
      </c>
      <c r="F197" s="152"/>
      <c r="G197" s="107">
        <f t="shared" si="2"/>
        <v>222844044.72780028</v>
      </c>
    </row>
    <row r="198" spans="1:7" s="7" customFormat="1" ht="18" thickTop="1" thickBot="1" x14ac:dyDescent="0.25">
      <c r="A198" s="10"/>
      <c r="B198" s="114">
        <v>46253</v>
      </c>
      <c r="C198" s="115"/>
      <c r="D198" s="105" t="s">
        <v>35</v>
      </c>
      <c r="E198" s="106">
        <v>40470</v>
      </c>
      <c r="F198" s="152"/>
      <c r="G198" s="107">
        <f t="shared" si="2"/>
        <v>222884514.72780028</v>
      </c>
    </row>
    <row r="199" spans="1:7" s="7" customFormat="1" ht="18" thickTop="1" thickBot="1" x14ac:dyDescent="0.25">
      <c r="A199" s="10"/>
      <c r="B199" s="114">
        <v>46253</v>
      </c>
      <c r="C199" s="115"/>
      <c r="D199" s="105" t="s">
        <v>35</v>
      </c>
      <c r="E199" s="106">
        <v>2115</v>
      </c>
      <c r="F199" s="152"/>
      <c r="G199" s="107">
        <f t="shared" si="2"/>
        <v>222886629.72780028</v>
      </c>
    </row>
    <row r="200" spans="1:7" s="7" customFormat="1" ht="18" thickTop="1" thickBot="1" x14ac:dyDescent="0.25">
      <c r="A200" s="10"/>
      <c r="B200" s="114">
        <v>46253</v>
      </c>
      <c r="C200" s="115"/>
      <c r="D200" s="105" t="s">
        <v>35</v>
      </c>
      <c r="E200" s="106">
        <v>9200</v>
      </c>
      <c r="F200" s="152"/>
      <c r="G200" s="107">
        <f t="shared" si="2"/>
        <v>222895829.72780028</v>
      </c>
    </row>
    <row r="201" spans="1:7" s="7" customFormat="1" ht="18" thickTop="1" thickBot="1" x14ac:dyDescent="0.25">
      <c r="A201" s="10"/>
      <c r="B201" s="114">
        <v>46253</v>
      </c>
      <c r="C201" s="115"/>
      <c r="D201" s="105" t="s">
        <v>25</v>
      </c>
      <c r="E201" s="106">
        <v>100593.54</v>
      </c>
      <c r="F201" s="152">
        <v>2659.8</v>
      </c>
      <c r="G201" s="107">
        <f t="shared" si="2"/>
        <v>222993763.46780026</v>
      </c>
    </row>
    <row r="202" spans="1:7" s="7" customFormat="1" ht="18" thickTop="1" thickBot="1" x14ac:dyDescent="0.25">
      <c r="A202" s="10"/>
      <c r="B202" s="114">
        <v>46253</v>
      </c>
      <c r="C202" s="115"/>
      <c r="D202" s="105" t="s">
        <v>51</v>
      </c>
      <c r="E202" s="106">
        <v>200516.2</v>
      </c>
      <c r="F202" s="152"/>
      <c r="G202" s="107">
        <f t="shared" si="2"/>
        <v>223194279.66780025</v>
      </c>
    </row>
    <row r="203" spans="1:7" s="7" customFormat="1" ht="76.5" thickTop="1" thickBot="1" x14ac:dyDescent="0.25">
      <c r="A203" s="10"/>
      <c r="B203" s="114">
        <v>46253</v>
      </c>
      <c r="C203" s="115"/>
      <c r="D203" s="105" t="s">
        <v>128</v>
      </c>
      <c r="E203" s="106">
        <v>1500</v>
      </c>
      <c r="F203" s="152"/>
      <c r="G203" s="107">
        <f t="shared" si="2"/>
        <v>223195779.66780025</v>
      </c>
    </row>
    <row r="204" spans="1:7" s="7" customFormat="1" ht="76.5" thickTop="1" thickBot="1" x14ac:dyDescent="0.25">
      <c r="A204" s="10"/>
      <c r="B204" s="114">
        <v>46253</v>
      </c>
      <c r="C204" s="115"/>
      <c r="D204" s="105" t="s">
        <v>129</v>
      </c>
      <c r="E204" s="106">
        <v>1000</v>
      </c>
      <c r="F204" s="152"/>
      <c r="G204" s="107">
        <f t="shared" si="2"/>
        <v>223196779.66780025</v>
      </c>
    </row>
    <row r="205" spans="1:7" s="7" customFormat="1" ht="76.5" thickTop="1" thickBot="1" x14ac:dyDescent="0.25">
      <c r="A205" s="10"/>
      <c r="B205" s="114">
        <v>46253</v>
      </c>
      <c r="C205" s="115"/>
      <c r="D205" s="105" t="s">
        <v>130</v>
      </c>
      <c r="E205" s="106">
        <v>3600</v>
      </c>
      <c r="F205" s="152"/>
      <c r="G205" s="107">
        <f t="shared" si="2"/>
        <v>223200379.66780025</v>
      </c>
    </row>
    <row r="206" spans="1:7" s="7" customFormat="1" ht="18" thickTop="1" thickBot="1" x14ac:dyDescent="0.25">
      <c r="A206" s="10"/>
      <c r="B206" s="114">
        <v>46253</v>
      </c>
      <c r="C206" s="115"/>
      <c r="D206" s="105" t="s">
        <v>21</v>
      </c>
      <c r="E206" s="106"/>
      <c r="F206" s="152">
        <v>3257424.29</v>
      </c>
      <c r="G206" s="107">
        <f t="shared" si="2"/>
        <v>219942955.37780026</v>
      </c>
    </row>
    <row r="207" spans="1:7" s="7" customFormat="1" ht="18" thickTop="1" thickBot="1" x14ac:dyDescent="0.25">
      <c r="A207" s="10"/>
      <c r="B207" s="114">
        <v>46254</v>
      </c>
      <c r="C207" s="115"/>
      <c r="D207" s="105" t="s">
        <v>35</v>
      </c>
      <c r="E207" s="106">
        <v>19985</v>
      </c>
      <c r="F207" s="152"/>
      <c r="G207" s="107">
        <f t="shared" si="2"/>
        <v>219962940.37780026</v>
      </c>
    </row>
    <row r="208" spans="1:7" s="7" customFormat="1" ht="18" thickTop="1" thickBot="1" x14ac:dyDescent="0.25">
      <c r="A208" s="10"/>
      <c r="B208" s="114">
        <v>46254</v>
      </c>
      <c r="C208" s="115"/>
      <c r="D208" s="105" t="s">
        <v>35</v>
      </c>
      <c r="E208" s="106">
        <v>43900</v>
      </c>
      <c r="F208" s="152"/>
      <c r="G208" s="107">
        <f t="shared" si="2"/>
        <v>220006840.37780026</v>
      </c>
    </row>
    <row r="209" spans="1:7" s="7" customFormat="1" ht="18" thickTop="1" thickBot="1" x14ac:dyDescent="0.25">
      <c r="A209" s="10"/>
      <c r="B209" s="114">
        <v>46254</v>
      </c>
      <c r="C209" s="115"/>
      <c r="D209" s="105" t="s">
        <v>35</v>
      </c>
      <c r="E209" s="106">
        <v>13470</v>
      </c>
      <c r="F209" s="152"/>
      <c r="G209" s="107">
        <f t="shared" si="2"/>
        <v>220020310.37780026</v>
      </c>
    </row>
    <row r="210" spans="1:7" s="7" customFormat="1" ht="18" thickTop="1" thickBot="1" x14ac:dyDescent="0.25">
      <c r="A210" s="10"/>
      <c r="B210" s="114">
        <v>46254</v>
      </c>
      <c r="C210" s="115"/>
      <c r="D210" s="105" t="s">
        <v>35</v>
      </c>
      <c r="E210" s="106">
        <v>2500</v>
      </c>
      <c r="F210" s="152"/>
      <c r="G210" s="107">
        <f t="shared" si="2"/>
        <v>220022810.37780026</v>
      </c>
    </row>
    <row r="211" spans="1:7" s="7" customFormat="1" ht="18" thickTop="1" thickBot="1" x14ac:dyDescent="0.25">
      <c r="A211" s="10"/>
      <c r="B211" s="114">
        <v>46254</v>
      </c>
      <c r="C211" s="115"/>
      <c r="D211" s="105" t="s">
        <v>35</v>
      </c>
      <c r="E211" s="106">
        <v>6000</v>
      </c>
      <c r="F211" s="152"/>
      <c r="G211" s="107">
        <f t="shared" ref="G211:G274" si="3">G210+E211-F211</f>
        <v>220028810.37780026</v>
      </c>
    </row>
    <row r="212" spans="1:7" s="7" customFormat="1" ht="18" thickTop="1" thickBot="1" x14ac:dyDescent="0.25">
      <c r="A212" s="10"/>
      <c r="B212" s="114">
        <v>46254</v>
      </c>
      <c r="C212" s="115"/>
      <c r="D212" s="105" t="s">
        <v>35</v>
      </c>
      <c r="E212" s="106">
        <v>38115</v>
      </c>
      <c r="F212" s="152"/>
      <c r="G212" s="107">
        <f t="shared" si="3"/>
        <v>220066925.37780026</v>
      </c>
    </row>
    <row r="213" spans="1:7" s="7" customFormat="1" ht="18" thickTop="1" thickBot="1" x14ac:dyDescent="0.25">
      <c r="A213" s="10"/>
      <c r="B213" s="114">
        <v>46254</v>
      </c>
      <c r="C213" s="115"/>
      <c r="D213" s="105" t="s">
        <v>25</v>
      </c>
      <c r="E213" s="106">
        <v>58944.59</v>
      </c>
      <c r="F213" s="152">
        <v>1517.62</v>
      </c>
      <c r="G213" s="107">
        <f t="shared" si="3"/>
        <v>220124352.34780025</v>
      </c>
    </row>
    <row r="214" spans="1:7" s="7" customFormat="1" ht="18" thickTop="1" thickBot="1" x14ac:dyDescent="0.25">
      <c r="A214" s="10"/>
      <c r="B214" s="114">
        <v>46254</v>
      </c>
      <c r="C214" s="115"/>
      <c r="D214" s="105" t="s">
        <v>46</v>
      </c>
      <c r="E214" s="106">
        <v>14201.34</v>
      </c>
      <c r="F214" s="152"/>
      <c r="G214" s="107">
        <f t="shared" si="3"/>
        <v>220138553.68780026</v>
      </c>
    </row>
    <row r="215" spans="1:7" s="7" customFormat="1" ht="18" thickTop="1" thickBot="1" x14ac:dyDescent="0.25">
      <c r="A215" s="10"/>
      <c r="B215" s="114">
        <v>46254</v>
      </c>
      <c r="C215" s="115"/>
      <c r="D215" s="105" t="s">
        <v>46</v>
      </c>
      <c r="E215" s="106">
        <v>610066.38</v>
      </c>
      <c r="F215" s="152"/>
      <c r="G215" s="107">
        <f t="shared" si="3"/>
        <v>220748620.06780025</v>
      </c>
    </row>
    <row r="216" spans="1:7" s="7" customFormat="1" ht="18" thickTop="1" thickBot="1" x14ac:dyDescent="0.25">
      <c r="A216" s="10"/>
      <c r="B216" s="114">
        <v>46254</v>
      </c>
      <c r="C216" s="115"/>
      <c r="D216" s="105" t="s">
        <v>46</v>
      </c>
      <c r="E216" s="106">
        <v>334452.27</v>
      </c>
      <c r="F216" s="152"/>
      <c r="G216" s="107">
        <f t="shared" si="3"/>
        <v>221083072.33780026</v>
      </c>
    </row>
    <row r="217" spans="1:7" s="7" customFormat="1" ht="18" thickTop="1" thickBot="1" x14ac:dyDescent="0.25">
      <c r="A217" s="10"/>
      <c r="B217" s="114">
        <v>46254</v>
      </c>
      <c r="C217" s="115"/>
      <c r="D217" s="105" t="s">
        <v>46</v>
      </c>
      <c r="E217" s="106">
        <v>236657.98</v>
      </c>
      <c r="F217" s="152"/>
      <c r="G217" s="107">
        <f t="shared" si="3"/>
        <v>221319730.31780025</v>
      </c>
    </row>
    <row r="218" spans="1:7" s="7" customFormat="1" ht="18" thickTop="1" thickBot="1" x14ac:dyDescent="0.25">
      <c r="A218" s="10"/>
      <c r="B218" s="114">
        <v>46254</v>
      </c>
      <c r="C218" s="115"/>
      <c r="D218" s="105" t="s">
        <v>46</v>
      </c>
      <c r="E218" s="106">
        <v>235726.88</v>
      </c>
      <c r="F218" s="152"/>
      <c r="G218" s="107">
        <f t="shared" si="3"/>
        <v>221555457.19780025</v>
      </c>
    </row>
    <row r="219" spans="1:7" s="7" customFormat="1" ht="18" thickTop="1" thickBot="1" x14ac:dyDescent="0.25">
      <c r="A219" s="10"/>
      <c r="B219" s="114">
        <v>46254</v>
      </c>
      <c r="C219" s="115"/>
      <c r="D219" s="105" t="s">
        <v>46</v>
      </c>
      <c r="E219" s="106">
        <v>142283.07999999999</v>
      </c>
      <c r="F219" s="152"/>
      <c r="G219" s="107">
        <f t="shared" si="3"/>
        <v>221697740.27780026</v>
      </c>
    </row>
    <row r="220" spans="1:7" s="7" customFormat="1" ht="18" thickTop="1" thickBot="1" x14ac:dyDescent="0.25">
      <c r="A220" s="10"/>
      <c r="B220" s="114">
        <v>46254</v>
      </c>
      <c r="C220" s="115"/>
      <c r="D220" s="105" t="s">
        <v>46</v>
      </c>
      <c r="E220" s="106">
        <v>33320.76</v>
      </c>
      <c r="F220" s="152"/>
      <c r="G220" s="107">
        <f t="shared" si="3"/>
        <v>221731061.03780025</v>
      </c>
    </row>
    <row r="221" spans="1:7" s="7" customFormat="1" ht="18" thickTop="1" thickBot="1" x14ac:dyDescent="0.25">
      <c r="A221" s="10"/>
      <c r="B221" s="114">
        <v>46254</v>
      </c>
      <c r="C221" s="115"/>
      <c r="D221" s="105" t="s">
        <v>46</v>
      </c>
      <c r="E221" s="106">
        <v>576</v>
      </c>
      <c r="F221" s="152"/>
      <c r="G221" s="107">
        <f t="shared" si="3"/>
        <v>221731637.03780025</v>
      </c>
    </row>
    <row r="222" spans="1:7" s="7" customFormat="1" ht="18" thickTop="1" thickBot="1" x14ac:dyDescent="0.25">
      <c r="A222" s="10"/>
      <c r="B222" s="114">
        <v>46254</v>
      </c>
      <c r="C222" s="115"/>
      <c r="D222" s="105" t="s">
        <v>46</v>
      </c>
      <c r="E222" s="106">
        <v>156186.46</v>
      </c>
      <c r="F222" s="152"/>
      <c r="G222" s="107">
        <f t="shared" si="3"/>
        <v>221887823.49780026</v>
      </c>
    </row>
    <row r="223" spans="1:7" s="7" customFormat="1" ht="18" thickTop="1" thickBot="1" x14ac:dyDescent="0.25">
      <c r="A223" s="10"/>
      <c r="B223" s="114">
        <v>46254</v>
      </c>
      <c r="C223" s="115"/>
      <c r="D223" s="105" t="s">
        <v>47</v>
      </c>
      <c r="E223" s="106">
        <v>1176772.25</v>
      </c>
      <c r="F223" s="152"/>
      <c r="G223" s="107">
        <f t="shared" si="3"/>
        <v>223064595.74780026</v>
      </c>
    </row>
    <row r="224" spans="1:7" s="7" customFormat="1" ht="18" thickTop="1" thickBot="1" x14ac:dyDescent="0.25">
      <c r="A224" s="10"/>
      <c r="B224" s="114">
        <v>46254</v>
      </c>
      <c r="C224" s="115"/>
      <c r="D224" s="105" t="s">
        <v>63</v>
      </c>
      <c r="E224" s="106">
        <v>5727.7</v>
      </c>
      <c r="F224" s="152"/>
      <c r="G224" s="107">
        <f t="shared" si="3"/>
        <v>223070323.44780025</v>
      </c>
    </row>
    <row r="225" spans="1:7" s="7" customFormat="1" ht="76.5" thickTop="1" thickBot="1" x14ac:dyDescent="0.25">
      <c r="A225" s="10"/>
      <c r="B225" s="114">
        <v>46254</v>
      </c>
      <c r="C225" s="115"/>
      <c r="D225" s="105" t="s">
        <v>131</v>
      </c>
      <c r="E225" s="106">
        <v>6819</v>
      </c>
      <c r="F225" s="152"/>
      <c r="G225" s="107">
        <f t="shared" si="3"/>
        <v>223077142.44780025</v>
      </c>
    </row>
    <row r="226" spans="1:7" s="7" customFormat="1" ht="76.5" thickTop="1" thickBot="1" x14ac:dyDescent="0.25">
      <c r="A226" s="10"/>
      <c r="B226" s="114">
        <v>46254</v>
      </c>
      <c r="C226" s="115"/>
      <c r="D226" s="105" t="s">
        <v>132</v>
      </c>
      <c r="E226" s="106">
        <v>650</v>
      </c>
      <c r="F226" s="152"/>
      <c r="G226" s="107">
        <f t="shared" si="3"/>
        <v>223077792.44780025</v>
      </c>
    </row>
    <row r="227" spans="1:7" s="7" customFormat="1" ht="76.5" thickTop="1" thickBot="1" x14ac:dyDescent="0.25">
      <c r="A227" s="10"/>
      <c r="B227" s="114">
        <v>46254</v>
      </c>
      <c r="C227" s="115"/>
      <c r="D227" s="105" t="s">
        <v>133</v>
      </c>
      <c r="E227" s="106">
        <v>2000</v>
      </c>
      <c r="F227" s="152"/>
      <c r="G227" s="107">
        <f t="shared" si="3"/>
        <v>223079792.44780025</v>
      </c>
    </row>
    <row r="228" spans="1:7" s="7" customFormat="1" ht="31.5" thickTop="1" thickBot="1" x14ac:dyDescent="0.25">
      <c r="A228" s="10"/>
      <c r="B228" s="114">
        <v>46254</v>
      </c>
      <c r="C228" s="115"/>
      <c r="D228" s="105" t="s">
        <v>55</v>
      </c>
      <c r="E228" s="106">
        <v>20000</v>
      </c>
      <c r="F228" s="152"/>
      <c r="G228" s="107">
        <f t="shared" si="3"/>
        <v>223099792.44780025</v>
      </c>
    </row>
    <row r="229" spans="1:7" s="7" customFormat="1" ht="18" thickTop="1" thickBot="1" x14ac:dyDescent="0.25">
      <c r="A229" s="10"/>
      <c r="B229" s="114">
        <v>46254</v>
      </c>
      <c r="C229" s="115"/>
      <c r="D229" s="105" t="s">
        <v>21</v>
      </c>
      <c r="E229" s="106"/>
      <c r="F229" s="152">
        <v>771232.94</v>
      </c>
      <c r="G229" s="107">
        <f t="shared" si="3"/>
        <v>222328559.50780025</v>
      </c>
    </row>
    <row r="230" spans="1:7" s="7" customFormat="1" ht="18" thickTop="1" thickBot="1" x14ac:dyDescent="0.25">
      <c r="A230" s="10"/>
      <c r="B230" s="114">
        <v>46255</v>
      </c>
      <c r="C230" s="115"/>
      <c r="D230" s="105" t="s">
        <v>35</v>
      </c>
      <c r="E230" s="106">
        <v>52907</v>
      </c>
      <c r="F230" s="152"/>
      <c r="G230" s="107">
        <f t="shared" si="3"/>
        <v>222381466.50780025</v>
      </c>
    </row>
    <row r="231" spans="1:7" s="7" customFormat="1" ht="18" thickTop="1" thickBot="1" x14ac:dyDescent="0.25">
      <c r="A231" s="10"/>
      <c r="B231" s="114">
        <v>46255</v>
      </c>
      <c r="C231" s="115"/>
      <c r="D231" s="105" t="s">
        <v>35</v>
      </c>
      <c r="E231" s="106">
        <v>47673</v>
      </c>
      <c r="F231" s="152"/>
      <c r="G231" s="107">
        <f t="shared" si="3"/>
        <v>222429139.50780025</v>
      </c>
    </row>
    <row r="232" spans="1:7" s="7" customFormat="1" ht="18" thickTop="1" thickBot="1" x14ac:dyDescent="0.25">
      <c r="A232" s="10"/>
      <c r="B232" s="114">
        <v>46255</v>
      </c>
      <c r="C232" s="115"/>
      <c r="D232" s="105" t="s">
        <v>35</v>
      </c>
      <c r="E232" s="106">
        <v>4350</v>
      </c>
      <c r="F232" s="152"/>
      <c r="G232" s="107">
        <f t="shared" si="3"/>
        <v>222433489.50780025</v>
      </c>
    </row>
    <row r="233" spans="1:7" s="7" customFormat="1" ht="18" thickTop="1" thickBot="1" x14ac:dyDescent="0.25">
      <c r="A233" s="10"/>
      <c r="B233" s="114">
        <v>46255</v>
      </c>
      <c r="C233" s="115"/>
      <c r="D233" s="105" t="s">
        <v>35</v>
      </c>
      <c r="E233" s="106">
        <v>5615</v>
      </c>
      <c r="F233" s="152"/>
      <c r="G233" s="107">
        <f t="shared" si="3"/>
        <v>222439104.50780025</v>
      </c>
    </row>
    <row r="234" spans="1:7" s="7" customFormat="1" ht="18" thickTop="1" thickBot="1" x14ac:dyDescent="0.25">
      <c r="A234" s="10"/>
      <c r="B234" s="114">
        <v>46255</v>
      </c>
      <c r="C234" s="115"/>
      <c r="D234" s="105" t="s">
        <v>35</v>
      </c>
      <c r="E234" s="106">
        <v>17833</v>
      </c>
      <c r="F234" s="152"/>
      <c r="G234" s="107">
        <f t="shared" si="3"/>
        <v>222456937.50780025</v>
      </c>
    </row>
    <row r="235" spans="1:7" s="7" customFormat="1" ht="18" thickTop="1" thickBot="1" x14ac:dyDescent="0.25">
      <c r="A235" s="10"/>
      <c r="B235" s="114">
        <v>46255</v>
      </c>
      <c r="C235" s="115"/>
      <c r="D235" s="105" t="s">
        <v>35</v>
      </c>
      <c r="E235" s="106">
        <v>13180</v>
      </c>
      <c r="F235" s="152"/>
      <c r="G235" s="107">
        <f t="shared" si="3"/>
        <v>222470117.50780025</v>
      </c>
    </row>
    <row r="236" spans="1:7" s="7" customFormat="1" ht="18" thickTop="1" thickBot="1" x14ac:dyDescent="0.25">
      <c r="A236" s="10"/>
      <c r="B236" s="114">
        <v>46255</v>
      </c>
      <c r="C236" s="115"/>
      <c r="D236" s="105" t="s">
        <v>25</v>
      </c>
      <c r="E236" s="106">
        <v>89145.41</v>
      </c>
      <c r="F236" s="152">
        <v>2274.15</v>
      </c>
      <c r="G236" s="107">
        <f t="shared" si="3"/>
        <v>222556988.76780024</v>
      </c>
    </row>
    <row r="237" spans="1:7" s="7" customFormat="1" ht="18" thickTop="1" thickBot="1" x14ac:dyDescent="0.25">
      <c r="A237" s="10"/>
      <c r="B237" s="114">
        <v>46255</v>
      </c>
      <c r="C237" s="115"/>
      <c r="D237" s="105" t="s">
        <v>59</v>
      </c>
      <c r="E237" s="106">
        <v>280043.65999999997</v>
      </c>
      <c r="F237" s="152"/>
      <c r="G237" s="107">
        <f t="shared" si="3"/>
        <v>222837032.42780024</v>
      </c>
    </row>
    <row r="238" spans="1:7" s="7" customFormat="1" ht="18" thickTop="1" thickBot="1" x14ac:dyDescent="0.25">
      <c r="A238" s="10"/>
      <c r="B238" s="114">
        <v>46255</v>
      </c>
      <c r="C238" s="115"/>
      <c r="D238" s="105" t="s">
        <v>21</v>
      </c>
      <c r="E238" s="106"/>
      <c r="F238" s="152">
        <v>1152067.55</v>
      </c>
      <c r="G238" s="107">
        <f t="shared" si="3"/>
        <v>221684964.87780023</v>
      </c>
    </row>
    <row r="239" spans="1:7" s="7" customFormat="1" ht="18" thickTop="1" thickBot="1" x14ac:dyDescent="0.25">
      <c r="A239" s="10"/>
      <c r="B239" s="114">
        <v>46255</v>
      </c>
      <c r="C239" s="115"/>
      <c r="D239" s="105" t="s">
        <v>21</v>
      </c>
      <c r="E239" s="106"/>
      <c r="F239" s="152">
        <v>988929.45</v>
      </c>
      <c r="G239" s="107">
        <f t="shared" si="3"/>
        <v>220696035.42780024</v>
      </c>
    </row>
    <row r="240" spans="1:7" s="7" customFormat="1" ht="18" thickTop="1" thickBot="1" x14ac:dyDescent="0.25">
      <c r="A240" s="10"/>
      <c r="B240" s="114">
        <v>46256</v>
      </c>
      <c r="C240" s="115"/>
      <c r="D240" s="105" t="s">
        <v>25</v>
      </c>
      <c r="E240" s="106">
        <v>4000</v>
      </c>
      <c r="F240" s="152">
        <v>108.8</v>
      </c>
      <c r="G240" s="107">
        <f t="shared" si="3"/>
        <v>220699926.62780023</v>
      </c>
    </row>
    <row r="241" spans="1:7" s="7" customFormat="1" ht="18" thickTop="1" thickBot="1" x14ac:dyDescent="0.25">
      <c r="A241" s="10"/>
      <c r="B241" s="114">
        <v>46257</v>
      </c>
      <c r="C241" s="115"/>
      <c r="D241" s="105" t="s">
        <v>35</v>
      </c>
      <c r="E241" s="106">
        <v>12500</v>
      </c>
      <c r="F241" s="152"/>
      <c r="G241" s="107">
        <f t="shared" si="3"/>
        <v>220712426.62780023</v>
      </c>
    </row>
    <row r="242" spans="1:7" s="7" customFormat="1" ht="18" thickTop="1" thickBot="1" x14ac:dyDescent="0.25">
      <c r="A242" s="10"/>
      <c r="B242" s="114">
        <v>46258</v>
      </c>
      <c r="C242" s="115"/>
      <c r="D242" s="105" t="s">
        <v>35</v>
      </c>
      <c r="E242" s="106">
        <v>34650</v>
      </c>
      <c r="F242" s="152"/>
      <c r="G242" s="107">
        <f t="shared" si="3"/>
        <v>220747076.62780023</v>
      </c>
    </row>
    <row r="243" spans="1:7" s="7" customFormat="1" ht="18" thickTop="1" thickBot="1" x14ac:dyDescent="0.25">
      <c r="A243" s="10"/>
      <c r="B243" s="114">
        <v>46258</v>
      </c>
      <c r="C243" s="115"/>
      <c r="D243" s="105" t="s">
        <v>35</v>
      </c>
      <c r="E243" s="106">
        <v>31970</v>
      </c>
      <c r="F243" s="152"/>
      <c r="G243" s="107">
        <f t="shared" si="3"/>
        <v>220779046.62780023</v>
      </c>
    </row>
    <row r="244" spans="1:7" s="7" customFormat="1" ht="18" thickTop="1" thickBot="1" x14ac:dyDescent="0.25">
      <c r="A244" s="10"/>
      <c r="B244" s="114">
        <v>46258</v>
      </c>
      <c r="C244" s="115"/>
      <c r="D244" s="105" t="s">
        <v>35</v>
      </c>
      <c r="E244" s="106">
        <v>18600</v>
      </c>
      <c r="F244" s="152"/>
      <c r="G244" s="107">
        <f t="shared" si="3"/>
        <v>220797646.62780023</v>
      </c>
    </row>
    <row r="245" spans="1:7" s="7" customFormat="1" ht="18" thickTop="1" thickBot="1" x14ac:dyDescent="0.25">
      <c r="A245" s="10"/>
      <c r="B245" s="114">
        <v>46258</v>
      </c>
      <c r="C245" s="115"/>
      <c r="D245" s="105" t="s">
        <v>35</v>
      </c>
      <c r="E245" s="106">
        <v>1400</v>
      </c>
      <c r="F245" s="152"/>
      <c r="G245" s="107">
        <f t="shared" si="3"/>
        <v>220799046.62780023</v>
      </c>
    </row>
    <row r="246" spans="1:7" s="7" customFormat="1" ht="18" thickTop="1" thickBot="1" x14ac:dyDescent="0.25">
      <c r="A246" s="10"/>
      <c r="B246" s="114">
        <v>46258</v>
      </c>
      <c r="C246" s="115"/>
      <c r="D246" s="105" t="s">
        <v>35</v>
      </c>
      <c r="E246" s="106">
        <v>37400</v>
      </c>
      <c r="F246" s="152"/>
      <c r="G246" s="107">
        <f t="shared" si="3"/>
        <v>220836446.62780023</v>
      </c>
    </row>
    <row r="247" spans="1:7" s="7" customFormat="1" ht="18" thickTop="1" thickBot="1" x14ac:dyDescent="0.25">
      <c r="A247" s="10"/>
      <c r="B247" s="114">
        <v>46258</v>
      </c>
      <c r="C247" s="115"/>
      <c r="D247" s="105" t="s">
        <v>35</v>
      </c>
      <c r="E247" s="106">
        <v>7480</v>
      </c>
      <c r="F247" s="152"/>
      <c r="G247" s="107">
        <f t="shared" si="3"/>
        <v>220843926.62780023</v>
      </c>
    </row>
    <row r="248" spans="1:7" s="7" customFormat="1" ht="18" thickTop="1" thickBot="1" x14ac:dyDescent="0.25">
      <c r="A248" s="10"/>
      <c r="B248" s="114">
        <v>46258</v>
      </c>
      <c r="C248" s="115"/>
      <c r="D248" s="105" t="s">
        <v>25</v>
      </c>
      <c r="E248" s="106">
        <v>49365.3</v>
      </c>
      <c r="F248" s="152">
        <v>1320.9</v>
      </c>
      <c r="G248" s="107">
        <f t="shared" si="3"/>
        <v>220891971.02780023</v>
      </c>
    </row>
    <row r="249" spans="1:7" s="7" customFormat="1" ht="76.5" thickTop="1" thickBot="1" x14ac:dyDescent="0.25">
      <c r="A249" s="10"/>
      <c r="B249" s="114">
        <v>46258</v>
      </c>
      <c r="C249" s="115"/>
      <c r="D249" s="105" t="s">
        <v>134</v>
      </c>
      <c r="E249" s="106">
        <v>13966</v>
      </c>
      <c r="F249" s="152"/>
      <c r="G249" s="107">
        <f t="shared" si="3"/>
        <v>220905937.02780023</v>
      </c>
    </row>
    <row r="250" spans="1:7" s="7" customFormat="1" ht="18" thickTop="1" thickBot="1" x14ac:dyDescent="0.25">
      <c r="A250" s="10"/>
      <c r="B250" s="114">
        <v>46258</v>
      </c>
      <c r="C250" s="115"/>
      <c r="D250" s="105" t="s">
        <v>62</v>
      </c>
      <c r="E250" s="106">
        <v>17831.63</v>
      </c>
      <c r="F250" s="152"/>
      <c r="G250" s="107">
        <f t="shared" si="3"/>
        <v>220923768.65780023</v>
      </c>
    </row>
    <row r="251" spans="1:7" s="7" customFormat="1" ht="18" thickTop="1" thickBot="1" x14ac:dyDescent="0.25">
      <c r="A251" s="10"/>
      <c r="B251" s="114">
        <v>46258</v>
      </c>
      <c r="C251" s="115"/>
      <c r="D251" s="105" t="s">
        <v>62</v>
      </c>
      <c r="E251" s="106">
        <v>122309.41</v>
      </c>
      <c r="F251" s="152"/>
      <c r="G251" s="107">
        <f t="shared" si="3"/>
        <v>221046078.06780022</v>
      </c>
    </row>
    <row r="252" spans="1:7" s="7" customFormat="1" ht="21" customHeight="1" thickTop="1" thickBot="1" x14ac:dyDescent="0.25">
      <c r="A252" s="10"/>
      <c r="B252" s="114">
        <v>46258</v>
      </c>
      <c r="C252" s="115"/>
      <c r="D252" s="105" t="s">
        <v>21</v>
      </c>
      <c r="E252" s="106"/>
      <c r="F252" s="152">
        <v>1382709.12</v>
      </c>
      <c r="G252" s="107">
        <f t="shared" si="3"/>
        <v>219663368.94780022</v>
      </c>
    </row>
    <row r="253" spans="1:7" s="7" customFormat="1" ht="18" thickTop="1" thickBot="1" x14ac:dyDescent="0.25">
      <c r="A253" s="10"/>
      <c r="B253" s="114">
        <v>46259</v>
      </c>
      <c r="C253" s="115"/>
      <c r="D253" s="105" t="s">
        <v>35</v>
      </c>
      <c r="E253" s="106">
        <v>30635</v>
      </c>
      <c r="F253" s="152"/>
      <c r="G253" s="107">
        <f t="shared" si="3"/>
        <v>219694003.94780022</v>
      </c>
    </row>
    <row r="254" spans="1:7" s="7" customFormat="1" ht="18" thickTop="1" thickBot="1" x14ac:dyDescent="0.25">
      <c r="A254" s="10"/>
      <c r="B254" s="114">
        <v>46259</v>
      </c>
      <c r="C254" s="115"/>
      <c r="D254" s="105" t="s">
        <v>35</v>
      </c>
      <c r="E254" s="106">
        <v>40</v>
      </c>
      <c r="F254" s="152"/>
      <c r="G254" s="107">
        <f t="shared" si="3"/>
        <v>219694043.94780022</v>
      </c>
    </row>
    <row r="255" spans="1:7" s="7" customFormat="1" ht="18" thickTop="1" thickBot="1" x14ac:dyDescent="0.25">
      <c r="A255" s="10"/>
      <c r="B255" s="114">
        <v>46259</v>
      </c>
      <c r="C255" s="115"/>
      <c r="D255" s="105" t="s">
        <v>35</v>
      </c>
      <c r="E255" s="106">
        <v>80165</v>
      </c>
      <c r="F255" s="152"/>
      <c r="G255" s="107">
        <f t="shared" si="3"/>
        <v>219774208.94780022</v>
      </c>
    </row>
    <row r="256" spans="1:7" s="7" customFormat="1" ht="18" thickTop="1" thickBot="1" x14ac:dyDescent="0.25">
      <c r="A256" s="10"/>
      <c r="B256" s="114">
        <v>46259</v>
      </c>
      <c r="C256" s="115"/>
      <c r="D256" s="105" t="s">
        <v>35</v>
      </c>
      <c r="E256" s="106">
        <v>24280</v>
      </c>
      <c r="F256" s="152"/>
      <c r="G256" s="107">
        <f t="shared" si="3"/>
        <v>219798488.94780022</v>
      </c>
    </row>
    <row r="257" spans="1:9" s="7" customFormat="1" ht="18" thickTop="1" thickBot="1" x14ac:dyDescent="0.25">
      <c r="A257" s="10"/>
      <c r="B257" s="114">
        <v>46259</v>
      </c>
      <c r="C257" s="115"/>
      <c r="D257" s="105" t="s">
        <v>35</v>
      </c>
      <c r="E257" s="106">
        <v>43375</v>
      </c>
      <c r="F257" s="152"/>
      <c r="G257" s="107">
        <f t="shared" si="3"/>
        <v>219841863.94780022</v>
      </c>
    </row>
    <row r="258" spans="1:9" s="7" customFormat="1" ht="18" thickTop="1" thickBot="1" x14ac:dyDescent="0.25">
      <c r="A258" s="10"/>
      <c r="B258" s="114">
        <v>46259</v>
      </c>
      <c r="C258" s="115"/>
      <c r="D258" s="105" t="s">
        <v>35</v>
      </c>
      <c r="E258" s="106">
        <v>2200</v>
      </c>
      <c r="F258" s="152"/>
      <c r="G258" s="107">
        <f t="shared" si="3"/>
        <v>219844063.94780022</v>
      </c>
    </row>
    <row r="259" spans="1:9" s="7" customFormat="1" ht="18" thickTop="1" thickBot="1" x14ac:dyDescent="0.25">
      <c r="A259" s="10"/>
      <c r="B259" s="114">
        <v>46259</v>
      </c>
      <c r="C259" s="115"/>
      <c r="D259" s="105" t="s">
        <v>35</v>
      </c>
      <c r="E259" s="106">
        <v>9625</v>
      </c>
      <c r="F259" s="152"/>
      <c r="G259" s="107">
        <f t="shared" si="3"/>
        <v>219853688.94780022</v>
      </c>
    </row>
    <row r="260" spans="1:9" s="7" customFormat="1" ht="18" thickTop="1" thickBot="1" x14ac:dyDescent="0.25">
      <c r="A260" s="10"/>
      <c r="B260" s="114">
        <v>46259</v>
      </c>
      <c r="C260" s="115"/>
      <c r="D260" s="105" t="s">
        <v>25</v>
      </c>
      <c r="E260" s="106">
        <v>187846.14</v>
      </c>
      <c r="F260" s="152">
        <v>4818.53</v>
      </c>
      <c r="G260" s="107">
        <f t="shared" si="3"/>
        <v>220036716.5578002</v>
      </c>
    </row>
    <row r="261" spans="1:9" s="7" customFormat="1" ht="18" thickTop="1" thickBot="1" x14ac:dyDescent="0.25">
      <c r="A261" s="10"/>
      <c r="B261" s="114">
        <v>46259</v>
      </c>
      <c r="C261" s="115"/>
      <c r="D261" s="105" t="s">
        <v>37</v>
      </c>
      <c r="E261" s="106">
        <v>255161.88</v>
      </c>
      <c r="F261" s="152"/>
      <c r="G261" s="107">
        <f t="shared" si="3"/>
        <v>220291878.4378002</v>
      </c>
      <c r="I261" s="97"/>
    </row>
    <row r="262" spans="1:9" s="7" customFormat="1" ht="18" thickTop="1" thickBot="1" x14ac:dyDescent="0.25">
      <c r="A262" s="10"/>
      <c r="B262" s="114">
        <v>46259</v>
      </c>
      <c r="C262" s="115"/>
      <c r="D262" s="105" t="s">
        <v>65</v>
      </c>
      <c r="E262" s="106">
        <v>37211.910000000003</v>
      </c>
      <c r="F262" s="152"/>
      <c r="G262" s="107">
        <f t="shared" si="3"/>
        <v>220329090.3478002</v>
      </c>
    </row>
    <row r="263" spans="1:9" s="7" customFormat="1" ht="18" thickTop="1" thickBot="1" x14ac:dyDescent="0.25">
      <c r="A263" s="10"/>
      <c r="B263" s="114">
        <v>46259</v>
      </c>
      <c r="C263" s="115"/>
      <c r="D263" s="105" t="s">
        <v>125</v>
      </c>
      <c r="E263" s="106">
        <v>204440.73</v>
      </c>
      <c r="F263" s="152"/>
      <c r="G263" s="107">
        <f t="shared" si="3"/>
        <v>220533531.07780018</v>
      </c>
    </row>
    <row r="264" spans="1:9" s="7" customFormat="1" ht="18" thickTop="1" thickBot="1" x14ac:dyDescent="0.25">
      <c r="A264" s="10"/>
      <c r="B264" s="114">
        <v>46259</v>
      </c>
      <c r="C264" s="115"/>
      <c r="D264" s="105" t="s">
        <v>21</v>
      </c>
      <c r="E264" s="106"/>
      <c r="F264" s="152">
        <v>747710.24</v>
      </c>
      <c r="G264" s="107">
        <f t="shared" si="3"/>
        <v>219785820.83780017</v>
      </c>
    </row>
    <row r="265" spans="1:9" s="7" customFormat="1" ht="18" thickTop="1" thickBot="1" x14ac:dyDescent="0.25">
      <c r="A265" s="10"/>
      <c r="B265" s="114">
        <v>46260</v>
      </c>
      <c r="C265" s="115"/>
      <c r="D265" s="105" t="s">
        <v>35</v>
      </c>
      <c r="E265" s="106">
        <v>3000</v>
      </c>
      <c r="F265" s="152"/>
      <c r="G265" s="107">
        <f t="shared" si="3"/>
        <v>219788820.83780017</v>
      </c>
    </row>
    <row r="266" spans="1:9" s="7" customFormat="1" ht="18" thickTop="1" thickBot="1" x14ac:dyDescent="0.25">
      <c r="A266" s="10"/>
      <c r="B266" s="114">
        <v>46260</v>
      </c>
      <c r="C266" s="115"/>
      <c r="D266" s="105" t="s">
        <v>35</v>
      </c>
      <c r="E266" s="106">
        <v>40</v>
      </c>
      <c r="F266" s="152"/>
      <c r="G266" s="107">
        <f t="shared" si="3"/>
        <v>219788860.83780017</v>
      </c>
    </row>
    <row r="267" spans="1:9" s="7" customFormat="1" ht="18" thickTop="1" thickBot="1" x14ac:dyDescent="0.25">
      <c r="A267" s="10"/>
      <c r="B267" s="114">
        <v>46260</v>
      </c>
      <c r="C267" s="115"/>
      <c r="D267" s="105" t="s">
        <v>35</v>
      </c>
      <c r="E267" s="106">
        <v>91405</v>
      </c>
      <c r="F267" s="152"/>
      <c r="G267" s="107">
        <f t="shared" si="3"/>
        <v>219880265.83780017</v>
      </c>
    </row>
    <row r="268" spans="1:9" s="7" customFormat="1" ht="18" thickTop="1" thickBot="1" x14ac:dyDescent="0.25">
      <c r="A268" s="10"/>
      <c r="B268" s="114">
        <v>46260</v>
      </c>
      <c r="C268" s="115"/>
      <c r="D268" s="105" t="s">
        <v>35</v>
      </c>
      <c r="E268" s="106">
        <v>39890</v>
      </c>
      <c r="F268" s="152"/>
      <c r="G268" s="107">
        <f t="shared" si="3"/>
        <v>219920155.83780017</v>
      </c>
    </row>
    <row r="269" spans="1:9" s="7" customFormat="1" ht="18" thickTop="1" thickBot="1" x14ac:dyDescent="0.25">
      <c r="A269" s="10"/>
      <c r="B269" s="114">
        <v>46260</v>
      </c>
      <c r="C269" s="115"/>
      <c r="D269" s="105" t="s">
        <v>35</v>
      </c>
      <c r="E269" s="106">
        <v>9200</v>
      </c>
      <c r="F269" s="152"/>
      <c r="G269" s="107">
        <f t="shared" si="3"/>
        <v>219929355.83780017</v>
      </c>
    </row>
    <row r="270" spans="1:9" s="7" customFormat="1" ht="18" thickTop="1" thickBot="1" x14ac:dyDescent="0.25">
      <c r="A270" s="10"/>
      <c r="B270" s="114">
        <v>46260</v>
      </c>
      <c r="C270" s="115"/>
      <c r="D270" s="105" t="s">
        <v>35</v>
      </c>
      <c r="E270" s="106">
        <v>6650</v>
      </c>
      <c r="F270" s="152"/>
      <c r="G270" s="107">
        <f t="shared" si="3"/>
        <v>219936005.83780017</v>
      </c>
    </row>
    <row r="271" spans="1:9" s="7" customFormat="1" ht="18" thickTop="1" thickBot="1" x14ac:dyDescent="0.25">
      <c r="A271" s="10"/>
      <c r="B271" s="114">
        <v>46260</v>
      </c>
      <c r="C271" s="115"/>
      <c r="D271" s="105" t="s">
        <v>35</v>
      </c>
      <c r="E271" s="106">
        <v>106110</v>
      </c>
      <c r="F271" s="152"/>
      <c r="G271" s="107">
        <f t="shared" si="3"/>
        <v>220042115.83780017</v>
      </c>
    </row>
    <row r="272" spans="1:9" s="7" customFormat="1" ht="18" thickTop="1" thickBot="1" x14ac:dyDescent="0.25">
      <c r="A272" s="10"/>
      <c r="B272" s="114">
        <v>46260</v>
      </c>
      <c r="C272" s="115"/>
      <c r="D272" s="105" t="s">
        <v>35</v>
      </c>
      <c r="E272" s="106">
        <v>21625</v>
      </c>
      <c r="F272" s="152"/>
      <c r="G272" s="107">
        <f t="shared" si="3"/>
        <v>220063740.83780017</v>
      </c>
    </row>
    <row r="273" spans="1:7" s="7" customFormat="1" ht="18" thickTop="1" thickBot="1" x14ac:dyDescent="0.25">
      <c r="A273" s="10"/>
      <c r="B273" s="114">
        <v>46260</v>
      </c>
      <c r="C273" s="115"/>
      <c r="D273" s="105" t="s">
        <v>25</v>
      </c>
      <c r="E273" s="106">
        <v>162261.34</v>
      </c>
      <c r="F273" s="152">
        <v>4229.37</v>
      </c>
      <c r="G273" s="107">
        <f t="shared" si="3"/>
        <v>220221772.80780017</v>
      </c>
    </row>
    <row r="274" spans="1:7" s="7" customFormat="1" ht="18" thickTop="1" thickBot="1" x14ac:dyDescent="0.25">
      <c r="A274" s="10"/>
      <c r="B274" s="114">
        <v>46260</v>
      </c>
      <c r="C274" s="115"/>
      <c r="D274" s="105" t="s">
        <v>59</v>
      </c>
      <c r="E274" s="106">
        <v>15492.4</v>
      </c>
      <c r="F274" s="152"/>
      <c r="G274" s="107">
        <f t="shared" si="3"/>
        <v>220237265.20780018</v>
      </c>
    </row>
    <row r="275" spans="1:7" s="7" customFormat="1" ht="18" thickTop="1" thickBot="1" x14ac:dyDescent="0.25">
      <c r="A275" s="10"/>
      <c r="B275" s="114">
        <v>46260</v>
      </c>
      <c r="C275" s="115"/>
      <c r="D275" s="105" t="s">
        <v>70</v>
      </c>
      <c r="E275" s="106">
        <v>12672.3</v>
      </c>
      <c r="F275" s="152"/>
      <c r="G275" s="107">
        <f t="shared" ref="G275:G333" si="4">G274+E275-F275</f>
        <v>220249937.50780019</v>
      </c>
    </row>
    <row r="276" spans="1:7" s="7" customFormat="1" ht="18" thickTop="1" thickBot="1" x14ac:dyDescent="0.25">
      <c r="A276" s="10"/>
      <c r="B276" s="114">
        <v>46260</v>
      </c>
      <c r="C276" s="115"/>
      <c r="D276" s="105" t="s">
        <v>51</v>
      </c>
      <c r="E276" s="106">
        <v>217018.8</v>
      </c>
      <c r="F276" s="152"/>
      <c r="G276" s="107">
        <f t="shared" si="4"/>
        <v>220466956.3078002</v>
      </c>
    </row>
    <row r="277" spans="1:7" s="7" customFormat="1" ht="18" thickTop="1" thickBot="1" x14ac:dyDescent="0.25">
      <c r="A277" s="10"/>
      <c r="B277" s="114">
        <v>46260</v>
      </c>
      <c r="C277" s="115"/>
      <c r="D277" s="105" t="s">
        <v>51</v>
      </c>
      <c r="E277" s="106">
        <v>74199.899999999994</v>
      </c>
      <c r="F277" s="152"/>
      <c r="G277" s="107">
        <f t="shared" si="4"/>
        <v>220541156.20780021</v>
      </c>
    </row>
    <row r="278" spans="1:7" s="7" customFormat="1" ht="18" thickTop="1" thickBot="1" x14ac:dyDescent="0.25">
      <c r="A278" s="10"/>
      <c r="B278" s="114">
        <v>46260</v>
      </c>
      <c r="C278" s="115"/>
      <c r="D278" s="105" t="s">
        <v>51</v>
      </c>
      <c r="E278" s="106">
        <v>111982.56</v>
      </c>
      <c r="F278" s="152"/>
      <c r="G278" s="107">
        <f t="shared" si="4"/>
        <v>220653138.76780021</v>
      </c>
    </row>
    <row r="279" spans="1:7" s="7" customFormat="1" ht="18" thickTop="1" thickBot="1" x14ac:dyDescent="0.25">
      <c r="A279" s="10"/>
      <c r="B279" s="114">
        <v>46260</v>
      </c>
      <c r="C279" s="115"/>
      <c r="D279" s="105" t="s">
        <v>21</v>
      </c>
      <c r="E279" s="106"/>
      <c r="F279" s="152">
        <v>2890317.03</v>
      </c>
      <c r="G279" s="107">
        <f t="shared" si="4"/>
        <v>217762821.73780021</v>
      </c>
    </row>
    <row r="280" spans="1:7" s="7" customFormat="1" ht="18" thickTop="1" thickBot="1" x14ac:dyDescent="0.25">
      <c r="A280" s="10"/>
      <c r="B280" s="114">
        <v>46261</v>
      </c>
      <c r="C280" s="115"/>
      <c r="D280" s="105" t="s">
        <v>35</v>
      </c>
      <c r="E280" s="106">
        <v>64181</v>
      </c>
      <c r="F280" s="152"/>
      <c r="G280" s="107">
        <f t="shared" si="4"/>
        <v>217827002.73780021</v>
      </c>
    </row>
    <row r="281" spans="1:7" s="7" customFormat="1" ht="18" thickTop="1" thickBot="1" x14ac:dyDescent="0.25">
      <c r="A281" s="10"/>
      <c r="B281" s="114">
        <v>46261</v>
      </c>
      <c r="C281" s="115"/>
      <c r="D281" s="105" t="s">
        <v>35</v>
      </c>
      <c r="E281" s="106">
        <v>52625</v>
      </c>
      <c r="F281" s="152"/>
      <c r="G281" s="107">
        <f t="shared" si="4"/>
        <v>217879627.73780021</v>
      </c>
    </row>
    <row r="282" spans="1:7" s="7" customFormat="1" ht="18" thickTop="1" thickBot="1" x14ac:dyDescent="0.25">
      <c r="A282" s="10"/>
      <c r="B282" s="114">
        <v>46261</v>
      </c>
      <c r="C282" s="115"/>
      <c r="D282" s="105" t="s">
        <v>35</v>
      </c>
      <c r="E282" s="106">
        <v>6135</v>
      </c>
      <c r="F282" s="152"/>
      <c r="G282" s="107">
        <f t="shared" si="4"/>
        <v>217885762.73780021</v>
      </c>
    </row>
    <row r="283" spans="1:7" s="7" customFormat="1" ht="18" thickTop="1" thickBot="1" x14ac:dyDescent="0.25">
      <c r="A283" s="10"/>
      <c r="B283" s="114">
        <v>46261</v>
      </c>
      <c r="C283" s="115"/>
      <c r="D283" s="105" t="s">
        <v>35</v>
      </c>
      <c r="E283" s="106">
        <v>2300</v>
      </c>
      <c r="F283" s="152"/>
      <c r="G283" s="107">
        <f t="shared" si="4"/>
        <v>217888062.73780021</v>
      </c>
    </row>
    <row r="284" spans="1:7" s="7" customFormat="1" ht="18" thickTop="1" thickBot="1" x14ac:dyDescent="0.25">
      <c r="A284" s="10"/>
      <c r="B284" s="114">
        <v>46261</v>
      </c>
      <c r="C284" s="115"/>
      <c r="D284" s="105" t="s">
        <v>35</v>
      </c>
      <c r="E284" s="106">
        <v>70359</v>
      </c>
      <c r="F284" s="152"/>
      <c r="G284" s="107">
        <f t="shared" si="4"/>
        <v>217958421.73780021</v>
      </c>
    </row>
    <row r="285" spans="1:7" s="7" customFormat="1" ht="18" thickTop="1" thickBot="1" x14ac:dyDescent="0.25">
      <c r="A285" s="10"/>
      <c r="B285" s="114">
        <v>46261</v>
      </c>
      <c r="C285" s="115"/>
      <c r="D285" s="105" t="s">
        <v>35</v>
      </c>
      <c r="E285" s="106">
        <v>15610</v>
      </c>
      <c r="F285" s="152"/>
      <c r="G285" s="107">
        <f t="shared" si="4"/>
        <v>217974031.73780021</v>
      </c>
    </row>
    <row r="286" spans="1:7" s="7" customFormat="1" ht="18" thickTop="1" thickBot="1" x14ac:dyDescent="0.25">
      <c r="A286" s="10"/>
      <c r="B286" s="114">
        <v>46261</v>
      </c>
      <c r="C286" s="115"/>
      <c r="D286" s="105" t="s">
        <v>25</v>
      </c>
      <c r="E286" s="106">
        <v>76684.88</v>
      </c>
      <c r="F286" s="152">
        <v>1942.07</v>
      </c>
      <c r="G286" s="107">
        <f t="shared" si="4"/>
        <v>218048774.54780021</v>
      </c>
    </row>
    <row r="287" spans="1:7" s="7" customFormat="1" ht="18" thickTop="1" thickBot="1" x14ac:dyDescent="0.25">
      <c r="A287" s="10"/>
      <c r="B287" s="114">
        <v>46261</v>
      </c>
      <c r="C287" s="115"/>
      <c r="D287" s="105" t="s">
        <v>51</v>
      </c>
      <c r="E287" s="106">
        <v>9843520.1500000004</v>
      </c>
      <c r="F287" s="152"/>
      <c r="G287" s="107">
        <f t="shared" si="4"/>
        <v>227892294.69780022</v>
      </c>
    </row>
    <row r="288" spans="1:7" s="7" customFormat="1" ht="14.25" customHeight="1" thickTop="1" thickBot="1" x14ac:dyDescent="0.25">
      <c r="A288" s="10"/>
      <c r="B288" s="114">
        <v>46261</v>
      </c>
      <c r="C288" s="115"/>
      <c r="D288" s="105" t="s">
        <v>51</v>
      </c>
      <c r="E288" s="106">
        <v>2478414.94</v>
      </c>
      <c r="F288" s="152"/>
      <c r="G288" s="107">
        <f t="shared" si="4"/>
        <v>230370709.63780022</v>
      </c>
    </row>
    <row r="289" spans="1:7" s="7" customFormat="1" ht="18" thickTop="1" thickBot="1" x14ac:dyDescent="0.25">
      <c r="A289" s="10"/>
      <c r="B289" s="114">
        <v>46261</v>
      </c>
      <c r="C289" s="115"/>
      <c r="D289" s="105" t="s">
        <v>51</v>
      </c>
      <c r="E289" s="106">
        <v>535513.05000000005</v>
      </c>
      <c r="F289" s="152"/>
      <c r="G289" s="107">
        <f t="shared" si="4"/>
        <v>230906222.68780023</v>
      </c>
    </row>
    <row r="290" spans="1:7" s="7" customFormat="1" ht="18" thickTop="1" thickBot="1" x14ac:dyDescent="0.25">
      <c r="A290" s="10"/>
      <c r="B290" s="114">
        <v>46261</v>
      </c>
      <c r="C290" s="115"/>
      <c r="D290" s="105" t="s">
        <v>51</v>
      </c>
      <c r="E290" s="106">
        <v>236429.9</v>
      </c>
      <c r="F290" s="152"/>
      <c r="G290" s="107">
        <f t="shared" si="4"/>
        <v>231142652.58780023</v>
      </c>
    </row>
    <row r="291" spans="1:7" s="7" customFormat="1" ht="18" thickTop="1" thickBot="1" x14ac:dyDescent="0.25">
      <c r="A291" s="10"/>
      <c r="B291" s="114">
        <v>46261</v>
      </c>
      <c r="C291" s="115"/>
      <c r="D291" s="105" t="s">
        <v>51</v>
      </c>
      <c r="E291" s="106">
        <v>15853</v>
      </c>
      <c r="F291" s="152"/>
      <c r="G291" s="107">
        <f t="shared" si="4"/>
        <v>231158505.58780023</v>
      </c>
    </row>
    <row r="292" spans="1:7" s="7" customFormat="1" ht="18" thickTop="1" thickBot="1" x14ac:dyDescent="0.25">
      <c r="A292" s="10"/>
      <c r="B292" s="114">
        <v>46261</v>
      </c>
      <c r="C292" s="115"/>
      <c r="D292" s="105" t="s">
        <v>51</v>
      </c>
      <c r="E292" s="106">
        <v>939507.71</v>
      </c>
      <c r="F292" s="152"/>
      <c r="G292" s="107">
        <f t="shared" si="4"/>
        <v>232098013.29780024</v>
      </c>
    </row>
    <row r="293" spans="1:7" s="7" customFormat="1" ht="18" thickTop="1" thickBot="1" x14ac:dyDescent="0.25">
      <c r="A293" s="10"/>
      <c r="B293" s="114">
        <v>46261</v>
      </c>
      <c r="C293" s="115"/>
      <c r="D293" s="105" t="s">
        <v>51</v>
      </c>
      <c r="E293" s="106">
        <v>1084378.6000000001</v>
      </c>
      <c r="F293" s="152"/>
      <c r="G293" s="107">
        <f t="shared" si="4"/>
        <v>233182391.89780024</v>
      </c>
    </row>
    <row r="294" spans="1:7" s="7" customFormat="1" ht="18" thickTop="1" thickBot="1" x14ac:dyDescent="0.25">
      <c r="A294" s="10"/>
      <c r="B294" s="114">
        <v>46261</v>
      </c>
      <c r="C294" s="115"/>
      <c r="D294" s="105" t="s">
        <v>51</v>
      </c>
      <c r="E294" s="106">
        <v>1288445.8</v>
      </c>
      <c r="F294" s="152"/>
      <c r="G294" s="107">
        <f t="shared" si="4"/>
        <v>234470837.69780025</v>
      </c>
    </row>
    <row r="295" spans="1:7" s="7" customFormat="1" ht="18" thickTop="1" thickBot="1" x14ac:dyDescent="0.25">
      <c r="A295" s="10"/>
      <c r="B295" s="114">
        <v>46261</v>
      </c>
      <c r="C295" s="115"/>
      <c r="D295" s="105" t="s">
        <v>51</v>
      </c>
      <c r="E295" s="106">
        <v>6519261.1200000001</v>
      </c>
      <c r="F295" s="152"/>
      <c r="G295" s="107">
        <f t="shared" si="4"/>
        <v>240990098.81780025</v>
      </c>
    </row>
    <row r="296" spans="1:7" s="7" customFormat="1" ht="18" thickTop="1" thickBot="1" x14ac:dyDescent="0.25">
      <c r="A296" s="10"/>
      <c r="B296" s="114">
        <v>46261</v>
      </c>
      <c r="C296" s="115"/>
      <c r="D296" s="105" t="s">
        <v>51</v>
      </c>
      <c r="E296" s="106">
        <v>4468017.0199999996</v>
      </c>
      <c r="F296" s="152"/>
      <c r="G296" s="107">
        <f t="shared" si="4"/>
        <v>245458115.83780026</v>
      </c>
    </row>
    <row r="297" spans="1:7" s="7" customFormat="1" ht="18" thickTop="1" thickBot="1" x14ac:dyDescent="0.25">
      <c r="A297" s="10"/>
      <c r="B297" s="114">
        <v>46261</v>
      </c>
      <c r="C297" s="115"/>
      <c r="D297" s="105" t="s">
        <v>51</v>
      </c>
      <c r="E297" s="106">
        <v>5148439.7</v>
      </c>
      <c r="F297" s="152"/>
      <c r="G297" s="107">
        <f t="shared" si="4"/>
        <v>250606555.53780025</v>
      </c>
    </row>
    <row r="298" spans="1:7" s="7" customFormat="1" ht="18" thickTop="1" thickBot="1" x14ac:dyDescent="0.25">
      <c r="A298" s="10"/>
      <c r="B298" s="114">
        <v>46261</v>
      </c>
      <c r="C298" s="115"/>
      <c r="D298" s="105" t="s">
        <v>51</v>
      </c>
      <c r="E298" s="106">
        <v>12614991.800000001</v>
      </c>
      <c r="F298" s="152"/>
      <c r="G298" s="107">
        <f t="shared" si="4"/>
        <v>263221547.33780026</v>
      </c>
    </row>
    <row r="299" spans="1:7" s="7" customFormat="1" ht="18" thickTop="1" thickBot="1" x14ac:dyDescent="0.25">
      <c r="A299" s="10"/>
      <c r="B299" s="114">
        <v>46261</v>
      </c>
      <c r="C299" s="115"/>
      <c r="D299" s="105" t="s">
        <v>51</v>
      </c>
      <c r="E299" s="106">
        <v>465157.23</v>
      </c>
      <c r="F299" s="152"/>
      <c r="G299" s="107">
        <f t="shared" si="4"/>
        <v>263686704.56780025</v>
      </c>
    </row>
    <row r="300" spans="1:7" s="7" customFormat="1" ht="18" thickTop="1" thickBot="1" x14ac:dyDescent="0.25">
      <c r="A300" s="10"/>
      <c r="B300" s="114">
        <v>46261</v>
      </c>
      <c r="C300" s="115"/>
      <c r="D300" s="105" t="s">
        <v>51</v>
      </c>
      <c r="E300" s="106">
        <v>2820166.89</v>
      </c>
      <c r="F300" s="152"/>
      <c r="G300" s="107">
        <f t="shared" si="4"/>
        <v>266506871.45780024</v>
      </c>
    </row>
    <row r="301" spans="1:7" s="7" customFormat="1" ht="18" thickTop="1" thickBot="1" x14ac:dyDescent="0.25">
      <c r="A301" s="10"/>
      <c r="B301" s="114">
        <v>46261</v>
      </c>
      <c r="C301" s="115"/>
      <c r="D301" s="105" t="s">
        <v>51</v>
      </c>
      <c r="E301" s="106">
        <v>335268.11</v>
      </c>
      <c r="F301" s="152"/>
      <c r="G301" s="107">
        <f t="shared" si="4"/>
        <v>266842139.56780025</v>
      </c>
    </row>
    <row r="302" spans="1:7" s="7" customFormat="1" ht="18" thickTop="1" thickBot="1" x14ac:dyDescent="0.25">
      <c r="A302" s="10"/>
      <c r="B302" s="114">
        <v>46261</v>
      </c>
      <c r="C302" s="115"/>
      <c r="D302" s="187" t="s">
        <v>51</v>
      </c>
      <c r="E302" s="188">
        <v>152613.6</v>
      </c>
      <c r="F302" s="189"/>
      <c r="G302" s="107">
        <f t="shared" si="4"/>
        <v>266994753.16780025</v>
      </c>
    </row>
    <row r="303" spans="1:7" s="7" customFormat="1" ht="18" thickTop="1" thickBot="1" x14ac:dyDescent="0.25">
      <c r="A303" s="10"/>
      <c r="B303" s="114">
        <v>46261</v>
      </c>
      <c r="C303" s="115"/>
      <c r="D303" s="187" t="s">
        <v>51</v>
      </c>
      <c r="E303" s="188">
        <v>1544524.74</v>
      </c>
      <c r="F303" s="189"/>
      <c r="G303" s="107">
        <f t="shared" si="4"/>
        <v>268539277.90780026</v>
      </c>
    </row>
    <row r="304" spans="1:7" s="7" customFormat="1" ht="18" thickTop="1" thickBot="1" x14ac:dyDescent="0.25">
      <c r="A304" s="10"/>
      <c r="B304" s="114">
        <v>46261</v>
      </c>
      <c r="C304" s="115"/>
      <c r="D304" s="187" t="s">
        <v>51</v>
      </c>
      <c r="E304" s="188">
        <v>2521299.6</v>
      </c>
      <c r="F304" s="189"/>
      <c r="G304" s="107">
        <f t="shared" si="4"/>
        <v>271060577.50780028</v>
      </c>
    </row>
    <row r="305" spans="1:7" s="7" customFormat="1" ht="18" thickTop="1" thickBot="1" x14ac:dyDescent="0.25">
      <c r="A305" s="10"/>
      <c r="B305" s="114">
        <v>46261</v>
      </c>
      <c r="C305" s="115"/>
      <c r="D305" s="187" t="s">
        <v>53</v>
      </c>
      <c r="E305" s="188">
        <v>1159168.27</v>
      </c>
      <c r="F305" s="189"/>
      <c r="G305" s="107">
        <f t="shared" si="4"/>
        <v>272219745.77780026</v>
      </c>
    </row>
    <row r="306" spans="1:7" s="7" customFormat="1" ht="18" thickTop="1" thickBot="1" x14ac:dyDescent="0.25">
      <c r="A306" s="10"/>
      <c r="B306" s="114">
        <v>46261</v>
      </c>
      <c r="C306" s="115"/>
      <c r="D306" s="187" t="s">
        <v>21</v>
      </c>
      <c r="E306" s="188"/>
      <c r="F306" s="189">
        <v>6540046.1600000001</v>
      </c>
      <c r="G306" s="107">
        <f t="shared" si="4"/>
        <v>265679699.61780027</v>
      </c>
    </row>
    <row r="307" spans="1:7" s="7" customFormat="1" ht="18" thickTop="1" thickBot="1" x14ac:dyDescent="0.25">
      <c r="A307" s="10"/>
      <c r="B307" s="114">
        <v>46262</v>
      </c>
      <c r="C307" s="115"/>
      <c r="D307" s="187" t="s">
        <v>35</v>
      </c>
      <c r="E307" s="188">
        <v>10</v>
      </c>
      <c r="F307" s="189"/>
      <c r="G307" s="107">
        <f t="shared" si="4"/>
        <v>265679709.61780027</v>
      </c>
    </row>
    <row r="308" spans="1:7" s="7" customFormat="1" ht="18" thickTop="1" thickBot="1" x14ac:dyDescent="0.25">
      <c r="A308" s="10"/>
      <c r="B308" s="114">
        <v>46262</v>
      </c>
      <c r="C308" s="115"/>
      <c r="D308" s="187" t="s">
        <v>35</v>
      </c>
      <c r="E308" s="188">
        <v>99125</v>
      </c>
      <c r="F308" s="189"/>
      <c r="G308" s="107">
        <f t="shared" si="4"/>
        <v>265778834.61780027</v>
      </c>
    </row>
    <row r="309" spans="1:7" s="7" customFormat="1" ht="18" thickTop="1" thickBot="1" x14ac:dyDescent="0.25">
      <c r="A309" s="10"/>
      <c r="B309" s="114">
        <v>46262</v>
      </c>
      <c r="C309" s="115"/>
      <c r="D309" s="187" t="s">
        <v>35</v>
      </c>
      <c r="E309" s="188">
        <v>42117</v>
      </c>
      <c r="F309" s="189"/>
      <c r="G309" s="107">
        <f t="shared" si="4"/>
        <v>265820951.61780027</v>
      </c>
    </row>
    <row r="310" spans="1:7" s="7" customFormat="1" ht="18" thickTop="1" thickBot="1" x14ac:dyDescent="0.25">
      <c r="A310" s="10"/>
      <c r="B310" s="114">
        <v>46262</v>
      </c>
      <c r="C310" s="115"/>
      <c r="D310" s="187" t="s">
        <v>35</v>
      </c>
      <c r="E310" s="188">
        <v>7256</v>
      </c>
      <c r="F310" s="189"/>
      <c r="G310" s="107">
        <f t="shared" si="4"/>
        <v>265828207.61780027</v>
      </c>
    </row>
    <row r="311" spans="1:7" s="7" customFormat="1" ht="18" thickTop="1" thickBot="1" x14ac:dyDescent="0.25">
      <c r="A311" s="10"/>
      <c r="B311" s="114">
        <v>46262</v>
      </c>
      <c r="C311" s="115"/>
      <c r="D311" s="187" t="s">
        <v>35</v>
      </c>
      <c r="E311" s="188">
        <v>6140</v>
      </c>
      <c r="F311" s="189"/>
      <c r="G311" s="107">
        <f t="shared" si="4"/>
        <v>265834347.61780027</v>
      </c>
    </row>
    <row r="312" spans="1:7" s="7" customFormat="1" ht="18" thickTop="1" thickBot="1" x14ac:dyDescent="0.25">
      <c r="A312" s="10"/>
      <c r="B312" s="114">
        <v>46262</v>
      </c>
      <c r="C312" s="115"/>
      <c r="D312" s="187" t="s">
        <v>35</v>
      </c>
      <c r="E312" s="188">
        <v>4705</v>
      </c>
      <c r="F312" s="189"/>
      <c r="G312" s="107">
        <f t="shared" si="4"/>
        <v>265839052.61780027</v>
      </c>
    </row>
    <row r="313" spans="1:7" s="7" customFormat="1" ht="18" thickTop="1" thickBot="1" x14ac:dyDescent="0.25">
      <c r="A313" s="10"/>
      <c r="B313" s="114">
        <v>46262</v>
      </c>
      <c r="C313" s="115"/>
      <c r="D313" s="187" t="s">
        <v>35</v>
      </c>
      <c r="E313" s="188">
        <v>2300</v>
      </c>
      <c r="F313" s="189"/>
      <c r="G313" s="107">
        <f t="shared" si="4"/>
        <v>265841352.61780027</v>
      </c>
    </row>
    <row r="314" spans="1:7" s="7" customFormat="1" ht="18" thickTop="1" thickBot="1" x14ac:dyDescent="0.25">
      <c r="A314" s="10"/>
      <c r="B314" s="114">
        <v>46262</v>
      </c>
      <c r="C314" s="115"/>
      <c r="D314" s="187" t="s">
        <v>25</v>
      </c>
      <c r="E314" s="188">
        <v>49633.33</v>
      </c>
      <c r="F314" s="189">
        <v>1318.6</v>
      </c>
      <c r="G314" s="107">
        <f t="shared" si="4"/>
        <v>265889667.34780028</v>
      </c>
    </row>
    <row r="315" spans="1:7" s="7" customFormat="1" ht="31.5" thickTop="1" thickBot="1" x14ac:dyDescent="0.25">
      <c r="A315" s="10"/>
      <c r="B315" s="114">
        <v>46262</v>
      </c>
      <c r="C315" s="115"/>
      <c r="D315" s="187" t="s">
        <v>135</v>
      </c>
      <c r="E315" s="188">
        <v>100</v>
      </c>
      <c r="F315" s="189">
        <v>28</v>
      </c>
      <c r="G315" s="107">
        <f t="shared" si="4"/>
        <v>265889739.34780028</v>
      </c>
    </row>
    <row r="316" spans="1:7" s="7" customFormat="1" ht="18" thickTop="1" thickBot="1" x14ac:dyDescent="0.25">
      <c r="A316" s="10"/>
      <c r="B316" s="114">
        <v>46262</v>
      </c>
      <c r="C316" s="115"/>
      <c r="D316" s="187" t="s">
        <v>66</v>
      </c>
      <c r="E316" s="188">
        <v>36250.379999999997</v>
      </c>
      <c r="F316" s="189"/>
      <c r="G316" s="107">
        <f t="shared" si="4"/>
        <v>265925989.72780028</v>
      </c>
    </row>
    <row r="317" spans="1:7" s="7" customFormat="1" ht="27.75" customHeight="1" thickTop="1" thickBot="1" x14ac:dyDescent="0.25">
      <c r="A317" s="10"/>
      <c r="B317" s="114">
        <v>46262</v>
      </c>
      <c r="C317" s="115"/>
      <c r="D317" s="187" t="s">
        <v>54</v>
      </c>
      <c r="E317" s="188">
        <v>31530.87</v>
      </c>
      <c r="F317" s="189"/>
      <c r="G317" s="107">
        <f t="shared" si="4"/>
        <v>265957520.59780028</v>
      </c>
    </row>
    <row r="318" spans="1:7" s="7" customFormat="1" ht="18" thickTop="1" thickBot="1" x14ac:dyDescent="0.25">
      <c r="A318" s="10"/>
      <c r="B318" s="114">
        <v>46262</v>
      </c>
      <c r="C318" s="115"/>
      <c r="D318" s="187" t="s">
        <v>136</v>
      </c>
      <c r="E318" s="188">
        <v>19597</v>
      </c>
      <c r="F318" s="189"/>
      <c r="G318" s="107">
        <f t="shared" si="4"/>
        <v>265977117.59780028</v>
      </c>
    </row>
    <row r="319" spans="1:7" s="7" customFormat="1" ht="18" thickTop="1" thickBot="1" x14ac:dyDescent="0.25">
      <c r="A319" s="10"/>
      <c r="B319" s="114">
        <v>46261</v>
      </c>
      <c r="C319" s="115"/>
      <c r="D319" s="187" t="s">
        <v>21</v>
      </c>
      <c r="E319" s="188"/>
      <c r="F319" s="189">
        <v>9596702.3800000008</v>
      </c>
      <c r="G319" s="107">
        <f t="shared" si="4"/>
        <v>256380415.21780029</v>
      </c>
    </row>
    <row r="320" spans="1:7" s="7" customFormat="1" ht="18" thickTop="1" thickBot="1" x14ac:dyDescent="0.25">
      <c r="A320" s="10"/>
      <c r="B320" s="114">
        <v>46263</v>
      </c>
      <c r="C320" s="115"/>
      <c r="D320" s="187" t="s">
        <v>35</v>
      </c>
      <c r="E320" s="188">
        <v>8700</v>
      </c>
      <c r="F320" s="189"/>
      <c r="G320" s="107">
        <f t="shared" si="4"/>
        <v>256389115.21780029</v>
      </c>
    </row>
    <row r="321" spans="1:8" s="7" customFormat="1" ht="18" thickTop="1" thickBot="1" x14ac:dyDescent="0.25">
      <c r="A321" s="10"/>
      <c r="B321" s="114">
        <v>46263</v>
      </c>
      <c r="C321" s="115"/>
      <c r="D321" s="187" t="s">
        <v>25</v>
      </c>
      <c r="E321" s="188">
        <v>2700</v>
      </c>
      <c r="F321" s="189">
        <v>67.94</v>
      </c>
      <c r="G321" s="107">
        <f t="shared" si="4"/>
        <v>256391747.27780029</v>
      </c>
    </row>
    <row r="322" spans="1:8" s="7" customFormat="1" ht="18" thickTop="1" thickBot="1" x14ac:dyDescent="0.25">
      <c r="A322" s="10"/>
      <c r="B322" s="114">
        <v>46264</v>
      </c>
      <c r="C322" s="115"/>
      <c r="D322" s="187" t="s">
        <v>25</v>
      </c>
      <c r="E322" s="188">
        <v>34800</v>
      </c>
      <c r="F322" s="189">
        <v>913.56</v>
      </c>
      <c r="G322" s="107">
        <f t="shared" si="4"/>
        <v>256425633.71780029</v>
      </c>
    </row>
    <row r="323" spans="1:8" s="7" customFormat="1" ht="18" thickTop="1" thickBot="1" x14ac:dyDescent="0.25">
      <c r="A323" s="10"/>
      <c r="B323" s="114">
        <v>46265</v>
      </c>
      <c r="C323" s="115"/>
      <c r="D323" s="187" t="s">
        <v>35</v>
      </c>
      <c r="E323" s="188">
        <v>66250</v>
      </c>
      <c r="F323" s="189"/>
      <c r="G323" s="107">
        <f t="shared" si="4"/>
        <v>256491883.71780029</v>
      </c>
    </row>
    <row r="324" spans="1:8" s="7" customFormat="1" ht="18" thickTop="1" thickBot="1" x14ac:dyDescent="0.25">
      <c r="A324" s="10"/>
      <c r="B324" s="114">
        <v>46265</v>
      </c>
      <c r="C324" s="115"/>
      <c r="D324" s="187" t="s">
        <v>35</v>
      </c>
      <c r="E324" s="188">
        <v>6300</v>
      </c>
      <c r="F324" s="189"/>
      <c r="G324" s="107">
        <f t="shared" si="4"/>
        <v>256498183.71780029</v>
      </c>
    </row>
    <row r="325" spans="1:8" s="7" customFormat="1" ht="18" thickTop="1" thickBot="1" x14ac:dyDescent="0.25">
      <c r="A325" s="10"/>
      <c r="B325" s="114">
        <v>46265</v>
      </c>
      <c r="C325" s="115"/>
      <c r="D325" s="187" t="s">
        <v>35</v>
      </c>
      <c r="E325" s="188">
        <v>5755</v>
      </c>
      <c r="F325" s="189"/>
      <c r="G325" s="107">
        <f t="shared" si="4"/>
        <v>256503938.71780029</v>
      </c>
    </row>
    <row r="326" spans="1:8" s="7" customFormat="1" ht="18" thickTop="1" thickBot="1" x14ac:dyDescent="0.25">
      <c r="A326" s="10"/>
      <c r="B326" s="114">
        <v>46265</v>
      </c>
      <c r="C326" s="115"/>
      <c r="D326" s="187" t="s">
        <v>35</v>
      </c>
      <c r="E326" s="188">
        <v>42756</v>
      </c>
      <c r="F326" s="189"/>
      <c r="G326" s="107">
        <f t="shared" si="4"/>
        <v>256546694.71780029</v>
      </c>
    </row>
    <row r="327" spans="1:8" s="7" customFormat="1" ht="18" thickTop="1" thickBot="1" x14ac:dyDescent="0.25">
      <c r="A327" s="10"/>
      <c r="B327" s="114">
        <v>46265</v>
      </c>
      <c r="C327" s="115"/>
      <c r="D327" s="187" t="s">
        <v>35</v>
      </c>
      <c r="E327" s="188">
        <v>45900</v>
      </c>
      <c r="F327" s="189"/>
      <c r="G327" s="107">
        <f t="shared" si="4"/>
        <v>256592594.71780029</v>
      </c>
    </row>
    <row r="328" spans="1:8" s="7" customFormat="1" ht="18" thickTop="1" thickBot="1" x14ac:dyDescent="0.25">
      <c r="A328" s="10"/>
      <c r="B328" s="114">
        <v>46265</v>
      </c>
      <c r="C328" s="115"/>
      <c r="D328" s="187" t="s">
        <v>35</v>
      </c>
      <c r="E328" s="188">
        <v>9865</v>
      </c>
      <c r="F328" s="189"/>
      <c r="G328" s="107">
        <f t="shared" si="4"/>
        <v>256602459.71780029</v>
      </c>
    </row>
    <row r="329" spans="1:8" s="7" customFormat="1" ht="18" thickTop="1" thickBot="1" x14ac:dyDescent="0.25">
      <c r="A329" s="10"/>
      <c r="B329" s="114">
        <v>46265</v>
      </c>
      <c r="C329" s="115"/>
      <c r="D329" s="187" t="s">
        <v>25</v>
      </c>
      <c r="E329" s="188">
        <v>115452.46</v>
      </c>
      <c r="F329" s="189"/>
      <c r="G329" s="107">
        <f t="shared" si="4"/>
        <v>256717912.1778003</v>
      </c>
    </row>
    <row r="330" spans="1:8" s="7" customFormat="1" ht="18" thickTop="1" thickBot="1" x14ac:dyDescent="0.25">
      <c r="A330" s="10"/>
      <c r="B330" s="114">
        <v>46265</v>
      </c>
      <c r="C330" s="115"/>
      <c r="D330" s="187" t="s">
        <v>70</v>
      </c>
      <c r="E330" s="188">
        <v>538495.66</v>
      </c>
      <c r="F330" s="189"/>
      <c r="G330" s="107">
        <f t="shared" si="4"/>
        <v>257256407.83780029</v>
      </c>
    </row>
    <row r="331" spans="1:8" s="7" customFormat="1" ht="61.5" thickTop="1" thickBot="1" x14ac:dyDescent="0.25">
      <c r="A331" s="10"/>
      <c r="B331" s="114">
        <v>46265</v>
      </c>
      <c r="C331" s="115"/>
      <c r="D331" s="187" t="s">
        <v>137</v>
      </c>
      <c r="E331" s="188">
        <v>10000</v>
      </c>
      <c r="F331" s="189"/>
      <c r="G331" s="107">
        <f t="shared" si="4"/>
        <v>257266407.83780029</v>
      </c>
    </row>
    <row r="332" spans="1:8" s="7" customFormat="1" ht="61.5" thickTop="1" thickBot="1" x14ac:dyDescent="0.25">
      <c r="A332" s="10"/>
      <c r="B332" s="114">
        <v>46265</v>
      </c>
      <c r="C332" s="115"/>
      <c r="D332" s="187" t="s">
        <v>138</v>
      </c>
      <c r="E332" s="188">
        <v>1260</v>
      </c>
      <c r="F332" s="189"/>
      <c r="G332" s="107">
        <f t="shared" si="4"/>
        <v>257267667.83780029</v>
      </c>
    </row>
    <row r="333" spans="1:8" s="7" customFormat="1" ht="17.25" thickTop="1" x14ac:dyDescent="0.2">
      <c r="A333" s="10"/>
      <c r="B333" s="114">
        <v>46265</v>
      </c>
      <c r="C333" s="115"/>
      <c r="D333" s="187" t="s">
        <v>21</v>
      </c>
      <c r="E333" s="188"/>
      <c r="F333" s="189">
        <v>2345261.7000000002</v>
      </c>
      <c r="G333" s="107">
        <f t="shared" si="4"/>
        <v>254922406.13780031</v>
      </c>
    </row>
    <row r="334" spans="1:8" ht="17.25" thickBot="1" x14ac:dyDescent="0.25">
      <c r="A334" s="23"/>
      <c r="B334" s="183"/>
      <c r="C334" s="184"/>
      <c r="D334" s="184" t="s">
        <v>8</v>
      </c>
      <c r="E334" s="185">
        <f>SUM(E18:E333)</f>
        <v>112114967.43999995</v>
      </c>
      <c r="F334" s="186">
        <f>SUM(F18:F333)</f>
        <v>91754633.829999983</v>
      </c>
      <c r="G334" s="186">
        <f>G17+E334-F334</f>
        <v>254922406.13780028</v>
      </c>
      <c r="H334" s="22">
        <f>+G334-'[1]CTA. RECOLECTORA (010) y 3000'!$G$2906</f>
        <v>0</v>
      </c>
    </row>
    <row r="335" spans="1:8" ht="16.5" x14ac:dyDescent="0.2">
      <c r="A335" s="5"/>
      <c r="B335" s="116"/>
      <c r="C335" s="116"/>
      <c r="D335" s="116"/>
      <c r="E335" s="117"/>
      <c r="F335" s="175"/>
      <c r="G335" s="117"/>
    </row>
    <row r="336" spans="1:8" ht="16.5" x14ac:dyDescent="0.2">
      <c r="A336" s="5"/>
      <c r="B336" s="116"/>
      <c r="C336" s="118" t="s">
        <v>27</v>
      </c>
      <c r="D336" s="119"/>
      <c r="E336" s="76"/>
      <c r="F336" s="176"/>
      <c r="G336" s="117"/>
    </row>
    <row r="337" spans="1:8" ht="16.5" x14ac:dyDescent="0.2">
      <c r="A337" s="5"/>
      <c r="B337" s="116"/>
      <c r="C337" s="118" t="s">
        <v>29</v>
      </c>
      <c r="D337" s="119"/>
      <c r="E337" s="76"/>
      <c r="F337" s="176"/>
      <c r="G337" s="117"/>
    </row>
    <row r="338" spans="1:8" ht="16.5" x14ac:dyDescent="0.2">
      <c r="A338" s="5"/>
      <c r="B338" s="116"/>
      <c r="C338" s="118"/>
      <c r="D338" s="73" t="s">
        <v>32</v>
      </c>
      <c r="E338" s="118"/>
      <c r="G338" s="158"/>
    </row>
    <row r="339" spans="1:8" ht="16.5" x14ac:dyDescent="0.2">
      <c r="A339" s="5"/>
      <c r="B339" s="116"/>
      <c r="C339" s="119"/>
      <c r="D339" s="73" t="s">
        <v>27</v>
      </c>
      <c r="E339" s="74" t="s">
        <v>34</v>
      </c>
      <c r="G339" s="73" t="s">
        <v>33</v>
      </c>
    </row>
    <row r="340" spans="1:8" ht="16.5" x14ac:dyDescent="0.2">
      <c r="A340" s="5"/>
      <c r="B340" s="116"/>
      <c r="C340" s="119"/>
      <c r="D340" s="73" t="s">
        <v>29</v>
      </c>
      <c r="E340" s="73" t="s">
        <v>28</v>
      </c>
      <c r="G340" s="73" t="s">
        <v>31</v>
      </c>
    </row>
    <row r="341" spans="1:8" ht="16.5" x14ac:dyDescent="0.2">
      <c r="A341" s="5"/>
      <c r="B341" s="116"/>
      <c r="C341" s="119"/>
      <c r="D341" s="73" t="s">
        <v>30</v>
      </c>
      <c r="E341" s="73" t="s">
        <v>60</v>
      </c>
      <c r="G341" s="73" t="s">
        <v>50</v>
      </c>
    </row>
    <row r="342" spans="1:8" ht="16.5" x14ac:dyDescent="0.2">
      <c r="A342" s="5"/>
      <c r="B342" s="116"/>
      <c r="C342" s="119"/>
      <c r="D342" s="76"/>
      <c r="E342" s="73" t="s">
        <v>61</v>
      </c>
      <c r="F342" s="175"/>
      <c r="G342" s="73" t="s">
        <v>40</v>
      </c>
      <c r="H342" s="22"/>
    </row>
    <row r="343" spans="1:8" ht="16.5" x14ac:dyDescent="0.2">
      <c r="A343" s="5"/>
      <c r="B343" s="116"/>
      <c r="C343" s="119"/>
      <c r="D343" s="76"/>
      <c r="F343" s="175"/>
      <c r="G343" s="117"/>
    </row>
    <row r="344" spans="1:8" ht="16.5" x14ac:dyDescent="0.2">
      <c r="A344" s="5"/>
      <c r="B344" s="116"/>
      <c r="C344" s="119"/>
      <c r="D344" s="76"/>
      <c r="F344" s="175"/>
      <c r="G344" s="117"/>
    </row>
    <row r="345" spans="1:8" ht="16.5" x14ac:dyDescent="0.2">
      <c r="A345" s="5"/>
      <c r="B345" s="116"/>
      <c r="C345" s="119"/>
      <c r="D345" s="76"/>
      <c r="F345" s="175"/>
      <c r="G345" s="117"/>
    </row>
    <row r="346" spans="1:8" ht="16.5" x14ac:dyDescent="0.2">
      <c r="A346" s="5"/>
      <c r="B346" s="116"/>
      <c r="C346" s="116"/>
      <c r="F346" s="175"/>
      <c r="G346" s="117"/>
    </row>
    <row r="347" spans="1:8" ht="16.5" x14ac:dyDescent="0.2">
      <c r="A347" s="5"/>
      <c r="B347" s="116"/>
      <c r="C347" s="116"/>
      <c r="E347" s="76"/>
      <c r="F347" s="175"/>
      <c r="G347" s="117"/>
    </row>
    <row r="348" spans="1:8" ht="16.5" x14ac:dyDescent="0.2">
      <c r="A348" s="5"/>
      <c r="B348" s="5"/>
      <c r="C348" s="5"/>
      <c r="F348" s="178"/>
      <c r="G348" s="8"/>
    </row>
    <row r="349" spans="1:8" ht="16.5" x14ac:dyDescent="0.2">
      <c r="A349" s="5"/>
      <c r="B349" s="5"/>
      <c r="C349" s="5"/>
      <c r="F349" s="178"/>
      <c r="G349" s="8"/>
    </row>
    <row r="350" spans="1:8" ht="16.5" x14ac:dyDescent="0.2">
      <c r="A350" s="5"/>
      <c r="B350" s="5"/>
      <c r="C350" s="5"/>
      <c r="E350" s="8"/>
      <c r="F350" s="178"/>
      <c r="G350" s="8"/>
    </row>
    <row r="351" spans="1:8" x14ac:dyDescent="0.2">
      <c r="A351" s="9"/>
      <c r="B351" s="9"/>
      <c r="C351" s="9"/>
      <c r="D351" s="9"/>
      <c r="E351" s="9"/>
      <c r="F351" s="179"/>
      <c r="G351" s="9"/>
    </row>
    <row r="352" spans="1:8" x14ac:dyDescent="0.2">
      <c r="A352" s="9"/>
      <c r="B352" s="9"/>
      <c r="C352" s="9"/>
      <c r="D352" s="9"/>
      <c r="E352" s="9"/>
      <c r="F352" s="179"/>
      <c r="G352" s="9"/>
    </row>
    <row r="353" spans="1:7" x14ac:dyDescent="0.2">
      <c r="A353" s="9"/>
      <c r="B353" s="9"/>
      <c r="C353" s="9"/>
      <c r="D353" s="9"/>
      <c r="E353" s="9"/>
      <c r="F353" s="179"/>
      <c r="G353" s="9"/>
    </row>
    <row r="372" spans="1:1" ht="13.5" thickBot="1" x14ac:dyDescent="0.25"/>
    <row r="373" spans="1:1" ht="15" x14ac:dyDescent="0.2">
      <c r="A373" s="2"/>
    </row>
  </sheetData>
  <autoFilter ref="B1:H373" xr:uid="{00000000-0009-0000-0000-000000000000}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5" manualBreakCount="5">
    <brk id="60" min="1" max="6" man="1"/>
    <brk id="107" min="1" max="6" man="1"/>
    <brk id="157" min="1" max="6" man="1"/>
    <brk id="206" min="1" max="6" man="1"/>
    <brk id="258" min="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rgb="FFFFC000"/>
  </sheetPr>
  <dimension ref="A1:CQ350"/>
  <sheetViews>
    <sheetView view="pageBreakPreview" topLeftCell="B149" zoomScale="60" zoomScaleNormal="80" workbookViewId="0">
      <selection activeCell="J302" sqref="J302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64" customWidth="1"/>
    <col min="6" max="6" width="46.7109375" style="1" customWidth="1"/>
    <col min="7" max="7" width="24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59"/>
    </row>
    <row r="2" spans="1:13" s="11" customFormat="1" x14ac:dyDescent="0.2">
      <c r="E2" s="159"/>
    </row>
    <row r="3" spans="1:13" s="14" customFormat="1" ht="12" customHeight="1" x14ac:dyDescent="0.2">
      <c r="E3" s="160"/>
    </row>
    <row r="4" spans="1:13" s="15" customFormat="1" ht="18" customHeight="1" x14ac:dyDescent="0.3">
      <c r="B4" s="16"/>
      <c r="C4" s="16"/>
      <c r="D4" s="12"/>
      <c r="E4" s="161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13" t="s">
        <v>10</v>
      </c>
      <c r="D6" s="213"/>
      <c r="E6" s="213"/>
      <c r="F6" s="213"/>
      <c r="G6" s="213"/>
      <c r="H6" s="213"/>
      <c r="I6" s="213"/>
      <c r="J6" s="16"/>
      <c r="K6" s="16"/>
    </row>
    <row r="7" spans="1:13" s="14" customFormat="1" ht="18.75" x14ac:dyDescent="0.2">
      <c r="B7" s="15"/>
      <c r="C7" s="214" t="s">
        <v>18</v>
      </c>
      <c r="D7" s="214"/>
      <c r="E7" s="214"/>
      <c r="F7" s="214"/>
      <c r="G7" s="214"/>
      <c r="H7" s="214"/>
      <c r="I7" s="214"/>
    </row>
    <row r="8" spans="1:13" s="14" customFormat="1" ht="21" customHeight="1" x14ac:dyDescent="0.2">
      <c r="B8" s="15"/>
      <c r="C8" s="214" t="s">
        <v>3</v>
      </c>
      <c r="D8" s="214"/>
      <c r="E8" s="214"/>
      <c r="F8" s="214"/>
      <c r="G8" s="214"/>
      <c r="H8" s="214"/>
      <c r="I8" s="214"/>
    </row>
    <row r="9" spans="1:13" s="14" customFormat="1" ht="18.75" x14ac:dyDescent="0.2">
      <c r="C9" s="214" t="s">
        <v>104</v>
      </c>
      <c r="D9" s="214"/>
      <c r="E9" s="214"/>
      <c r="F9" s="214"/>
      <c r="G9" s="214"/>
      <c r="H9" s="214"/>
      <c r="I9" s="214"/>
    </row>
    <row r="10" spans="1:13" s="11" customFormat="1" ht="19.5" customHeight="1" thickBot="1" x14ac:dyDescent="0.25">
      <c r="E10" s="159"/>
    </row>
    <row r="11" spans="1:13" s="3" customFormat="1" ht="28.5" customHeight="1" thickTop="1" thickBot="1" x14ac:dyDescent="0.25">
      <c r="A11" s="7"/>
      <c r="B11" s="7"/>
      <c r="C11" s="217"/>
      <c r="D11" s="218" t="s">
        <v>16</v>
      </c>
      <c r="E11" s="218"/>
      <c r="F11" s="218"/>
      <c r="G11" s="218"/>
      <c r="H11" s="218"/>
      <c r="I11" s="218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17"/>
      <c r="D12" s="219" t="s">
        <v>7</v>
      </c>
      <c r="E12" s="219"/>
      <c r="F12" s="219"/>
      <c r="G12" s="219"/>
      <c r="H12" s="219"/>
      <c r="I12" s="45">
        <f>+'[1]CTA. RECOLECTORA AUXILIAR 3001'!$J$1694</f>
        <v>-67470052.961800084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17"/>
      <c r="D13" s="53" t="s">
        <v>4</v>
      </c>
      <c r="E13" s="53" t="s">
        <v>5</v>
      </c>
      <c r="F13" s="53" t="s">
        <v>6</v>
      </c>
      <c r="G13" s="53" t="s">
        <v>0</v>
      </c>
      <c r="H13" s="53" t="s">
        <v>1</v>
      </c>
      <c r="I13" s="53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34"/>
      <c r="D14" s="135"/>
      <c r="E14" s="162"/>
      <c r="F14" s="128">
        <f>+'INGRESOS CUENTA COLECT'!D17</f>
        <v>46234</v>
      </c>
      <c r="G14" s="136"/>
      <c r="H14" s="137">
        <v>0</v>
      </c>
      <c r="I14" s="52">
        <f>+I12</f>
        <v>-67470052.961800084</v>
      </c>
    </row>
    <row r="15" spans="1:13" s="6" customFormat="1" ht="31.5" customHeight="1" thickTop="1" thickBot="1" x14ac:dyDescent="0.25">
      <c r="C15" s="54"/>
      <c r="D15" s="56">
        <v>46237</v>
      </c>
      <c r="E15" s="57"/>
      <c r="F15" s="91" t="s">
        <v>21</v>
      </c>
      <c r="G15" s="93">
        <v>10912987.26</v>
      </c>
      <c r="H15" s="93"/>
      <c r="I15" s="40">
        <f>I14+G15-H15</f>
        <v>-56557065.701800086</v>
      </c>
    </row>
    <row r="16" spans="1:13" s="6" customFormat="1" ht="31.5" customHeight="1" thickTop="1" thickBot="1" x14ac:dyDescent="0.25">
      <c r="C16" s="124"/>
      <c r="D16" s="56">
        <v>46238</v>
      </c>
      <c r="E16" s="57"/>
      <c r="F16" s="91" t="s">
        <v>21</v>
      </c>
      <c r="G16" s="93">
        <v>1182441.01</v>
      </c>
      <c r="H16" s="93"/>
      <c r="I16" s="40">
        <f t="shared" ref="I16:I146" si="0">I15+G16-H16</f>
        <v>-55374624.691800088</v>
      </c>
    </row>
    <row r="17" spans="3:9" s="6" customFormat="1" ht="24.75" customHeight="1" thickTop="1" thickBot="1" x14ac:dyDescent="0.25">
      <c r="C17" s="55"/>
      <c r="D17" s="56">
        <v>46238</v>
      </c>
      <c r="E17" s="60" t="s">
        <v>139</v>
      </c>
      <c r="F17" s="91" t="s">
        <v>15</v>
      </c>
      <c r="G17" s="94"/>
      <c r="H17" s="94">
        <v>2106</v>
      </c>
      <c r="I17" s="40">
        <f t="shared" si="0"/>
        <v>-55376730.691800088</v>
      </c>
    </row>
    <row r="18" spans="3:9" s="6" customFormat="1" ht="30" thickTop="1" thickBot="1" x14ac:dyDescent="0.25">
      <c r="C18" s="55"/>
      <c r="D18" s="56">
        <v>46238</v>
      </c>
      <c r="E18" s="57" t="s">
        <v>139</v>
      </c>
      <c r="F18" s="91" t="s">
        <v>329</v>
      </c>
      <c r="G18" s="94"/>
      <c r="H18" s="92">
        <v>47595.6</v>
      </c>
      <c r="I18" s="40">
        <f t="shared" si="0"/>
        <v>-55424326.291800089</v>
      </c>
    </row>
    <row r="19" spans="3:9" s="6" customFormat="1" ht="30" thickTop="1" thickBot="1" x14ac:dyDescent="0.25">
      <c r="C19" s="55"/>
      <c r="D19" s="56">
        <v>46238</v>
      </c>
      <c r="E19" s="60" t="s">
        <v>140</v>
      </c>
      <c r="F19" s="91" t="s">
        <v>330</v>
      </c>
      <c r="G19" s="94"/>
      <c r="H19" s="92">
        <v>34656.6</v>
      </c>
      <c r="I19" s="40">
        <f t="shared" si="0"/>
        <v>-55458982.891800091</v>
      </c>
    </row>
    <row r="20" spans="3:9" s="6" customFormat="1" ht="30" thickTop="1" thickBot="1" x14ac:dyDescent="0.25">
      <c r="C20" s="55"/>
      <c r="D20" s="56">
        <v>46238</v>
      </c>
      <c r="E20" s="57" t="s">
        <v>141</v>
      </c>
      <c r="F20" s="91" t="s">
        <v>331</v>
      </c>
      <c r="G20" s="94"/>
      <c r="H20" s="92">
        <v>52268.1</v>
      </c>
      <c r="I20" s="40">
        <f t="shared" si="0"/>
        <v>-55511250.991800092</v>
      </c>
    </row>
    <row r="21" spans="3:9" s="6" customFormat="1" ht="30" thickTop="1" thickBot="1" x14ac:dyDescent="0.25">
      <c r="C21" s="55"/>
      <c r="D21" s="56">
        <v>46238</v>
      </c>
      <c r="E21" s="60" t="s">
        <v>142</v>
      </c>
      <c r="F21" s="91" t="s">
        <v>89</v>
      </c>
      <c r="G21" s="94"/>
      <c r="H21" s="92">
        <v>121400</v>
      </c>
      <c r="I21" s="40">
        <f t="shared" si="0"/>
        <v>-55632650.991800092</v>
      </c>
    </row>
    <row r="22" spans="3:9" s="6" customFormat="1" ht="30" thickTop="1" thickBot="1" x14ac:dyDescent="0.25">
      <c r="C22" s="55"/>
      <c r="D22" s="56">
        <v>46238</v>
      </c>
      <c r="E22" s="57" t="s">
        <v>143</v>
      </c>
      <c r="F22" s="91" t="s">
        <v>15</v>
      </c>
      <c r="G22" s="94"/>
      <c r="H22" s="92">
        <v>20615.400000000001</v>
      </c>
      <c r="I22" s="40">
        <f t="shared" si="0"/>
        <v>-55653266.391800091</v>
      </c>
    </row>
    <row r="23" spans="3:9" s="6" customFormat="1" ht="30" thickTop="1" thickBot="1" x14ac:dyDescent="0.25">
      <c r="C23" s="55"/>
      <c r="D23" s="56">
        <v>46238</v>
      </c>
      <c r="E23" s="57" t="s">
        <v>143</v>
      </c>
      <c r="F23" s="91" t="s">
        <v>332</v>
      </c>
      <c r="G23" s="94"/>
      <c r="H23" s="92">
        <v>465908.04</v>
      </c>
      <c r="I23" s="40">
        <f t="shared" si="0"/>
        <v>-56119174.43180009</v>
      </c>
    </row>
    <row r="24" spans="3:9" s="6" customFormat="1" ht="30" thickTop="1" thickBot="1" x14ac:dyDescent="0.25">
      <c r="C24" s="55"/>
      <c r="D24" s="56">
        <v>46238</v>
      </c>
      <c r="E24" s="57" t="s">
        <v>144</v>
      </c>
      <c r="F24" s="91" t="s">
        <v>333</v>
      </c>
      <c r="G24" s="94"/>
      <c r="H24" s="92">
        <v>342000</v>
      </c>
      <c r="I24" s="40">
        <f t="shared" si="0"/>
        <v>-56461174.43180009</v>
      </c>
    </row>
    <row r="25" spans="3:9" s="6" customFormat="1" ht="30" thickTop="1" thickBot="1" x14ac:dyDescent="0.25">
      <c r="C25" s="55"/>
      <c r="D25" s="56">
        <v>46239</v>
      </c>
      <c r="E25" s="57"/>
      <c r="F25" s="91" t="s">
        <v>21</v>
      </c>
      <c r="G25" s="94">
        <v>2605109.67</v>
      </c>
      <c r="H25" s="92"/>
      <c r="I25" s="40">
        <f t="shared" si="0"/>
        <v>-53856064.761800088</v>
      </c>
    </row>
    <row r="26" spans="3:9" s="6" customFormat="1" ht="30" thickTop="1" thickBot="1" x14ac:dyDescent="0.25">
      <c r="C26" s="55"/>
      <c r="D26" s="56">
        <v>46239</v>
      </c>
      <c r="E26" s="57" t="s">
        <v>145</v>
      </c>
      <c r="F26" s="91" t="s">
        <v>331</v>
      </c>
      <c r="G26" s="94"/>
      <c r="H26" s="92">
        <v>349000</v>
      </c>
      <c r="I26" s="40">
        <f t="shared" si="0"/>
        <v>-54205064.761800088</v>
      </c>
    </row>
    <row r="27" spans="3:9" s="6" customFormat="1" ht="30" thickTop="1" thickBot="1" x14ac:dyDescent="0.25">
      <c r="C27" s="55"/>
      <c r="D27" s="56">
        <v>46239</v>
      </c>
      <c r="E27" s="57" t="s">
        <v>146</v>
      </c>
      <c r="F27" s="91" t="s">
        <v>87</v>
      </c>
      <c r="G27" s="94"/>
      <c r="H27" s="92">
        <v>146808</v>
      </c>
      <c r="I27" s="40">
        <f t="shared" si="0"/>
        <v>-54351872.761800088</v>
      </c>
    </row>
    <row r="28" spans="3:9" s="6" customFormat="1" ht="30" thickTop="1" thickBot="1" x14ac:dyDescent="0.25">
      <c r="C28" s="55"/>
      <c r="D28" s="56">
        <v>46239</v>
      </c>
      <c r="E28" s="57" t="s">
        <v>147</v>
      </c>
      <c r="F28" s="91" t="s">
        <v>15</v>
      </c>
      <c r="G28" s="94"/>
      <c r="H28" s="92">
        <v>1806.45</v>
      </c>
      <c r="I28" s="40">
        <f t="shared" si="0"/>
        <v>-54353679.211800091</v>
      </c>
    </row>
    <row r="29" spans="3:9" s="6" customFormat="1" ht="30" thickTop="1" thickBot="1" x14ac:dyDescent="0.25">
      <c r="C29" s="55"/>
      <c r="D29" s="56">
        <v>46239</v>
      </c>
      <c r="E29" s="57" t="s">
        <v>147</v>
      </c>
      <c r="F29" s="91" t="s">
        <v>334</v>
      </c>
      <c r="G29" s="94"/>
      <c r="H29" s="92">
        <v>40825.770000000004</v>
      </c>
      <c r="I29" s="40">
        <f t="shared" si="0"/>
        <v>-54394504.981800094</v>
      </c>
    </row>
    <row r="30" spans="3:9" s="6" customFormat="1" ht="30" thickTop="1" thickBot="1" x14ac:dyDescent="0.25">
      <c r="C30" s="55"/>
      <c r="D30" s="56">
        <v>46239</v>
      </c>
      <c r="E30" s="57" t="s">
        <v>148</v>
      </c>
      <c r="F30" s="91" t="s">
        <v>335</v>
      </c>
      <c r="G30" s="94"/>
      <c r="H30" s="92">
        <v>385968</v>
      </c>
      <c r="I30" s="40">
        <f t="shared" si="0"/>
        <v>-54780472.981800094</v>
      </c>
    </row>
    <row r="31" spans="3:9" s="6" customFormat="1" ht="30" thickTop="1" thickBot="1" x14ac:dyDescent="0.25">
      <c r="C31" s="55"/>
      <c r="D31" s="56">
        <v>46239</v>
      </c>
      <c r="E31" s="57" t="s">
        <v>149</v>
      </c>
      <c r="F31" s="91" t="s">
        <v>336</v>
      </c>
      <c r="G31" s="94"/>
      <c r="H31" s="92">
        <v>316647.98</v>
      </c>
      <c r="I31" s="40">
        <f t="shared" si="0"/>
        <v>-55097120.961800091</v>
      </c>
    </row>
    <row r="32" spans="3:9" s="6" customFormat="1" ht="30" thickTop="1" thickBot="1" x14ac:dyDescent="0.25">
      <c r="C32" s="55"/>
      <c r="D32" s="56">
        <v>46239</v>
      </c>
      <c r="E32" s="57" t="s">
        <v>150</v>
      </c>
      <c r="F32" s="91" t="s">
        <v>336</v>
      </c>
      <c r="G32" s="94"/>
      <c r="H32" s="92">
        <v>64870</v>
      </c>
      <c r="I32" s="40">
        <f t="shared" si="0"/>
        <v>-55161990.961800091</v>
      </c>
    </row>
    <row r="33" spans="3:9" s="6" customFormat="1" ht="30" thickTop="1" thickBot="1" x14ac:dyDescent="0.25">
      <c r="C33" s="55"/>
      <c r="D33" s="56">
        <v>46239</v>
      </c>
      <c r="E33" s="57" t="s">
        <v>151</v>
      </c>
      <c r="F33" s="91" t="s">
        <v>68</v>
      </c>
      <c r="G33" s="94"/>
      <c r="H33" s="92">
        <v>843031.77</v>
      </c>
      <c r="I33" s="40">
        <f t="shared" si="0"/>
        <v>-56005022.731800094</v>
      </c>
    </row>
    <row r="34" spans="3:9" s="6" customFormat="1" ht="30" thickTop="1" thickBot="1" x14ac:dyDescent="0.25">
      <c r="C34" s="55"/>
      <c r="D34" s="56">
        <v>46239</v>
      </c>
      <c r="E34" s="57" t="s">
        <v>152</v>
      </c>
      <c r="F34" s="91" t="s">
        <v>76</v>
      </c>
      <c r="G34" s="94"/>
      <c r="H34" s="92">
        <v>77880</v>
      </c>
      <c r="I34" s="40">
        <f t="shared" si="0"/>
        <v>-56082902.731800094</v>
      </c>
    </row>
    <row r="35" spans="3:9" s="6" customFormat="1" ht="30" thickTop="1" thickBot="1" x14ac:dyDescent="0.25">
      <c r="C35" s="55"/>
      <c r="D35" s="56">
        <v>46239</v>
      </c>
      <c r="E35" s="57" t="s">
        <v>153</v>
      </c>
      <c r="F35" s="91" t="s">
        <v>337</v>
      </c>
      <c r="G35" s="94"/>
      <c r="H35" s="92">
        <v>75618.94</v>
      </c>
      <c r="I35" s="40">
        <f t="shared" si="0"/>
        <v>-56158521.671800092</v>
      </c>
    </row>
    <row r="36" spans="3:9" s="6" customFormat="1" ht="30" thickTop="1" thickBot="1" x14ac:dyDescent="0.25">
      <c r="C36" s="55"/>
      <c r="D36" s="56">
        <v>46239</v>
      </c>
      <c r="E36" s="57" t="s">
        <v>154</v>
      </c>
      <c r="F36" s="91" t="s">
        <v>338</v>
      </c>
      <c r="G36" s="94"/>
      <c r="H36" s="92">
        <v>267014.71999999997</v>
      </c>
      <c r="I36" s="40">
        <f t="shared" si="0"/>
        <v>-56425536.391800091</v>
      </c>
    </row>
    <row r="37" spans="3:9" s="6" customFormat="1" ht="30" thickTop="1" thickBot="1" x14ac:dyDescent="0.25">
      <c r="C37" s="55"/>
      <c r="D37" s="56">
        <v>46240</v>
      </c>
      <c r="E37" s="57"/>
      <c r="F37" s="91" t="s">
        <v>21</v>
      </c>
      <c r="G37" s="94">
        <v>6156046.3899999997</v>
      </c>
      <c r="H37" s="92"/>
      <c r="I37" s="40">
        <f t="shared" si="0"/>
        <v>-50269490.00180009</v>
      </c>
    </row>
    <row r="38" spans="3:9" s="6" customFormat="1" ht="30" thickTop="1" thickBot="1" x14ac:dyDescent="0.25">
      <c r="C38" s="55"/>
      <c r="D38" s="56">
        <v>46240</v>
      </c>
      <c r="E38" s="57" t="s">
        <v>155</v>
      </c>
      <c r="F38" s="91" t="s">
        <v>15</v>
      </c>
      <c r="G38" s="94"/>
      <c r="H38" s="92">
        <v>2778.3445000000002</v>
      </c>
      <c r="I38" s="40">
        <f t="shared" si="0"/>
        <v>-50272268.346300088</v>
      </c>
    </row>
    <row r="39" spans="3:9" s="6" customFormat="1" ht="30" thickTop="1" thickBot="1" x14ac:dyDescent="0.25">
      <c r="C39" s="55"/>
      <c r="D39" s="56">
        <v>46240</v>
      </c>
      <c r="E39" s="57" t="s">
        <v>155</v>
      </c>
      <c r="F39" s="91" t="s">
        <v>339</v>
      </c>
      <c r="G39" s="94"/>
      <c r="H39" s="92">
        <v>25214.675500000005</v>
      </c>
      <c r="I39" s="40">
        <f t="shared" si="0"/>
        <v>-50297483.021800086</v>
      </c>
    </row>
    <row r="40" spans="3:9" s="6" customFormat="1" ht="30" thickTop="1" thickBot="1" x14ac:dyDescent="0.25">
      <c r="C40" s="55"/>
      <c r="D40" s="56">
        <v>46240</v>
      </c>
      <c r="E40" s="57" t="s">
        <v>156</v>
      </c>
      <c r="F40" s="91" t="s">
        <v>15</v>
      </c>
      <c r="G40" s="94"/>
      <c r="H40" s="92">
        <v>17930</v>
      </c>
      <c r="I40" s="40">
        <f t="shared" si="0"/>
        <v>-50315413.021800086</v>
      </c>
    </row>
    <row r="41" spans="3:9" s="6" customFormat="1" ht="30" thickTop="1" thickBot="1" x14ac:dyDescent="0.25">
      <c r="C41" s="55"/>
      <c r="D41" s="56">
        <v>46240</v>
      </c>
      <c r="E41" s="57" t="s">
        <v>156</v>
      </c>
      <c r="F41" s="91" t="s">
        <v>340</v>
      </c>
      <c r="G41" s="94"/>
      <c r="H41" s="92">
        <v>340670</v>
      </c>
      <c r="I41" s="40">
        <f t="shared" si="0"/>
        <v>-50656083.021800086</v>
      </c>
    </row>
    <row r="42" spans="3:9" s="6" customFormat="1" ht="30" thickTop="1" thickBot="1" x14ac:dyDescent="0.25">
      <c r="C42" s="55"/>
      <c r="D42" s="56">
        <v>46240</v>
      </c>
      <c r="E42" s="57" t="s">
        <v>157</v>
      </c>
      <c r="F42" s="91" t="s">
        <v>341</v>
      </c>
      <c r="G42" s="94"/>
      <c r="H42" s="92">
        <v>24080</v>
      </c>
      <c r="I42" s="40">
        <f t="shared" si="0"/>
        <v>-50680163.021800086</v>
      </c>
    </row>
    <row r="43" spans="3:9" s="6" customFormat="1" ht="30" thickTop="1" thickBot="1" x14ac:dyDescent="0.25">
      <c r="C43" s="55"/>
      <c r="D43" s="56">
        <v>46240</v>
      </c>
      <c r="E43" s="57" t="s">
        <v>158</v>
      </c>
      <c r="F43" s="91" t="s">
        <v>342</v>
      </c>
      <c r="G43" s="94"/>
      <c r="H43" s="92">
        <v>1819.56</v>
      </c>
      <c r="I43" s="40">
        <f t="shared" si="0"/>
        <v>-50681982.581800088</v>
      </c>
    </row>
    <row r="44" spans="3:9" s="6" customFormat="1" ht="30" thickTop="1" thickBot="1" x14ac:dyDescent="0.25">
      <c r="C44" s="55"/>
      <c r="D44" s="56">
        <v>46240</v>
      </c>
      <c r="E44" s="57" t="s">
        <v>159</v>
      </c>
      <c r="F44" s="91" t="s">
        <v>85</v>
      </c>
      <c r="G44" s="94"/>
      <c r="H44" s="92">
        <v>106200</v>
      </c>
      <c r="I44" s="40">
        <f t="shared" si="0"/>
        <v>-50788182.581800088</v>
      </c>
    </row>
    <row r="45" spans="3:9" s="6" customFormat="1" ht="30" thickTop="1" thickBot="1" x14ac:dyDescent="0.25">
      <c r="C45" s="55"/>
      <c r="D45" s="56">
        <v>46240</v>
      </c>
      <c r="E45" s="57" t="s">
        <v>160</v>
      </c>
      <c r="F45" s="91" t="s">
        <v>15</v>
      </c>
      <c r="G45" s="94"/>
      <c r="H45" s="92">
        <v>3154</v>
      </c>
      <c r="I45" s="40">
        <f t="shared" si="0"/>
        <v>-50791336.581800088</v>
      </c>
    </row>
    <row r="46" spans="3:9" s="6" customFormat="1" ht="30" thickTop="1" thickBot="1" x14ac:dyDescent="0.25">
      <c r="C46" s="55"/>
      <c r="D46" s="56">
        <v>46240</v>
      </c>
      <c r="E46" s="57" t="s">
        <v>160</v>
      </c>
      <c r="F46" s="91" t="s">
        <v>343</v>
      </c>
      <c r="G46" s="94"/>
      <c r="H46" s="92">
        <v>59926</v>
      </c>
      <c r="I46" s="40">
        <f t="shared" si="0"/>
        <v>-50851262.581800088</v>
      </c>
    </row>
    <row r="47" spans="3:9" s="6" customFormat="1" ht="30" thickTop="1" thickBot="1" x14ac:dyDescent="0.25">
      <c r="C47" s="55"/>
      <c r="D47" s="56">
        <v>46240</v>
      </c>
      <c r="E47" s="57" t="s">
        <v>161</v>
      </c>
      <c r="F47" s="91" t="s">
        <v>86</v>
      </c>
      <c r="G47" s="94"/>
      <c r="H47" s="92">
        <v>47955</v>
      </c>
      <c r="I47" s="40">
        <f t="shared" si="0"/>
        <v>-50899217.581800088</v>
      </c>
    </row>
    <row r="48" spans="3:9" s="6" customFormat="1" ht="30" thickTop="1" thickBot="1" x14ac:dyDescent="0.25">
      <c r="C48" s="55"/>
      <c r="D48" s="56">
        <v>46240</v>
      </c>
      <c r="E48" s="57" t="s">
        <v>162</v>
      </c>
      <c r="F48" s="91" t="s">
        <v>344</v>
      </c>
      <c r="G48" s="94"/>
      <c r="H48" s="92">
        <v>139092.5</v>
      </c>
      <c r="I48" s="40">
        <f t="shared" si="0"/>
        <v>-51038310.081800088</v>
      </c>
    </row>
    <row r="49" spans="3:9" s="6" customFormat="1" ht="30" thickTop="1" thickBot="1" x14ac:dyDescent="0.25">
      <c r="C49" s="55"/>
      <c r="D49" s="56">
        <v>46240</v>
      </c>
      <c r="E49" s="57" t="s">
        <v>163</v>
      </c>
      <c r="F49" s="91" t="s">
        <v>90</v>
      </c>
      <c r="G49" s="94"/>
      <c r="H49" s="92">
        <v>31500</v>
      </c>
      <c r="I49" s="40">
        <f t="shared" si="0"/>
        <v>-51069810.081800088</v>
      </c>
    </row>
    <row r="50" spans="3:9" s="6" customFormat="1" ht="30" thickTop="1" thickBot="1" x14ac:dyDescent="0.25">
      <c r="C50" s="55"/>
      <c r="D50" s="56">
        <v>46240</v>
      </c>
      <c r="E50" s="57" t="s">
        <v>164</v>
      </c>
      <c r="F50" s="91" t="s">
        <v>75</v>
      </c>
      <c r="G50" s="94"/>
      <c r="H50" s="92">
        <v>1644920</v>
      </c>
      <c r="I50" s="40">
        <f t="shared" si="0"/>
        <v>-52714730.081800088</v>
      </c>
    </row>
    <row r="51" spans="3:9" s="6" customFormat="1" ht="30" thickTop="1" thickBot="1" x14ac:dyDescent="0.25">
      <c r="C51" s="55"/>
      <c r="D51" s="56">
        <v>46240</v>
      </c>
      <c r="E51" s="57" t="s">
        <v>165</v>
      </c>
      <c r="F51" s="91" t="s">
        <v>87</v>
      </c>
      <c r="G51" s="94"/>
      <c r="H51" s="92">
        <v>114105</v>
      </c>
      <c r="I51" s="40">
        <f t="shared" si="0"/>
        <v>-52828835.081800088</v>
      </c>
    </row>
    <row r="52" spans="3:9" s="6" customFormat="1" ht="30" thickTop="1" thickBot="1" x14ac:dyDescent="0.25">
      <c r="C52" s="55"/>
      <c r="D52" s="56">
        <v>46240</v>
      </c>
      <c r="E52" s="57" t="s">
        <v>166</v>
      </c>
      <c r="F52" s="91" t="s">
        <v>345</v>
      </c>
      <c r="G52" s="94"/>
      <c r="H52" s="92">
        <v>158880</v>
      </c>
      <c r="I52" s="40">
        <f t="shared" si="0"/>
        <v>-52987715.081800088</v>
      </c>
    </row>
    <row r="53" spans="3:9" s="6" customFormat="1" ht="30" thickTop="1" thickBot="1" x14ac:dyDescent="0.25">
      <c r="C53" s="55"/>
      <c r="D53" s="56">
        <v>46240</v>
      </c>
      <c r="E53" s="57" t="s">
        <v>167</v>
      </c>
      <c r="F53" s="91" t="s">
        <v>15</v>
      </c>
      <c r="G53" s="94"/>
      <c r="H53" s="92">
        <v>7436.48</v>
      </c>
      <c r="I53" s="40">
        <f t="shared" si="0"/>
        <v>-52995151.561800085</v>
      </c>
    </row>
    <row r="54" spans="3:9" s="6" customFormat="1" ht="30" thickTop="1" thickBot="1" x14ac:dyDescent="0.25">
      <c r="C54" s="55"/>
      <c r="D54" s="56">
        <v>46240</v>
      </c>
      <c r="E54" s="57" t="s">
        <v>167</v>
      </c>
      <c r="F54" s="91" t="s">
        <v>346</v>
      </c>
      <c r="G54" s="94"/>
      <c r="H54" s="92">
        <v>168064.33</v>
      </c>
      <c r="I54" s="40">
        <f t="shared" si="0"/>
        <v>-53163215.891800083</v>
      </c>
    </row>
    <row r="55" spans="3:9" s="6" customFormat="1" ht="30" thickTop="1" thickBot="1" x14ac:dyDescent="0.25">
      <c r="C55" s="55"/>
      <c r="D55" s="56">
        <v>46240</v>
      </c>
      <c r="E55" s="57" t="s">
        <v>168</v>
      </c>
      <c r="F55" s="91" t="s">
        <v>78</v>
      </c>
      <c r="G55" s="94"/>
      <c r="H55" s="92">
        <v>207000</v>
      </c>
      <c r="I55" s="40">
        <f t="shared" si="0"/>
        <v>-53370215.891800083</v>
      </c>
    </row>
    <row r="56" spans="3:9" s="6" customFormat="1" ht="30" thickTop="1" thickBot="1" x14ac:dyDescent="0.25">
      <c r="C56" s="55"/>
      <c r="D56" s="56">
        <v>46240</v>
      </c>
      <c r="E56" s="57" t="s">
        <v>169</v>
      </c>
      <c r="F56" s="91" t="s">
        <v>76</v>
      </c>
      <c r="G56" s="94"/>
      <c r="H56" s="92">
        <v>44816.4</v>
      </c>
      <c r="I56" s="40">
        <f t="shared" si="0"/>
        <v>-53415032.291800082</v>
      </c>
    </row>
    <row r="57" spans="3:9" s="6" customFormat="1" ht="30" thickTop="1" thickBot="1" x14ac:dyDescent="0.25">
      <c r="C57" s="55"/>
      <c r="D57" s="56">
        <v>46240</v>
      </c>
      <c r="E57" s="57" t="s">
        <v>170</v>
      </c>
      <c r="F57" s="91" t="s">
        <v>347</v>
      </c>
      <c r="G57" s="94"/>
      <c r="H57" s="92">
        <v>17010</v>
      </c>
      <c r="I57" s="40">
        <f t="shared" si="0"/>
        <v>-53432042.291800082</v>
      </c>
    </row>
    <row r="58" spans="3:9" s="6" customFormat="1" ht="30" thickTop="1" thickBot="1" x14ac:dyDescent="0.25">
      <c r="C58" s="55"/>
      <c r="D58" s="56">
        <v>46240</v>
      </c>
      <c r="E58" s="57" t="s">
        <v>171</v>
      </c>
      <c r="F58" s="91" t="s">
        <v>331</v>
      </c>
      <c r="G58" s="94"/>
      <c r="H58" s="92">
        <v>49560</v>
      </c>
      <c r="I58" s="40">
        <f t="shared" si="0"/>
        <v>-53481602.291800082</v>
      </c>
    </row>
    <row r="59" spans="3:9" s="6" customFormat="1" ht="30" thickTop="1" thickBot="1" x14ac:dyDescent="0.25">
      <c r="C59" s="55"/>
      <c r="D59" s="56">
        <v>46244</v>
      </c>
      <c r="E59" s="57"/>
      <c r="F59" s="91" t="s">
        <v>21</v>
      </c>
      <c r="G59" s="94">
        <v>691568.15</v>
      </c>
      <c r="H59" s="92"/>
      <c r="I59" s="40">
        <f t="shared" si="0"/>
        <v>-52790034.141800083</v>
      </c>
    </row>
    <row r="60" spans="3:9" s="6" customFormat="1" ht="30" thickTop="1" thickBot="1" x14ac:dyDescent="0.25">
      <c r="C60" s="55"/>
      <c r="D60" s="56">
        <v>46240</v>
      </c>
      <c r="E60" s="57" t="s">
        <v>172</v>
      </c>
      <c r="F60" s="91" t="s">
        <v>81</v>
      </c>
      <c r="G60" s="94"/>
      <c r="H60" s="92">
        <v>45312</v>
      </c>
      <c r="I60" s="40">
        <f t="shared" si="0"/>
        <v>-52835346.141800083</v>
      </c>
    </row>
    <row r="61" spans="3:9" s="6" customFormat="1" ht="30" thickTop="1" thickBot="1" x14ac:dyDescent="0.25">
      <c r="C61" s="55"/>
      <c r="D61" s="56">
        <v>46241</v>
      </c>
      <c r="E61" s="57" t="s">
        <v>173</v>
      </c>
      <c r="F61" s="91" t="s">
        <v>96</v>
      </c>
      <c r="G61" s="94"/>
      <c r="H61" s="92">
        <v>117003.48999999999</v>
      </c>
      <c r="I61" s="40">
        <f t="shared" si="0"/>
        <v>-52952349.631800085</v>
      </c>
    </row>
    <row r="62" spans="3:9" s="6" customFormat="1" ht="30" thickTop="1" thickBot="1" x14ac:dyDescent="0.25">
      <c r="C62" s="55"/>
      <c r="D62" s="56">
        <v>46241</v>
      </c>
      <c r="E62" s="57" t="s">
        <v>174</v>
      </c>
      <c r="F62" s="91" t="s">
        <v>348</v>
      </c>
      <c r="G62" s="94"/>
      <c r="H62" s="92">
        <v>244835.47999999998</v>
      </c>
      <c r="I62" s="40">
        <f t="shared" si="0"/>
        <v>-53197185.111800082</v>
      </c>
    </row>
    <row r="63" spans="3:9" s="6" customFormat="1" ht="30" thickTop="1" thickBot="1" x14ac:dyDescent="0.25">
      <c r="C63" s="55"/>
      <c r="D63" s="56">
        <v>46241</v>
      </c>
      <c r="E63" s="57" t="s">
        <v>175</v>
      </c>
      <c r="F63" s="91" t="s">
        <v>15</v>
      </c>
      <c r="G63" s="94"/>
      <c r="H63" s="92">
        <v>6893.5</v>
      </c>
      <c r="I63" s="40">
        <f t="shared" si="0"/>
        <v>-53204078.611800082</v>
      </c>
    </row>
    <row r="64" spans="3:9" s="6" customFormat="1" ht="30" thickTop="1" thickBot="1" x14ac:dyDescent="0.25">
      <c r="C64" s="55"/>
      <c r="D64" s="56">
        <v>46241</v>
      </c>
      <c r="E64" s="57" t="s">
        <v>175</v>
      </c>
      <c r="F64" s="91" t="s">
        <v>88</v>
      </c>
      <c r="G64" s="94"/>
      <c r="H64" s="92">
        <v>155793.1</v>
      </c>
      <c r="I64" s="40">
        <f t="shared" si="0"/>
        <v>-53359871.711800084</v>
      </c>
    </row>
    <row r="65" spans="3:9" s="6" customFormat="1" ht="30" thickTop="1" thickBot="1" x14ac:dyDescent="0.25">
      <c r="C65" s="55"/>
      <c r="D65" s="56">
        <v>46241</v>
      </c>
      <c r="E65" s="57" t="s">
        <v>176</v>
      </c>
      <c r="F65" s="91" t="s">
        <v>15</v>
      </c>
      <c r="G65" s="94"/>
      <c r="H65" s="92">
        <v>1093</v>
      </c>
      <c r="I65" s="40">
        <f t="shared" si="0"/>
        <v>-53360964.711800084</v>
      </c>
    </row>
    <row r="66" spans="3:9" s="6" customFormat="1" ht="30" thickTop="1" thickBot="1" x14ac:dyDescent="0.25">
      <c r="C66" s="55"/>
      <c r="D66" s="56">
        <v>46241</v>
      </c>
      <c r="E66" s="57" t="s">
        <v>176</v>
      </c>
      <c r="F66" s="91" t="s">
        <v>349</v>
      </c>
      <c r="G66" s="94"/>
      <c r="H66" s="92">
        <v>20767</v>
      </c>
      <c r="I66" s="40">
        <f t="shared" si="0"/>
        <v>-53381731.711800084</v>
      </c>
    </row>
    <row r="67" spans="3:9" s="6" customFormat="1" ht="30" thickTop="1" thickBot="1" x14ac:dyDescent="0.25">
      <c r="C67" s="55"/>
      <c r="D67" s="56">
        <v>46241</v>
      </c>
      <c r="E67" s="57" t="s">
        <v>177</v>
      </c>
      <c r="F67" s="91" t="s">
        <v>347</v>
      </c>
      <c r="G67" s="94"/>
      <c r="H67" s="92">
        <v>68853</v>
      </c>
      <c r="I67" s="40">
        <f t="shared" si="0"/>
        <v>-53450584.711800084</v>
      </c>
    </row>
    <row r="68" spans="3:9" s="6" customFormat="1" ht="30" thickTop="1" thickBot="1" x14ac:dyDescent="0.25">
      <c r="C68" s="55"/>
      <c r="D68" s="56">
        <v>46241</v>
      </c>
      <c r="E68" s="57" t="s">
        <v>178</v>
      </c>
      <c r="F68" s="91" t="s">
        <v>350</v>
      </c>
      <c r="G68" s="94"/>
      <c r="H68" s="92">
        <v>29900</v>
      </c>
      <c r="I68" s="40">
        <f t="shared" si="0"/>
        <v>-53480484.711800084</v>
      </c>
    </row>
    <row r="69" spans="3:9" s="6" customFormat="1" ht="30" thickTop="1" thickBot="1" x14ac:dyDescent="0.25">
      <c r="C69" s="55"/>
      <c r="D69" s="56">
        <v>46241</v>
      </c>
      <c r="E69" s="57" t="s">
        <v>179</v>
      </c>
      <c r="F69" s="91" t="s">
        <v>15</v>
      </c>
      <c r="G69" s="94"/>
      <c r="H69" s="92">
        <v>3172.9</v>
      </c>
      <c r="I69" s="40">
        <f t="shared" si="0"/>
        <v>-53483657.611800082</v>
      </c>
    </row>
    <row r="70" spans="3:9" s="6" customFormat="1" ht="30" thickTop="1" thickBot="1" x14ac:dyDescent="0.25">
      <c r="C70" s="55"/>
      <c r="D70" s="56">
        <v>46241</v>
      </c>
      <c r="E70" s="57" t="s">
        <v>179</v>
      </c>
      <c r="F70" s="91" t="s">
        <v>349</v>
      </c>
      <c r="G70" s="94"/>
      <c r="H70" s="92">
        <v>66102.58</v>
      </c>
      <c r="I70" s="40">
        <f t="shared" si="0"/>
        <v>-53549760.19180008</v>
      </c>
    </row>
    <row r="71" spans="3:9" s="6" customFormat="1" ht="30" thickTop="1" thickBot="1" x14ac:dyDescent="0.25">
      <c r="C71" s="55"/>
      <c r="D71" s="56">
        <v>46241</v>
      </c>
      <c r="E71" s="57" t="s">
        <v>180</v>
      </c>
      <c r="F71" s="91" t="s">
        <v>15</v>
      </c>
      <c r="G71" s="94"/>
      <c r="H71" s="92">
        <v>545.4</v>
      </c>
      <c r="I71" s="40">
        <f t="shared" si="0"/>
        <v>-53550305.591800079</v>
      </c>
    </row>
    <row r="72" spans="3:9" s="6" customFormat="1" ht="30" thickTop="1" thickBot="1" x14ac:dyDescent="0.25">
      <c r="C72" s="55"/>
      <c r="D72" s="56">
        <v>46241</v>
      </c>
      <c r="E72" s="57" t="s">
        <v>180</v>
      </c>
      <c r="F72" s="91" t="s">
        <v>80</v>
      </c>
      <c r="G72" s="94"/>
      <c r="H72" s="92">
        <v>12326.04</v>
      </c>
      <c r="I72" s="40">
        <f t="shared" si="0"/>
        <v>-53562631.631800078</v>
      </c>
    </row>
    <row r="73" spans="3:9" s="6" customFormat="1" ht="30" thickTop="1" thickBot="1" x14ac:dyDescent="0.25">
      <c r="C73" s="55"/>
      <c r="D73" s="56">
        <v>46241</v>
      </c>
      <c r="E73" s="57" t="s">
        <v>181</v>
      </c>
      <c r="F73" s="91" t="s">
        <v>15</v>
      </c>
      <c r="G73" s="94"/>
      <c r="H73" s="92">
        <v>2550.4875000000002</v>
      </c>
      <c r="I73" s="40">
        <f t="shared" si="0"/>
        <v>-53565182.119300075</v>
      </c>
    </row>
    <row r="74" spans="3:9" s="6" customFormat="1" ht="30" thickTop="1" thickBot="1" x14ac:dyDescent="0.25">
      <c r="C74" s="55"/>
      <c r="D74" s="56">
        <v>46241</v>
      </c>
      <c r="E74" s="57" t="s">
        <v>181</v>
      </c>
      <c r="F74" s="91" t="s">
        <v>351</v>
      </c>
      <c r="G74" s="94"/>
      <c r="H74" s="92">
        <v>48459.262499999997</v>
      </c>
      <c r="I74" s="40">
        <f t="shared" si="0"/>
        <v>-53613641.381800078</v>
      </c>
    </row>
    <row r="75" spans="3:9" s="6" customFormat="1" ht="30" thickTop="1" thickBot="1" x14ac:dyDescent="0.25">
      <c r="C75" s="55"/>
      <c r="D75" s="56">
        <v>46244</v>
      </c>
      <c r="E75" s="57"/>
      <c r="F75" s="91" t="s">
        <v>21</v>
      </c>
      <c r="G75" s="94">
        <v>5642905.1399999997</v>
      </c>
      <c r="H75" s="92"/>
      <c r="I75" s="40">
        <f t="shared" si="0"/>
        <v>-47970736.241800077</v>
      </c>
    </row>
    <row r="76" spans="3:9" s="6" customFormat="1" ht="30" thickTop="1" thickBot="1" x14ac:dyDescent="0.25">
      <c r="C76" s="55"/>
      <c r="D76" s="56">
        <v>46244</v>
      </c>
      <c r="E76" s="57" t="s">
        <v>182</v>
      </c>
      <c r="F76" s="91" t="s">
        <v>352</v>
      </c>
      <c r="G76" s="94"/>
      <c r="H76" s="92">
        <v>203852.74</v>
      </c>
      <c r="I76" s="40">
        <f t="shared" si="0"/>
        <v>-48174588.981800079</v>
      </c>
    </row>
    <row r="77" spans="3:9" s="6" customFormat="1" ht="30" thickTop="1" thickBot="1" x14ac:dyDescent="0.25">
      <c r="C77" s="55"/>
      <c r="D77" s="56">
        <v>46244</v>
      </c>
      <c r="E77" s="57" t="s">
        <v>183</v>
      </c>
      <c r="F77" s="91" t="s">
        <v>15</v>
      </c>
      <c r="G77" s="94"/>
      <c r="H77" s="92">
        <v>1200</v>
      </c>
      <c r="I77" s="40">
        <f t="shared" si="0"/>
        <v>-48175788.981800079</v>
      </c>
    </row>
    <row r="78" spans="3:9" s="6" customFormat="1" ht="30" thickTop="1" thickBot="1" x14ac:dyDescent="0.25">
      <c r="C78" s="55"/>
      <c r="D78" s="56">
        <v>46244</v>
      </c>
      <c r="E78" s="57" t="s">
        <v>183</v>
      </c>
      <c r="F78" s="91" t="s">
        <v>353</v>
      </c>
      <c r="G78" s="94"/>
      <c r="H78" s="92">
        <v>22800</v>
      </c>
      <c r="I78" s="40">
        <f t="shared" si="0"/>
        <v>-48198588.981800079</v>
      </c>
    </row>
    <row r="79" spans="3:9" s="6" customFormat="1" ht="30" thickTop="1" thickBot="1" x14ac:dyDescent="0.25">
      <c r="C79" s="55"/>
      <c r="D79" s="56">
        <v>46244</v>
      </c>
      <c r="E79" s="57" t="s">
        <v>184</v>
      </c>
      <c r="F79" s="91" t="s">
        <v>354</v>
      </c>
      <c r="G79" s="94"/>
      <c r="H79" s="92">
        <v>448679.67999999999</v>
      </c>
      <c r="I79" s="40">
        <f t="shared" si="0"/>
        <v>-48647268.661800079</v>
      </c>
    </row>
    <row r="80" spans="3:9" s="6" customFormat="1" ht="44.25" thickTop="1" thickBot="1" x14ac:dyDescent="0.25">
      <c r="C80" s="55"/>
      <c r="D80" s="56">
        <v>46244</v>
      </c>
      <c r="E80" s="57" t="s">
        <v>185</v>
      </c>
      <c r="F80" s="91" t="s">
        <v>355</v>
      </c>
      <c r="G80" s="94"/>
      <c r="H80" s="92">
        <v>729864</v>
      </c>
      <c r="I80" s="40">
        <f t="shared" si="0"/>
        <v>-49377132.661800079</v>
      </c>
    </row>
    <row r="81" spans="3:9" s="6" customFormat="1" ht="30" thickTop="1" thickBot="1" x14ac:dyDescent="0.25">
      <c r="C81" s="55"/>
      <c r="D81" s="56">
        <v>46244</v>
      </c>
      <c r="E81" s="57" t="s">
        <v>186</v>
      </c>
      <c r="F81" s="91" t="s">
        <v>15</v>
      </c>
      <c r="G81" s="94"/>
      <c r="H81" s="92">
        <v>5330.5030000000006</v>
      </c>
      <c r="I81" s="40">
        <f t="shared" si="0"/>
        <v>-49382463.164800078</v>
      </c>
    </row>
    <row r="82" spans="3:9" s="6" customFormat="1" ht="30" thickTop="1" thickBot="1" x14ac:dyDescent="0.25">
      <c r="C82" s="55"/>
      <c r="D82" s="56">
        <v>46244</v>
      </c>
      <c r="E82" s="57" t="s">
        <v>186</v>
      </c>
      <c r="F82" s="91" t="s">
        <v>356</v>
      </c>
      <c r="G82" s="94"/>
      <c r="H82" s="92">
        <v>120469.367</v>
      </c>
      <c r="I82" s="40">
        <f t="shared" si="0"/>
        <v>-49502932.531800076</v>
      </c>
    </row>
    <row r="83" spans="3:9" s="6" customFormat="1" ht="30" thickTop="1" thickBot="1" x14ac:dyDescent="0.25">
      <c r="C83" s="55"/>
      <c r="D83" s="56">
        <v>46245</v>
      </c>
      <c r="E83" s="57"/>
      <c r="F83" s="91" t="s">
        <v>21</v>
      </c>
      <c r="G83" s="94">
        <v>4873278.3600000003</v>
      </c>
      <c r="H83" s="92"/>
      <c r="I83" s="40">
        <f t="shared" si="0"/>
        <v>-44629654.171800077</v>
      </c>
    </row>
    <row r="84" spans="3:9" s="6" customFormat="1" ht="30" thickTop="1" thickBot="1" x14ac:dyDescent="0.25">
      <c r="C84" s="55"/>
      <c r="D84" s="56">
        <v>46245</v>
      </c>
      <c r="E84" s="57"/>
      <c r="F84" s="91" t="s">
        <v>21</v>
      </c>
      <c r="G84" s="94">
        <v>19941986.800000001</v>
      </c>
      <c r="H84" s="92"/>
      <c r="I84" s="40">
        <f t="shared" si="0"/>
        <v>-24687667.371800076</v>
      </c>
    </row>
    <row r="85" spans="3:9" s="6" customFormat="1" ht="30" thickTop="1" thickBot="1" x14ac:dyDescent="0.25">
      <c r="C85" s="55"/>
      <c r="D85" s="56">
        <v>46245</v>
      </c>
      <c r="E85" s="57" t="s">
        <v>187</v>
      </c>
      <c r="F85" s="91" t="s">
        <v>357</v>
      </c>
      <c r="G85" s="94"/>
      <c r="H85" s="92">
        <v>6726</v>
      </c>
      <c r="I85" s="40">
        <f t="shared" si="0"/>
        <v>-24694393.371800076</v>
      </c>
    </row>
    <row r="86" spans="3:9" s="6" customFormat="1" ht="30" thickTop="1" thickBot="1" x14ac:dyDescent="0.25">
      <c r="C86" s="55"/>
      <c r="D86" s="56">
        <v>46245</v>
      </c>
      <c r="E86" s="57" t="s">
        <v>188</v>
      </c>
      <c r="F86" s="91" t="s">
        <v>358</v>
      </c>
      <c r="G86" s="94"/>
      <c r="H86" s="92">
        <v>32633.99</v>
      </c>
      <c r="I86" s="40">
        <f t="shared" si="0"/>
        <v>-24727027.361800075</v>
      </c>
    </row>
    <row r="87" spans="3:9" s="6" customFormat="1" ht="30" thickTop="1" thickBot="1" x14ac:dyDescent="0.25">
      <c r="C87" s="55"/>
      <c r="D87" s="56">
        <v>46245</v>
      </c>
      <c r="E87" s="57" t="s">
        <v>189</v>
      </c>
      <c r="F87" s="91" t="s">
        <v>359</v>
      </c>
      <c r="G87" s="94"/>
      <c r="H87" s="92">
        <v>49902.2</v>
      </c>
      <c r="I87" s="40">
        <f t="shared" si="0"/>
        <v>-24776929.561800074</v>
      </c>
    </row>
    <row r="88" spans="3:9" s="6" customFormat="1" ht="30" thickTop="1" thickBot="1" x14ac:dyDescent="0.25">
      <c r="C88" s="55"/>
      <c r="D88" s="56">
        <v>46245</v>
      </c>
      <c r="E88" s="57" t="s">
        <v>190</v>
      </c>
      <c r="F88" s="91" t="s">
        <v>341</v>
      </c>
      <c r="G88" s="94"/>
      <c r="H88" s="92">
        <v>37660</v>
      </c>
      <c r="I88" s="40">
        <f t="shared" si="0"/>
        <v>-24814589.561800074</v>
      </c>
    </row>
    <row r="89" spans="3:9" s="6" customFormat="1" ht="30" thickTop="1" thickBot="1" x14ac:dyDescent="0.25">
      <c r="C89" s="55"/>
      <c r="D89" s="56">
        <v>46245</v>
      </c>
      <c r="E89" s="57" t="s">
        <v>191</v>
      </c>
      <c r="F89" s="91" t="s">
        <v>89</v>
      </c>
      <c r="G89" s="94"/>
      <c r="H89" s="92">
        <v>94895</v>
      </c>
      <c r="I89" s="40">
        <f t="shared" si="0"/>
        <v>-24909484.561800074</v>
      </c>
    </row>
    <row r="90" spans="3:9" s="6" customFormat="1" ht="30" thickTop="1" thickBot="1" x14ac:dyDescent="0.25">
      <c r="C90" s="55"/>
      <c r="D90" s="56">
        <v>46245</v>
      </c>
      <c r="E90" s="57" t="s">
        <v>192</v>
      </c>
      <c r="F90" s="91" t="s">
        <v>84</v>
      </c>
      <c r="G90" s="94"/>
      <c r="H90" s="92">
        <v>23002.92</v>
      </c>
      <c r="I90" s="40">
        <f t="shared" si="0"/>
        <v>-24932487.481800076</v>
      </c>
    </row>
    <row r="91" spans="3:9" s="6" customFormat="1" ht="30" thickTop="1" thickBot="1" x14ac:dyDescent="0.25">
      <c r="C91" s="55"/>
      <c r="D91" s="56">
        <v>46245</v>
      </c>
      <c r="E91" s="57" t="s">
        <v>193</v>
      </c>
      <c r="F91" s="91" t="s">
        <v>97</v>
      </c>
      <c r="G91" s="94"/>
      <c r="H91" s="92">
        <v>24072</v>
      </c>
      <c r="I91" s="40">
        <f t="shared" si="0"/>
        <v>-24956559.481800076</v>
      </c>
    </row>
    <row r="92" spans="3:9" s="6" customFormat="1" ht="30" thickTop="1" thickBot="1" x14ac:dyDescent="0.25">
      <c r="C92" s="55"/>
      <c r="D92" s="56">
        <v>46245</v>
      </c>
      <c r="E92" s="57" t="s">
        <v>194</v>
      </c>
      <c r="F92" s="91" t="s">
        <v>85</v>
      </c>
      <c r="G92" s="94"/>
      <c r="H92" s="92">
        <v>302900</v>
      </c>
      <c r="I92" s="40">
        <f t="shared" si="0"/>
        <v>-25259459.481800076</v>
      </c>
    </row>
    <row r="93" spans="3:9" s="6" customFormat="1" ht="30" thickTop="1" thickBot="1" x14ac:dyDescent="0.25">
      <c r="C93" s="55"/>
      <c r="D93" s="56">
        <v>46245</v>
      </c>
      <c r="E93" s="57" t="s">
        <v>195</v>
      </c>
      <c r="F93" s="91" t="s">
        <v>87</v>
      </c>
      <c r="G93" s="94"/>
      <c r="H93" s="92">
        <v>48000</v>
      </c>
      <c r="I93" s="40">
        <f t="shared" si="0"/>
        <v>-25307459.481800076</v>
      </c>
    </row>
    <row r="94" spans="3:9" s="6" customFormat="1" ht="30" thickTop="1" thickBot="1" x14ac:dyDescent="0.25">
      <c r="C94" s="55"/>
      <c r="D94" s="56">
        <v>46245</v>
      </c>
      <c r="E94" s="57" t="s">
        <v>196</v>
      </c>
      <c r="F94" s="91" t="s">
        <v>331</v>
      </c>
      <c r="G94" s="94"/>
      <c r="H94" s="92">
        <v>78039.199999999997</v>
      </c>
      <c r="I94" s="40">
        <f t="shared" si="0"/>
        <v>-25385498.681800075</v>
      </c>
    </row>
    <row r="95" spans="3:9" s="6" customFormat="1" ht="30" thickTop="1" thickBot="1" x14ac:dyDescent="0.25">
      <c r="C95" s="55"/>
      <c r="D95" s="56">
        <v>46245</v>
      </c>
      <c r="E95" s="57" t="s">
        <v>197</v>
      </c>
      <c r="F95" s="91" t="s">
        <v>68</v>
      </c>
      <c r="G95" s="94"/>
      <c r="H95" s="92">
        <v>19841.23</v>
      </c>
      <c r="I95" s="40">
        <f t="shared" si="0"/>
        <v>-25405339.911800075</v>
      </c>
    </row>
    <row r="96" spans="3:9" s="6" customFormat="1" ht="30" thickTop="1" thickBot="1" x14ac:dyDescent="0.25">
      <c r="C96" s="55"/>
      <c r="D96" s="56">
        <v>46245</v>
      </c>
      <c r="E96" s="57" t="s">
        <v>198</v>
      </c>
      <c r="F96" s="91" t="s">
        <v>98</v>
      </c>
      <c r="G96" s="94"/>
      <c r="H96" s="92">
        <v>140479</v>
      </c>
      <c r="I96" s="40">
        <f t="shared" si="0"/>
        <v>-25545818.911800075</v>
      </c>
    </row>
    <row r="97" spans="3:9" s="6" customFormat="1" ht="30" thickTop="1" thickBot="1" x14ac:dyDescent="0.25">
      <c r="C97" s="55"/>
      <c r="D97" s="56">
        <v>46245</v>
      </c>
      <c r="E97" s="57" t="s">
        <v>199</v>
      </c>
      <c r="F97" s="91" t="s">
        <v>360</v>
      </c>
      <c r="G97" s="94"/>
      <c r="H97" s="92">
        <v>18408</v>
      </c>
      <c r="I97" s="40">
        <f t="shared" si="0"/>
        <v>-25564226.911800075</v>
      </c>
    </row>
    <row r="98" spans="3:9" s="6" customFormat="1" ht="30" thickTop="1" thickBot="1" x14ac:dyDescent="0.25">
      <c r="C98" s="55"/>
      <c r="D98" s="56">
        <v>46245</v>
      </c>
      <c r="E98" s="57" t="s">
        <v>200</v>
      </c>
      <c r="F98" s="91" t="s">
        <v>361</v>
      </c>
      <c r="G98" s="94"/>
      <c r="H98" s="92">
        <v>99533</v>
      </c>
      <c r="I98" s="40">
        <f t="shared" si="0"/>
        <v>-25663759.911800075</v>
      </c>
    </row>
    <row r="99" spans="3:9" s="6" customFormat="1" ht="30" thickTop="1" thickBot="1" x14ac:dyDescent="0.25">
      <c r="C99" s="55"/>
      <c r="D99" s="56">
        <v>46246</v>
      </c>
      <c r="E99" s="57"/>
      <c r="F99" s="91" t="s">
        <v>21</v>
      </c>
      <c r="G99" s="94">
        <v>5289389.6900000004</v>
      </c>
      <c r="H99" s="92"/>
      <c r="I99" s="40">
        <f t="shared" si="0"/>
        <v>-20374370.221800074</v>
      </c>
    </row>
    <row r="100" spans="3:9" s="6" customFormat="1" ht="30" thickTop="1" thickBot="1" x14ac:dyDescent="0.25">
      <c r="C100" s="55"/>
      <c r="D100" s="56">
        <v>46246</v>
      </c>
      <c r="E100" s="57"/>
      <c r="F100" s="91" t="s">
        <v>21</v>
      </c>
      <c r="G100" s="94">
        <v>211271.28</v>
      </c>
      <c r="H100" s="92"/>
      <c r="I100" s="40">
        <f t="shared" si="0"/>
        <v>-20163098.941800073</v>
      </c>
    </row>
    <row r="101" spans="3:9" s="6" customFormat="1" ht="30" thickTop="1" thickBot="1" x14ac:dyDescent="0.25">
      <c r="C101" s="55"/>
      <c r="D101" s="56">
        <v>46246</v>
      </c>
      <c r="E101" s="57" t="s">
        <v>201</v>
      </c>
      <c r="F101" s="91" t="s">
        <v>362</v>
      </c>
      <c r="G101" s="94"/>
      <c r="H101" s="92">
        <v>17100</v>
      </c>
      <c r="I101" s="40">
        <f t="shared" si="0"/>
        <v>-20180198.941800073</v>
      </c>
    </row>
    <row r="102" spans="3:9" s="6" customFormat="1" ht="30" thickTop="1" thickBot="1" x14ac:dyDescent="0.25">
      <c r="C102" s="55"/>
      <c r="D102" s="56">
        <v>46246</v>
      </c>
      <c r="E102" s="57" t="s">
        <v>202</v>
      </c>
      <c r="F102" s="91" t="s">
        <v>15</v>
      </c>
      <c r="G102" s="94"/>
      <c r="H102" s="92">
        <v>8700</v>
      </c>
      <c r="I102" s="40">
        <f t="shared" si="0"/>
        <v>-20188898.941800073</v>
      </c>
    </row>
    <row r="103" spans="3:9" s="6" customFormat="1" ht="30" thickTop="1" thickBot="1" x14ac:dyDescent="0.25">
      <c r="C103" s="55"/>
      <c r="D103" s="56">
        <v>46246</v>
      </c>
      <c r="E103" s="57" t="s">
        <v>202</v>
      </c>
      <c r="F103" s="91" t="s">
        <v>363</v>
      </c>
      <c r="G103" s="94"/>
      <c r="H103" s="92">
        <v>165300</v>
      </c>
      <c r="I103" s="40">
        <f t="shared" si="0"/>
        <v>-20354198.941800073</v>
      </c>
    </row>
    <row r="104" spans="3:9" s="6" customFormat="1" ht="30" thickTop="1" thickBot="1" x14ac:dyDescent="0.25">
      <c r="C104" s="55"/>
      <c r="D104" s="56">
        <v>46246</v>
      </c>
      <c r="E104" s="57" t="s">
        <v>203</v>
      </c>
      <c r="F104" s="91" t="s">
        <v>364</v>
      </c>
      <c r="G104" s="94"/>
      <c r="H104" s="92">
        <v>246000.26</v>
      </c>
      <c r="I104" s="40">
        <f t="shared" si="0"/>
        <v>-20600199.201800074</v>
      </c>
    </row>
    <row r="105" spans="3:9" s="6" customFormat="1" ht="30" thickTop="1" thickBot="1" x14ac:dyDescent="0.25">
      <c r="C105" s="55"/>
      <c r="D105" s="56">
        <v>46246</v>
      </c>
      <c r="E105" s="57" t="s">
        <v>204</v>
      </c>
      <c r="F105" s="91" t="s">
        <v>15</v>
      </c>
      <c r="G105" s="94"/>
      <c r="H105" s="92">
        <v>440</v>
      </c>
      <c r="I105" s="40">
        <f t="shared" si="0"/>
        <v>-20600639.201800074</v>
      </c>
    </row>
    <row r="106" spans="3:9" s="6" customFormat="1" ht="30" thickTop="1" thickBot="1" x14ac:dyDescent="0.25">
      <c r="C106" s="55"/>
      <c r="D106" s="56">
        <v>46246</v>
      </c>
      <c r="E106" s="57" t="s">
        <v>204</v>
      </c>
      <c r="F106" s="91" t="s">
        <v>365</v>
      </c>
      <c r="G106" s="94"/>
      <c r="H106" s="92">
        <v>9944</v>
      </c>
      <c r="I106" s="40">
        <f t="shared" si="0"/>
        <v>-20610583.201800074</v>
      </c>
    </row>
    <row r="107" spans="3:9" s="6" customFormat="1" ht="30" thickTop="1" thickBot="1" x14ac:dyDescent="0.25">
      <c r="C107" s="55"/>
      <c r="D107" s="56">
        <v>46246</v>
      </c>
      <c r="E107" s="57" t="s">
        <v>205</v>
      </c>
      <c r="F107" s="91" t="s">
        <v>56</v>
      </c>
      <c r="G107" s="94"/>
      <c r="H107" s="92">
        <v>2500</v>
      </c>
      <c r="I107" s="40">
        <f t="shared" si="0"/>
        <v>-20613083.201800074</v>
      </c>
    </row>
    <row r="108" spans="3:9" s="6" customFormat="1" ht="30" thickTop="1" thickBot="1" x14ac:dyDescent="0.25">
      <c r="C108" s="55"/>
      <c r="D108" s="56">
        <v>46246</v>
      </c>
      <c r="E108" s="57" t="s">
        <v>205</v>
      </c>
      <c r="F108" s="91" t="s">
        <v>57</v>
      </c>
      <c r="G108" s="94"/>
      <c r="H108" s="92">
        <v>4500</v>
      </c>
      <c r="I108" s="40">
        <f t="shared" si="0"/>
        <v>-20617583.201800074</v>
      </c>
    </row>
    <row r="109" spans="3:9" s="6" customFormat="1" ht="30" thickTop="1" thickBot="1" x14ac:dyDescent="0.25">
      <c r="C109" s="55"/>
      <c r="D109" s="56">
        <v>46246</v>
      </c>
      <c r="E109" s="57" t="s">
        <v>205</v>
      </c>
      <c r="F109" s="91" t="s">
        <v>366</v>
      </c>
      <c r="G109" s="94"/>
      <c r="H109" s="92">
        <v>22500</v>
      </c>
      <c r="I109" s="40">
        <f t="shared" si="0"/>
        <v>-20640083.201800074</v>
      </c>
    </row>
    <row r="110" spans="3:9" s="6" customFormat="1" ht="30" thickTop="1" thickBot="1" x14ac:dyDescent="0.25">
      <c r="C110" s="55"/>
      <c r="D110" s="56">
        <v>46246</v>
      </c>
      <c r="E110" s="57" t="s">
        <v>206</v>
      </c>
      <c r="F110" s="91" t="s">
        <v>15</v>
      </c>
      <c r="G110" s="94"/>
      <c r="H110" s="92">
        <v>3800.05</v>
      </c>
      <c r="I110" s="40">
        <f t="shared" si="0"/>
        <v>-20643883.251800075</v>
      </c>
    </row>
    <row r="111" spans="3:9" s="6" customFormat="1" ht="30" thickTop="1" thickBot="1" x14ac:dyDescent="0.25">
      <c r="C111" s="55"/>
      <c r="D111" s="56">
        <v>46246</v>
      </c>
      <c r="E111" s="57" t="s">
        <v>206</v>
      </c>
      <c r="F111" s="91" t="s">
        <v>367</v>
      </c>
      <c r="G111" s="94"/>
      <c r="H111" s="92">
        <v>85881.12999999999</v>
      </c>
      <c r="I111" s="40">
        <f t="shared" si="0"/>
        <v>-20729764.381800074</v>
      </c>
    </row>
    <row r="112" spans="3:9" s="6" customFormat="1" ht="30" thickTop="1" thickBot="1" x14ac:dyDescent="0.25">
      <c r="C112" s="55"/>
      <c r="D112" s="56">
        <v>46247</v>
      </c>
      <c r="E112" s="57"/>
      <c r="F112" s="91" t="s">
        <v>21</v>
      </c>
      <c r="G112" s="94">
        <v>1113325.52</v>
      </c>
      <c r="H112" s="92"/>
      <c r="I112" s="40">
        <f t="shared" si="0"/>
        <v>-19616438.861800075</v>
      </c>
    </row>
    <row r="113" spans="3:9" s="6" customFormat="1" ht="30" thickTop="1" thickBot="1" x14ac:dyDescent="0.25">
      <c r="C113" s="55"/>
      <c r="D113" s="56">
        <v>46247</v>
      </c>
      <c r="E113" s="57" t="s">
        <v>207</v>
      </c>
      <c r="F113" s="91" t="s">
        <v>368</v>
      </c>
      <c r="G113" s="94"/>
      <c r="H113" s="92">
        <v>1070168</v>
      </c>
      <c r="I113" s="40">
        <f t="shared" si="0"/>
        <v>-20686606.861800075</v>
      </c>
    </row>
    <row r="114" spans="3:9" s="6" customFormat="1" ht="30" thickTop="1" thickBot="1" x14ac:dyDescent="0.25">
      <c r="C114" s="55"/>
      <c r="D114" s="56">
        <v>46247</v>
      </c>
      <c r="E114" s="57" t="s">
        <v>208</v>
      </c>
      <c r="F114" s="91" t="s">
        <v>369</v>
      </c>
      <c r="G114" s="94"/>
      <c r="H114" s="92">
        <v>240917.68</v>
      </c>
      <c r="I114" s="40">
        <f t="shared" si="0"/>
        <v>-20927524.541800074</v>
      </c>
    </row>
    <row r="115" spans="3:9" s="6" customFormat="1" ht="30" thickTop="1" thickBot="1" x14ac:dyDescent="0.25">
      <c r="C115" s="55"/>
      <c r="D115" s="56">
        <v>46247</v>
      </c>
      <c r="E115" s="57" t="s">
        <v>209</v>
      </c>
      <c r="F115" s="91" t="s">
        <v>15</v>
      </c>
      <c r="G115" s="94"/>
      <c r="H115" s="92">
        <v>2340.25</v>
      </c>
      <c r="I115" s="40">
        <f t="shared" si="0"/>
        <v>-20929864.791800074</v>
      </c>
    </row>
    <row r="116" spans="3:9" s="6" customFormat="1" ht="30" thickTop="1" thickBot="1" x14ac:dyDescent="0.25">
      <c r="C116" s="55"/>
      <c r="D116" s="56">
        <v>46247</v>
      </c>
      <c r="E116" s="57" t="s">
        <v>209</v>
      </c>
      <c r="F116" s="91" t="s">
        <v>79</v>
      </c>
      <c r="G116" s="94"/>
      <c r="H116" s="92">
        <v>44464.75</v>
      </c>
      <c r="I116" s="40">
        <f t="shared" si="0"/>
        <v>-20974329.541800074</v>
      </c>
    </row>
    <row r="117" spans="3:9" s="6" customFormat="1" ht="30" thickTop="1" thickBot="1" x14ac:dyDescent="0.25">
      <c r="C117" s="55"/>
      <c r="D117" s="56">
        <v>46247</v>
      </c>
      <c r="E117" s="57" t="s">
        <v>210</v>
      </c>
      <c r="F117" s="91" t="s">
        <v>15</v>
      </c>
      <c r="G117" s="94"/>
      <c r="H117" s="92">
        <v>10263.950000000001</v>
      </c>
      <c r="I117" s="40">
        <f t="shared" si="0"/>
        <v>-20984593.491800074</v>
      </c>
    </row>
    <row r="118" spans="3:9" s="6" customFormat="1" ht="30" thickTop="1" thickBot="1" x14ac:dyDescent="0.25">
      <c r="C118" s="55"/>
      <c r="D118" s="56">
        <v>46247</v>
      </c>
      <c r="E118" s="57" t="s">
        <v>210</v>
      </c>
      <c r="F118" s="91" t="s">
        <v>79</v>
      </c>
      <c r="G118" s="94"/>
      <c r="H118" s="92">
        <v>195015.05</v>
      </c>
      <c r="I118" s="40">
        <f t="shared" si="0"/>
        <v>-21179608.541800074</v>
      </c>
    </row>
    <row r="119" spans="3:9" s="6" customFormat="1" ht="30" thickTop="1" thickBot="1" x14ac:dyDescent="0.25">
      <c r="C119" s="55"/>
      <c r="D119" s="56">
        <v>46247</v>
      </c>
      <c r="E119" s="57" t="s">
        <v>211</v>
      </c>
      <c r="F119" s="91" t="s">
        <v>83</v>
      </c>
      <c r="G119" s="94"/>
      <c r="H119" s="92">
        <v>61832</v>
      </c>
      <c r="I119" s="40">
        <f t="shared" si="0"/>
        <v>-21241440.541800074</v>
      </c>
    </row>
    <row r="120" spans="3:9" s="6" customFormat="1" ht="30" thickTop="1" thickBot="1" x14ac:dyDescent="0.25">
      <c r="C120" s="55"/>
      <c r="D120" s="56">
        <v>46247</v>
      </c>
      <c r="E120" s="57" t="s">
        <v>212</v>
      </c>
      <c r="F120" s="91" t="s">
        <v>90</v>
      </c>
      <c r="G120" s="94"/>
      <c r="H120" s="92">
        <v>54280</v>
      </c>
      <c r="I120" s="40">
        <f t="shared" si="0"/>
        <v>-21295720.541800074</v>
      </c>
    </row>
    <row r="121" spans="3:9" s="6" customFormat="1" ht="30" thickTop="1" thickBot="1" x14ac:dyDescent="0.25">
      <c r="C121" s="55"/>
      <c r="D121" s="56">
        <v>46247</v>
      </c>
      <c r="E121" s="57" t="s">
        <v>213</v>
      </c>
      <c r="F121" s="91" t="s">
        <v>370</v>
      </c>
      <c r="G121" s="94"/>
      <c r="H121" s="92">
        <v>1267813.2</v>
      </c>
      <c r="I121" s="40">
        <f t="shared" si="0"/>
        <v>-22563533.741800074</v>
      </c>
    </row>
    <row r="122" spans="3:9" s="6" customFormat="1" ht="30" thickTop="1" thickBot="1" x14ac:dyDescent="0.25">
      <c r="C122" s="55"/>
      <c r="D122" s="56">
        <v>46247</v>
      </c>
      <c r="E122" s="57" t="s">
        <v>214</v>
      </c>
      <c r="F122" s="91" t="s">
        <v>87</v>
      </c>
      <c r="G122" s="94"/>
      <c r="H122" s="92">
        <v>82500</v>
      </c>
      <c r="I122" s="40">
        <f t="shared" si="0"/>
        <v>-22646033.741800074</v>
      </c>
    </row>
    <row r="123" spans="3:9" s="6" customFormat="1" ht="30" thickTop="1" thickBot="1" x14ac:dyDescent="0.25">
      <c r="C123" s="55"/>
      <c r="D123" s="56">
        <v>46247</v>
      </c>
      <c r="E123" s="57" t="s">
        <v>215</v>
      </c>
      <c r="F123" s="91" t="s">
        <v>371</v>
      </c>
      <c r="G123" s="94"/>
      <c r="H123" s="92">
        <v>247045.95</v>
      </c>
      <c r="I123" s="40">
        <f t="shared" si="0"/>
        <v>-22893079.691800073</v>
      </c>
    </row>
    <row r="124" spans="3:9" s="6" customFormat="1" ht="30" thickTop="1" thickBot="1" x14ac:dyDescent="0.25">
      <c r="C124" s="55"/>
      <c r="D124" s="56">
        <v>46248</v>
      </c>
      <c r="E124" s="57" t="s">
        <v>216</v>
      </c>
      <c r="F124" s="91" t="s">
        <v>372</v>
      </c>
      <c r="G124" s="94"/>
      <c r="H124" s="92">
        <v>248000</v>
      </c>
      <c r="I124" s="40">
        <f t="shared" si="0"/>
        <v>-23141079.691800073</v>
      </c>
    </row>
    <row r="125" spans="3:9" s="6" customFormat="1" ht="30" thickTop="1" thickBot="1" x14ac:dyDescent="0.25">
      <c r="C125" s="55"/>
      <c r="D125" s="56">
        <v>46248</v>
      </c>
      <c r="E125" s="57" t="s">
        <v>217</v>
      </c>
      <c r="F125" s="91" t="s">
        <v>369</v>
      </c>
      <c r="G125" s="94"/>
      <c r="H125" s="92">
        <v>1100909.0499999998</v>
      </c>
      <c r="I125" s="40">
        <f t="shared" si="0"/>
        <v>-24241988.741800074</v>
      </c>
    </row>
    <row r="126" spans="3:9" s="6" customFormat="1" ht="30" thickTop="1" thickBot="1" x14ac:dyDescent="0.25">
      <c r="C126" s="55"/>
      <c r="D126" s="56">
        <v>46248</v>
      </c>
      <c r="E126" s="57" t="s">
        <v>218</v>
      </c>
      <c r="F126" s="91" t="s">
        <v>75</v>
      </c>
      <c r="G126" s="94"/>
      <c r="H126" s="92">
        <v>35625.199999999997</v>
      </c>
      <c r="I126" s="40">
        <f t="shared" si="0"/>
        <v>-24277613.941800073</v>
      </c>
    </row>
    <row r="127" spans="3:9" s="6" customFormat="1" ht="30" thickTop="1" thickBot="1" x14ac:dyDescent="0.25">
      <c r="C127" s="55"/>
      <c r="D127" s="56">
        <v>46248</v>
      </c>
      <c r="E127" s="57" t="s">
        <v>219</v>
      </c>
      <c r="F127" s="91" t="s">
        <v>373</v>
      </c>
      <c r="G127" s="94"/>
      <c r="H127" s="92">
        <v>1298000</v>
      </c>
      <c r="I127" s="40">
        <f t="shared" si="0"/>
        <v>-25575613.941800073</v>
      </c>
    </row>
    <row r="128" spans="3:9" s="6" customFormat="1" ht="30" thickTop="1" thickBot="1" x14ac:dyDescent="0.25">
      <c r="C128" s="55"/>
      <c r="D128" s="56">
        <v>46248</v>
      </c>
      <c r="E128" s="57" t="s">
        <v>220</v>
      </c>
      <c r="F128" s="91" t="s">
        <v>15</v>
      </c>
      <c r="G128" s="94"/>
      <c r="H128" s="92">
        <v>69330.508499999996</v>
      </c>
      <c r="I128" s="40">
        <f t="shared" si="0"/>
        <v>-25644944.450300071</v>
      </c>
    </row>
    <row r="129" spans="3:9" s="6" customFormat="1" ht="44.25" thickTop="1" thickBot="1" x14ac:dyDescent="0.25">
      <c r="C129" s="55"/>
      <c r="D129" s="56">
        <v>46248</v>
      </c>
      <c r="E129" s="57" t="s">
        <v>220</v>
      </c>
      <c r="F129" s="91" t="s">
        <v>374</v>
      </c>
      <c r="G129" s="94"/>
      <c r="H129" s="92">
        <v>1566869.4915</v>
      </c>
      <c r="I129" s="40">
        <f t="shared" si="0"/>
        <v>-27211813.941800073</v>
      </c>
    </row>
    <row r="130" spans="3:9" s="6" customFormat="1" ht="30" thickTop="1" thickBot="1" x14ac:dyDescent="0.25">
      <c r="C130" s="55"/>
      <c r="D130" s="56">
        <v>46248</v>
      </c>
      <c r="E130" s="57" t="s">
        <v>221</v>
      </c>
      <c r="F130" s="91" t="s">
        <v>15</v>
      </c>
      <c r="G130" s="94"/>
      <c r="H130" s="92">
        <v>3475.75</v>
      </c>
      <c r="I130" s="40">
        <f t="shared" si="0"/>
        <v>-27215289.691800073</v>
      </c>
    </row>
    <row r="131" spans="3:9" s="6" customFormat="1" ht="30" thickTop="1" thickBot="1" x14ac:dyDescent="0.25">
      <c r="C131" s="55"/>
      <c r="D131" s="56">
        <v>46248</v>
      </c>
      <c r="E131" s="57" t="s">
        <v>221</v>
      </c>
      <c r="F131" s="91" t="s">
        <v>375</v>
      </c>
      <c r="G131" s="94"/>
      <c r="H131" s="92">
        <v>78551.95</v>
      </c>
      <c r="I131" s="40">
        <f t="shared" si="0"/>
        <v>-27293841.641800072</v>
      </c>
    </row>
    <row r="132" spans="3:9" s="6" customFormat="1" ht="30" thickTop="1" thickBot="1" x14ac:dyDescent="0.25">
      <c r="C132" s="55"/>
      <c r="D132" s="56">
        <v>46248</v>
      </c>
      <c r="E132" s="57" t="s">
        <v>222</v>
      </c>
      <c r="F132" s="91" t="s">
        <v>376</v>
      </c>
      <c r="G132" s="94"/>
      <c r="H132" s="92">
        <v>1410500</v>
      </c>
      <c r="I132" s="40">
        <f t="shared" si="0"/>
        <v>-28704341.641800072</v>
      </c>
    </row>
    <row r="133" spans="3:9" s="6" customFormat="1" ht="30" thickTop="1" thickBot="1" x14ac:dyDescent="0.25">
      <c r="C133" s="55"/>
      <c r="D133" s="56">
        <v>46248</v>
      </c>
      <c r="E133" s="57" t="s">
        <v>223</v>
      </c>
      <c r="F133" s="91" t="s">
        <v>15</v>
      </c>
      <c r="G133" s="94"/>
      <c r="H133" s="92">
        <v>11977</v>
      </c>
      <c r="I133" s="40">
        <f t="shared" si="0"/>
        <v>-28716318.641800072</v>
      </c>
    </row>
    <row r="134" spans="3:9" s="6" customFormat="1" ht="30" thickTop="1" thickBot="1" x14ac:dyDescent="0.25">
      <c r="C134" s="55"/>
      <c r="D134" s="56">
        <v>46248</v>
      </c>
      <c r="E134" s="57" t="s">
        <v>223</v>
      </c>
      <c r="F134" s="91" t="s">
        <v>377</v>
      </c>
      <c r="G134" s="94"/>
      <c r="H134" s="92">
        <v>270680.2</v>
      </c>
      <c r="I134" s="40">
        <f t="shared" si="0"/>
        <v>-28986998.841800071</v>
      </c>
    </row>
    <row r="135" spans="3:9" s="6" customFormat="1" ht="30" thickTop="1" thickBot="1" x14ac:dyDescent="0.25">
      <c r="C135" s="55"/>
      <c r="D135" s="56">
        <v>46248</v>
      </c>
      <c r="E135" s="57" t="s">
        <v>224</v>
      </c>
      <c r="F135" s="91" t="s">
        <v>378</v>
      </c>
      <c r="G135" s="94"/>
      <c r="H135" s="92">
        <v>410655.31</v>
      </c>
      <c r="I135" s="40">
        <f t="shared" si="0"/>
        <v>-29397654.15180007</v>
      </c>
    </row>
    <row r="136" spans="3:9" s="6" customFormat="1" ht="30" thickTop="1" thickBot="1" x14ac:dyDescent="0.25">
      <c r="C136" s="55"/>
      <c r="D136" s="56">
        <v>46248</v>
      </c>
      <c r="E136" s="57" t="s">
        <v>225</v>
      </c>
      <c r="F136" s="91" t="s">
        <v>15</v>
      </c>
      <c r="G136" s="94"/>
      <c r="H136" s="92">
        <v>1164.5</v>
      </c>
      <c r="I136" s="40">
        <f t="shared" si="0"/>
        <v>-29398818.65180007</v>
      </c>
    </row>
    <row r="137" spans="3:9" s="6" customFormat="1" ht="30" thickTop="1" thickBot="1" x14ac:dyDescent="0.25">
      <c r="C137" s="55"/>
      <c r="D137" s="56">
        <v>46248</v>
      </c>
      <c r="E137" s="57" t="s">
        <v>225</v>
      </c>
      <c r="F137" s="91" t="s">
        <v>375</v>
      </c>
      <c r="G137" s="94"/>
      <c r="H137" s="92">
        <v>25840.699999999997</v>
      </c>
      <c r="I137" s="40">
        <f t="shared" si="0"/>
        <v>-29424659.351800069</v>
      </c>
    </row>
    <row r="138" spans="3:9" s="6" customFormat="1" ht="30" thickTop="1" thickBot="1" x14ac:dyDescent="0.25">
      <c r="C138" s="55"/>
      <c r="D138" s="56">
        <v>46248</v>
      </c>
      <c r="E138" s="57" t="s">
        <v>226</v>
      </c>
      <c r="F138" s="91" t="s">
        <v>82</v>
      </c>
      <c r="G138" s="94"/>
      <c r="H138" s="92">
        <v>8466.5</v>
      </c>
      <c r="I138" s="40">
        <f t="shared" si="0"/>
        <v>-29433125.851800069</v>
      </c>
    </row>
    <row r="139" spans="3:9" s="6" customFormat="1" ht="30" thickTop="1" thickBot="1" x14ac:dyDescent="0.25">
      <c r="C139" s="55"/>
      <c r="D139" s="56">
        <v>46251</v>
      </c>
      <c r="E139" s="57"/>
      <c r="F139" s="91" t="s">
        <v>21</v>
      </c>
      <c r="G139" s="94">
        <v>1162168.68</v>
      </c>
      <c r="H139" s="92"/>
      <c r="I139" s="40">
        <f t="shared" si="0"/>
        <v>-28270957.17180007</v>
      </c>
    </row>
    <row r="140" spans="3:9" s="6" customFormat="1" ht="30" thickTop="1" thickBot="1" x14ac:dyDescent="0.25">
      <c r="C140" s="55"/>
      <c r="D140" s="56">
        <v>46251</v>
      </c>
      <c r="E140" s="57" t="s">
        <v>227</v>
      </c>
      <c r="F140" s="91" t="s">
        <v>15</v>
      </c>
      <c r="G140" s="94"/>
      <c r="H140" s="92">
        <v>33612.372499999998</v>
      </c>
      <c r="I140" s="40">
        <f t="shared" si="0"/>
        <v>-28304569.544300068</v>
      </c>
    </row>
    <row r="141" spans="3:9" s="6" customFormat="1" ht="44.25" thickTop="1" thickBot="1" x14ac:dyDescent="0.25">
      <c r="C141" s="55"/>
      <c r="D141" s="56">
        <v>46251</v>
      </c>
      <c r="E141" s="57" t="s">
        <v>227</v>
      </c>
      <c r="F141" s="91" t="s">
        <v>374</v>
      </c>
      <c r="G141" s="94"/>
      <c r="H141" s="92">
        <v>759639.61749999993</v>
      </c>
      <c r="I141" s="40">
        <f t="shared" si="0"/>
        <v>-29064209.161800068</v>
      </c>
    </row>
    <row r="142" spans="3:9" s="6" customFormat="1" ht="30" thickTop="1" thickBot="1" x14ac:dyDescent="0.25">
      <c r="C142" s="55"/>
      <c r="D142" s="56">
        <v>46251</v>
      </c>
      <c r="E142" s="57" t="s">
        <v>228</v>
      </c>
      <c r="F142" s="91" t="s">
        <v>379</v>
      </c>
      <c r="G142" s="94"/>
      <c r="H142" s="92">
        <v>764950</v>
      </c>
      <c r="I142" s="40">
        <f t="shared" si="0"/>
        <v>-29829159.161800068</v>
      </c>
    </row>
    <row r="143" spans="3:9" s="6" customFormat="1" ht="30" thickTop="1" thickBot="1" x14ac:dyDescent="0.25">
      <c r="C143" s="55"/>
      <c r="D143" s="56">
        <v>46251</v>
      </c>
      <c r="E143" s="57" t="s">
        <v>229</v>
      </c>
      <c r="F143" s="91" t="s">
        <v>352</v>
      </c>
      <c r="G143" s="94"/>
      <c r="H143" s="92">
        <v>201337.58</v>
      </c>
      <c r="I143" s="40">
        <f t="shared" si="0"/>
        <v>-30030496.741800066</v>
      </c>
    </row>
    <row r="144" spans="3:9" s="6" customFormat="1" ht="30" thickTop="1" thickBot="1" x14ac:dyDescent="0.25">
      <c r="C144" s="55"/>
      <c r="D144" s="56">
        <v>46251</v>
      </c>
      <c r="E144" s="57" t="s">
        <v>230</v>
      </c>
      <c r="F144" s="91" t="s">
        <v>74</v>
      </c>
      <c r="G144" s="94"/>
      <c r="H144" s="92">
        <v>51060</v>
      </c>
      <c r="I144" s="40">
        <f t="shared" si="0"/>
        <v>-30081556.741800066</v>
      </c>
    </row>
    <row r="145" spans="3:9" s="6" customFormat="1" ht="30" thickTop="1" thickBot="1" x14ac:dyDescent="0.25">
      <c r="C145" s="55"/>
      <c r="D145" s="56">
        <v>46251</v>
      </c>
      <c r="E145" s="57" t="s">
        <v>231</v>
      </c>
      <c r="F145" s="91" t="s">
        <v>15</v>
      </c>
      <c r="G145" s="94"/>
      <c r="H145" s="92">
        <v>26737.288500000002</v>
      </c>
      <c r="I145" s="40">
        <f t="shared" si="0"/>
        <v>-30108294.030300066</v>
      </c>
    </row>
    <row r="146" spans="3:9" s="6" customFormat="1" ht="30" thickTop="1" thickBot="1" x14ac:dyDescent="0.25">
      <c r="C146" s="55"/>
      <c r="D146" s="56">
        <v>46251</v>
      </c>
      <c r="E146" s="57" t="s">
        <v>231</v>
      </c>
      <c r="F146" s="91" t="s">
        <v>73</v>
      </c>
      <c r="G146" s="94"/>
      <c r="H146" s="92">
        <v>604262.72149999999</v>
      </c>
      <c r="I146" s="40">
        <f t="shared" si="0"/>
        <v>-30712556.751800068</v>
      </c>
    </row>
    <row r="147" spans="3:9" s="6" customFormat="1" ht="30" thickTop="1" thickBot="1" x14ac:dyDescent="0.25">
      <c r="C147" s="55"/>
      <c r="D147" s="56">
        <v>46251</v>
      </c>
      <c r="E147" s="57" t="s">
        <v>232</v>
      </c>
      <c r="F147" s="91" t="s">
        <v>94</v>
      </c>
      <c r="G147" s="94"/>
      <c r="H147" s="92">
        <v>39648</v>
      </c>
      <c r="I147" s="40">
        <f t="shared" ref="I147:I210" si="1">I146+G147-H147</f>
        <v>-30752204.751800068</v>
      </c>
    </row>
    <row r="148" spans="3:9" s="6" customFormat="1" ht="30" thickTop="1" thickBot="1" x14ac:dyDescent="0.25">
      <c r="C148" s="55"/>
      <c r="D148" s="56">
        <v>46251</v>
      </c>
      <c r="E148" s="57" t="s">
        <v>233</v>
      </c>
      <c r="F148" s="91" t="s">
        <v>15</v>
      </c>
      <c r="G148" s="94"/>
      <c r="H148" s="92">
        <v>3300</v>
      </c>
      <c r="I148" s="40">
        <f t="shared" si="1"/>
        <v>-30755504.751800068</v>
      </c>
    </row>
    <row r="149" spans="3:9" s="6" customFormat="1" ht="30" thickTop="1" thickBot="1" x14ac:dyDescent="0.25">
      <c r="C149" s="55"/>
      <c r="D149" s="56">
        <v>46251</v>
      </c>
      <c r="E149" s="57" t="s">
        <v>233</v>
      </c>
      <c r="F149" s="91" t="s">
        <v>349</v>
      </c>
      <c r="G149" s="94"/>
      <c r="H149" s="92">
        <v>62700</v>
      </c>
      <c r="I149" s="40">
        <f t="shared" si="1"/>
        <v>-30818204.751800068</v>
      </c>
    </row>
    <row r="150" spans="3:9" s="6" customFormat="1" ht="30" thickTop="1" thickBot="1" x14ac:dyDescent="0.25">
      <c r="C150" s="55"/>
      <c r="D150" s="56">
        <v>46251</v>
      </c>
      <c r="E150" s="57" t="s">
        <v>234</v>
      </c>
      <c r="F150" s="91" t="s">
        <v>15</v>
      </c>
      <c r="G150" s="94"/>
      <c r="H150" s="92">
        <v>3214.25</v>
      </c>
      <c r="I150" s="40">
        <f t="shared" si="1"/>
        <v>-30821419.001800068</v>
      </c>
    </row>
    <row r="151" spans="3:9" s="6" customFormat="1" ht="30" thickTop="1" thickBot="1" x14ac:dyDescent="0.25">
      <c r="C151" s="55"/>
      <c r="D151" s="56">
        <v>46251</v>
      </c>
      <c r="E151" s="57" t="s">
        <v>234</v>
      </c>
      <c r="F151" s="91" t="s">
        <v>380</v>
      </c>
      <c r="G151" s="94"/>
      <c r="H151" s="92">
        <v>72642.05</v>
      </c>
      <c r="I151" s="40">
        <f t="shared" si="1"/>
        <v>-30894061.051800068</v>
      </c>
    </row>
    <row r="152" spans="3:9" s="6" customFormat="1" ht="30" thickTop="1" thickBot="1" x14ac:dyDescent="0.25">
      <c r="C152" s="55"/>
      <c r="D152" s="56">
        <v>46251</v>
      </c>
      <c r="E152" s="57" t="s">
        <v>235</v>
      </c>
      <c r="F152" s="91" t="s">
        <v>15</v>
      </c>
      <c r="G152" s="94"/>
      <c r="H152" s="92">
        <v>1397.5</v>
      </c>
      <c r="I152" s="40">
        <f t="shared" si="1"/>
        <v>-30895458.551800068</v>
      </c>
    </row>
    <row r="153" spans="3:9" s="6" customFormat="1" ht="30" thickTop="1" thickBot="1" x14ac:dyDescent="0.25">
      <c r="C153" s="55"/>
      <c r="D153" s="56">
        <v>46251</v>
      </c>
      <c r="E153" s="57" t="s">
        <v>235</v>
      </c>
      <c r="F153" s="91" t="s">
        <v>57</v>
      </c>
      <c r="G153" s="94"/>
      <c r="H153" s="92">
        <v>5031</v>
      </c>
      <c r="I153" s="40">
        <f t="shared" si="1"/>
        <v>-30900489.551800068</v>
      </c>
    </row>
    <row r="154" spans="3:9" s="6" customFormat="1" ht="30" thickTop="1" thickBot="1" x14ac:dyDescent="0.25">
      <c r="C154" s="55"/>
      <c r="D154" s="56">
        <v>46251</v>
      </c>
      <c r="E154" s="57" t="s">
        <v>235</v>
      </c>
      <c r="F154" s="91" t="s">
        <v>381</v>
      </c>
      <c r="G154" s="94"/>
      <c r="H154" s="92">
        <v>26552.5</v>
      </c>
      <c r="I154" s="40">
        <f t="shared" si="1"/>
        <v>-30927042.051800068</v>
      </c>
    </row>
    <row r="155" spans="3:9" s="6" customFormat="1" ht="30" thickTop="1" thickBot="1" x14ac:dyDescent="0.25">
      <c r="C155" s="55"/>
      <c r="D155" s="56">
        <v>46251</v>
      </c>
      <c r="E155" s="57" t="s">
        <v>236</v>
      </c>
      <c r="F155" s="91" t="s">
        <v>15</v>
      </c>
      <c r="G155" s="94"/>
      <c r="H155" s="92">
        <v>135528.9</v>
      </c>
      <c r="I155" s="40">
        <f t="shared" si="1"/>
        <v>-31062570.951800067</v>
      </c>
    </row>
    <row r="156" spans="3:9" s="6" customFormat="1" ht="30" thickTop="1" thickBot="1" x14ac:dyDescent="0.25">
      <c r="C156" s="55"/>
      <c r="D156" s="56">
        <v>46251</v>
      </c>
      <c r="E156" s="57" t="s">
        <v>236</v>
      </c>
      <c r="F156" s="91" t="s">
        <v>382</v>
      </c>
      <c r="G156" s="94"/>
      <c r="H156" s="92">
        <v>2575049.1</v>
      </c>
      <c r="I156" s="40">
        <f t="shared" si="1"/>
        <v>-33637620.051800065</v>
      </c>
    </row>
    <row r="157" spans="3:9" s="6" customFormat="1" ht="30" thickTop="1" thickBot="1" x14ac:dyDescent="0.25">
      <c r="C157" s="55"/>
      <c r="D157" s="56">
        <v>46251</v>
      </c>
      <c r="E157" s="57" t="s">
        <v>237</v>
      </c>
      <c r="F157" s="91" t="s">
        <v>371</v>
      </c>
      <c r="G157" s="94"/>
      <c r="H157" s="92">
        <v>246535.45</v>
      </c>
      <c r="I157" s="40">
        <f t="shared" si="1"/>
        <v>-33884155.501800068</v>
      </c>
    </row>
    <row r="158" spans="3:9" s="6" customFormat="1" ht="30" thickTop="1" thickBot="1" x14ac:dyDescent="0.25">
      <c r="C158" s="55"/>
      <c r="D158" s="56">
        <v>46252</v>
      </c>
      <c r="E158" s="57"/>
      <c r="F158" s="91" t="s">
        <v>21</v>
      </c>
      <c r="G158" s="94">
        <v>2244292.2400000002</v>
      </c>
      <c r="H158" s="92"/>
      <c r="I158" s="40">
        <f t="shared" si="1"/>
        <v>-31639863.261800066</v>
      </c>
    </row>
    <row r="159" spans="3:9" s="6" customFormat="1" ht="30" thickTop="1" thickBot="1" x14ac:dyDescent="0.25">
      <c r="C159" s="55"/>
      <c r="D159" s="56">
        <v>46252</v>
      </c>
      <c r="E159" s="57" t="s">
        <v>238</v>
      </c>
      <c r="F159" s="91" t="s">
        <v>15</v>
      </c>
      <c r="G159" s="94"/>
      <c r="H159" s="92">
        <v>12817.75</v>
      </c>
      <c r="I159" s="40">
        <f t="shared" si="1"/>
        <v>-31652681.011800066</v>
      </c>
    </row>
    <row r="160" spans="3:9" s="6" customFormat="1" ht="30" thickTop="1" thickBot="1" x14ac:dyDescent="0.25">
      <c r="C160" s="55"/>
      <c r="D160" s="56">
        <v>46252</v>
      </c>
      <c r="E160" s="57" t="s">
        <v>238</v>
      </c>
      <c r="F160" s="91" t="s">
        <v>79</v>
      </c>
      <c r="G160" s="94"/>
      <c r="H160" s="92">
        <v>243537.25</v>
      </c>
      <c r="I160" s="40">
        <f t="shared" si="1"/>
        <v>-31896218.261800066</v>
      </c>
    </row>
    <row r="161" spans="3:9" s="6" customFormat="1" ht="30" thickTop="1" thickBot="1" x14ac:dyDescent="0.25">
      <c r="C161" s="55"/>
      <c r="D161" s="56">
        <v>46252</v>
      </c>
      <c r="E161" s="57" t="s">
        <v>239</v>
      </c>
      <c r="F161" s="91" t="s">
        <v>94</v>
      </c>
      <c r="G161" s="94"/>
      <c r="H161" s="92">
        <v>15859.2</v>
      </c>
      <c r="I161" s="40">
        <f t="shared" si="1"/>
        <v>-31912077.461800065</v>
      </c>
    </row>
    <row r="162" spans="3:9" s="6" customFormat="1" ht="30" thickTop="1" thickBot="1" x14ac:dyDescent="0.25">
      <c r="C162" s="55"/>
      <c r="D162" s="56">
        <v>46252</v>
      </c>
      <c r="E162" s="57" t="s">
        <v>240</v>
      </c>
      <c r="F162" s="91" t="s">
        <v>368</v>
      </c>
      <c r="G162" s="94"/>
      <c r="H162" s="92">
        <v>4003150</v>
      </c>
      <c r="I162" s="40">
        <f t="shared" si="1"/>
        <v>-35915227.461800069</v>
      </c>
    </row>
    <row r="163" spans="3:9" s="6" customFormat="1" ht="30" thickTop="1" thickBot="1" x14ac:dyDescent="0.25">
      <c r="C163" s="55"/>
      <c r="D163" s="56">
        <v>46252</v>
      </c>
      <c r="E163" s="57" t="s">
        <v>241</v>
      </c>
      <c r="F163" s="91" t="s">
        <v>15</v>
      </c>
      <c r="G163" s="94"/>
      <c r="H163" s="92">
        <v>20495</v>
      </c>
      <c r="I163" s="40">
        <f t="shared" si="1"/>
        <v>-35935722.461800069</v>
      </c>
    </row>
    <row r="164" spans="3:9" s="6" customFormat="1" ht="30" thickTop="1" thickBot="1" x14ac:dyDescent="0.25">
      <c r="C164" s="55"/>
      <c r="D164" s="56">
        <v>46252</v>
      </c>
      <c r="E164" s="57" t="s">
        <v>241</v>
      </c>
      <c r="F164" s="91" t="s">
        <v>383</v>
      </c>
      <c r="G164" s="94"/>
      <c r="H164" s="92">
        <v>389405</v>
      </c>
      <c r="I164" s="40">
        <f t="shared" si="1"/>
        <v>-36325127.461800069</v>
      </c>
    </row>
    <row r="165" spans="3:9" s="6" customFormat="1" ht="30" thickTop="1" thickBot="1" x14ac:dyDescent="0.25">
      <c r="C165" s="55"/>
      <c r="D165" s="56">
        <v>46252</v>
      </c>
      <c r="E165" s="57" t="s">
        <v>242</v>
      </c>
      <c r="F165" s="91" t="s">
        <v>333</v>
      </c>
      <c r="G165" s="94"/>
      <c r="H165" s="92">
        <v>320000</v>
      </c>
      <c r="I165" s="40">
        <f t="shared" si="1"/>
        <v>-36645127.461800069</v>
      </c>
    </row>
    <row r="166" spans="3:9" s="6" customFormat="1" ht="30" thickTop="1" thickBot="1" x14ac:dyDescent="0.25">
      <c r="C166" s="55"/>
      <c r="D166" s="56">
        <v>46252</v>
      </c>
      <c r="E166" s="57" t="s">
        <v>243</v>
      </c>
      <c r="F166" s="91" t="s">
        <v>15</v>
      </c>
      <c r="G166" s="94"/>
      <c r="H166" s="92">
        <v>5118.75</v>
      </c>
      <c r="I166" s="40">
        <f t="shared" si="1"/>
        <v>-36650246.211800069</v>
      </c>
    </row>
    <row r="167" spans="3:9" s="6" customFormat="1" ht="30" thickTop="1" thickBot="1" x14ac:dyDescent="0.25">
      <c r="C167" s="55"/>
      <c r="D167" s="56">
        <v>46252</v>
      </c>
      <c r="E167" s="57" t="s">
        <v>243</v>
      </c>
      <c r="F167" s="91" t="s">
        <v>363</v>
      </c>
      <c r="G167" s="94"/>
      <c r="H167" s="92">
        <v>115683.75</v>
      </c>
      <c r="I167" s="40">
        <f t="shared" si="1"/>
        <v>-36765929.961800069</v>
      </c>
    </row>
    <row r="168" spans="3:9" s="6" customFormat="1" ht="30" thickTop="1" thickBot="1" x14ac:dyDescent="0.25">
      <c r="C168" s="55"/>
      <c r="D168" s="56">
        <v>46252</v>
      </c>
      <c r="E168" s="57" t="s">
        <v>244</v>
      </c>
      <c r="F168" s="91" t="s">
        <v>15</v>
      </c>
      <c r="G168" s="94"/>
      <c r="H168" s="92">
        <v>34957.627</v>
      </c>
      <c r="I168" s="40">
        <f t="shared" si="1"/>
        <v>-36800887.588800065</v>
      </c>
    </row>
    <row r="169" spans="3:9" s="6" customFormat="1" ht="30" thickTop="1" thickBot="1" x14ac:dyDescent="0.25">
      <c r="C169" s="55"/>
      <c r="D169" s="56">
        <v>46252</v>
      </c>
      <c r="E169" s="57" t="s">
        <v>244</v>
      </c>
      <c r="F169" s="91" t="s">
        <v>99</v>
      </c>
      <c r="G169" s="94"/>
      <c r="H169" s="92">
        <v>790042.37300000002</v>
      </c>
      <c r="I169" s="40">
        <f t="shared" si="1"/>
        <v>-37590929.961800069</v>
      </c>
    </row>
    <row r="170" spans="3:9" s="6" customFormat="1" ht="30" thickTop="1" thickBot="1" x14ac:dyDescent="0.25">
      <c r="C170" s="55"/>
      <c r="D170" s="56">
        <v>46252</v>
      </c>
      <c r="E170" s="57" t="s">
        <v>245</v>
      </c>
      <c r="F170" s="91" t="s">
        <v>15</v>
      </c>
      <c r="G170" s="94"/>
      <c r="H170" s="92">
        <v>7522.5</v>
      </c>
      <c r="I170" s="40">
        <f t="shared" si="1"/>
        <v>-37598452.461800069</v>
      </c>
    </row>
    <row r="171" spans="3:9" s="6" customFormat="1" ht="30" thickTop="1" thickBot="1" x14ac:dyDescent="0.25">
      <c r="C171" s="55"/>
      <c r="D171" s="56">
        <v>46252</v>
      </c>
      <c r="E171" s="57" t="s">
        <v>245</v>
      </c>
      <c r="F171" s="91" t="s">
        <v>384</v>
      </c>
      <c r="G171" s="94"/>
      <c r="H171" s="92">
        <v>142927.5</v>
      </c>
      <c r="I171" s="40">
        <f t="shared" si="1"/>
        <v>-37741379.961800069</v>
      </c>
    </row>
    <row r="172" spans="3:9" s="6" customFormat="1" ht="30" thickTop="1" thickBot="1" x14ac:dyDescent="0.25">
      <c r="C172" s="55"/>
      <c r="D172" s="56">
        <v>46252</v>
      </c>
      <c r="E172" s="57" t="s">
        <v>246</v>
      </c>
      <c r="F172" s="91" t="s">
        <v>15</v>
      </c>
      <c r="G172" s="94"/>
      <c r="H172" s="92">
        <v>14620.5</v>
      </c>
      <c r="I172" s="40">
        <f t="shared" si="1"/>
        <v>-37756000.461800069</v>
      </c>
    </row>
    <row r="173" spans="3:9" s="6" customFormat="1" ht="30" thickTop="1" thickBot="1" x14ac:dyDescent="0.25">
      <c r="C173" s="55"/>
      <c r="D173" s="56">
        <v>46252</v>
      </c>
      <c r="E173" s="57" t="s">
        <v>246</v>
      </c>
      <c r="F173" s="91" t="s">
        <v>385</v>
      </c>
      <c r="G173" s="94"/>
      <c r="H173" s="92">
        <v>277789.5</v>
      </c>
      <c r="I173" s="40">
        <f t="shared" si="1"/>
        <v>-38033789.961800069</v>
      </c>
    </row>
    <row r="174" spans="3:9" s="6" customFormat="1" ht="30" thickTop="1" thickBot="1" x14ac:dyDescent="0.25">
      <c r="C174" s="55"/>
      <c r="D174" s="56">
        <v>46252</v>
      </c>
      <c r="E174" s="57" t="s">
        <v>247</v>
      </c>
      <c r="F174" s="91" t="s">
        <v>333</v>
      </c>
      <c r="G174" s="94"/>
      <c r="H174" s="92">
        <v>90000</v>
      </c>
      <c r="I174" s="40">
        <f t="shared" si="1"/>
        <v>-38123789.961800069</v>
      </c>
    </row>
    <row r="175" spans="3:9" s="6" customFormat="1" ht="30" thickTop="1" thickBot="1" x14ac:dyDescent="0.25">
      <c r="C175" s="55"/>
      <c r="D175" s="56">
        <v>46252</v>
      </c>
      <c r="E175" s="57" t="s">
        <v>248</v>
      </c>
      <c r="F175" s="91" t="s">
        <v>77</v>
      </c>
      <c r="G175" s="94"/>
      <c r="H175" s="92">
        <v>44840</v>
      </c>
      <c r="I175" s="40">
        <f t="shared" si="1"/>
        <v>-38168629.961800069</v>
      </c>
    </row>
    <row r="176" spans="3:9" s="6" customFormat="1" ht="30" thickTop="1" thickBot="1" x14ac:dyDescent="0.25">
      <c r="C176" s="55"/>
      <c r="D176" s="56">
        <v>46252</v>
      </c>
      <c r="E176" s="57" t="s">
        <v>249</v>
      </c>
      <c r="F176" s="91" t="s">
        <v>386</v>
      </c>
      <c r="G176" s="94"/>
      <c r="H176" s="92">
        <v>24086.63</v>
      </c>
      <c r="I176" s="40">
        <f t="shared" si="1"/>
        <v>-38192716.591800071</v>
      </c>
    </row>
    <row r="177" spans="3:9" s="6" customFormat="1" ht="30" thickTop="1" thickBot="1" x14ac:dyDescent="0.25">
      <c r="C177" s="55"/>
      <c r="D177" s="56">
        <v>46252</v>
      </c>
      <c r="E177" s="57" t="s">
        <v>250</v>
      </c>
      <c r="F177" s="91" t="s">
        <v>387</v>
      </c>
      <c r="G177" s="94"/>
      <c r="H177" s="92">
        <v>22888.79</v>
      </c>
      <c r="I177" s="40">
        <f t="shared" si="1"/>
        <v>-38215605.38180007</v>
      </c>
    </row>
    <row r="178" spans="3:9" s="6" customFormat="1" ht="30" thickTop="1" thickBot="1" x14ac:dyDescent="0.25">
      <c r="C178" s="55"/>
      <c r="D178" s="56">
        <v>46253</v>
      </c>
      <c r="E178" s="57"/>
      <c r="F178" s="91" t="s">
        <v>21</v>
      </c>
      <c r="G178" s="94">
        <v>3257424.29</v>
      </c>
      <c r="H178" s="92"/>
      <c r="I178" s="40">
        <f t="shared" si="1"/>
        <v>-34958181.091800071</v>
      </c>
    </row>
    <row r="179" spans="3:9" s="6" customFormat="1" ht="30" thickTop="1" thickBot="1" x14ac:dyDescent="0.25">
      <c r="C179" s="55"/>
      <c r="D179" s="56">
        <v>46253</v>
      </c>
      <c r="E179" s="57" t="s">
        <v>251</v>
      </c>
      <c r="F179" s="91" t="s">
        <v>388</v>
      </c>
      <c r="G179" s="94"/>
      <c r="H179" s="92">
        <v>92137.26</v>
      </c>
      <c r="I179" s="40">
        <f t="shared" si="1"/>
        <v>-35050318.351800069</v>
      </c>
    </row>
    <row r="180" spans="3:9" s="6" customFormat="1" ht="30" thickTop="1" thickBot="1" x14ac:dyDescent="0.25">
      <c r="C180" s="55"/>
      <c r="D180" s="56">
        <v>46253</v>
      </c>
      <c r="E180" s="57" t="s">
        <v>252</v>
      </c>
      <c r="F180" s="91" t="s">
        <v>15</v>
      </c>
      <c r="G180" s="94"/>
      <c r="H180" s="92">
        <v>450</v>
      </c>
      <c r="I180" s="40">
        <f t="shared" si="1"/>
        <v>-35050768.351800069</v>
      </c>
    </row>
    <row r="181" spans="3:9" s="6" customFormat="1" ht="30" thickTop="1" thickBot="1" x14ac:dyDescent="0.25">
      <c r="C181" s="55"/>
      <c r="D181" s="56">
        <v>46253</v>
      </c>
      <c r="E181" s="57" t="s">
        <v>252</v>
      </c>
      <c r="F181" s="91" t="s">
        <v>329</v>
      </c>
      <c r="G181" s="94"/>
      <c r="H181" s="92">
        <v>8550</v>
      </c>
      <c r="I181" s="40">
        <f t="shared" si="1"/>
        <v>-35059318.351800069</v>
      </c>
    </row>
    <row r="182" spans="3:9" s="6" customFormat="1" ht="30" thickTop="1" thickBot="1" x14ac:dyDescent="0.25">
      <c r="C182" s="55"/>
      <c r="D182" s="56">
        <v>46253</v>
      </c>
      <c r="E182" s="57" t="s">
        <v>253</v>
      </c>
      <c r="F182" s="91" t="s">
        <v>389</v>
      </c>
      <c r="G182" s="94"/>
      <c r="H182" s="92">
        <v>250000</v>
      </c>
      <c r="I182" s="40">
        <f t="shared" si="1"/>
        <v>-35309318.351800069</v>
      </c>
    </row>
    <row r="183" spans="3:9" s="6" customFormat="1" ht="30" thickTop="1" thickBot="1" x14ac:dyDescent="0.25">
      <c r="C183" s="55"/>
      <c r="D183" s="56">
        <v>46253</v>
      </c>
      <c r="E183" s="57" t="s">
        <v>254</v>
      </c>
      <c r="F183" s="91" t="s">
        <v>85</v>
      </c>
      <c r="G183" s="94"/>
      <c r="H183" s="92">
        <v>423074.8</v>
      </c>
      <c r="I183" s="40">
        <f t="shared" si="1"/>
        <v>-35732393.151800066</v>
      </c>
    </row>
    <row r="184" spans="3:9" s="6" customFormat="1" ht="30" thickTop="1" thickBot="1" x14ac:dyDescent="0.25">
      <c r="C184" s="55"/>
      <c r="D184" s="56">
        <v>46253</v>
      </c>
      <c r="E184" s="57" t="s">
        <v>255</v>
      </c>
      <c r="F184" s="91" t="s">
        <v>15</v>
      </c>
      <c r="G184" s="94"/>
      <c r="H184" s="92">
        <v>4449.1525000000001</v>
      </c>
      <c r="I184" s="40">
        <f t="shared" si="1"/>
        <v>-35736842.30430007</v>
      </c>
    </row>
    <row r="185" spans="3:9" s="6" customFormat="1" ht="30" thickTop="1" thickBot="1" x14ac:dyDescent="0.25">
      <c r="C185" s="55"/>
      <c r="D185" s="56">
        <v>46253</v>
      </c>
      <c r="E185" s="57" t="s">
        <v>255</v>
      </c>
      <c r="F185" s="91" t="s">
        <v>93</v>
      </c>
      <c r="G185" s="94"/>
      <c r="H185" s="92">
        <v>100550.83750000001</v>
      </c>
      <c r="I185" s="40">
        <f t="shared" si="1"/>
        <v>-35837393.141800068</v>
      </c>
    </row>
    <row r="186" spans="3:9" s="6" customFormat="1" ht="30" thickTop="1" thickBot="1" x14ac:dyDescent="0.25">
      <c r="C186" s="55"/>
      <c r="D186" s="56">
        <v>46253</v>
      </c>
      <c r="E186" s="57" t="s">
        <v>256</v>
      </c>
      <c r="F186" s="91" t="s">
        <v>15</v>
      </c>
      <c r="G186" s="94"/>
      <c r="H186" s="92">
        <v>1550</v>
      </c>
      <c r="I186" s="40">
        <f t="shared" si="1"/>
        <v>-35838943.141800068</v>
      </c>
    </row>
    <row r="187" spans="3:9" s="6" customFormat="1" ht="30" thickTop="1" thickBot="1" x14ac:dyDescent="0.25">
      <c r="C187" s="55"/>
      <c r="D187" s="56">
        <v>46253</v>
      </c>
      <c r="E187" s="57" t="s">
        <v>256</v>
      </c>
      <c r="F187" s="91" t="s">
        <v>390</v>
      </c>
      <c r="G187" s="94"/>
      <c r="H187" s="92">
        <v>35030</v>
      </c>
      <c r="I187" s="40">
        <f t="shared" si="1"/>
        <v>-35873973.141800068</v>
      </c>
    </row>
    <row r="188" spans="3:9" s="6" customFormat="1" ht="30" thickTop="1" thickBot="1" x14ac:dyDescent="0.25">
      <c r="C188" s="55"/>
      <c r="D188" s="56">
        <v>46253</v>
      </c>
      <c r="E188" s="57" t="s">
        <v>257</v>
      </c>
      <c r="F188" s="91" t="s">
        <v>15</v>
      </c>
      <c r="G188" s="94"/>
      <c r="H188" s="92">
        <v>9881.49</v>
      </c>
      <c r="I188" s="40">
        <f t="shared" si="1"/>
        <v>-35883854.63180007</v>
      </c>
    </row>
    <row r="189" spans="3:9" s="6" customFormat="1" ht="30" thickTop="1" thickBot="1" x14ac:dyDescent="0.25">
      <c r="C189" s="55"/>
      <c r="D189" s="56">
        <v>46253</v>
      </c>
      <c r="E189" s="57" t="s">
        <v>257</v>
      </c>
      <c r="F189" s="91" t="s">
        <v>391</v>
      </c>
      <c r="G189" s="94"/>
      <c r="H189" s="92">
        <v>205202.96</v>
      </c>
      <c r="I189" s="40">
        <f t="shared" si="1"/>
        <v>-36089057.591800071</v>
      </c>
    </row>
    <row r="190" spans="3:9" s="6" customFormat="1" ht="30" thickTop="1" thickBot="1" x14ac:dyDescent="0.25">
      <c r="C190" s="55"/>
      <c r="D190" s="56">
        <v>46253</v>
      </c>
      <c r="E190" s="57" t="s">
        <v>258</v>
      </c>
      <c r="F190" s="91" t="s">
        <v>15</v>
      </c>
      <c r="G190" s="94"/>
      <c r="H190" s="92">
        <v>13477.56</v>
      </c>
      <c r="I190" s="40">
        <f t="shared" si="1"/>
        <v>-36102535.151800074</v>
      </c>
    </row>
    <row r="191" spans="3:9" s="6" customFormat="1" ht="30" thickTop="1" thickBot="1" x14ac:dyDescent="0.25">
      <c r="C191" s="55"/>
      <c r="D191" s="56">
        <v>46253</v>
      </c>
      <c r="E191" s="57" t="s">
        <v>258</v>
      </c>
      <c r="F191" s="91" t="s">
        <v>79</v>
      </c>
      <c r="G191" s="94"/>
      <c r="H191" s="92">
        <v>256073.54</v>
      </c>
      <c r="I191" s="40">
        <f t="shared" si="1"/>
        <v>-36358608.691800073</v>
      </c>
    </row>
    <row r="192" spans="3:9" s="6" customFormat="1" ht="30" thickTop="1" thickBot="1" x14ac:dyDescent="0.25">
      <c r="C192" s="55"/>
      <c r="D192" s="56">
        <v>46253</v>
      </c>
      <c r="E192" s="57" t="s">
        <v>259</v>
      </c>
      <c r="F192" s="91" t="s">
        <v>15</v>
      </c>
      <c r="G192" s="94"/>
      <c r="H192" s="92">
        <v>8135.0000000000009</v>
      </c>
      <c r="I192" s="40">
        <f t="shared" si="1"/>
        <v>-36366743.691800073</v>
      </c>
    </row>
    <row r="193" spans="3:9" s="6" customFormat="1" ht="30" thickTop="1" thickBot="1" x14ac:dyDescent="0.25">
      <c r="C193" s="55"/>
      <c r="D193" s="56">
        <v>46253</v>
      </c>
      <c r="E193" s="57" t="s">
        <v>259</v>
      </c>
      <c r="F193" s="91" t="s">
        <v>392</v>
      </c>
      <c r="G193" s="94"/>
      <c r="H193" s="92">
        <v>183851</v>
      </c>
      <c r="I193" s="40">
        <f t="shared" si="1"/>
        <v>-36550594.691800073</v>
      </c>
    </row>
    <row r="194" spans="3:9" s="6" customFormat="1" ht="30" thickTop="1" thickBot="1" x14ac:dyDescent="0.25">
      <c r="C194" s="55"/>
      <c r="D194" s="56">
        <v>46254</v>
      </c>
      <c r="E194" s="57"/>
      <c r="F194" s="91" t="s">
        <v>21</v>
      </c>
      <c r="G194" s="94">
        <v>771232.94</v>
      </c>
      <c r="H194" s="92"/>
      <c r="I194" s="40">
        <f t="shared" si="1"/>
        <v>-35779361.751800075</v>
      </c>
    </row>
    <row r="195" spans="3:9" s="6" customFormat="1" ht="30" thickTop="1" thickBot="1" x14ac:dyDescent="0.25">
      <c r="C195" s="55"/>
      <c r="D195" s="56">
        <v>46254</v>
      </c>
      <c r="E195" s="57" t="s">
        <v>260</v>
      </c>
      <c r="F195" s="91" t="s">
        <v>331</v>
      </c>
      <c r="G195" s="94"/>
      <c r="H195" s="92">
        <v>230819.20000000001</v>
      </c>
      <c r="I195" s="40">
        <f t="shared" si="1"/>
        <v>-36010180.951800078</v>
      </c>
    </row>
    <row r="196" spans="3:9" s="6" customFormat="1" ht="30" thickTop="1" thickBot="1" x14ac:dyDescent="0.25">
      <c r="C196" s="55"/>
      <c r="D196" s="56">
        <v>46254</v>
      </c>
      <c r="E196" s="57" t="s">
        <v>261</v>
      </c>
      <c r="F196" s="91" t="s">
        <v>15</v>
      </c>
      <c r="G196" s="94"/>
      <c r="H196" s="92">
        <v>16107.15171</v>
      </c>
      <c r="I196" s="40">
        <f t="shared" si="1"/>
        <v>-36026288.103510082</v>
      </c>
    </row>
    <row r="197" spans="3:9" s="6" customFormat="1" ht="30" thickTop="1" thickBot="1" x14ac:dyDescent="0.25">
      <c r="C197" s="55"/>
      <c r="D197" s="56">
        <v>46254</v>
      </c>
      <c r="E197" s="57" t="s">
        <v>261</v>
      </c>
      <c r="F197" s="91" t="s">
        <v>393</v>
      </c>
      <c r="G197" s="94"/>
      <c r="H197" s="92">
        <v>364021.58829000004</v>
      </c>
      <c r="I197" s="40">
        <f t="shared" si="1"/>
        <v>-36390309.69180008</v>
      </c>
    </row>
    <row r="198" spans="3:9" s="6" customFormat="1" ht="30" thickTop="1" thickBot="1" x14ac:dyDescent="0.25">
      <c r="C198" s="55"/>
      <c r="D198" s="56">
        <v>46254</v>
      </c>
      <c r="E198" s="57" t="s">
        <v>262</v>
      </c>
      <c r="F198" s="91" t="s">
        <v>333</v>
      </c>
      <c r="G198" s="94"/>
      <c r="H198" s="92">
        <v>229500</v>
      </c>
      <c r="I198" s="40">
        <f t="shared" si="1"/>
        <v>-36619809.69180008</v>
      </c>
    </row>
    <row r="199" spans="3:9" s="6" customFormat="1" ht="30" thickTop="1" thickBot="1" x14ac:dyDescent="0.25">
      <c r="C199" s="55"/>
      <c r="D199" s="56">
        <v>46255</v>
      </c>
      <c r="E199" s="57"/>
      <c r="F199" s="91" t="s">
        <v>21</v>
      </c>
      <c r="G199" s="94">
        <v>1152067.55</v>
      </c>
      <c r="H199" s="92"/>
      <c r="I199" s="40">
        <f t="shared" si="1"/>
        <v>-35467742.141800083</v>
      </c>
    </row>
    <row r="200" spans="3:9" s="6" customFormat="1" ht="30" thickTop="1" thickBot="1" x14ac:dyDescent="0.25">
      <c r="C200" s="55"/>
      <c r="D200" s="56">
        <v>46255</v>
      </c>
      <c r="E200" s="57"/>
      <c r="F200" s="91" t="s">
        <v>21</v>
      </c>
      <c r="G200" s="94">
        <v>988929.45</v>
      </c>
      <c r="H200" s="92"/>
      <c r="I200" s="40">
        <f t="shared" si="1"/>
        <v>-34478812.69180008</v>
      </c>
    </row>
    <row r="201" spans="3:9" s="6" customFormat="1" ht="30" thickTop="1" thickBot="1" x14ac:dyDescent="0.25">
      <c r="C201" s="55"/>
      <c r="D201" s="56">
        <v>46255</v>
      </c>
      <c r="E201" s="57" t="s">
        <v>263</v>
      </c>
      <c r="F201" s="91" t="s">
        <v>341</v>
      </c>
      <c r="G201" s="94"/>
      <c r="H201" s="92">
        <v>6370</v>
      </c>
      <c r="I201" s="40">
        <f t="shared" si="1"/>
        <v>-34485182.69180008</v>
      </c>
    </row>
    <row r="202" spans="3:9" s="6" customFormat="1" ht="30" thickTop="1" thickBot="1" x14ac:dyDescent="0.25">
      <c r="C202" s="55"/>
      <c r="D202" s="56">
        <v>46255</v>
      </c>
      <c r="E202" s="57" t="s">
        <v>264</v>
      </c>
      <c r="F202" s="91" t="s">
        <v>354</v>
      </c>
      <c r="G202" s="94"/>
      <c r="H202" s="92">
        <v>229748.27</v>
      </c>
      <c r="I202" s="40">
        <f t="shared" si="1"/>
        <v>-34714930.961800084</v>
      </c>
    </row>
    <row r="203" spans="3:9" s="6" customFormat="1" ht="30" thickTop="1" thickBot="1" x14ac:dyDescent="0.25">
      <c r="C203" s="55"/>
      <c r="D203" s="56">
        <v>46255</v>
      </c>
      <c r="E203" s="57" t="s">
        <v>265</v>
      </c>
      <c r="F203" s="91" t="s">
        <v>85</v>
      </c>
      <c r="G203" s="94"/>
      <c r="H203" s="92">
        <v>12500</v>
      </c>
      <c r="I203" s="40">
        <f t="shared" si="1"/>
        <v>-34727430.961800084</v>
      </c>
    </row>
    <row r="204" spans="3:9" s="6" customFormat="1" ht="30" thickTop="1" thickBot="1" x14ac:dyDescent="0.25">
      <c r="C204" s="55"/>
      <c r="D204" s="56">
        <v>46255</v>
      </c>
      <c r="E204" s="57" t="s">
        <v>266</v>
      </c>
      <c r="F204" s="91" t="s">
        <v>350</v>
      </c>
      <c r="G204" s="94"/>
      <c r="H204" s="92">
        <v>76000</v>
      </c>
      <c r="I204" s="40">
        <f t="shared" si="1"/>
        <v>-34803430.961800084</v>
      </c>
    </row>
    <row r="205" spans="3:9" s="6" customFormat="1" ht="30" thickTop="1" thickBot="1" x14ac:dyDescent="0.25">
      <c r="C205" s="55"/>
      <c r="D205" s="56">
        <v>46255</v>
      </c>
      <c r="E205" s="57" t="s">
        <v>267</v>
      </c>
      <c r="F205" s="91" t="s">
        <v>85</v>
      </c>
      <c r="G205" s="94"/>
      <c r="H205" s="92">
        <v>23664</v>
      </c>
      <c r="I205" s="40">
        <f t="shared" si="1"/>
        <v>-34827094.961800084</v>
      </c>
    </row>
    <row r="206" spans="3:9" s="6" customFormat="1" ht="30" thickTop="1" thickBot="1" x14ac:dyDescent="0.25">
      <c r="C206" s="55"/>
      <c r="D206" s="56">
        <v>46255</v>
      </c>
      <c r="E206" s="57" t="s">
        <v>268</v>
      </c>
      <c r="F206" s="91" t="s">
        <v>394</v>
      </c>
      <c r="G206" s="94"/>
      <c r="H206" s="92">
        <v>100000</v>
      </c>
      <c r="I206" s="40">
        <f t="shared" si="1"/>
        <v>-34927094.961800084</v>
      </c>
    </row>
    <row r="207" spans="3:9" s="6" customFormat="1" ht="30" thickTop="1" thickBot="1" x14ac:dyDescent="0.25">
      <c r="C207" s="55"/>
      <c r="D207" s="56">
        <v>46255</v>
      </c>
      <c r="E207" s="57" t="s">
        <v>269</v>
      </c>
      <c r="F207" s="91" t="s">
        <v>72</v>
      </c>
      <c r="G207" s="94"/>
      <c r="H207" s="92">
        <v>162000</v>
      </c>
      <c r="I207" s="40">
        <f t="shared" si="1"/>
        <v>-35089094.961800084</v>
      </c>
    </row>
    <row r="208" spans="3:9" s="6" customFormat="1" ht="30" thickTop="1" thickBot="1" x14ac:dyDescent="0.25">
      <c r="C208" s="55"/>
      <c r="D208" s="56">
        <v>46255</v>
      </c>
      <c r="E208" s="57" t="s">
        <v>270</v>
      </c>
      <c r="F208" s="91" t="s">
        <v>15</v>
      </c>
      <c r="G208" s="94"/>
      <c r="H208" s="92">
        <v>32093.75</v>
      </c>
      <c r="I208" s="40">
        <f t="shared" si="1"/>
        <v>-35121188.711800084</v>
      </c>
    </row>
    <row r="209" spans="3:9" s="6" customFormat="1" ht="30" thickTop="1" thickBot="1" x14ac:dyDescent="0.25">
      <c r="C209" s="55"/>
      <c r="D209" s="56">
        <v>46255</v>
      </c>
      <c r="E209" s="57" t="s">
        <v>270</v>
      </c>
      <c r="F209" s="91" t="s">
        <v>85</v>
      </c>
      <c r="G209" s="94"/>
      <c r="H209" s="92">
        <v>609781.25</v>
      </c>
      <c r="I209" s="40">
        <f t="shared" si="1"/>
        <v>-35730969.961800084</v>
      </c>
    </row>
    <row r="210" spans="3:9" s="6" customFormat="1" ht="30" thickTop="1" thickBot="1" x14ac:dyDescent="0.25">
      <c r="C210" s="55"/>
      <c r="D210" s="56">
        <v>46255</v>
      </c>
      <c r="E210" s="57" t="s">
        <v>271</v>
      </c>
      <c r="F210" s="91" t="s">
        <v>15</v>
      </c>
      <c r="G210" s="94"/>
      <c r="H210" s="92">
        <v>1143.75</v>
      </c>
      <c r="I210" s="40">
        <f t="shared" si="1"/>
        <v>-35732113.711800084</v>
      </c>
    </row>
    <row r="211" spans="3:9" s="6" customFormat="1" ht="30" thickTop="1" thickBot="1" x14ac:dyDescent="0.25">
      <c r="C211" s="55"/>
      <c r="D211" s="56">
        <v>46255</v>
      </c>
      <c r="E211" s="57" t="s">
        <v>271</v>
      </c>
      <c r="F211" s="91" t="s">
        <v>395</v>
      </c>
      <c r="G211" s="94"/>
      <c r="H211" s="92">
        <v>25848.75</v>
      </c>
      <c r="I211" s="40">
        <f t="shared" ref="I211:I300" si="2">I210+G211-H211</f>
        <v>-35757962.461800084</v>
      </c>
    </row>
    <row r="212" spans="3:9" s="6" customFormat="1" ht="30" thickTop="1" thickBot="1" x14ac:dyDescent="0.25">
      <c r="C212" s="55"/>
      <c r="D212" s="56">
        <v>46255</v>
      </c>
      <c r="E212" s="57" t="s">
        <v>272</v>
      </c>
      <c r="F212" s="91" t="s">
        <v>15</v>
      </c>
      <c r="G212" s="94"/>
      <c r="H212" s="92">
        <v>1190</v>
      </c>
      <c r="I212" s="40">
        <f t="shared" si="2"/>
        <v>-35759152.461800084</v>
      </c>
    </row>
    <row r="213" spans="3:9" s="6" customFormat="1" ht="30" thickTop="1" thickBot="1" x14ac:dyDescent="0.25">
      <c r="C213" s="55"/>
      <c r="D213" s="56">
        <v>46255</v>
      </c>
      <c r="E213" s="57" t="s">
        <v>272</v>
      </c>
      <c r="F213" s="91" t="s">
        <v>380</v>
      </c>
      <c r="G213" s="94"/>
      <c r="H213" s="92">
        <v>26894</v>
      </c>
      <c r="I213" s="40">
        <f t="shared" si="2"/>
        <v>-35786046.461800084</v>
      </c>
    </row>
    <row r="214" spans="3:9" s="6" customFormat="1" ht="30" thickTop="1" thickBot="1" x14ac:dyDescent="0.25">
      <c r="C214" s="55"/>
      <c r="D214" s="56">
        <v>46255</v>
      </c>
      <c r="E214" s="57" t="s">
        <v>273</v>
      </c>
      <c r="F214" s="91" t="s">
        <v>396</v>
      </c>
      <c r="G214" s="94"/>
      <c r="H214" s="92">
        <v>25317</v>
      </c>
      <c r="I214" s="40">
        <f t="shared" si="2"/>
        <v>-35811363.461800084</v>
      </c>
    </row>
    <row r="215" spans="3:9" s="6" customFormat="1" ht="30" thickTop="1" thickBot="1" x14ac:dyDescent="0.25">
      <c r="C215" s="55"/>
      <c r="D215" s="56">
        <v>46258</v>
      </c>
      <c r="E215" s="57"/>
      <c r="F215" s="91" t="s">
        <v>21</v>
      </c>
      <c r="G215" s="94">
        <v>1382709.12</v>
      </c>
      <c r="H215" s="92"/>
      <c r="I215" s="40">
        <f t="shared" si="2"/>
        <v>-34428654.341800086</v>
      </c>
    </row>
    <row r="216" spans="3:9" s="6" customFormat="1" ht="30" thickTop="1" thickBot="1" x14ac:dyDescent="0.25">
      <c r="C216" s="55"/>
      <c r="D216" s="56">
        <v>46258</v>
      </c>
      <c r="E216" s="57" t="s">
        <v>274</v>
      </c>
      <c r="F216" s="91" t="s">
        <v>370</v>
      </c>
      <c r="G216" s="94"/>
      <c r="H216" s="92">
        <v>238125</v>
      </c>
      <c r="I216" s="40">
        <f t="shared" si="2"/>
        <v>-34666779.341800086</v>
      </c>
    </row>
    <row r="217" spans="3:9" s="6" customFormat="1" ht="30" thickTop="1" thickBot="1" x14ac:dyDescent="0.25">
      <c r="C217" s="55"/>
      <c r="D217" s="56">
        <v>46258</v>
      </c>
      <c r="E217" s="57" t="s">
        <v>275</v>
      </c>
      <c r="F217" s="91" t="s">
        <v>15</v>
      </c>
      <c r="G217" s="94"/>
      <c r="H217" s="92">
        <v>1037.94</v>
      </c>
      <c r="I217" s="40">
        <f t="shared" si="2"/>
        <v>-34667817.281800084</v>
      </c>
    </row>
    <row r="218" spans="3:9" s="6" customFormat="1" ht="30" thickTop="1" thickBot="1" x14ac:dyDescent="0.25">
      <c r="C218" s="55"/>
      <c r="D218" s="56">
        <v>46258</v>
      </c>
      <c r="E218" s="57" t="s">
        <v>275</v>
      </c>
      <c r="F218" s="91" t="s">
        <v>397</v>
      </c>
      <c r="G218" s="94"/>
      <c r="H218" s="92">
        <v>221062.06</v>
      </c>
      <c r="I218" s="40">
        <f t="shared" si="2"/>
        <v>-34888879.341800086</v>
      </c>
    </row>
    <row r="219" spans="3:9" s="6" customFormat="1" ht="30" thickTop="1" thickBot="1" x14ac:dyDescent="0.25">
      <c r="C219" s="55"/>
      <c r="D219" s="56">
        <v>46258</v>
      </c>
      <c r="E219" s="57" t="s">
        <v>276</v>
      </c>
      <c r="F219" s="91" t="s">
        <v>398</v>
      </c>
      <c r="G219" s="94"/>
      <c r="H219" s="92">
        <v>1301040</v>
      </c>
      <c r="I219" s="40">
        <f t="shared" si="2"/>
        <v>-36189919.341800086</v>
      </c>
    </row>
    <row r="220" spans="3:9" s="6" customFormat="1" ht="30" thickTop="1" thickBot="1" x14ac:dyDescent="0.25">
      <c r="C220" s="55"/>
      <c r="D220" s="56">
        <v>46258</v>
      </c>
      <c r="E220" s="57" t="s">
        <v>277</v>
      </c>
      <c r="F220" s="91" t="s">
        <v>15</v>
      </c>
      <c r="G220" s="94"/>
      <c r="H220" s="92">
        <v>47490.741999999998</v>
      </c>
      <c r="I220" s="40">
        <f t="shared" si="2"/>
        <v>-36237410.083800085</v>
      </c>
    </row>
    <row r="221" spans="3:9" s="6" customFormat="1" ht="30" thickTop="1" thickBot="1" x14ac:dyDescent="0.25">
      <c r="C221" s="55"/>
      <c r="D221" s="56">
        <v>46258</v>
      </c>
      <c r="E221" s="57" t="s">
        <v>277</v>
      </c>
      <c r="F221" s="91" t="s">
        <v>399</v>
      </c>
      <c r="G221" s="94"/>
      <c r="H221" s="92">
        <v>1073290.7679999999</v>
      </c>
      <c r="I221" s="40">
        <f t="shared" si="2"/>
        <v>-37310700.851800084</v>
      </c>
    </row>
    <row r="222" spans="3:9" s="6" customFormat="1" ht="30" thickTop="1" thickBot="1" x14ac:dyDescent="0.25">
      <c r="C222" s="55"/>
      <c r="D222" s="56">
        <v>46258</v>
      </c>
      <c r="E222" s="57" t="s">
        <v>278</v>
      </c>
      <c r="F222" s="91" t="s">
        <v>368</v>
      </c>
      <c r="G222" s="94"/>
      <c r="H222" s="92">
        <v>19941986.800000001</v>
      </c>
      <c r="I222" s="40">
        <f t="shared" si="2"/>
        <v>-57252687.651800081</v>
      </c>
    </row>
    <row r="223" spans="3:9" s="6" customFormat="1" ht="30" thickTop="1" thickBot="1" x14ac:dyDescent="0.25">
      <c r="C223" s="55"/>
      <c r="D223" s="56">
        <v>46259</v>
      </c>
      <c r="E223" s="57"/>
      <c r="F223" s="91" t="s">
        <v>21</v>
      </c>
      <c r="G223" s="94">
        <v>747710.24</v>
      </c>
      <c r="H223" s="92"/>
      <c r="I223" s="40">
        <f t="shared" si="2"/>
        <v>-56504977.411800079</v>
      </c>
    </row>
    <row r="224" spans="3:9" s="6" customFormat="1" ht="30" thickTop="1" thickBot="1" x14ac:dyDescent="0.25">
      <c r="C224" s="55"/>
      <c r="D224" s="56">
        <v>46259</v>
      </c>
      <c r="E224" s="57" t="s">
        <v>279</v>
      </c>
      <c r="F224" s="91" t="s">
        <v>369</v>
      </c>
      <c r="G224" s="94"/>
      <c r="H224" s="92">
        <v>18018.830000000002</v>
      </c>
      <c r="I224" s="40">
        <f t="shared" si="2"/>
        <v>-56522996.241800077</v>
      </c>
    </row>
    <row r="225" spans="3:9" s="6" customFormat="1" ht="30" thickTop="1" thickBot="1" x14ac:dyDescent="0.25">
      <c r="C225" s="55"/>
      <c r="D225" s="56">
        <v>46259</v>
      </c>
      <c r="E225" s="57" t="s">
        <v>280</v>
      </c>
      <c r="F225" s="91" t="s">
        <v>371</v>
      </c>
      <c r="G225" s="94"/>
      <c r="H225" s="92">
        <v>59008.400000000009</v>
      </c>
      <c r="I225" s="40">
        <f t="shared" si="2"/>
        <v>-56582004.641800076</v>
      </c>
    </row>
    <row r="226" spans="3:9" s="6" customFormat="1" ht="30" thickTop="1" thickBot="1" x14ac:dyDescent="0.25">
      <c r="C226" s="55"/>
      <c r="D226" s="56">
        <v>46259</v>
      </c>
      <c r="E226" s="57" t="s">
        <v>281</v>
      </c>
      <c r="F226" s="91" t="s">
        <v>370</v>
      </c>
      <c r="G226" s="94"/>
      <c r="H226" s="92">
        <v>181482.96</v>
      </c>
      <c r="I226" s="40">
        <f t="shared" si="2"/>
        <v>-56763487.601800077</v>
      </c>
    </row>
    <row r="227" spans="3:9" s="6" customFormat="1" ht="30" thickTop="1" thickBot="1" x14ac:dyDescent="0.25">
      <c r="C227" s="55"/>
      <c r="D227" s="56">
        <v>46259</v>
      </c>
      <c r="E227" s="57" t="s">
        <v>282</v>
      </c>
      <c r="F227" s="91" t="s">
        <v>89</v>
      </c>
      <c r="G227" s="94"/>
      <c r="H227" s="92">
        <v>133690</v>
      </c>
      <c r="I227" s="40">
        <f t="shared" si="2"/>
        <v>-56897177.601800077</v>
      </c>
    </row>
    <row r="228" spans="3:9" s="6" customFormat="1" ht="30" thickTop="1" thickBot="1" x14ac:dyDescent="0.25">
      <c r="C228" s="55"/>
      <c r="D228" s="56">
        <v>46259</v>
      </c>
      <c r="E228" s="57" t="s">
        <v>283</v>
      </c>
      <c r="F228" s="91" t="s">
        <v>15</v>
      </c>
      <c r="G228" s="94"/>
      <c r="H228" s="92">
        <v>54540.100000000006</v>
      </c>
      <c r="I228" s="40">
        <f t="shared" si="2"/>
        <v>-56951717.701800078</v>
      </c>
    </row>
    <row r="229" spans="3:9" s="6" customFormat="1" ht="30" thickTop="1" thickBot="1" x14ac:dyDescent="0.25">
      <c r="C229" s="55"/>
      <c r="D229" s="56">
        <v>46259</v>
      </c>
      <c r="E229" s="57" t="s">
        <v>283</v>
      </c>
      <c r="F229" s="91" t="s">
        <v>351</v>
      </c>
      <c r="G229" s="94"/>
      <c r="H229" s="92">
        <v>1036261.9</v>
      </c>
      <c r="I229" s="40">
        <f t="shared" si="2"/>
        <v>-57987979.601800077</v>
      </c>
    </row>
    <row r="230" spans="3:9" s="6" customFormat="1" ht="30" thickTop="1" thickBot="1" x14ac:dyDescent="0.25">
      <c r="C230" s="55"/>
      <c r="D230" s="56">
        <v>46259</v>
      </c>
      <c r="E230" s="57" t="s">
        <v>284</v>
      </c>
      <c r="F230" s="91" t="s">
        <v>96</v>
      </c>
      <c r="G230" s="94"/>
      <c r="H230" s="92">
        <v>2353902.64</v>
      </c>
      <c r="I230" s="40">
        <f t="shared" si="2"/>
        <v>-60341882.241800077</v>
      </c>
    </row>
    <row r="231" spans="3:9" s="6" customFormat="1" ht="30" thickTop="1" thickBot="1" x14ac:dyDescent="0.25">
      <c r="C231" s="55"/>
      <c r="D231" s="56">
        <v>46259</v>
      </c>
      <c r="E231" s="57" t="s">
        <v>285</v>
      </c>
      <c r="F231" s="91" t="s">
        <v>82</v>
      </c>
      <c r="G231" s="94"/>
      <c r="H231" s="92">
        <v>1011540.84</v>
      </c>
      <c r="I231" s="40">
        <f t="shared" si="2"/>
        <v>-61353423.081800081</v>
      </c>
    </row>
    <row r="232" spans="3:9" s="6" customFormat="1" ht="30" thickTop="1" thickBot="1" x14ac:dyDescent="0.25">
      <c r="C232" s="55"/>
      <c r="D232" s="56">
        <v>46260</v>
      </c>
      <c r="E232" s="57"/>
      <c r="F232" s="91" t="s">
        <v>21</v>
      </c>
      <c r="G232" s="94">
        <v>2890317.03</v>
      </c>
      <c r="H232" s="92"/>
      <c r="I232" s="40">
        <f t="shared" si="2"/>
        <v>-58463106.05180008</v>
      </c>
    </row>
    <row r="233" spans="3:9" s="6" customFormat="1" ht="144" thickTop="1" thickBot="1" x14ac:dyDescent="0.25">
      <c r="C233" s="55"/>
      <c r="D233" s="56">
        <v>46260</v>
      </c>
      <c r="E233" s="57" t="s">
        <v>286</v>
      </c>
      <c r="F233" s="91" t="s">
        <v>400</v>
      </c>
      <c r="G233" s="94"/>
      <c r="H233" s="92">
        <v>988929.45</v>
      </c>
      <c r="I233" s="40">
        <f t="shared" si="2"/>
        <v>-59452035.501800083</v>
      </c>
    </row>
    <row r="234" spans="3:9" s="6" customFormat="1" ht="30" thickTop="1" thickBot="1" x14ac:dyDescent="0.25">
      <c r="C234" s="55"/>
      <c r="D234" s="56">
        <v>46260</v>
      </c>
      <c r="E234" s="57" t="s">
        <v>287</v>
      </c>
      <c r="F234" s="91" t="s">
        <v>371</v>
      </c>
      <c r="G234" s="94"/>
      <c r="H234" s="92">
        <v>13664.4</v>
      </c>
      <c r="I234" s="40">
        <f t="shared" si="2"/>
        <v>-59465699.901800081</v>
      </c>
    </row>
    <row r="235" spans="3:9" s="6" customFormat="1" ht="30" thickTop="1" thickBot="1" x14ac:dyDescent="0.25">
      <c r="C235" s="55"/>
      <c r="D235" s="56">
        <v>46260</v>
      </c>
      <c r="E235" s="57" t="s">
        <v>288</v>
      </c>
      <c r="F235" s="91" t="s">
        <v>370</v>
      </c>
      <c r="G235" s="94"/>
      <c r="H235" s="92">
        <v>101600</v>
      </c>
      <c r="I235" s="40">
        <f t="shared" si="2"/>
        <v>-59567299.901800081</v>
      </c>
    </row>
    <row r="236" spans="3:9" s="6" customFormat="1" ht="30" thickTop="1" thickBot="1" x14ac:dyDescent="0.25">
      <c r="C236" s="55"/>
      <c r="D236" s="56">
        <v>46260</v>
      </c>
      <c r="E236" s="57" t="s">
        <v>289</v>
      </c>
      <c r="F236" s="91" t="s">
        <v>336</v>
      </c>
      <c r="G236" s="94"/>
      <c r="H236" s="92">
        <v>218961.68</v>
      </c>
      <c r="I236" s="40">
        <f t="shared" si="2"/>
        <v>-59786261.581800081</v>
      </c>
    </row>
    <row r="237" spans="3:9" s="6" customFormat="1" ht="30" thickTop="1" thickBot="1" x14ac:dyDescent="0.25">
      <c r="C237" s="55"/>
      <c r="D237" s="56">
        <v>46260</v>
      </c>
      <c r="E237" s="57" t="s">
        <v>290</v>
      </c>
      <c r="F237" s="91" t="s">
        <v>331</v>
      </c>
      <c r="G237" s="94"/>
      <c r="H237" s="92">
        <v>153350.20000000001</v>
      </c>
      <c r="I237" s="40">
        <f t="shared" si="2"/>
        <v>-59939611.781800084</v>
      </c>
    </row>
    <row r="238" spans="3:9" s="6" customFormat="1" ht="30" thickTop="1" thickBot="1" x14ac:dyDescent="0.25">
      <c r="C238" s="55"/>
      <c r="D238" s="56">
        <v>46260</v>
      </c>
      <c r="E238" s="57" t="s">
        <v>291</v>
      </c>
      <c r="F238" s="91" t="s">
        <v>331</v>
      </c>
      <c r="G238" s="94"/>
      <c r="H238" s="92">
        <v>137205.79999999999</v>
      </c>
      <c r="I238" s="40">
        <f t="shared" si="2"/>
        <v>-60076817.581800081</v>
      </c>
    </row>
    <row r="239" spans="3:9" s="6" customFormat="1" ht="30" thickTop="1" thickBot="1" x14ac:dyDescent="0.25">
      <c r="C239" s="55"/>
      <c r="D239" s="56">
        <v>46260</v>
      </c>
      <c r="E239" s="57" t="s">
        <v>292</v>
      </c>
      <c r="F239" s="91" t="s">
        <v>335</v>
      </c>
      <c r="G239" s="94"/>
      <c r="H239" s="92">
        <v>601800</v>
      </c>
      <c r="I239" s="40">
        <f t="shared" si="2"/>
        <v>-60678617.581800081</v>
      </c>
    </row>
    <row r="240" spans="3:9" s="6" customFormat="1" ht="30" thickTop="1" thickBot="1" x14ac:dyDescent="0.25">
      <c r="C240" s="55"/>
      <c r="D240" s="56">
        <v>46260</v>
      </c>
      <c r="E240" s="57" t="s">
        <v>293</v>
      </c>
      <c r="F240" s="91" t="s">
        <v>371</v>
      </c>
      <c r="G240" s="94"/>
      <c r="H240" s="92">
        <v>1414481.6</v>
      </c>
      <c r="I240" s="40">
        <f t="shared" si="2"/>
        <v>-62093099.181800082</v>
      </c>
    </row>
    <row r="241" spans="3:9" s="6" customFormat="1" ht="30" thickTop="1" thickBot="1" x14ac:dyDescent="0.25">
      <c r="C241" s="55"/>
      <c r="D241" s="56">
        <v>46260</v>
      </c>
      <c r="E241" s="57" t="s">
        <v>294</v>
      </c>
      <c r="F241" s="91" t="s">
        <v>15</v>
      </c>
      <c r="G241" s="94"/>
      <c r="H241" s="92">
        <v>1990</v>
      </c>
      <c r="I241" s="40">
        <f t="shared" si="2"/>
        <v>-62095089.181800082</v>
      </c>
    </row>
    <row r="242" spans="3:9" s="6" customFormat="1" ht="30" thickTop="1" thickBot="1" x14ac:dyDescent="0.25">
      <c r="C242" s="55"/>
      <c r="D242" s="56">
        <v>46260</v>
      </c>
      <c r="E242" s="57" t="s">
        <v>294</v>
      </c>
      <c r="F242" s="91" t="s">
        <v>401</v>
      </c>
      <c r="G242" s="94"/>
      <c r="H242" s="92">
        <v>44974</v>
      </c>
      <c r="I242" s="40">
        <f t="shared" si="2"/>
        <v>-62140063.181800082</v>
      </c>
    </row>
    <row r="243" spans="3:9" s="6" customFormat="1" ht="30" thickTop="1" thickBot="1" x14ac:dyDescent="0.25">
      <c r="C243" s="55"/>
      <c r="D243" s="56">
        <v>46260</v>
      </c>
      <c r="E243" s="57" t="s">
        <v>295</v>
      </c>
      <c r="F243" s="91" t="s">
        <v>87</v>
      </c>
      <c r="G243" s="94"/>
      <c r="H243" s="92">
        <v>128265</v>
      </c>
      <c r="I243" s="40">
        <f t="shared" si="2"/>
        <v>-62268328.181800082</v>
      </c>
    </row>
    <row r="244" spans="3:9" s="6" customFormat="1" ht="30" thickTop="1" thickBot="1" x14ac:dyDescent="0.25">
      <c r="C244" s="55"/>
      <c r="D244" s="56">
        <v>46260</v>
      </c>
      <c r="E244" s="57" t="s">
        <v>296</v>
      </c>
      <c r="F244" s="91" t="s">
        <v>15</v>
      </c>
      <c r="G244" s="94"/>
      <c r="H244" s="92">
        <v>1207.616</v>
      </c>
      <c r="I244" s="40">
        <f t="shared" si="2"/>
        <v>-62269535.797800079</v>
      </c>
    </row>
    <row r="245" spans="3:9" s="6" customFormat="1" ht="30" thickTop="1" thickBot="1" x14ac:dyDescent="0.25">
      <c r="C245" s="55"/>
      <c r="D245" s="56">
        <v>46260</v>
      </c>
      <c r="E245" s="57" t="s">
        <v>296</v>
      </c>
      <c r="F245" s="91" t="s">
        <v>402</v>
      </c>
      <c r="G245" s="94"/>
      <c r="H245" s="92">
        <v>27292.124000000003</v>
      </c>
      <c r="I245" s="40">
        <f t="shared" si="2"/>
        <v>-62296827.921800077</v>
      </c>
    </row>
    <row r="246" spans="3:9" s="6" customFormat="1" ht="30" thickTop="1" thickBot="1" x14ac:dyDescent="0.25">
      <c r="C246" s="55"/>
      <c r="D246" s="56">
        <v>46260</v>
      </c>
      <c r="E246" s="57" t="s">
        <v>297</v>
      </c>
      <c r="F246" s="91" t="s">
        <v>364</v>
      </c>
      <c r="G246" s="94"/>
      <c r="H246" s="92">
        <v>246764.98</v>
      </c>
      <c r="I246" s="40">
        <f t="shared" si="2"/>
        <v>-62543592.901800074</v>
      </c>
    </row>
    <row r="247" spans="3:9" s="6" customFormat="1" ht="30" thickTop="1" thickBot="1" x14ac:dyDescent="0.25">
      <c r="C247" s="55"/>
      <c r="D247" s="56">
        <v>46260</v>
      </c>
      <c r="E247" s="57" t="s">
        <v>298</v>
      </c>
      <c r="F247" s="91" t="s">
        <v>90</v>
      </c>
      <c r="G247" s="94"/>
      <c r="H247" s="92">
        <v>66600</v>
      </c>
      <c r="I247" s="40">
        <f t="shared" si="2"/>
        <v>-62610192.901800074</v>
      </c>
    </row>
    <row r="248" spans="3:9" s="6" customFormat="1" ht="30" thickTop="1" thickBot="1" x14ac:dyDescent="0.25">
      <c r="C248" s="55"/>
      <c r="D248" s="56">
        <v>46260</v>
      </c>
      <c r="E248" s="57" t="s">
        <v>299</v>
      </c>
      <c r="F248" s="91" t="s">
        <v>90</v>
      </c>
      <c r="G248" s="94"/>
      <c r="H248" s="92">
        <v>60300</v>
      </c>
      <c r="I248" s="40">
        <f t="shared" si="2"/>
        <v>-62670492.901800074</v>
      </c>
    </row>
    <row r="249" spans="3:9" s="6" customFormat="1" ht="30" thickTop="1" thickBot="1" x14ac:dyDescent="0.25">
      <c r="C249" s="55"/>
      <c r="D249" s="56">
        <v>46260</v>
      </c>
      <c r="E249" s="57" t="s">
        <v>300</v>
      </c>
      <c r="F249" s="91" t="s">
        <v>67</v>
      </c>
      <c r="G249" s="94"/>
      <c r="H249" s="92">
        <v>263379.63</v>
      </c>
      <c r="I249" s="40">
        <f t="shared" si="2"/>
        <v>-62933872.531800076</v>
      </c>
    </row>
    <row r="250" spans="3:9" s="6" customFormat="1" ht="30" thickTop="1" thickBot="1" x14ac:dyDescent="0.25">
      <c r="C250" s="55"/>
      <c r="D250" s="56">
        <v>46260</v>
      </c>
      <c r="E250" s="57" t="s">
        <v>301</v>
      </c>
      <c r="F250" s="91" t="s">
        <v>369</v>
      </c>
      <c r="G250" s="94"/>
      <c r="H250" s="92">
        <v>8466.26</v>
      </c>
      <c r="I250" s="40">
        <f t="shared" si="2"/>
        <v>-62942338.791800074</v>
      </c>
    </row>
    <row r="251" spans="3:9" s="6" customFormat="1" ht="30" thickTop="1" thickBot="1" x14ac:dyDescent="0.25">
      <c r="C251" s="55"/>
      <c r="D251" s="56">
        <v>46260</v>
      </c>
      <c r="E251" s="57" t="s">
        <v>302</v>
      </c>
      <c r="F251" s="91" t="s">
        <v>15</v>
      </c>
      <c r="G251" s="94"/>
      <c r="H251" s="92">
        <v>10535</v>
      </c>
      <c r="I251" s="40">
        <f t="shared" si="2"/>
        <v>-62952873.791800074</v>
      </c>
    </row>
    <row r="252" spans="3:9" s="6" customFormat="1" ht="30" thickTop="1" thickBot="1" x14ac:dyDescent="0.25">
      <c r="C252" s="55"/>
      <c r="D252" s="56">
        <v>46260</v>
      </c>
      <c r="E252" s="57" t="s">
        <v>302</v>
      </c>
      <c r="F252" s="91" t="s">
        <v>403</v>
      </c>
      <c r="G252" s="94"/>
      <c r="H252" s="92">
        <v>238091</v>
      </c>
      <c r="I252" s="40">
        <f t="shared" si="2"/>
        <v>-63190964.791800074</v>
      </c>
    </row>
    <row r="253" spans="3:9" s="6" customFormat="1" ht="30" thickTop="1" thickBot="1" x14ac:dyDescent="0.25">
      <c r="C253" s="55"/>
      <c r="D253" s="56">
        <v>46260</v>
      </c>
      <c r="E253" s="57" t="s">
        <v>303</v>
      </c>
      <c r="F253" s="91" t="s">
        <v>15</v>
      </c>
      <c r="G253" s="94"/>
      <c r="H253" s="92">
        <v>8016.73</v>
      </c>
      <c r="I253" s="40">
        <f t="shared" si="2"/>
        <v>-63198981.521800071</v>
      </c>
    </row>
    <row r="254" spans="3:9" s="6" customFormat="1" ht="30" thickTop="1" thickBot="1" x14ac:dyDescent="0.25">
      <c r="C254" s="55"/>
      <c r="D254" s="56">
        <v>46260</v>
      </c>
      <c r="E254" s="57" t="s">
        <v>303</v>
      </c>
      <c r="F254" s="91" t="s">
        <v>385</v>
      </c>
      <c r="G254" s="94"/>
      <c r="H254" s="92">
        <v>152317.76999999999</v>
      </c>
      <c r="I254" s="40">
        <f t="shared" si="2"/>
        <v>-63351299.291800074</v>
      </c>
    </row>
    <row r="255" spans="3:9" s="6" customFormat="1" ht="30" thickTop="1" thickBot="1" x14ac:dyDescent="0.25">
      <c r="C255" s="55"/>
      <c r="D255" s="56">
        <v>46260</v>
      </c>
      <c r="E255" s="57" t="s">
        <v>304</v>
      </c>
      <c r="F255" s="91" t="s">
        <v>371</v>
      </c>
      <c r="G255" s="94"/>
      <c r="H255" s="92">
        <v>250000</v>
      </c>
      <c r="I255" s="40">
        <f t="shared" si="2"/>
        <v>-63601299.291800074</v>
      </c>
    </row>
    <row r="256" spans="3:9" s="6" customFormat="1" ht="30" thickTop="1" thickBot="1" x14ac:dyDescent="0.25">
      <c r="C256" s="55"/>
      <c r="D256" s="56">
        <v>46260</v>
      </c>
      <c r="E256" s="57" t="s">
        <v>305</v>
      </c>
      <c r="F256" s="91" t="s">
        <v>341</v>
      </c>
      <c r="G256" s="94"/>
      <c r="H256" s="92">
        <v>16340</v>
      </c>
      <c r="I256" s="40">
        <f t="shared" si="2"/>
        <v>-63617639.291800074</v>
      </c>
    </row>
    <row r="257" spans="3:9" s="6" customFormat="1" ht="30" thickTop="1" thickBot="1" x14ac:dyDescent="0.25">
      <c r="C257" s="55"/>
      <c r="D257" s="56">
        <v>46261</v>
      </c>
      <c r="E257" s="57"/>
      <c r="F257" s="91" t="s">
        <v>21</v>
      </c>
      <c r="G257" s="94">
        <v>6540046.1600000001</v>
      </c>
      <c r="H257" s="92"/>
      <c r="I257" s="40">
        <f t="shared" si="2"/>
        <v>-57077593.13180007</v>
      </c>
    </row>
    <row r="258" spans="3:9" s="6" customFormat="1" ht="30" thickTop="1" thickBot="1" x14ac:dyDescent="0.25">
      <c r="C258" s="55"/>
      <c r="D258" s="56">
        <v>46261</v>
      </c>
      <c r="E258" s="57" t="s">
        <v>306</v>
      </c>
      <c r="F258" s="91" t="s">
        <v>15</v>
      </c>
      <c r="G258" s="94"/>
      <c r="H258" s="92">
        <v>600.75</v>
      </c>
      <c r="I258" s="40">
        <f t="shared" si="2"/>
        <v>-57078193.88180007</v>
      </c>
    </row>
    <row r="259" spans="3:9" s="6" customFormat="1" ht="30" thickTop="1" thickBot="1" x14ac:dyDescent="0.25">
      <c r="C259" s="55"/>
      <c r="D259" s="56">
        <v>46261</v>
      </c>
      <c r="E259" s="57" t="s">
        <v>306</v>
      </c>
      <c r="F259" s="91" t="s">
        <v>95</v>
      </c>
      <c r="G259" s="94"/>
      <c r="H259" s="92">
        <v>145949.25</v>
      </c>
      <c r="I259" s="40">
        <f t="shared" si="2"/>
        <v>-57224143.13180007</v>
      </c>
    </row>
    <row r="260" spans="3:9" s="6" customFormat="1" ht="30" thickTop="1" thickBot="1" x14ac:dyDescent="0.25">
      <c r="C260" s="55"/>
      <c r="D260" s="56">
        <v>46261</v>
      </c>
      <c r="E260" s="57" t="s">
        <v>307</v>
      </c>
      <c r="F260" s="91" t="s">
        <v>404</v>
      </c>
      <c r="G260" s="94"/>
      <c r="H260" s="92">
        <v>29055</v>
      </c>
      <c r="I260" s="40">
        <f t="shared" si="2"/>
        <v>-57253198.13180007</v>
      </c>
    </row>
    <row r="261" spans="3:9" s="6" customFormat="1" ht="30" thickTop="1" thickBot="1" x14ac:dyDescent="0.25">
      <c r="C261" s="55"/>
      <c r="D261" s="56">
        <v>46261</v>
      </c>
      <c r="E261" s="57" t="s">
        <v>308</v>
      </c>
      <c r="F261" s="91" t="s">
        <v>405</v>
      </c>
      <c r="G261" s="94"/>
      <c r="H261" s="92">
        <v>3658</v>
      </c>
      <c r="I261" s="40">
        <f t="shared" si="2"/>
        <v>-57256856.13180007</v>
      </c>
    </row>
    <row r="262" spans="3:9" s="6" customFormat="1" ht="30" thickTop="1" thickBot="1" x14ac:dyDescent="0.25">
      <c r="C262" s="55"/>
      <c r="D262" s="56">
        <v>46261</v>
      </c>
      <c r="E262" s="57" t="s">
        <v>309</v>
      </c>
      <c r="F262" s="91" t="s">
        <v>15</v>
      </c>
      <c r="G262" s="94"/>
      <c r="H262" s="92">
        <v>10150.151</v>
      </c>
      <c r="I262" s="40">
        <f t="shared" si="2"/>
        <v>-57267006.282800071</v>
      </c>
    </row>
    <row r="263" spans="3:9" s="6" customFormat="1" ht="30" thickTop="1" thickBot="1" x14ac:dyDescent="0.25">
      <c r="C263" s="55"/>
      <c r="D263" s="56">
        <v>46261</v>
      </c>
      <c r="E263" s="57" t="s">
        <v>309</v>
      </c>
      <c r="F263" s="91" t="s">
        <v>364</v>
      </c>
      <c r="G263" s="94"/>
      <c r="H263" s="92">
        <v>229393.40899999999</v>
      </c>
      <c r="I263" s="40">
        <f t="shared" si="2"/>
        <v>-57496399.691800073</v>
      </c>
    </row>
    <row r="264" spans="3:9" s="6" customFormat="1" ht="30" thickTop="1" thickBot="1" x14ac:dyDescent="0.25">
      <c r="C264" s="55"/>
      <c r="D264" s="56">
        <v>46261</v>
      </c>
      <c r="E264" s="57" t="s">
        <v>310</v>
      </c>
      <c r="F264" s="91" t="s">
        <v>15</v>
      </c>
      <c r="G264" s="94"/>
      <c r="H264" s="92">
        <v>38780.7045</v>
      </c>
      <c r="I264" s="40">
        <f t="shared" si="2"/>
        <v>-57535180.39630007</v>
      </c>
    </row>
    <row r="265" spans="3:9" s="6" customFormat="1" ht="30" thickTop="1" thickBot="1" x14ac:dyDescent="0.25">
      <c r="C265" s="55"/>
      <c r="D265" s="56">
        <v>46261</v>
      </c>
      <c r="E265" s="57" t="s">
        <v>310</v>
      </c>
      <c r="F265" s="91" t="s">
        <v>406</v>
      </c>
      <c r="G265" s="94"/>
      <c r="H265" s="92">
        <v>876443.9155</v>
      </c>
      <c r="I265" s="40">
        <f t="shared" si="2"/>
        <v>-58411624.31180007</v>
      </c>
    </row>
    <row r="266" spans="3:9" s="6" customFormat="1" ht="30" thickTop="1" thickBot="1" x14ac:dyDescent="0.25">
      <c r="C266" s="55"/>
      <c r="D266" s="56">
        <v>46261</v>
      </c>
      <c r="E266" s="57" t="s">
        <v>311</v>
      </c>
      <c r="F266" s="91" t="s">
        <v>336</v>
      </c>
      <c r="G266" s="94"/>
      <c r="H266" s="92">
        <v>98750</v>
      </c>
      <c r="I266" s="40">
        <f t="shared" si="2"/>
        <v>-58510374.31180007</v>
      </c>
    </row>
    <row r="267" spans="3:9" s="6" customFormat="1" ht="30" thickTop="1" thickBot="1" x14ac:dyDescent="0.25">
      <c r="C267" s="55"/>
      <c r="D267" s="56">
        <v>46261</v>
      </c>
      <c r="E267" s="57" t="s">
        <v>312</v>
      </c>
      <c r="F267" s="91" t="s">
        <v>336</v>
      </c>
      <c r="G267" s="94"/>
      <c r="H267" s="92">
        <v>205231.23</v>
      </c>
      <c r="I267" s="40">
        <f t="shared" si="2"/>
        <v>-58715605.541800067</v>
      </c>
    </row>
    <row r="268" spans="3:9" s="6" customFormat="1" ht="30" thickTop="1" thickBot="1" x14ac:dyDescent="0.25">
      <c r="C268" s="55"/>
      <c r="D268" s="56">
        <v>46262</v>
      </c>
      <c r="E268" s="57"/>
      <c r="F268" s="91" t="s">
        <v>21</v>
      </c>
      <c r="G268" s="94">
        <v>9596702.3800000008</v>
      </c>
      <c r="H268" s="92"/>
      <c r="I268" s="40">
        <f t="shared" si="2"/>
        <v>-49118903.161800064</v>
      </c>
    </row>
    <row r="269" spans="3:9" s="6" customFormat="1" ht="30" thickTop="1" thickBot="1" x14ac:dyDescent="0.25">
      <c r="C269" s="55"/>
      <c r="D269" s="56">
        <v>46262</v>
      </c>
      <c r="E269" s="57" t="s">
        <v>313</v>
      </c>
      <c r="F269" s="91" t="s">
        <v>336</v>
      </c>
      <c r="G269" s="94"/>
      <c r="H269" s="92">
        <v>37888.6</v>
      </c>
      <c r="I269" s="40">
        <f t="shared" si="2"/>
        <v>-49156791.761800066</v>
      </c>
    </row>
    <row r="270" spans="3:9" s="6" customFormat="1" ht="30" thickTop="1" thickBot="1" x14ac:dyDescent="0.25">
      <c r="C270" s="55"/>
      <c r="D270" s="56">
        <v>46262</v>
      </c>
      <c r="E270" s="57" t="s">
        <v>314</v>
      </c>
      <c r="F270" s="91" t="s">
        <v>15</v>
      </c>
      <c r="G270" s="94"/>
      <c r="H270" s="92">
        <v>8284.5</v>
      </c>
      <c r="I270" s="40">
        <f t="shared" si="2"/>
        <v>-49165076.261800066</v>
      </c>
    </row>
    <row r="271" spans="3:9" s="6" customFormat="1" ht="30" thickTop="1" thickBot="1" x14ac:dyDescent="0.25">
      <c r="C271" s="55"/>
      <c r="D271" s="56">
        <v>46262</v>
      </c>
      <c r="E271" s="57" t="s">
        <v>314</v>
      </c>
      <c r="F271" s="91" t="s">
        <v>340</v>
      </c>
      <c r="G271" s="94"/>
      <c r="H271" s="92">
        <v>157405.5</v>
      </c>
      <c r="I271" s="40">
        <f t="shared" si="2"/>
        <v>-49322481.761800066</v>
      </c>
    </row>
    <row r="272" spans="3:9" s="6" customFormat="1" ht="30" thickTop="1" thickBot="1" x14ac:dyDescent="0.25">
      <c r="C272" s="55"/>
      <c r="D272" s="56">
        <v>46262</v>
      </c>
      <c r="E272" s="57" t="s">
        <v>315</v>
      </c>
      <c r="F272" s="91" t="s">
        <v>15</v>
      </c>
      <c r="G272" s="94"/>
      <c r="H272" s="92">
        <v>64991.600000000006</v>
      </c>
      <c r="I272" s="40">
        <f t="shared" si="2"/>
        <v>-49387473.361800067</v>
      </c>
    </row>
    <row r="273" spans="3:9" s="6" customFormat="1" ht="30" thickTop="1" thickBot="1" x14ac:dyDescent="0.25">
      <c r="C273" s="55"/>
      <c r="D273" s="56">
        <v>46262</v>
      </c>
      <c r="E273" s="57" t="s">
        <v>315</v>
      </c>
      <c r="F273" s="91" t="s">
        <v>393</v>
      </c>
      <c r="G273" s="94"/>
      <c r="H273" s="92">
        <v>1468810.16</v>
      </c>
      <c r="I273" s="40">
        <f t="shared" si="2"/>
        <v>-50856283.521800064</v>
      </c>
    </row>
    <row r="274" spans="3:9" s="6" customFormat="1" ht="30" thickTop="1" thickBot="1" x14ac:dyDescent="0.25">
      <c r="C274" s="55"/>
      <c r="D274" s="56">
        <v>46262</v>
      </c>
      <c r="E274" s="57" t="s">
        <v>316</v>
      </c>
      <c r="F274" s="91" t="s">
        <v>364</v>
      </c>
      <c r="G274" s="94"/>
      <c r="H274" s="92">
        <v>431625.12</v>
      </c>
      <c r="I274" s="40">
        <f t="shared" si="2"/>
        <v>-51287908.641800061</v>
      </c>
    </row>
    <row r="275" spans="3:9" s="6" customFormat="1" ht="30" thickTop="1" thickBot="1" x14ac:dyDescent="0.25">
      <c r="C275" s="55"/>
      <c r="D275" s="56">
        <v>46262</v>
      </c>
      <c r="E275" s="57" t="s">
        <v>317</v>
      </c>
      <c r="F275" s="91" t="s">
        <v>75</v>
      </c>
      <c r="G275" s="94"/>
      <c r="H275" s="92">
        <v>2211084</v>
      </c>
      <c r="I275" s="40">
        <f t="shared" si="2"/>
        <v>-53498992.641800061</v>
      </c>
    </row>
    <row r="276" spans="3:9" s="6" customFormat="1" ht="30" thickTop="1" thickBot="1" x14ac:dyDescent="0.25">
      <c r="C276" s="55"/>
      <c r="D276" s="56">
        <v>46262</v>
      </c>
      <c r="E276" s="57" t="s">
        <v>318</v>
      </c>
      <c r="F276" s="91" t="s">
        <v>72</v>
      </c>
      <c r="G276" s="94"/>
      <c r="H276" s="92">
        <v>132900</v>
      </c>
      <c r="I276" s="40">
        <f t="shared" si="2"/>
        <v>-53631892.641800061</v>
      </c>
    </row>
    <row r="277" spans="3:9" s="6" customFormat="1" ht="30" thickTop="1" thickBot="1" x14ac:dyDescent="0.25">
      <c r="C277" s="55"/>
      <c r="D277" s="56">
        <v>46262</v>
      </c>
      <c r="E277" s="57" t="s">
        <v>319</v>
      </c>
      <c r="F277" s="91" t="s">
        <v>368</v>
      </c>
      <c r="G277" s="94"/>
      <c r="H277" s="92">
        <v>18990400</v>
      </c>
      <c r="I277" s="40">
        <f t="shared" si="2"/>
        <v>-72622292.641800061</v>
      </c>
    </row>
    <row r="278" spans="3:9" s="6" customFormat="1" ht="30" thickTop="1" thickBot="1" x14ac:dyDescent="0.25">
      <c r="C278" s="55"/>
      <c r="D278" s="56">
        <v>46265</v>
      </c>
      <c r="E278" s="57"/>
      <c r="F278" s="91" t="s">
        <v>21</v>
      </c>
      <c r="G278" s="94">
        <v>2345261.7000000002</v>
      </c>
      <c r="H278" s="92"/>
      <c r="I278" s="40">
        <f t="shared" si="2"/>
        <v>-70277030.941800058</v>
      </c>
    </row>
    <row r="279" spans="3:9" s="6" customFormat="1" ht="30" thickTop="1" thickBot="1" x14ac:dyDescent="0.25">
      <c r="C279" s="55"/>
      <c r="D279" s="56">
        <v>46265</v>
      </c>
      <c r="E279" s="57" t="s">
        <v>320</v>
      </c>
      <c r="F279" s="91" t="s">
        <v>92</v>
      </c>
      <c r="G279" s="94"/>
      <c r="H279" s="92">
        <v>297072</v>
      </c>
      <c r="I279" s="40">
        <f t="shared" si="2"/>
        <v>-70574102.941800058</v>
      </c>
    </row>
    <row r="280" spans="3:9" s="6" customFormat="1" ht="30" thickTop="1" thickBot="1" x14ac:dyDescent="0.25">
      <c r="C280" s="55"/>
      <c r="D280" s="56">
        <v>46265</v>
      </c>
      <c r="E280" s="57" t="s">
        <v>321</v>
      </c>
      <c r="F280" s="91" t="s">
        <v>370</v>
      </c>
      <c r="G280" s="94"/>
      <c r="H280" s="92">
        <v>558800</v>
      </c>
      <c r="I280" s="40">
        <f t="shared" si="2"/>
        <v>-71132902.941800058</v>
      </c>
    </row>
    <row r="281" spans="3:9" s="6" customFormat="1" ht="30" thickTop="1" thickBot="1" x14ac:dyDescent="0.25">
      <c r="C281" s="55"/>
      <c r="D281" s="56">
        <v>46265</v>
      </c>
      <c r="E281" s="57" t="s">
        <v>322</v>
      </c>
      <c r="F281" s="91" t="s">
        <v>407</v>
      </c>
      <c r="G281" s="94"/>
      <c r="H281" s="92">
        <v>249000</v>
      </c>
      <c r="I281" s="40">
        <f t="shared" si="2"/>
        <v>-71381902.941800058</v>
      </c>
    </row>
    <row r="282" spans="3:9" s="6" customFormat="1" ht="30" thickTop="1" thickBot="1" x14ac:dyDescent="0.25">
      <c r="C282" s="55"/>
      <c r="D282" s="56">
        <v>46265</v>
      </c>
      <c r="E282" s="57" t="s">
        <v>323</v>
      </c>
      <c r="F282" s="91" t="s">
        <v>408</v>
      </c>
      <c r="G282" s="94"/>
      <c r="H282" s="92">
        <v>653130</v>
      </c>
      <c r="I282" s="40">
        <f t="shared" si="2"/>
        <v>-72035032.941800058</v>
      </c>
    </row>
    <row r="283" spans="3:9" s="6" customFormat="1" ht="30" thickTop="1" thickBot="1" x14ac:dyDescent="0.25">
      <c r="C283" s="55"/>
      <c r="D283" s="56">
        <v>46265</v>
      </c>
      <c r="E283" s="57" t="s">
        <v>324</v>
      </c>
      <c r="F283" s="91" t="s">
        <v>376</v>
      </c>
      <c r="G283" s="94"/>
      <c r="H283" s="92">
        <v>105000</v>
      </c>
      <c r="I283" s="40">
        <f t="shared" si="2"/>
        <v>-72140032.941800058</v>
      </c>
    </row>
    <row r="284" spans="3:9" s="6" customFormat="1" ht="30" thickTop="1" thickBot="1" x14ac:dyDescent="0.25">
      <c r="C284" s="55"/>
      <c r="D284" s="56">
        <v>46265</v>
      </c>
      <c r="E284" s="57" t="s">
        <v>325</v>
      </c>
      <c r="F284" s="91" t="s">
        <v>15</v>
      </c>
      <c r="G284" s="94"/>
      <c r="H284" s="92">
        <v>11082.5</v>
      </c>
      <c r="I284" s="40">
        <f t="shared" si="2"/>
        <v>-72151115.441800058</v>
      </c>
    </row>
    <row r="285" spans="3:9" s="6" customFormat="1" ht="30" thickTop="1" thickBot="1" x14ac:dyDescent="0.25">
      <c r="C285" s="55"/>
      <c r="D285" s="56">
        <v>46265</v>
      </c>
      <c r="E285" s="57" t="s">
        <v>325</v>
      </c>
      <c r="F285" s="91" t="s">
        <v>409</v>
      </c>
      <c r="G285" s="94"/>
      <c r="H285" s="92">
        <v>250464.5</v>
      </c>
      <c r="I285" s="40">
        <f t="shared" si="2"/>
        <v>-72401579.941800058</v>
      </c>
    </row>
    <row r="286" spans="3:9" s="6" customFormat="1" ht="30" thickTop="1" thickBot="1" x14ac:dyDescent="0.25">
      <c r="C286" s="55"/>
      <c r="D286" s="56">
        <v>46265</v>
      </c>
      <c r="E286" s="57" t="s">
        <v>326</v>
      </c>
      <c r="F286" s="91" t="s">
        <v>92</v>
      </c>
      <c r="G286" s="94"/>
      <c r="H286" s="92">
        <v>2125624.5499999998</v>
      </c>
      <c r="I286" s="40">
        <f t="shared" si="2"/>
        <v>-74527204.491800055</v>
      </c>
    </row>
    <row r="287" spans="3:9" s="6" customFormat="1" ht="30" thickTop="1" thickBot="1" x14ac:dyDescent="0.25">
      <c r="C287" s="55"/>
      <c r="D287" s="56">
        <v>46265</v>
      </c>
      <c r="E287" s="57" t="s">
        <v>327</v>
      </c>
      <c r="F287" s="91" t="s">
        <v>371</v>
      </c>
      <c r="G287" s="94"/>
      <c r="H287" s="92">
        <v>1289353.01</v>
      </c>
      <c r="I287" s="40">
        <f t="shared" si="2"/>
        <v>-75816557.50180006</v>
      </c>
    </row>
    <row r="288" spans="3:9" s="6" customFormat="1" ht="101.25" thickTop="1" thickBot="1" x14ac:dyDescent="0.25">
      <c r="C288" s="55"/>
      <c r="D288" s="56">
        <v>46265</v>
      </c>
      <c r="E288" s="57"/>
      <c r="F288" s="91" t="s">
        <v>410</v>
      </c>
      <c r="G288" s="94">
        <v>21240</v>
      </c>
      <c r="H288" s="92"/>
      <c r="I288" s="40">
        <f t="shared" si="2"/>
        <v>-75795317.50180006</v>
      </c>
    </row>
    <row r="289" spans="3:95" s="6" customFormat="1" ht="87" thickTop="1" thickBot="1" x14ac:dyDescent="0.25">
      <c r="C289" s="55"/>
      <c r="D289" s="56">
        <v>46265</v>
      </c>
      <c r="E289" s="57"/>
      <c r="F289" s="91" t="s">
        <v>411</v>
      </c>
      <c r="G289" s="94">
        <v>90000</v>
      </c>
      <c r="H289" s="92"/>
      <c r="I289" s="40">
        <f t="shared" si="2"/>
        <v>-75705317.50180006</v>
      </c>
    </row>
    <row r="290" spans="3:95" s="6" customFormat="1" ht="101.25" thickTop="1" thickBot="1" x14ac:dyDescent="0.25">
      <c r="C290" s="55"/>
      <c r="D290" s="56">
        <v>46265</v>
      </c>
      <c r="E290" s="57"/>
      <c r="F290" s="91" t="s">
        <v>412</v>
      </c>
      <c r="G290" s="94">
        <v>91332</v>
      </c>
      <c r="H290" s="92"/>
      <c r="I290" s="40">
        <f t="shared" si="2"/>
        <v>-75613985.50180006</v>
      </c>
    </row>
    <row r="291" spans="3:95" s="6" customFormat="1" ht="72.75" thickTop="1" thickBot="1" x14ac:dyDescent="0.25">
      <c r="C291" s="55"/>
      <c r="D291" s="56">
        <v>46265</v>
      </c>
      <c r="E291" s="57"/>
      <c r="F291" s="91" t="s">
        <v>413</v>
      </c>
      <c r="G291" s="94">
        <v>80400</v>
      </c>
      <c r="H291" s="92"/>
      <c r="I291" s="40">
        <f t="shared" si="2"/>
        <v>-75533585.50180006</v>
      </c>
    </row>
    <row r="292" spans="3:95" s="6" customFormat="1" ht="72.75" thickTop="1" thickBot="1" x14ac:dyDescent="0.25">
      <c r="C292" s="55"/>
      <c r="D292" s="56">
        <v>46265</v>
      </c>
      <c r="E292" s="57"/>
      <c r="F292" s="91" t="s">
        <v>414</v>
      </c>
      <c r="G292" s="94">
        <v>60510</v>
      </c>
      <c r="H292" s="92"/>
      <c r="I292" s="40">
        <f t="shared" si="2"/>
        <v>-75473075.50180006</v>
      </c>
    </row>
    <row r="293" spans="3:95" s="6" customFormat="1" ht="87" thickTop="1" thickBot="1" x14ac:dyDescent="0.25">
      <c r="C293" s="55"/>
      <c r="D293" s="56">
        <v>46265</v>
      </c>
      <c r="E293" s="57"/>
      <c r="F293" s="91" t="s">
        <v>415</v>
      </c>
      <c r="G293" s="94">
        <v>315699.62</v>
      </c>
      <c r="H293" s="92"/>
      <c r="I293" s="40">
        <f t="shared" si="2"/>
        <v>-75157375.881800056</v>
      </c>
    </row>
    <row r="294" spans="3:95" s="6" customFormat="1" ht="30" thickTop="1" thickBot="1" x14ac:dyDescent="0.25">
      <c r="C294" s="55"/>
      <c r="D294" s="56">
        <v>46051</v>
      </c>
      <c r="E294" s="57" t="s">
        <v>328</v>
      </c>
      <c r="F294" s="91" t="s">
        <v>15</v>
      </c>
      <c r="G294" s="94"/>
      <c r="H294" s="92">
        <v>1863.4</v>
      </c>
      <c r="I294" s="40">
        <f t="shared" si="2"/>
        <v>-75159239.281800061</v>
      </c>
    </row>
    <row r="295" spans="3:95" s="6" customFormat="1" ht="18" thickTop="1" thickBot="1" x14ac:dyDescent="0.25">
      <c r="C295" s="55"/>
      <c r="D295" s="56">
        <v>46051</v>
      </c>
      <c r="E295" s="57" t="s">
        <v>328</v>
      </c>
      <c r="F295" s="91" t="s">
        <v>416</v>
      </c>
      <c r="G295" s="94"/>
      <c r="H295" s="92">
        <v>42112.84</v>
      </c>
      <c r="I295" s="40">
        <f t="shared" si="2"/>
        <v>-75201352.121800065</v>
      </c>
    </row>
    <row r="296" spans="3:95" s="6" customFormat="1" ht="18" thickTop="1" thickBot="1" x14ac:dyDescent="0.25">
      <c r="C296" s="55"/>
      <c r="D296" s="56">
        <v>46225</v>
      </c>
      <c r="E296" s="57" t="s">
        <v>71</v>
      </c>
      <c r="F296" s="91" t="s">
        <v>91</v>
      </c>
      <c r="G296" s="94"/>
      <c r="H296" s="92">
        <v>1710</v>
      </c>
      <c r="I296" s="40">
        <f t="shared" si="2"/>
        <v>-75203062.121800065</v>
      </c>
    </row>
    <row r="297" spans="3:95" s="6" customFormat="1" ht="18" thickTop="1" thickBot="1" x14ac:dyDescent="0.25">
      <c r="C297" s="55"/>
      <c r="D297" s="56"/>
      <c r="E297" s="57"/>
      <c r="F297" s="91"/>
      <c r="G297" s="94"/>
      <c r="H297" s="92"/>
      <c r="I297" s="40">
        <f t="shared" si="2"/>
        <v>-75203062.121800065</v>
      </c>
    </row>
    <row r="298" spans="3:95" s="6" customFormat="1" ht="18" hidden="1" thickTop="1" thickBot="1" x14ac:dyDescent="0.25">
      <c r="C298" s="55"/>
      <c r="D298" s="56"/>
      <c r="E298" s="57"/>
      <c r="F298" s="91"/>
      <c r="G298" s="94"/>
      <c r="H298" s="92"/>
      <c r="I298" s="40">
        <f t="shared" si="2"/>
        <v>-75203062.121800065</v>
      </c>
    </row>
    <row r="299" spans="3:95" s="6" customFormat="1" ht="18" hidden="1" thickTop="1" thickBot="1" x14ac:dyDescent="0.25">
      <c r="C299" s="55"/>
      <c r="D299" s="56"/>
      <c r="E299" s="57"/>
      <c r="F299" s="91"/>
      <c r="G299" s="94"/>
      <c r="H299" s="92"/>
      <c r="I299" s="40">
        <f t="shared" si="2"/>
        <v>-75203062.121800065</v>
      </c>
    </row>
    <row r="300" spans="3:95" s="6" customFormat="1" ht="18" hidden="1" thickTop="1" thickBot="1" x14ac:dyDescent="0.25">
      <c r="C300" s="55"/>
      <c r="D300" s="56"/>
      <c r="E300" s="60"/>
      <c r="F300" s="58"/>
      <c r="G300" s="72"/>
      <c r="H300" s="59"/>
      <c r="I300" s="40">
        <f t="shared" si="2"/>
        <v>-75203062.121800065</v>
      </c>
    </row>
    <row r="301" spans="3:95" s="11" customFormat="1" ht="18" thickTop="1" thickBot="1" x14ac:dyDescent="0.25">
      <c r="C301" s="223" t="s">
        <v>8</v>
      </c>
      <c r="D301" s="224"/>
      <c r="E301" s="224"/>
      <c r="F301" s="224"/>
      <c r="G301" s="81">
        <f>SUM(G15:G300)</f>
        <v>92358352.670000002</v>
      </c>
      <c r="H301" s="81">
        <f>SUM(H15:H300)</f>
        <v>100091361.83</v>
      </c>
      <c r="I301" s="82">
        <f>+I14+G301-H301</f>
        <v>-75203062.12180008</v>
      </c>
      <c r="J301" s="24">
        <f>+I301-'[1]CTA. RECOLECTORA AUXILIAR 3001'!$J$1976</f>
        <v>0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</row>
    <row r="302" spans="3:95" s="11" customFormat="1" ht="17.25" thickTop="1" x14ac:dyDescent="0.2">
      <c r="C302" s="120"/>
      <c r="D302" s="120"/>
      <c r="E302" s="120"/>
      <c r="F302" s="120"/>
      <c r="G302" s="121"/>
      <c r="H302" s="121"/>
      <c r="I302" s="80"/>
      <c r="J302" s="24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</row>
    <row r="303" spans="3:95" s="11" customFormat="1" ht="16.5" x14ac:dyDescent="0.2">
      <c r="C303" s="120"/>
      <c r="D303" s="120"/>
      <c r="E303" s="120"/>
      <c r="F303" s="120"/>
      <c r="G303" s="121"/>
      <c r="H303" s="121"/>
      <c r="I303" s="80"/>
      <c r="J303" s="24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</row>
    <row r="304" spans="3:95" s="11" customFormat="1" ht="16.5" x14ac:dyDescent="0.2">
      <c r="C304" s="5"/>
      <c r="D304" s="5"/>
      <c r="E304" s="73" t="s">
        <v>32</v>
      </c>
      <c r="F304" s="74"/>
      <c r="G304" s="8" t="s">
        <v>39</v>
      </c>
      <c r="H304" s="74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</row>
    <row r="305" spans="3:95" s="11" customFormat="1" ht="16.5" x14ac:dyDescent="0.2">
      <c r="C305" s="5"/>
      <c r="D305" s="5"/>
      <c r="E305" s="73" t="s">
        <v>27</v>
      </c>
      <c r="F305" s="74"/>
      <c r="G305" s="8"/>
      <c r="H305" s="73" t="s">
        <v>28</v>
      </c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</row>
    <row r="306" spans="3:95" s="11" customFormat="1" ht="16.5" x14ac:dyDescent="0.2">
      <c r="C306" s="5"/>
      <c r="D306" s="5"/>
      <c r="E306" s="73" t="s">
        <v>29</v>
      </c>
      <c r="F306" s="74"/>
      <c r="G306" s="8"/>
      <c r="H306" s="73" t="s">
        <v>60</v>
      </c>
      <c r="J306" s="22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</row>
    <row r="307" spans="3:95" s="11" customFormat="1" ht="16.5" x14ac:dyDescent="0.2">
      <c r="C307" s="5"/>
      <c r="D307" s="5"/>
      <c r="E307" s="73" t="s">
        <v>30</v>
      </c>
      <c r="F307" s="74"/>
      <c r="G307" s="8"/>
      <c r="H307" s="73" t="s">
        <v>61</v>
      </c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</row>
    <row r="308" spans="3:95" s="11" customFormat="1" ht="16.5" x14ac:dyDescent="0.2">
      <c r="C308" s="5"/>
      <c r="D308" s="5"/>
      <c r="E308" s="73"/>
      <c r="F308" s="74"/>
      <c r="G308" s="73"/>
      <c r="H308" s="8"/>
      <c r="I308" s="8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</row>
    <row r="309" spans="3:95" s="11" customFormat="1" ht="16.5" x14ac:dyDescent="0.2">
      <c r="C309" s="5"/>
      <c r="D309" s="5"/>
      <c r="E309" s="75"/>
      <c r="F309" s="96"/>
      <c r="G309" s="74"/>
      <c r="H309" s="8"/>
      <c r="I309" s="8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</row>
    <row r="310" spans="3:95" s="11" customFormat="1" ht="16.5" x14ac:dyDescent="0.2">
      <c r="C310" s="5"/>
      <c r="D310" s="5"/>
      <c r="E310" s="75"/>
      <c r="F310" s="73" t="s">
        <v>31</v>
      </c>
      <c r="G310" s="74"/>
      <c r="H310" s="8"/>
      <c r="I310" s="8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</row>
    <row r="311" spans="3:95" s="11" customFormat="1" ht="18" x14ac:dyDescent="0.25">
      <c r="C311" s="19"/>
      <c r="D311" s="5"/>
      <c r="E311" s="75"/>
      <c r="F311" s="73" t="s">
        <v>50</v>
      </c>
      <c r="G311" s="74"/>
      <c r="H311" s="8"/>
      <c r="I311" s="17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</row>
    <row r="312" spans="3:95" s="11" customFormat="1" ht="18" x14ac:dyDescent="0.2">
      <c r="C312" s="18"/>
      <c r="D312" s="5"/>
      <c r="E312" s="75"/>
      <c r="F312" s="73" t="s">
        <v>40</v>
      </c>
      <c r="G312" s="74"/>
      <c r="H312" s="8"/>
      <c r="I312" s="20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</row>
    <row r="313" spans="3:95" s="11" customFormat="1" ht="18" x14ac:dyDescent="0.2">
      <c r="C313" s="18"/>
      <c r="D313" s="5"/>
      <c r="E313" s="75"/>
      <c r="G313" s="74"/>
      <c r="H313" s="8"/>
      <c r="I313" s="20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</row>
    <row r="314" spans="3:95" s="11" customFormat="1" ht="16.5" x14ac:dyDescent="0.2">
      <c r="C314" s="5"/>
      <c r="D314" s="5"/>
      <c r="E314" s="75"/>
      <c r="F314" s="74"/>
      <c r="G314" s="74"/>
      <c r="H314" s="8"/>
      <c r="I314" s="4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</row>
    <row r="315" spans="3:95" s="11" customFormat="1" ht="20.25" x14ac:dyDescent="0.2">
      <c r="C315" s="222"/>
      <c r="D315" s="222"/>
      <c r="E315" s="222"/>
      <c r="F315" s="222"/>
      <c r="G315" s="222"/>
      <c r="H315" s="222"/>
      <c r="I315" s="222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</row>
    <row r="316" spans="3:95" s="11" customFormat="1" ht="20.25" x14ac:dyDescent="0.2">
      <c r="C316" s="222"/>
      <c r="D316" s="222"/>
      <c r="E316" s="222"/>
      <c r="F316" s="222"/>
      <c r="G316" s="222"/>
      <c r="H316" s="222"/>
      <c r="I316" s="222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</row>
    <row r="317" spans="3:95" s="11" customFormat="1" ht="20.25" x14ac:dyDescent="0.2">
      <c r="C317" s="222"/>
      <c r="D317" s="222"/>
      <c r="E317" s="222"/>
      <c r="F317" s="222"/>
      <c r="G317" s="222"/>
      <c r="H317" s="222"/>
      <c r="I317" s="222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</row>
    <row r="318" spans="3:95" s="11" customFormat="1" ht="20.25" x14ac:dyDescent="0.2">
      <c r="C318" s="222"/>
      <c r="D318" s="222"/>
      <c r="E318" s="222"/>
      <c r="F318" s="222"/>
      <c r="G318" s="222"/>
      <c r="H318" s="222"/>
      <c r="I318" s="222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</row>
    <row r="319" spans="3:95" s="11" customFormat="1" x14ac:dyDescent="0.2">
      <c r="C319" s="9"/>
      <c r="D319" s="9"/>
      <c r="E319" s="163"/>
      <c r="F319" s="9"/>
      <c r="G319" s="9"/>
      <c r="H319" s="9"/>
      <c r="I319" s="9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</row>
    <row r="320" spans="3:95" s="11" customFormat="1" x14ac:dyDescent="0.2">
      <c r="C320" s="9"/>
      <c r="D320" s="9"/>
      <c r="E320" s="163"/>
      <c r="F320" s="9"/>
      <c r="G320" s="9"/>
      <c r="H320" s="9"/>
      <c r="I320" s="9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</row>
    <row r="321" spans="3:95" s="11" customFormat="1" x14ac:dyDescent="0.2">
      <c r="C321" s="9"/>
      <c r="D321" s="9"/>
      <c r="E321" s="163"/>
      <c r="F321" s="9"/>
      <c r="G321" s="9"/>
      <c r="H321" s="9"/>
      <c r="I321" s="9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</row>
    <row r="322" spans="3:95" s="11" customFormat="1" x14ac:dyDescent="0.2">
      <c r="C322" s="9"/>
      <c r="D322" s="9"/>
      <c r="E322" s="163"/>
      <c r="F322" s="9"/>
      <c r="G322" s="9"/>
      <c r="H322" s="9"/>
      <c r="I322" s="9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</row>
    <row r="323" spans="3:95" s="11" customFormat="1" x14ac:dyDescent="0.2">
      <c r="C323" s="9"/>
      <c r="D323" s="9"/>
      <c r="E323" s="163"/>
      <c r="F323" s="9"/>
      <c r="G323" s="9"/>
      <c r="H323" s="9"/>
      <c r="I323" s="9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</row>
    <row r="324" spans="3:95" s="11" customFormat="1" x14ac:dyDescent="0.2">
      <c r="C324" s="9"/>
      <c r="D324" s="9"/>
      <c r="E324" s="163"/>
      <c r="F324" s="9"/>
      <c r="G324" s="9"/>
      <c r="H324" s="9"/>
      <c r="I324" s="9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</row>
    <row r="325" spans="3:95" s="11" customFormat="1" x14ac:dyDescent="0.2">
      <c r="C325" s="9"/>
      <c r="D325" s="9"/>
      <c r="E325" s="163"/>
      <c r="F325" s="9"/>
      <c r="G325" s="9"/>
      <c r="H325" s="9"/>
      <c r="I325" s="9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</row>
    <row r="326" spans="3:95" s="11" customFormat="1" x14ac:dyDescent="0.2">
      <c r="C326" s="9"/>
      <c r="D326" s="9"/>
      <c r="E326" s="163"/>
      <c r="F326" s="9"/>
      <c r="G326" s="9"/>
      <c r="H326" s="9"/>
      <c r="I326" s="9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</row>
    <row r="327" spans="3:95" s="11" customFormat="1" ht="3" customHeight="1" x14ac:dyDescent="0.2">
      <c r="C327" s="9"/>
      <c r="D327" s="9"/>
      <c r="E327" s="163"/>
      <c r="F327" s="9"/>
      <c r="G327" s="9"/>
      <c r="H327" s="9"/>
      <c r="I327" s="9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</row>
    <row r="328" spans="3:95" s="11" customFormat="1" x14ac:dyDescent="0.2">
      <c r="C328" s="9"/>
      <c r="D328" s="9"/>
      <c r="E328" s="163"/>
      <c r="F328" s="9"/>
      <c r="G328" s="9"/>
      <c r="H328" s="9"/>
      <c r="I328" s="9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</row>
    <row r="329" spans="3:95" s="11" customFormat="1" x14ac:dyDescent="0.2">
      <c r="C329" s="9"/>
      <c r="D329" s="9"/>
      <c r="E329" s="163"/>
      <c r="F329" s="9"/>
      <c r="G329" s="9"/>
      <c r="H329" s="9"/>
      <c r="I329" s="9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</row>
    <row r="330" spans="3:95" s="11" customFormat="1" x14ac:dyDescent="0.2">
      <c r="C330" s="9"/>
      <c r="D330" s="9"/>
      <c r="E330" s="163"/>
      <c r="F330" s="9"/>
      <c r="G330" s="9"/>
      <c r="H330" s="9"/>
      <c r="I330" s="9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</row>
    <row r="349" spans="3:3" ht="13.5" thickBot="1" x14ac:dyDescent="0.25"/>
    <row r="350" spans="3:3" ht="15" x14ac:dyDescent="0.2">
      <c r="C350" s="2"/>
    </row>
  </sheetData>
  <mergeCells count="12">
    <mergeCell ref="C6:I6"/>
    <mergeCell ref="C7:I7"/>
    <mergeCell ref="C315:I315"/>
    <mergeCell ref="C8:I8"/>
    <mergeCell ref="C9:I9"/>
    <mergeCell ref="C316:I316"/>
    <mergeCell ref="C317:I317"/>
    <mergeCell ref="C318:I318"/>
    <mergeCell ref="D11:I11"/>
    <mergeCell ref="C11:C13"/>
    <mergeCell ref="D12:H12"/>
    <mergeCell ref="C301:F301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9" manualBreakCount="9">
    <brk id="75" min="1" max="8" man="1"/>
    <brk id="106" min="1" max="8" man="1"/>
    <brk id="137" min="1" max="8" man="1"/>
    <brk id="168" min="1" max="8" man="1"/>
    <brk id="199" min="1" max="8" man="1"/>
    <brk id="230" min="1" max="8" man="1"/>
    <brk id="257" min="1" max="8" man="1"/>
    <brk id="287" min="1" max="8" man="1"/>
    <brk id="314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CP59"/>
  <sheetViews>
    <sheetView topLeftCell="B1" zoomScale="80" zoomScaleNormal="80" zoomScaleSheetLayoutView="55" workbookViewId="0">
      <selection activeCell="J31" sqref="J31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4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1" width="9.140625" style="11"/>
    <col min="12" max="12" width="16.85546875" style="11" customWidth="1"/>
    <col min="13" max="16384" width="9.140625" style="1"/>
  </cols>
  <sheetData>
    <row r="1" spans="1:12" s="11" customFormat="1" ht="15" customHeight="1" x14ac:dyDescent="0.2">
      <c r="F1" s="28"/>
    </row>
    <row r="2" spans="1:12" s="11" customFormat="1" x14ac:dyDescent="0.2">
      <c r="F2" s="28"/>
    </row>
    <row r="3" spans="1:12" s="14" customFormat="1" ht="12" customHeight="1" x14ac:dyDescent="0.2">
      <c r="F3" s="29"/>
    </row>
    <row r="4" spans="1:12" s="15" customFormat="1" ht="18" customHeight="1" x14ac:dyDescent="0.3">
      <c r="B4" s="16"/>
      <c r="C4" s="16"/>
      <c r="D4" s="12"/>
      <c r="E4" s="16"/>
      <c r="F4" s="30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1"/>
    </row>
    <row r="6" spans="1:12" s="15" customFormat="1" ht="20.25" customHeight="1" x14ac:dyDescent="0.25">
      <c r="B6" s="13"/>
      <c r="C6" s="213" t="s">
        <v>10</v>
      </c>
      <c r="D6" s="213"/>
      <c r="E6" s="213"/>
      <c r="F6" s="213"/>
      <c r="G6" s="213"/>
      <c r="H6" s="213"/>
      <c r="I6" s="213"/>
      <c r="J6" s="35"/>
    </row>
    <row r="7" spans="1:12" s="14" customFormat="1" ht="18" customHeight="1" x14ac:dyDescent="0.2">
      <c r="B7" s="15"/>
      <c r="C7" s="214" t="s">
        <v>11</v>
      </c>
      <c r="D7" s="214"/>
      <c r="E7" s="214"/>
      <c r="F7" s="214"/>
      <c r="G7" s="214"/>
      <c r="H7" s="214"/>
      <c r="I7" s="214"/>
      <c r="J7" s="36"/>
    </row>
    <row r="8" spans="1:12" s="14" customFormat="1" ht="15.75" customHeight="1" x14ac:dyDescent="0.2">
      <c r="B8" s="15"/>
      <c r="C8" s="214" t="s">
        <v>20</v>
      </c>
      <c r="D8" s="214"/>
      <c r="E8" s="214"/>
      <c r="F8" s="214"/>
      <c r="G8" s="214"/>
      <c r="H8" s="214"/>
      <c r="I8" s="214"/>
      <c r="J8" s="36"/>
    </row>
    <row r="9" spans="1:12" s="14" customFormat="1" ht="18.75" x14ac:dyDescent="0.2">
      <c r="B9" s="15"/>
      <c r="C9" s="214" t="s">
        <v>104</v>
      </c>
      <c r="D9" s="214"/>
      <c r="E9" s="214"/>
      <c r="F9" s="214"/>
      <c r="G9" s="214"/>
      <c r="H9" s="214"/>
      <c r="I9" s="214"/>
      <c r="J9" s="36"/>
    </row>
    <row r="10" spans="1:12" s="11" customFormat="1" ht="19.5" customHeight="1" thickBot="1" x14ac:dyDescent="0.25">
      <c r="F10" s="28"/>
    </row>
    <row r="11" spans="1:12" s="3" customFormat="1" ht="36.75" customHeight="1" thickTop="1" thickBot="1" x14ac:dyDescent="0.25">
      <c r="A11" s="7"/>
      <c r="B11" s="7"/>
      <c r="C11" s="227"/>
      <c r="D11" s="218" t="s">
        <v>12</v>
      </c>
      <c r="E11" s="218"/>
      <c r="F11" s="218"/>
      <c r="G11" s="218"/>
      <c r="H11" s="218"/>
      <c r="I11" s="218"/>
      <c r="J11" s="7"/>
      <c r="K11" s="7"/>
      <c r="L11" s="7"/>
    </row>
    <row r="12" spans="1:12" s="3" customFormat="1" ht="18" customHeight="1" thickTop="1" thickBot="1" x14ac:dyDescent="0.25">
      <c r="A12" s="7"/>
      <c r="B12" s="7"/>
      <c r="C12" s="228"/>
      <c r="D12" s="219" t="s">
        <v>7</v>
      </c>
      <c r="E12" s="219"/>
      <c r="F12" s="219"/>
      <c r="G12" s="219"/>
      <c r="H12" s="219"/>
      <c r="I12" s="45">
        <f>+'[1]CTA. OPERATIVA.(160)'!$J$44</f>
        <v>247205.40340000921</v>
      </c>
      <c r="J12" s="7"/>
      <c r="K12" s="7"/>
      <c r="L12" s="7"/>
    </row>
    <row r="13" spans="1:12" s="3" customFormat="1" ht="45.75" customHeight="1" thickTop="1" thickBot="1" x14ac:dyDescent="0.25">
      <c r="A13" s="7"/>
      <c r="B13" s="7"/>
      <c r="C13" s="228"/>
      <c r="D13" s="44" t="s">
        <v>4</v>
      </c>
      <c r="E13" s="44" t="s">
        <v>5</v>
      </c>
      <c r="F13" s="44" t="s">
        <v>6</v>
      </c>
      <c r="G13" s="44" t="s">
        <v>0</v>
      </c>
      <c r="H13" s="44" t="s">
        <v>1</v>
      </c>
      <c r="I13" s="44" t="s">
        <v>2</v>
      </c>
      <c r="J13" s="7"/>
      <c r="K13" s="7"/>
      <c r="L13" s="7"/>
    </row>
    <row r="14" spans="1:12" s="10" customFormat="1" ht="24.75" customHeight="1" thickTop="1" thickBot="1" x14ac:dyDescent="0.25">
      <c r="C14" s="125"/>
      <c r="D14" s="126"/>
      <c r="E14" s="127"/>
      <c r="F14" s="128">
        <f>+'INGRESOS CUENTA COLECT'!D17</f>
        <v>46234</v>
      </c>
      <c r="G14" s="129"/>
      <c r="H14" s="130">
        <v>0</v>
      </c>
      <c r="I14" s="129">
        <f>+I12</f>
        <v>247205.40340000921</v>
      </c>
    </row>
    <row r="15" spans="1:12" s="10" customFormat="1" ht="15.75" customHeight="1" thickTop="1" thickBot="1" x14ac:dyDescent="0.25">
      <c r="C15" s="46"/>
      <c r="D15" s="47">
        <v>46241</v>
      </c>
      <c r="E15" s="68"/>
      <c r="F15" s="39" t="s">
        <v>417</v>
      </c>
      <c r="G15" s="48"/>
      <c r="H15" s="48">
        <v>35.200000000000003</v>
      </c>
      <c r="I15" s="41">
        <f>I14+G15-H15</f>
        <v>247170.2034000092</v>
      </c>
    </row>
    <row r="16" spans="1:12" s="10" customFormat="1" ht="19.5" customHeight="1" thickTop="1" thickBot="1" x14ac:dyDescent="0.25">
      <c r="C16" s="195"/>
      <c r="D16" s="50">
        <v>46251</v>
      </c>
      <c r="E16" s="69"/>
      <c r="F16" s="42" t="s">
        <v>417</v>
      </c>
      <c r="G16" s="51"/>
      <c r="H16" s="43">
        <v>78</v>
      </c>
      <c r="I16" s="41">
        <f t="shared" ref="I16:I27" si="0">I15+G16-H16</f>
        <v>247092.2034000092</v>
      </c>
    </row>
    <row r="17" spans="3:94" s="10" customFormat="1" ht="18" thickTop="1" thickBot="1" x14ac:dyDescent="0.25">
      <c r="C17" s="195"/>
      <c r="D17" s="196">
        <v>46251</v>
      </c>
      <c r="E17" s="197" t="s">
        <v>100</v>
      </c>
      <c r="F17" s="198" t="s">
        <v>102</v>
      </c>
      <c r="G17" s="199"/>
      <c r="H17" s="199">
        <v>7200</v>
      </c>
      <c r="I17" s="41">
        <f t="shared" si="0"/>
        <v>239892.2034000092</v>
      </c>
    </row>
    <row r="18" spans="3:94" s="10" customFormat="1" ht="18" thickTop="1" thickBot="1" x14ac:dyDescent="0.25">
      <c r="C18" s="195"/>
      <c r="D18" s="196">
        <v>46251</v>
      </c>
      <c r="E18" s="197" t="s">
        <v>101</v>
      </c>
      <c r="F18" s="198" t="s">
        <v>103</v>
      </c>
      <c r="G18" s="199"/>
      <c r="H18" s="199">
        <v>1800</v>
      </c>
      <c r="I18" s="41">
        <f t="shared" si="0"/>
        <v>238092.2034000092</v>
      </c>
    </row>
    <row r="19" spans="3:94" s="10" customFormat="1" ht="18" thickTop="1" thickBot="1" x14ac:dyDescent="0.25">
      <c r="C19" s="195"/>
      <c r="D19" s="196">
        <v>46259</v>
      </c>
      <c r="E19" s="197" t="s">
        <v>418</v>
      </c>
      <c r="F19" s="198" t="s">
        <v>419</v>
      </c>
      <c r="G19" s="199"/>
      <c r="H19" s="199">
        <v>18308.5</v>
      </c>
      <c r="I19" s="41">
        <f t="shared" si="0"/>
        <v>219783.7034000092</v>
      </c>
    </row>
    <row r="20" spans="3:94" s="10" customFormat="1" ht="18" thickTop="1" thickBot="1" x14ac:dyDescent="0.25">
      <c r="C20" s="195"/>
      <c r="D20" s="196">
        <v>46259</v>
      </c>
      <c r="E20" s="197" t="s">
        <v>420</v>
      </c>
      <c r="F20" s="198" t="s">
        <v>421</v>
      </c>
      <c r="G20" s="199"/>
      <c r="H20" s="199">
        <v>15690</v>
      </c>
      <c r="I20" s="41">
        <f t="shared" si="0"/>
        <v>204093.7034000092</v>
      </c>
    </row>
    <row r="21" spans="3:94" s="10" customFormat="1" ht="18" thickTop="1" thickBot="1" x14ac:dyDescent="0.25">
      <c r="C21" s="195"/>
      <c r="D21" s="196">
        <v>46259</v>
      </c>
      <c r="E21" s="197" t="s">
        <v>422</v>
      </c>
      <c r="F21" s="198" t="s">
        <v>423</v>
      </c>
      <c r="G21" s="199"/>
      <c r="H21" s="199">
        <v>16590</v>
      </c>
      <c r="I21" s="41">
        <f t="shared" si="0"/>
        <v>187503.7034000092</v>
      </c>
    </row>
    <row r="22" spans="3:94" s="10" customFormat="1" ht="18" thickTop="1" thickBot="1" x14ac:dyDescent="0.25">
      <c r="C22" s="195"/>
      <c r="D22" s="196">
        <v>46259</v>
      </c>
      <c r="E22" s="197" t="s">
        <v>424</v>
      </c>
      <c r="F22" s="198" t="s">
        <v>425</v>
      </c>
      <c r="G22" s="199"/>
      <c r="H22" s="199">
        <v>44500</v>
      </c>
      <c r="I22" s="41">
        <f t="shared" si="0"/>
        <v>143003.7034000092</v>
      </c>
    </row>
    <row r="23" spans="3:94" s="10" customFormat="1" ht="18" thickTop="1" thickBot="1" x14ac:dyDescent="0.25">
      <c r="C23" s="195"/>
      <c r="D23" s="196">
        <v>46259</v>
      </c>
      <c r="E23" s="197" t="s">
        <v>426</v>
      </c>
      <c r="F23" s="198" t="s">
        <v>427</v>
      </c>
      <c r="G23" s="199"/>
      <c r="H23" s="199">
        <v>43235.6</v>
      </c>
      <c r="I23" s="41">
        <f t="shared" si="0"/>
        <v>99768.103400009189</v>
      </c>
    </row>
    <row r="24" spans="3:94" s="10" customFormat="1" ht="58.5" thickTop="1" thickBot="1" x14ac:dyDescent="0.25">
      <c r="C24" s="195"/>
      <c r="D24" s="196">
        <v>46261</v>
      </c>
      <c r="E24" s="197" t="s">
        <v>428</v>
      </c>
      <c r="F24" s="198" t="s">
        <v>429</v>
      </c>
      <c r="G24" s="199"/>
      <c r="H24" s="199">
        <v>21952.1</v>
      </c>
      <c r="I24" s="41">
        <f t="shared" si="0"/>
        <v>77816.003400009184</v>
      </c>
    </row>
    <row r="25" spans="3:94" s="10" customFormat="1" ht="44.25" thickTop="1" thickBot="1" x14ac:dyDescent="0.25">
      <c r="C25" s="195"/>
      <c r="D25" s="196">
        <v>46261</v>
      </c>
      <c r="E25" s="197" t="s">
        <v>428</v>
      </c>
      <c r="F25" s="198" t="s">
        <v>430</v>
      </c>
      <c r="G25" s="199"/>
      <c r="H25" s="199">
        <v>500</v>
      </c>
      <c r="I25" s="41">
        <f t="shared" si="0"/>
        <v>77316.003400009184</v>
      </c>
    </row>
    <row r="26" spans="3:94" s="10" customFormat="1" ht="18" thickTop="1" thickBot="1" x14ac:dyDescent="0.25">
      <c r="C26" s="195"/>
      <c r="D26" s="196">
        <v>46260</v>
      </c>
      <c r="E26" s="197"/>
      <c r="F26" s="198" t="s">
        <v>417</v>
      </c>
      <c r="G26" s="199"/>
      <c r="H26" s="199">
        <v>46.17</v>
      </c>
      <c r="I26" s="41">
        <f t="shared" si="0"/>
        <v>77269.833400009185</v>
      </c>
    </row>
    <row r="27" spans="3:94" s="10" customFormat="1" ht="18" thickTop="1" thickBot="1" x14ac:dyDescent="0.25">
      <c r="C27" s="195"/>
      <c r="D27" s="196">
        <v>46261</v>
      </c>
      <c r="E27" s="197"/>
      <c r="F27" s="198" t="s">
        <v>417</v>
      </c>
      <c r="G27" s="199"/>
      <c r="H27" s="199">
        <v>43.9</v>
      </c>
      <c r="I27" s="41">
        <f t="shared" si="0"/>
        <v>77225.933400009191</v>
      </c>
    </row>
    <row r="28" spans="3:94" s="10" customFormat="1" ht="30" thickTop="1" thickBot="1" x14ac:dyDescent="0.25">
      <c r="C28" s="49"/>
      <c r="D28" s="196">
        <v>46265</v>
      </c>
      <c r="E28" s="197"/>
      <c r="F28" s="198" t="s">
        <v>26</v>
      </c>
      <c r="G28" s="199"/>
      <c r="H28" s="199">
        <v>175</v>
      </c>
      <c r="I28" s="41">
        <f>I27+G28-H28</f>
        <v>77050.933400009191</v>
      </c>
    </row>
    <row r="29" spans="3:94" s="7" customFormat="1" ht="18" thickTop="1" thickBot="1" x14ac:dyDescent="0.25">
      <c r="C29" s="87"/>
      <c r="D29" s="181"/>
      <c r="E29" s="95"/>
      <c r="F29" s="88"/>
      <c r="G29" s="86"/>
      <c r="H29" s="83"/>
      <c r="I29" s="41">
        <f>I28+G29-H29</f>
        <v>77050.933400009191</v>
      </c>
    </row>
    <row r="30" spans="3:94" s="11" customFormat="1" ht="17.25" thickBot="1" x14ac:dyDescent="0.25">
      <c r="C30" s="225" t="s">
        <v>8</v>
      </c>
      <c r="D30" s="226"/>
      <c r="E30" s="226"/>
      <c r="F30" s="226"/>
      <c r="G30" s="89">
        <f>SUM(G15:G29)</f>
        <v>0</v>
      </c>
      <c r="H30" s="89">
        <f>SUM(H15:H29)</f>
        <v>170154.47</v>
      </c>
      <c r="I30" s="90">
        <f>+I14+G30-H30</f>
        <v>77050.933400009206</v>
      </c>
      <c r="J30" s="22">
        <f>+I30-'[1]CTA. OPERATIVA.(160)'!$J$58</f>
        <v>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</row>
    <row r="31" spans="3:94" s="11" customFormat="1" ht="16.5" x14ac:dyDescent="0.2">
      <c r="C31" s="120"/>
      <c r="D31" s="120"/>
      <c r="E31" s="120"/>
      <c r="F31" s="120"/>
      <c r="G31" s="121"/>
      <c r="H31" s="121"/>
      <c r="I31" s="80"/>
      <c r="J31" s="22"/>
      <c r="L31" s="165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</row>
    <row r="32" spans="3:94" s="11" customFormat="1" ht="16.5" x14ac:dyDescent="0.2">
      <c r="C32" s="5"/>
      <c r="D32" s="5"/>
      <c r="E32" s="5"/>
      <c r="F32" s="32"/>
      <c r="G32" s="8"/>
      <c r="H32" s="8"/>
      <c r="I32" s="8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</row>
    <row r="33" spans="3:94" s="11" customFormat="1" ht="16.5" x14ac:dyDescent="0.2">
      <c r="C33" s="5"/>
      <c r="D33" s="73" t="s">
        <v>32</v>
      </c>
      <c r="E33" s="9"/>
      <c r="F33" s="73" t="s">
        <v>33</v>
      </c>
      <c r="G33" s="9"/>
      <c r="H33" s="1" t="s">
        <v>38</v>
      </c>
      <c r="I33" s="9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</row>
    <row r="34" spans="3:94" s="11" customFormat="1" ht="16.5" x14ac:dyDescent="0.2">
      <c r="C34" s="5"/>
      <c r="D34" s="73" t="s">
        <v>27</v>
      </c>
      <c r="E34" s="5"/>
      <c r="F34" s="73" t="s">
        <v>28</v>
      </c>
      <c r="G34" s="9"/>
      <c r="H34" s="73" t="s">
        <v>31</v>
      </c>
      <c r="I34" s="9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</row>
    <row r="35" spans="3:94" s="11" customFormat="1" ht="16.5" x14ac:dyDescent="0.2">
      <c r="C35" s="5"/>
      <c r="D35" s="73" t="s">
        <v>29</v>
      </c>
      <c r="E35" s="1"/>
      <c r="F35" s="73" t="s">
        <v>60</v>
      </c>
      <c r="G35" s="9"/>
      <c r="H35" s="73" t="s">
        <v>50</v>
      </c>
      <c r="I35" s="9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</row>
    <row r="36" spans="3:94" s="11" customFormat="1" ht="16.5" x14ac:dyDescent="0.2">
      <c r="C36" s="5"/>
      <c r="D36" s="73" t="s">
        <v>30</v>
      </c>
      <c r="E36" s="1"/>
      <c r="F36" s="73" t="s">
        <v>61</v>
      </c>
      <c r="G36" s="9"/>
      <c r="H36" s="73" t="s">
        <v>40</v>
      </c>
      <c r="I36" s="9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</row>
    <row r="37" spans="3:94" s="11" customFormat="1" ht="16.5" x14ac:dyDescent="0.2">
      <c r="C37" s="5"/>
      <c r="D37" s="9"/>
      <c r="E37" s="1"/>
      <c r="G37" s="9"/>
      <c r="H37" s="1"/>
      <c r="I37" s="9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</row>
    <row r="38" spans="3:94" s="11" customFormat="1" ht="16.5" x14ac:dyDescent="0.2">
      <c r="C38" s="5"/>
      <c r="D38" s="9"/>
      <c r="E38" s="9"/>
      <c r="G38" s="9"/>
      <c r="H38" s="9"/>
      <c r="I38" s="9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</row>
    <row r="39" spans="3:94" s="11" customFormat="1" ht="18" x14ac:dyDescent="0.2">
      <c r="C39" s="18"/>
      <c r="D39" s="9"/>
      <c r="E39" s="9"/>
      <c r="F39" s="74"/>
      <c r="G39" s="9"/>
      <c r="H39" s="9"/>
      <c r="I39" s="9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</row>
    <row r="40" spans="3:94" s="11" customFormat="1" ht="18" x14ac:dyDescent="0.2">
      <c r="C40" s="18"/>
      <c r="D40" s="9"/>
      <c r="E40" s="9"/>
      <c r="F40" s="34"/>
      <c r="G40" s="9"/>
      <c r="H40" s="1"/>
      <c r="I40" s="9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</row>
    <row r="41" spans="3:94" x14ac:dyDescent="0.2">
      <c r="E41" s="9"/>
    </row>
    <row r="59" spans="3:3" ht="15" x14ac:dyDescent="0.2">
      <c r="C59" s="76"/>
    </row>
  </sheetData>
  <mergeCells count="8">
    <mergeCell ref="C30:F30"/>
    <mergeCell ref="C11:C13"/>
    <mergeCell ref="D11:I11"/>
    <mergeCell ref="D12:H12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CR111"/>
  <sheetViews>
    <sheetView view="pageBreakPreview" topLeftCell="C16" zoomScale="70" zoomScaleNormal="80" zoomScaleSheetLayoutView="70" workbookViewId="0">
      <selection activeCell="G80" sqref="G80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7.14062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3" t="s">
        <v>10</v>
      </c>
      <c r="E8" s="213"/>
      <c r="F8" s="213"/>
      <c r="G8" s="213"/>
      <c r="H8" s="213"/>
      <c r="I8" s="213"/>
      <c r="J8" s="213"/>
      <c r="K8" s="16"/>
      <c r="L8" s="16"/>
    </row>
    <row r="9" spans="1:14" s="14" customFormat="1" ht="18.75" x14ac:dyDescent="0.2">
      <c r="C9" s="15"/>
      <c r="D9" s="214" t="s">
        <v>17</v>
      </c>
      <c r="E9" s="214"/>
      <c r="F9" s="214"/>
      <c r="G9" s="214"/>
      <c r="H9" s="214"/>
      <c r="I9" s="214"/>
      <c r="J9" s="214"/>
    </row>
    <row r="10" spans="1:14" s="14" customFormat="1" ht="18" customHeight="1" x14ac:dyDescent="0.2">
      <c r="B10" s="15"/>
      <c r="C10" s="15"/>
      <c r="D10" s="214" t="s">
        <v>19</v>
      </c>
      <c r="E10" s="214"/>
      <c r="F10" s="214"/>
      <c r="G10" s="214"/>
      <c r="H10" s="214"/>
      <c r="I10" s="214"/>
      <c r="J10" s="214"/>
    </row>
    <row r="11" spans="1:14" s="14" customFormat="1" ht="18.75" customHeight="1" x14ac:dyDescent="0.2">
      <c r="D11" s="214" t="s">
        <v>104</v>
      </c>
      <c r="E11" s="214"/>
      <c r="F11" s="214"/>
      <c r="G11" s="214"/>
      <c r="H11" s="214"/>
      <c r="I11" s="214"/>
      <c r="J11" s="214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17"/>
      <c r="E13" s="218" t="s">
        <v>17</v>
      </c>
      <c r="F13" s="218"/>
      <c r="G13" s="218"/>
      <c r="H13" s="218"/>
      <c r="I13" s="218"/>
      <c r="J13" s="218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7"/>
      <c r="E14" s="219" t="s">
        <v>7</v>
      </c>
      <c r="F14" s="219"/>
      <c r="G14" s="219"/>
      <c r="H14" s="219"/>
      <c r="I14" s="219"/>
      <c r="J14" s="45">
        <f>+'[1]CTA. NOMINA 2000'!$G$356</f>
        <v>210836451.55643225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7"/>
      <c r="E15" s="53" t="s">
        <v>4</v>
      </c>
      <c r="F15" s="53" t="s">
        <v>5</v>
      </c>
      <c r="G15" s="53" t="s">
        <v>6</v>
      </c>
      <c r="H15" s="53" t="s">
        <v>0</v>
      </c>
      <c r="I15" s="53" t="s">
        <v>1</v>
      </c>
      <c r="J15" s="53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31"/>
      <c r="E16" s="128"/>
      <c r="F16" s="131"/>
      <c r="G16" s="128">
        <f>+'INGRESOS CUENTA COLECT'!D17</f>
        <v>46234</v>
      </c>
      <c r="H16" s="132"/>
      <c r="I16" s="133">
        <v>0</v>
      </c>
      <c r="J16" s="132">
        <f>+J14</f>
        <v>210836451.55643225</v>
      </c>
    </row>
    <row r="17" spans="4:11" s="10" customFormat="1" ht="42.75" x14ac:dyDescent="0.2">
      <c r="D17" s="61"/>
      <c r="E17" s="235">
        <v>46239</v>
      </c>
      <c r="F17" s="236"/>
      <c r="G17" s="237" t="s">
        <v>431</v>
      </c>
      <c r="H17" s="238">
        <v>126994.82</v>
      </c>
      <c r="I17" s="238"/>
      <c r="J17" s="65">
        <f>J16+H17-I17</f>
        <v>210963446.37643224</v>
      </c>
    </row>
    <row r="18" spans="4:11" s="10" customFormat="1" ht="32.25" customHeight="1" x14ac:dyDescent="0.2">
      <c r="D18" s="61"/>
      <c r="E18" s="235">
        <v>46240</v>
      </c>
      <c r="F18" s="236"/>
      <c r="G18" s="237" t="s">
        <v>432</v>
      </c>
      <c r="H18" s="238">
        <v>369641.16</v>
      </c>
      <c r="I18" s="238"/>
      <c r="J18" s="65">
        <f>J17+H18-I18</f>
        <v>211333087.53643224</v>
      </c>
    </row>
    <row r="19" spans="4:11" s="10" customFormat="1" ht="142.5" x14ac:dyDescent="0.2">
      <c r="D19" s="61"/>
      <c r="E19" s="235">
        <v>46246</v>
      </c>
      <c r="F19" s="236"/>
      <c r="G19" s="237" t="s">
        <v>433</v>
      </c>
      <c r="H19" s="238">
        <v>72779595.75</v>
      </c>
      <c r="I19" s="238"/>
      <c r="J19" s="65">
        <f>J18+H19-I19</f>
        <v>284112683.28643227</v>
      </c>
    </row>
    <row r="20" spans="4:11" s="10" customFormat="1" ht="28.5" x14ac:dyDescent="0.2">
      <c r="D20" s="61"/>
      <c r="E20" s="235">
        <v>46246</v>
      </c>
      <c r="F20" s="236"/>
      <c r="G20" s="237" t="s">
        <v>434</v>
      </c>
      <c r="H20" s="238">
        <v>259300</v>
      </c>
      <c r="I20" s="238"/>
      <c r="J20" s="65">
        <f>J19+H20-I20</f>
        <v>284371983.28643227</v>
      </c>
    </row>
    <row r="21" spans="4:11" s="10" customFormat="1" ht="28.5" x14ac:dyDescent="0.2">
      <c r="D21" s="61"/>
      <c r="E21" s="235">
        <v>46246</v>
      </c>
      <c r="F21" s="236"/>
      <c r="G21" s="237" t="s">
        <v>435</v>
      </c>
      <c r="H21" s="238">
        <v>453669.99</v>
      </c>
      <c r="I21" s="238"/>
      <c r="J21" s="65">
        <f>J20+H21-I21</f>
        <v>284825653.27643228</v>
      </c>
    </row>
    <row r="22" spans="4:11" s="10" customFormat="1" ht="28.5" x14ac:dyDescent="0.2">
      <c r="D22" s="61"/>
      <c r="E22" s="235">
        <v>46246</v>
      </c>
      <c r="F22" s="236"/>
      <c r="G22" s="237" t="s">
        <v>435</v>
      </c>
      <c r="H22" s="238"/>
      <c r="I22" s="238">
        <v>453669.99</v>
      </c>
      <c r="J22" s="65">
        <f t="shared" ref="J22:J67" si="0">J21+H22-I22</f>
        <v>284371983.28643227</v>
      </c>
    </row>
    <row r="23" spans="4:11" s="10" customFormat="1" ht="28.5" x14ac:dyDescent="0.2">
      <c r="D23" s="61"/>
      <c r="E23" s="235">
        <v>46246</v>
      </c>
      <c r="F23" s="236"/>
      <c r="G23" s="237" t="s">
        <v>435</v>
      </c>
      <c r="H23" s="238">
        <v>453669.99</v>
      </c>
      <c r="I23" s="238"/>
      <c r="J23" s="65">
        <f t="shared" si="0"/>
        <v>284825653.27643228</v>
      </c>
    </row>
    <row r="24" spans="4:11" s="10" customFormat="1" ht="28.5" x14ac:dyDescent="0.2">
      <c r="D24" s="61"/>
      <c r="E24" s="235">
        <v>46246</v>
      </c>
      <c r="F24" s="236"/>
      <c r="G24" s="237" t="s">
        <v>435</v>
      </c>
      <c r="H24" s="238"/>
      <c r="I24" s="238">
        <v>453669.99</v>
      </c>
      <c r="J24" s="65">
        <f t="shared" si="0"/>
        <v>284371983.28643227</v>
      </c>
    </row>
    <row r="25" spans="4:11" s="10" customFormat="1" ht="28.5" x14ac:dyDescent="0.2">
      <c r="D25" s="61"/>
      <c r="E25" s="235">
        <v>46247</v>
      </c>
      <c r="F25" s="236"/>
      <c r="G25" s="237" t="s">
        <v>435</v>
      </c>
      <c r="H25" s="238">
        <v>24927613.190000001</v>
      </c>
      <c r="I25" s="238"/>
      <c r="J25" s="65">
        <f t="shared" si="0"/>
        <v>309299596.47643226</v>
      </c>
    </row>
    <row r="26" spans="4:11" s="10" customFormat="1" ht="28.5" x14ac:dyDescent="0.2">
      <c r="D26" s="61"/>
      <c r="E26" s="235">
        <v>46247</v>
      </c>
      <c r="F26" s="236"/>
      <c r="G26" s="237" t="s">
        <v>435</v>
      </c>
      <c r="H26" s="238"/>
      <c r="I26" s="238">
        <v>24927613.190000001</v>
      </c>
      <c r="J26" s="65">
        <f t="shared" si="0"/>
        <v>284371983.28643227</v>
      </c>
      <c r="K26" s="71"/>
    </row>
    <row r="27" spans="4:11" s="10" customFormat="1" ht="28.5" x14ac:dyDescent="0.2">
      <c r="D27" s="61"/>
      <c r="E27" s="235">
        <v>46248</v>
      </c>
      <c r="F27" s="236"/>
      <c r="G27" s="237" t="s">
        <v>434</v>
      </c>
      <c r="H27" s="238">
        <v>199590</v>
      </c>
      <c r="I27" s="238"/>
      <c r="J27" s="65">
        <f t="shared" si="0"/>
        <v>284571573.28643227</v>
      </c>
    </row>
    <row r="28" spans="4:11" s="10" customFormat="1" ht="31.5" customHeight="1" x14ac:dyDescent="0.2">
      <c r="D28" s="61"/>
      <c r="E28" s="235">
        <v>46251</v>
      </c>
      <c r="F28" s="236"/>
      <c r="G28" s="237" t="s">
        <v>435</v>
      </c>
      <c r="H28" s="238">
        <v>38875588.020000003</v>
      </c>
      <c r="I28" s="238"/>
      <c r="J28" s="65">
        <f t="shared" si="0"/>
        <v>323447161.30643225</v>
      </c>
    </row>
    <row r="29" spans="4:11" s="10" customFormat="1" ht="28.5" x14ac:dyDescent="0.2">
      <c r="D29" s="61"/>
      <c r="E29" s="235">
        <v>46251</v>
      </c>
      <c r="F29" s="236"/>
      <c r="G29" s="237" t="s">
        <v>435</v>
      </c>
      <c r="H29" s="238"/>
      <c r="I29" s="238">
        <v>38875588.020000003</v>
      </c>
      <c r="J29" s="65">
        <f t="shared" si="0"/>
        <v>284571573.28643227</v>
      </c>
    </row>
    <row r="30" spans="4:11" s="10" customFormat="1" ht="28.5" x14ac:dyDescent="0.2">
      <c r="D30" s="61"/>
      <c r="E30" s="235">
        <v>46252</v>
      </c>
      <c r="F30" s="236"/>
      <c r="G30" s="237" t="s">
        <v>435</v>
      </c>
      <c r="H30" s="238">
        <v>57072.639999999999</v>
      </c>
      <c r="I30" s="238"/>
      <c r="J30" s="65">
        <f t="shared" si="0"/>
        <v>284628645.92643225</v>
      </c>
    </row>
    <row r="31" spans="4:11" s="10" customFormat="1" ht="28.5" x14ac:dyDescent="0.2">
      <c r="D31" s="61"/>
      <c r="E31" s="235">
        <v>46252</v>
      </c>
      <c r="F31" s="236"/>
      <c r="G31" s="237" t="s">
        <v>435</v>
      </c>
      <c r="H31" s="238"/>
      <c r="I31" s="238">
        <v>57072.639999999999</v>
      </c>
      <c r="J31" s="65">
        <f t="shared" si="0"/>
        <v>284571573.28643227</v>
      </c>
    </row>
    <row r="32" spans="4:11" s="10" customFormat="1" ht="16.5" x14ac:dyDescent="0.2">
      <c r="D32" s="61"/>
      <c r="E32" s="235">
        <v>46252</v>
      </c>
      <c r="F32" s="236"/>
      <c r="G32" s="237" t="s">
        <v>436</v>
      </c>
      <c r="H32" s="238">
        <v>1010358.75</v>
      </c>
      <c r="I32" s="238"/>
      <c r="J32" s="65">
        <f t="shared" si="0"/>
        <v>285581932.03643227</v>
      </c>
    </row>
    <row r="33" spans="4:10" s="10" customFormat="1" ht="16.5" x14ac:dyDescent="0.2">
      <c r="D33" s="61"/>
      <c r="E33" s="235">
        <v>46246</v>
      </c>
      <c r="F33" s="236" t="s">
        <v>437</v>
      </c>
      <c r="G33" s="237" t="s">
        <v>438</v>
      </c>
      <c r="H33" s="238"/>
      <c r="I33" s="238">
        <v>57072.639999999999</v>
      </c>
      <c r="J33" s="65">
        <f t="shared" si="0"/>
        <v>285524859.39643228</v>
      </c>
    </row>
    <row r="34" spans="4:10" s="10" customFormat="1" ht="16.5" x14ac:dyDescent="0.2">
      <c r="D34" s="61"/>
      <c r="E34" s="235">
        <v>46248</v>
      </c>
      <c r="F34" s="236" t="s">
        <v>439</v>
      </c>
      <c r="G34" s="237" t="s">
        <v>440</v>
      </c>
      <c r="H34" s="238"/>
      <c r="I34" s="238">
        <v>428000</v>
      </c>
      <c r="J34" s="65">
        <f t="shared" si="0"/>
        <v>285096859.39643228</v>
      </c>
    </row>
    <row r="35" spans="4:10" s="10" customFormat="1" ht="28.5" x14ac:dyDescent="0.2">
      <c r="D35" s="61"/>
      <c r="E35" s="235">
        <v>46252</v>
      </c>
      <c r="F35" s="236" t="s">
        <v>441</v>
      </c>
      <c r="G35" s="237" t="s">
        <v>442</v>
      </c>
      <c r="H35" s="238"/>
      <c r="I35" s="238">
        <v>7000</v>
      </c>
      <c r="J35" s="65">
        <f t="shared" si="0"/>
        <v>285089859.39643228</v>
      </c>
    </row>
    <row r="36" spans="4:10" s="10" customFormat="1" ht="28.5" x14ac:dyDescent="0.2">
      <c r="D36" s="61"/>
      <c r="E36" s="235">
        <v>46252</v>
      </c>
      <c r="F36" s="236" t="s">
        <v>441</v>
      </c>
      <c r="G36" s="237" t="s">
        <v>443</v>
      </c>
      <c r="H36" s="238"/>
      <c r="I36" s="238">
        <v>63000</v>
      </c>
      <c r="J36" s="65">
        <f t="shared" si="0"/>
        <v>285026859.39643228</v>
      </c>
    </row>
    <row r="37" spans="4:10" s="10" customFormat="1" ht="28.5" x14ac:dyDescent="0.2">
      <c r="D37" s="61"/>
      <c r="E37" s="235">
        <v>46252</v>
      </c>
      <c r="F37" s="236" t="s">
        <v>444</v>
      </c>
      <c r="G37" s="237" t="s">
        <v>442</v>
      </c>
      <c r="H37" s="238"/>
      <c r="I37" s="238">
        <v>2297.25</v>
      </c>
      <c r="J37" s="65">
        <f t="shared" si="0"/>
        <v>285024562.14643228</v>
      </c>
    </row>
    <row r="38" spans="4:10" s="10" customFormat="1" ht="28.5" x14ac:dyDescent="0.2">
      <c r="D38" s="61"/>
      <c r="E38" s="235">
        <v>46252</v>
      </c>
      <c r="F38" s="236" t="s">
        <v>444</v>
      </c>
      <c r="G38" s="237" t="s">
        <v>445</v>
      </c>
      <c r="H38" s="238"/>
      <c r="I38" s="238">
        <v>72702.75</v>
      </c>
      <c r="J38" s="65">
        <f t="shared" si="0"/>
        <v>284951859.39643228</v>
      </c>
    </row>
    <row r="39" spans="4:10" s="10" customFormat="1" ht="28.5" x14ac:dyDescent="0.2">
      <c r="D39" s="61"/>
      <c r="E39" s="235">
        <v>46252</v>
      </c>
      <c r="F39" s="236" t="s">
        <v>446</v>
      </c>
      <c r="G39" s="237" t="s">
        <v>442</v>
      </c>
      <c r="H39" s="238"/>
      <c r="I39" s="238">
        <v>8013.92</v>
      </c>
      <c r="J39" s="65">
        <f t="shared" si="0"/>
        <v>284943845.47643226</v>
      </c>
    </row>
    <row r="40" spans="4:10" s="10" customFormat="1" ht="28.5" x14ac:dyDescent="0.2">
      <c r="D40" s="61"/>
      <c r="E40" s="235">
        <v>46252</v>
      </c>
      <c r="F40" s="236" t="s">
        <v>446</v>
      </c>
      <c r="G40" s="237" t="s">
        <v>447</v>
      </c>
      <c r="H40" s="238"/>
      <c r="I40" s="238">
        <v>87305.05</v>
      </c>
      <c r="J40" s="65">
        <f t="shared" si="0"/>
        <v>284856540.42643225</v>
      </c>
    </row>
    <row r="41" spans="4:10" s="10" customFormat="1" ht="28.5" x14ac:dyDescent="0.2">
      <c r="D41" s="61"/>
      <c r="E41" s="235">
        <v>46252</v>
      </c>
      <c r="F41" s="236" t="s">
        <v>448</v>
      </c>
      <c r="G41" s="237" t="s">
        <v>442</v>
      </c>
      <c r="H41" s="238"/>
      <c r="I41" s="238">
        <v>17753.88</v>
      </c>
      <c r="J41" s="65">
        <f t="shared" si="0"/>
        <v>284838786.54643226</v>
      </c>
    </row>
    <row r="42" spans="4:10" s="10" customFormat="1" ht="42.75" x14ac:dyDescent="0.2">
      <c r="D42" s="61"/>
      <c r="E42" s="235">
        <v>46252</v>
      </c>
      <c r="F42" s="236" t="s">
        <v>448</v>
      </c>
      <c r="G42" s="237" t="s">
        <v>449</v>
      </c>
      <c r="H42" s="238"/>
      <c r="I42" s="238">
        <v>236104.12</v>
      </c>
      <c r="J42" s="65">
        <f t="shared" si="0"/>
        <v>284602682.42643225</v>
      </c>
    </row>
    <row r="43" spans="4:10" s="10" customFormat="1" ht="28.5" x14ac:dyDescent="0.2">
      <c r="D43" s="61"/>
      <c r="E43" s="235">
        <v>46252</v>
      </c>
      <c r="F43" s="236" t="s">
        <v>450</v>
      </c>
      <c r="G43" s="237" t="s">
        <v>451</v>
      </c>
      <c r="H43" s="238"/>
      <c r="I43" s="238">
        <v>221719.05</v>
      </c>
      <c r="J43" s="65">
        <f t="shared" si="0"/>
        <v>284380963.37643224</v>
      </c>
    </row>
    <row r="44" spans="4:10" s="10" customFormat="1" ht="28.5" x14ac:dyDescent="0.2">
      <c r="D44" s="61"/>
      <c r="E44" s="235">
        <v>46252</v>
      </c>
      <c r="F44" s="236" t="s">
        <v>452</v>
      </c>
      <c r="G44" s="237" t="s">
        <v>442</v>
      </c>
      <c r="H44" s="238"/>
      <c r="I44" s="238">
        <v>40262.910000000003</v>
      </c>
      <c r="J44" s="65">
        <f t="shared" si="0"/>
        <v>284340700.46643221</v>
      </c>
    </row>
    <row r="45" spans="4:10" s="10" customFormat="1" ht="28.5" x14ac:dyDescent="0.2">
      <c r="D45" s="61"/>
      <c r="E45" s="235">
        <v>46252</v>
      </c>
      <c r="F45" s="236" t="s">
        <v>452</v>
      </c>
      <c r="G45" s="237" t="s">
        <v>453</v>
      </c>
      <c r="H45" s="238"/>
      <c r="I45" s="238">
        <v>310451.28999999998</v>
      </c>
      <c r="J45" s="65">
        <f t="shared" si="0"/>
        <v>284030249.17643219</v>
      </c>
    </row>
    <row r="46" spans="4:10" s="10" customFormat="1" ht="28.5" x14ac:dyDescent="0.2">
      <c r="D46" s="61"/>
      <c r="E46" s="235">
        <v>46252</v>
      </c>
      <c r="F46" s="236" t="s">
        <v>454</v>
      </c>
      <c r="G46" s="237" t="s">
        <v>442</v>
      </c>
      <c r="H46" s="238"/>
      <c r="I46" s="238">
        <v>237144.52</v>
      </c>
      <c r="J46" s="65">
        <f t="shared" si="0"/>
        <v>283793104.65643221</v>
      </c>
    </row>
    <row r="47" spans="4:10" s="10" customFormat="1" ht="42.75" x14ac:dyDescent="0.2">
      <c r="D47" s="61"/>
      <c r="E47" s="235">
        <v>46252</v>
      </c>
      <c r="F47" s="236" t="s">
        <v>454</v>
      </c>
      <c r="G47" s="237" t="s">
        <v>455</v>
      </c>
      <c r="H47" s="238"/>
      <c r="I47" s="238">
        <v>3987311.37</v>
      </c>
      <c r="J47" s="65">
        <f t="shared" si="0"/>
        <v>279805793.28643221</v>
      </c>
    </row>
    <row r="48" spans="4:10" s="10" customFormat="1" ht="28.5" x14ac:dyDescent="0.2">
      <c r="D48" s="61"/>
      <c r="E48" s="235">
        <v>46252</v>
      </c>
      <c r="F48" s="236" t="s">
        <v>456</v>
      </c>
      <c r="G48" s="237" t="s">
        <v>442</v>
      </c>
      <c r="H48" s="238"/>
      <c r="I48" s="238">
        <v>930790.2</v>
      </c>
      <c r="J48" s="65">
        <f t="shared" si="0"/>
        <v>278875003.08643222</v>
      </c>
    </row>
    <row r="49" spans="4:10" s="10" customFormat="1" ht="28.5" x14ac:dyDescent="0.2">
      <c r="D49" s="61"/>
      <c r="E49" s="235">
        <v>46252</v>
      </c>
      <c r="F49" s="236" t="s">
        <v>456</v>
      </c>
      <c r="G49" s="237" t="s">
        <v>457</v>
      </c>
      <c r="H49" s="238"/>
      <c r="I49" s="238">
        <v>19159456.870000001</v>
      </c>
      <c r="J49" s="65">
        <f t="shared" si="0"/>
        <v>259715546.21643221</v>
      </c>
    </row>
    <row r="50" spans="4:10" s="10" customFormat="1" ht="28.5" x14ac:dyDescent="0.2">
      <c r="D50" s="61"/>
      <c r="E50" s="235">
        <v>46252</v>
      </c>
      <c r="F50" s="236" t="s">
        <v>458</v>
      </c>
      <c r="G50" s="237" t="s">
        <v>442</v>
      </c>
      <c r="H50" s="238"/>
      <c r="I50" s="238">
        <v>2418117.89</v>
      </c>
      <c r="J50" s="65">
        <f t="shared" si="0"/>
        <v>257297428.32643223</v>
      </c>
    </row>
    <row r="51" spans="4:10" s="10" customFormat="1" ht="28.5" x14ac:dyDescent="0.2">
      <c r="D51" s="61"/>
      <c r="E51" s="235">
        <v>46252</v>
      </c>
      <c r="F51" s="236" t="s">
        <v>458</v>
      </c>
      <c r="G51" s="237" t="s">
        <v>459</v>
      </c>
      <c r="H51" s="238"/>
      <c r="I51" s="238">
        <v>36380070.130000003</v>
      </c>
      <c r="J51" s="65">
        <f t="shared" si="0"/>
        <v>220917358.19643223</v>
      </c>
    </row>
    <row r="52" spans="4:10" s="10" customFormat="1" ht="28.5" x14ac:dyDescent="0.2">
      <c r="D52" s="61"/>
      <c r="E52" s="235">
        <v>46260</v>
      </c>
      <c r="F52" s="236"/>
      <c r="G52" s="237" t="s">
        <v>435</v>
      </c>
      <c r="H52" s="238">
        <v>428000</v>
      </c>
      <c r="I52" s="238"/>
      <c r="J52" s="65">
        <f t="shared" si="0"/>
        <v>221345358.19643223</v>
      </c>
    </row>
    <row r="53" spans="4:10" s="10" customFormat="1" ht="28.5" x14ac:dyDescent="0.2">
      <c r="D53" s="61"/>
      <c r="E53" s="235">
        <v>46260</v>
      </c>
      <c r="F53" s="236"/>
      <c r="G53" s="237" t="s">
        <v>435</v>
      </c>
      <c r="H53" s="238"/>
      <c r="I53" s="238">
        <v>428000</v>
      </c>
      <c r="J53" s="65">
        <f t="shared" si="0"/>
        <v>220917358.19643223</v>
      </c>
    </row>
    <row r="54" spans="4:10" s="10" customFormat="1" ht="16.5" x14ac:dyDescent="0.2">
      <c r="D54" s="61"/>
      <c r="E54" s="235">
        <v>46261</v>
      </c>
      <c r="F54" s="236" t="s">
        <v>460</v>
      </c>
      <c r="G54" s="237" t="s">
        <v>461</v>
      </c>
      <c r="H54" s="238"/>
      <c r="I54" s="238">
        <v>496814.15</v>
      </c>
      <c r="J54" s="65">
        <f t="shared" si="0"/>
        <v>220420544.04643223</v>
      </c>
    </row>
    <row r="55" spans="4:10" s="10" customFormat="1" ht="16.5" x14ac:dyDescent="0.2">
      <c r="D55" s="61"/>
      <c r="E55" s="235">
        <v>46262</v>
      </c>
      <c r="F55" s="236" t="s">
        <v>462</v>
      </c>
      <c r="G55" s="237" t="s">
        <v>438</v>
      </c>
      <c r="H55" s="238"/>
      <c r="I55" s="238">
        <v>20453.57</v>
      </c>
      <c r="J55" s="65">
        <f t="shared" si="0"/>
        <v>220400090.47643223</v>
      </c>
    </row>
    <row r="56" spans="4:10" s="10" customFormat="1" ht="28.5" x14ac:dyDescent="0.2">
      <c r="D56" s="61"/>
      <c r="E56" s="235">
        <v>46260</v>
      </c>
      <c r="F56" s="236"/>
      <c r="G56" s="237" t="s">
        <v>435</v>
      </c>
      <c r="H56" s="238">
        <v>1412486.54</v>
      </c>
      <c r="I56" s="238"/>
      <c r="J56" s="65">
        <f t="shared" si="0"/>
        <v>221812577.01643223</v>
      </c>
    </row>
    <row r="57" spans="4:10" s="10" customFormat="1" ht="28.5" x14ac:dyDescent="0.2">
      <c r="D57" s="61"/>
      <c r="E57" s="235">
        <v>46260</v>
      </c>
      <c r="F57" s="236"/>
      <c r="G57" s="237" t="s">
        <v>435</v>
      </c>
      <c r="H57" s="238"/>
      <c r="I57" s="238">
        <v>1412486.54</v>
      </c>
      <c r="J57" s="65">
        <f t="shared" si="0"/>
        <v>220400090.47643223</v>
      </c>
    </row>
    <row r="58" spans="4:10" s="10" customFormat="1" ht="28.5" x14ac:dyDescent="0.2">
      <c r="D58" s="61"/>
      <c r="E58" s="235">
        <v>46265</v>
      </c>
      <c r="F58" s="236" t="s">
        <v>463</v>
      </c>
      <c r="G58" s="237" t="s">
        <v>464</v>
      </c>
      <c r="H58" s="238"/>
      <c r="I58" s="238">
        <v>937266.47</v>
      </c>
      <c r="J58" s="65">
        <f t="shared" si="0"/>
        <v>219462824.00643224</v>
      </c>
    </row>
    <row r="59" spans="4:10" s="10" customFormat="1" ht="42.75" x14ac:dyDescent="0.2">
      <c r="D59" s="61"/>
      <c r="E59" s="235">
        <v>46265</v>
      </c>
      <c r="F59" s="236" t="s">
        <v>465</v>
      </c>
      <c r="G59" s="237" t="s">
        <v>466</v>
      </c>
      <c r="H59" s="238"/>
      <c r="I59" s="238">
        <v>446720.07</v>
      </c>
      <c r="J59" s="65">
        <f t="shared" si="0"/>
        <v>219016103.93643224</v>
      </c>
    </row>
    <row r="60" spans="4:10" s="10" customFormat="1" ht="42.75" x14ac:dyDescent="0.2">
      <c r="D60" s="61"/>
      <c r="E60" s="235">
        <v>46265</v>
      </c>
      <c r="F60" s="236" t="s">
        <v>467</v>
      </c>
      <c r="G60" s="237" t="s">
        <v>468</v>
      </c>
      <c r="H60" s="238"/>
      <c r="I60" s="238">
        <v>456500</v>
      </c>
      <c r="J60" s="65">
        <f t="shared" si="0"/>
        <v>218559603.93643224</v>
      </c>
    </row>
    <row r="61" spans="4:10" s="10" customFormat="1" ht="28.5" x14ac:dyDescent="0.2">
      <c r="D61" s="61"/>
      <c r="E61" s="235">
        <v>46265</v>
      </c>
      <c r="F61" s="236"/>
      <c r="G61" s="237" t="s">
        <v>435</v>
      </c>
      <c r="H61" s="238">
        <v>428000</v>
      </c>
      <c r="I61" s="238"/>
      <c r="J61" s="65">
        <f t="shared" si="0"/>
        <v>218987603.93643224</v>
      </c>
    </row>
    <row r="62" spans="4:10" s="10" customFormat="1" ht="28.5" x14ac:dyDescent="0.2">
      <c r="D62" s="61"/>
      <c r="E62" s="235">
        <v>46265</v>
      </c>
      <c r="F62" s="236"/>
      <c r="G62" s="237" t="s">
        <v>435</v>
      </c>
      <c r="H62" s="238"/>
      <c r="I62" s="238">
        <v>428000</v>
      </c>
      <c r="J62" s="65">
        <f t="shared" si="0"/>
        <v>218559603.93643224</v>
      </c>
    </row>
    <row r="63" spans="4:10" s="10" customFormat="1" ht="17.25" thickBot="1" x14ac:dyDescent="0.25">
      <c r="D63" s="61"/>
      <c r="E63" s="235">
        <v>46240</v>
      </c>
      <c r="F63" s="236">
        <v>3127</v>
      </c>
      <c r="G63" s="237" t="s">
        <v>81</v>
      </c>
      <c r="H63" s="238"/>
      <c r="I63" s="238">
        <v>77400</v>
      </c>
      <c r="J63" s="65">
        <f t="shared" si="0"/>
        <v>218482203.93643224</v>
      </c>
    </row>
    <row r="64" spans="4:10" s="10" customFormat="1" ht="16.5" hidden="1" x14ac:dyDescent="0.2">
      <c r="D64" s="61"/>
      <c r="E64" s="61"/>
      <c r="F64" s="61"/>
      <c r="G64" s="61"/>
      <c r="H64" s="61"/>
      <c r="I64" s="61"/>
      <c r="J64" s="65">
        <f t="shared" si="0"/>
        <v>218482203.93643224</v>
      </c>
    </row>
    <row r="65" spans="4:96" s="10" customFormat="1" ht="16.5" hidden="1" x14ac:dyDescent="0.2">
      <c r="D65" s="61"/>
      <c r="E65" s="61"/>
      <c r="F65" s="61"/>
      <c r="G65" s="61"/>
      <c r="H65" s="61"/>
      <c r="I65" s="61"/>
      <c r="J65" s="65">
        <f t="shared" si="0"/>
        <v>218482203.93643224</v>
      </c>
    </row>
    <row r="66" spans="4:96" s="10" customFormat="1" ht="16.5" hidden="1" x14ac:dyDescent="0.2">
      <c r="D66" s="61"/>
      <c r="E66" s="61"/>
      <c r="F66" s="61"/>
      <c r="G66" s="61"/>
      <c r="H66" s="61"/>
      <c r="I66" s="61"/>
      <c r="J66" s="65">
        <f t="shared" si="0"/>
        <v>218482203.93643224</v>
      </c>
    </row>
    <row r="67" spans="4:96" s="10" customFormat="1" ht="25.5" hidden="1" customHeight="1" thickBot="1" x14ac:dyDescent="0.25">
      <c r="D67" s="61"/>
      <c r="E67" s="61"/>
      <c r="F67" s="61"/>
      <c r="G67" s="61"/>
      <c r="H67" s="61"/>
      <c r="I67" s="61"/>
      <c r="J67" s="65">
        <f t="shared" si="0"/>
        <v>218482203.93643224</v>
      </c>
      <c r="K67" s="71"/>
    </row>
    <row r="68" spans="4:96" s="11" customFormat="1" ht="20.25" customHeight="1" thickBot="1" x14ac:dyDescent="0.25">
      <c r="D68" s="215" t="s">
        <v>8</v>
      </c>
      <c r="E68" s="216"/>
      <c r="F68" s="216"/>
      <c r="G68" s="216"/>
      <c r="H68" s="84">
        <f>SUM(H17:H67)</f>
        <v>141781580.84999996</v>
      </c>
      <c r="I68" s="84">
        <f>SUM(I17:I67)</f>
        <v>134135828.47000001</v>
      </c>
      <c r="J68" s="85">
        <f>+J16+H68-I68</f>
        <v>218482203.93643218</v>
      </c>
      <c r="K68" s="25">
        <f>+J68-'[1]CTA. NOMINA 2000'!$G$403</f>
        <v>0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4:96" s="11" customFormat="1" ht="18" x14ac:dyDescent="0.2">
      <c r="D69" s="78"/>
      <c r="E69" s="78"/>
      <c r="F69" s="78"/>
      <c r="G69" s="78"/>
      <c r="H69" s="79"/>
      <c r="I69" s="79"/>
      <c r="J69" s="80"/>
      <c r="K69" s="2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4:96" s="11" customFormat="1" ht="14.25" x14ac:dyDescent="0.2">
      <c r="D70" s="78"/>
      <c r="E70" s="78"/>
      <c r="F70" s="78"/>
      <c r="G70" s="33"/>
      <c r="H70" s="9"/>
      <c r="I70" s="74"/>
      <c r="J70" s="9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ht="14.25" x14ac:dyDescent="0.2">
      <c r="D71" s="78"/>
      <c r="E71" s="78"/>
      <c r="F71" s="78"/>
      <c r="G71" s="33"/>
      <c r="H71" s="9"/>
      <c r="I71" s="74"/>
      <c r="J71" s="9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ht="14.25" x14ac:dyDescent="0.2">
      <c r="D72" s="78"/>
      <c r="E72" s="78"/>
      <c r="F72" s="78"/>
      <c r="G72" s="33"/>
      <c r="H72" s="9"/>
      <c r="I72" s="74"/>
      <c r="J72" s="9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ht="14.25" x14ac:dyDescent="0.2">
      <c r="D73" s="9"/>
      <c r="E73" s="73" t="s">
        <v>32</v>
      </c>
      <c r="F73" s="9"/>
      <c r="G73" s="33" t="s">
        <v>36</v>
      </c>
      <c r="H73" s="9"/>
      <c r="I73" s="73" t="s">
        <v>33</v>
      </c>
      <c r="J73" s="9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ht="14.25" x14ac:dyDescent="0.2">
      <c r="D74" s="9"/>
      <c r="E74" s="73" t="s">
        <v>27</v>
      </c>
      <c r="F74" s="9"/>
      <c r="G74" s="73" t="s">
        <v>28</v>
      </c>
      <c r="H74" s="9"/>
      <c r="I74" s="73" t="s">
        <v>31</v>
      </c>
      <c r="J74" s="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ht="14.25" x14ac:dyDescent="0.2">
      <c r="D75" s="9"/>
      <c r="E75" s="73" t="s">
        <v>29</v>
      </c>
      <c r="F75" s="9"/>
      <c r="G75" s="73" t="s">
        <v>60</v>
      </c>
      <c r="H75" s="9"/>
      <c r="I75" s="73" t="s">
        <v>50</v>
      </c>
      <c r="J75" s="9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ht="14.25" x14ac:dyDescent="0.2">
      <c r="D76" s="9"/>
      <c r="E76" s="73" t="s">
        <v>30</v>
      </c>
      <c r="F76" s="9"/>
      <c r="G76" s="73" t="s">
        <v>61</v>
      </c>
      <c r="H76" s="9"/>
      <c r="I76" s="73" t="s">
        <v>40</v>
      </c>
      <c r="J76" s="9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x14ac:dyDescent="0.2">
      <c r="D77" s="9"/>
      <c r="E77" s="9"/>
      <c r="F77" s="9"/>
      <c r="H77" s="9"/>
      <c r="I77" s="9"/>
      <c r="J77" s="9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x14ac:dyDescent="0.2">
      <c r="D78" s="9"/>
      <c r="E78" s="9"/>
      <c r="F78" s="9"/>
      <c r="H78" s="9"/>
      <c r="I78" s="9"/>
      <c r="J78" s="9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x14ac:dyDescent="0.2">
      <c r="D79" s="9"/>
      <c r="E79" s="9"/>
      <c r="F79" s="9"/>
      <c r="H79" s="9"/>
      <c r="I79" s="9"/>
      <c r="J79" s="9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x14ac:dyDescent="0.2">
      <c r="D80" s="9"/>
      <c r="E80" s="9"/>
      <c r="F80" s="9"/>
      <c r="H80" s="9"/>
      <c r="I80" s="9"/>
      <c r="J80" s="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x14ac:dyDescent="0.2">
      <c r="D81" s="9"/>
      <c r="E81" s="9"/>
      <c r="F81" s="9"/>
      <c r="G81" s="1"/>
      <c r="H81" s="1"/>
      <c r="I81" s="1"/>
      <c r="J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s="11" customFormat="1" x14ac:dyDescent="0.2">
      <c r="D82" s="1"/>
      <c r="E82" s="1"/>
      <c r="F82" s="1"/>
      <c r="G82" s="1"/>
      <c r="H82" s="1"/>
      <c r="I82" s="1"/>
      <c r="J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4:96" s="11" customFormat="1" x14ac:dyDescent="0.2">
      <c r="D83" s="1"/>
      <c r="E83" s="1"/>
      <c r="F83" s="1"/>
      <c r="G83" s="1"/>
      <c r="H83" s="1"/>
      <c r="I83" s="1"/>
      <c r="J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4:96" s="11" customFormat="1" x14ac:dyDescent="0.2">
      <c r="D84" s="1"/>
      <c r="E84" s="1"/>
      <c r="F84" s="1"/>
      <c r="G84" s="1"/>
      <c r="H84" s="1"/>
      <c r="I84" s="1"/>
      <c r="J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4:96" s="11" customFormat="1" x14ac:dyDescent="0.2">
      <c r="D85" s="1"/>
      <c r="E85" s="1"/>
      <c r="F85" s="1"/>
      <c r="G85" s="1"/>
      <c r="H85" s="1"/>
      <c r="I85" s="1"/>
      <c r="J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4:96" s="11" customFormat="1" x14ac:dyDescent="0.2">
      <c r="D86" s="1"/>
      <c r="E86" s="1"/>
      <c r="F86" s="1"/>
      <c r="G86" s="1"/>
      <c r="H86" s="1"/>
      <c r="I86" s="1"/>
      <c r="J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x14ac:dyDescent="0.2">
      <c r="D87" s="1"/>
      <c r="E87" s="1"/>
      <c r="F87" s="1"/>
      <c r="G87" s="1"/>
      <c r="H87" s="1"/>
      <c r="I87" s="1"/>
      <c r="J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s="11" customFormat="1" x14ac:dyDescent="0.2">
      <c r="D88" s="1"/>
      <c r="E88" s="1"/>
      <c r="F88" s="1"/>
      <c r="G88" s="1"/>
      <c r="H88" s="1"/>
      <c r="I88" s="1"/>
      <c r="J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4:96" s="11" customFormat="1" x14ac:dyDescent="0.2">
      <c r="D89" s="1"/>
      <c r="E89" s="1"/>
      <c r="F89" s="1"/>
      <c r="G89" s="9"/>
      <c r="H89" s="1"/>
      <c r="I89" s="1"/>
      <c r="J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4:96" x14ac:dyDescent="0.2">
      <c r="H90" s="9"/>
      <c r="I90" s="9"/>
      <c r="J90" s="9"/>
    </row>
    <row r="91" spans="4:96" x14ac:dyDescent="0.2">
      <c r="D91" s="9"/>
      <c r="E91" s="9"/>
      <c r="F91" s="9"/>
    </row>
    <row r="111" spans="4:4" ht="15" x14ac:dyDescent="0.2">
      <c r="D111" s="76"/>
    </row>
  </sheetData>
  <mergeCells count="8">
    <mergeCell ref="D8:J8"/>
    <mergeCell ref="D9:J9"/>
    <mergeCell ref="D68:G68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0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CR84"/>
  <sheetViews>
    <sheetView topLeftCell="C9" zoomScale="85" zoomScaleNormal="85" zoomScaleSheetLayoutView="70" workbookViewId="0">
      <selection activeCell="D30" sqref="D30:G30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3" t="s">
        <v>10</v>
      </c>
      <c r="E8" s="213"/>
      <c r="F8" s="213"/>
      <c r="G8" s="213"/>
      <c r="H8" s="213"/>
      <c r="I8" s="213"/>
      <c r="J8" s="213"/>
      <c r="K8" s="16"/>
      <c r="L8" s="16"/>
    </row>
    <row r="9" spans="1:14" s="14" customFormat="1" ht="18.75" x14ac:dyDescent="0.2">
      <c r="C9" s="15"/>
      <c r="D9" s="214" t="s">
        <v>22</v>
      </c>
      <c r="E9" s="214"/>
      <c r="F9" s="214"/>
      <c r="G9" s="214"/>
      <c r="H9" s="214"/>
      <c r="I9" s="214"/>
      <c r="J9" s="214"/>
    </row>
    <row r="10" spans="1:14" s="14" customFormat="1" ht="18" customHeight="1" x14ac:dyDescent="0.2">
      <c r="B10" s="15"/>
      <c r="C10" s="15"/>
      <c r="D10" s="214" t="s">
        <v>19</v>
      </c>
      <c r="E10" s="214"/>
      <c r="F10" s="214"/>
      <c r="G10" s="214"/>
      <c r="H10" s="214"/>
      <c r="I10" s="214"/>
      <c r="J10" s="214"/>
    </row>
    <row r="11" spans="1:14" s="14" customFormat="1" ht="18.75" customHeight="1" x14ac:dyDescent="0.2">
      <c r="D11" s="214" t="s">
        <v>104</v>
      </c>
      <c r="E11" s="214"/>
      <c r="F11" s="214"/>
      <c r="G11" s="214"/>
      <c r="H11" s="214"/>
      <c r="I11" s="214"/>
      <c r="J11" s="214"/>
    </row>
    <row r="12" spans="1:14" s="14" customFormat="1" ht="18.75" x14ac:dyDescent="0.2">
      <c r="D12" s="70"/>
      <c r="E12" s="70"/>
      <c r="F12" s="70"/>
      <c r="G12" s="70"/>
      <c r="H12" s="70"/>
      <c r="I12" s="70"/>
      <c r="J12" s="70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17"/>
      <c r="E14" s="218" t="s">
        <v>22</v>
      </c>
      <c r="F14" s="218"/>
      <c r="G14" s="218"/>
      <c r="H14" s="218"/>
      <c r="I14" s="218"/>
      <c r="J14" s="218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17"/>
      <c r="E15" s="219" t="s">
        <v>23</v>
      </c>
      <c r="F15" s="219"/>
      <c r="G15" s="219"/>
      <c r="H15" s="219"/>
      <c r="I15" s="219"/>
      <c r="J15" s="45">
        <f>+'[1]CTA. FONDOCYT 960'!$J$18</f>
        <v>1177592.0799999998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17"/>
      <c r="E16" s="53" t="s">
        <v>4</v>
      </c>
      <c r="F16" s="53" t="s">
        <v>5</v>
      </c>
      <c r="G16" s="53" t="s">
        <v>6</v>
      </c>
      <c r="H16" s="53" t="s">
        <v>0</v>
      </c>
      <c r="I16" s="53" t="s">
        <v>1</v>
      </c>
      <c r="J16" s="53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99"/>
      <c r="E17" s="100"/>
      <c r="F17" s="99"/>
      <c r="G17" s="100">
        <f>+'INGRESOS CUENTA COLECT'!D17</f>
        <v>46234</v>
      </c>
      <c r="H17" s="101"/>
      <c r="I17" s="102">
        <v>0</v>
      </c>
      <c r="J17" s="101">
        <f>+J15</f>
        <v>1177592.0799999998</v>
      </c>
    </row>
    <row r="18" spans="4:96" s="10" customFormat="1" ht="26.25" hidden="1" customHeight="1" x14ac:dyDescent="0.2">
      <c r="D18" s="153"/>
      <c r="E18" s="154"/>
      <c r="F18" s="155"/>
      <c r="G18" s="180"/>
      <c r="H18" s="156"/>
      <c r="I18" s="157"/>
      <c r="J18" s="65">
        <f>J17+H18-I18</f>
        <v>1177592.0799999998</v>
      </c>
    </row>
    <row r="19" spans="4:96" s="10" customFormat="1" ht="26.25" hidden="1" customHeight="1" x14ac:dyDescent="0.2">
      <c r="D19" s="209"/>
      <c r="E19" s="208"/>
      <c r="F19" s="207"/>
      <c r="G19" s="206"/>
      <c r="H19" s="210"/>
      <c r="I19" s="212"/>
      <c r="J19" s="211">
        <f>J18+H19-I19</f>
        <v>1177592.0799999998</v>
      </c>
    </row>
    <row r="20" spans="4:96" s="10" customFormat="1" ht="26.25" hidden="1" customHeight="1" x14ac:dyDescent="0.2">
      <c r="D20" s="209"/>
      <c r="E20" s="208"/>
      <c r="F20" s="207"/>
      <c r="G20" s="206"/>
      <c r="H20" s="210"/>
      <c r="I20" s="212"/>
      <c r="J20" s="211">
        <f t="shared" ref="J20:J29" si="0">J19+H20-I20</f>
        <v>1177592.0799999998</v>
      </c>
    </row>
    <row r="21" spans="4:96" s="10" customFormat="1" ht="26.25" hidden="1" customHeight="1" x14ac:dyDescent="0.2">
      <c r="D21" s="209"/>
      <c r="E21" s="208"/>
      <c r="F21" s="207"/>
      <c r="G21" s="206"/>
      <c r="H21" s="210"/>
      <c r="I21" s="212"/>
      <c r="J21" s="211">
        <f t="shared" si="0"/>
        <v>1177592.0799999998</v>
      </c>
    </row>
    <row r="22" spans="4:96" s="10" customFormat="1" ht="26.25" customHeight="1" thickBot="1" x14ac:dyDescent="0.25">
      <c r="D22" s="209"/>
      <c r="E22" s="208">
        <v>46265</v>
      </c>
      <c r="F22" s="207"/>
      <c r="G22" s="206" t="s">
        <v>26</v>
      </c>
      <c r="H22" s="210"/>
      <c r="I22" s="212">
        <v>175</v>
      </c>
      <c r="J22" s="211">
        <f t="shared" si="0"/>
        <v>1177417.0799999998</v>
      </c>
    </row>
    <row r="23" spans="4:96" s="10" customFormat="1" ht="26.25" hidden="1" customHeight="1" x14ac:dyDescent="0.2">
      <c r="D23" s="200"/>
      <c r="E23" s="201"/>
      <c r="F23" s="202"/>
      <c r="G23" s="203"/>
      <c r="H23" s="204"/>
      <c r="I23" s="205"/>
      <c r="J23" s="65">
        <f t="shared" si="0"/>
        <v>1177417.0799999998</v>
      </c>
    </row>
    <row r="24" spans="4:96" s="10" customFormat="1" ht="26.25" hidden="1" customHeight="1" x14ac:dyDescent="0.2">
      <c r="D24" s="200"/>
      <c r="E24" s="201"/>
      <c r="F24" s="202"/>
      <c r="G24" s="203"/>
      <c r="H24" s="204"/>
      <c r="I24" s="205"/>
      <c r="J24" s="65">
        <f t="shared" si="0"/>
        <v>1177417.0799999998</v>
      </c>
    </row>
    <row r="25" spans="4:96" s="10" customFormat="1" ht="26.25" hidden="1" customHeight="1" x14ac:dyDescent="0.2">
      <c r="D25" s="200"/>
      <c r="E25" s="201"/>
      <c r="F25" s="202"/>
      <c r="G25" s="203"/>
      <c r="H25" s="204"/>
      <c r="I25" s="205"/>
      <c r="J25" s="65">
        <f t="shared" si="0"/>
        <v>1177417.0799999998</v>
      </c>
    </row>
    <row r="26" spans="4:96" s="10" customFormat="1" ht="26.25" hidden="1" customHeight="1" x14ac:dyDescent="0.2">
      <c r="D26" s="200"/>
      <c r="E26" s="201"/>
      <c r="F26" s="202"/>
      <c r="G26" s="203"/>
      <c r="H26" s="204"/>
      <c r="I26" s="205"/>
      <c r="J26" s="65">
        <f t="shared" si="0"/>
        <v>1177417.0799999998</v>
      </c>
    </row>
    <row r="27" spans="4:96" s="10" customFormat="1" ht="26.25" hidden="1" customHeight="1" x14ac:dyDescent="0.2">
      <c r="D27" s="200"/>
      <c r="E27" s="201"/>
      <c r="F27" s="202"/>
      <c r="G27" s="203"/>
      <c r="H27" s="204"/>
      <c r="I27" s="205"/>
      <c r="J27" s="65">
        <f t="shared" si="0"/>
        <v>1177417.0799999998</v>
      </c>
    </row>
    <row r="28" spans="4:96" s="10" customFormat="1" ht="26.25" hidden="1" customHeight="1" x14ac:dyDescent="0.2">
      <c r="D28" s="200"/>
      <c r="E28" s="201"/>
      <c r="F28" s="202"/>
      <c r="G28" s="203"/>
      <c r="H28" s="204"/>
      <c r="I28" s="205"/>
      <c r="J28" s="65">
        <f t="shared" si="0"/>
        <v>1177417.0799999998</v>
      </c>
    </row>
    <row r="29" spans="4:96" s="10" customFormat="1" ht="26.25" hidden="1" customHeight="1" thickBot="1" x14ac:dyDescent="0.25">
      <c r="D29" s="200"/>
      <c r="E29" s="201"/>
      <c r="F29" s="202"/>
      <c r="G29" s="203"/>
      <c r="H29" s="204"/>
      <c r="I29" s="205"/>
      <c r="J29" s="65">
        <f t="shared" si="0"/>
        <v>1177417.0799999998</v>
      </c>
    </row>
    <row r="30" spans="4:96" s="11" customFormat="1" ht="19.5" thickTop="1" thickBot="1" x14ac:dyDescent="0.25">
      <c r="D30" s="229" t="s">
        <v>8</v>
      </c>
      <c r="E30" s="229"/>
      <c r="F30" s="229"/>
      <c r="G30" s="229"/>
      <c r="H30" s="66">
        <v>0</v>
      </c>
      <c r="I30" s="66">
        <f>SUM(I18:I22)</f>
        <v>175</v>
      </c>
      <c r="J30" s="66">
        <f>+J15+H30-I30</f>
        <v>1177417.0799999998</v>
      </c>
      <c r="K30" s="25">
        <f>+J30-'[1]CTA. FONDOCYT 960'!$J$19</f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7.25" thickTop="1" x14ac:dyDescent="0.2">
      <c r="D31" s="5"/>
      <c r="E31" s="5"/>
      <c r="F31" s="5"/>
      <c r="G31" s="5"/>
      <c r="H31" s="8"/>
      <c r="I31" s="8"/>
      <c r="J31" s="8"/>
      <c r="K31" s="11" t="s">
        <v>24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5"/>
      <c r="F33" s="5"/>
      <c r="G33" s="5"/>
      <c r="H33" s="8"/>
      <c r="I33" s="8"/>
      <c r="J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73" t="s">
        <v>32</v>
      </c>
      <c r="F35" s="9"/>
      <c r="G35" s="74" t="s">
        <v>34</v>
      </c>
      <c r="H35" s="9"/>
      <c r="I35" s="73" t="s">
        <v>33</v>
      </c>
      <c r="J35" s="9"/>
      <c r="K35" s="2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73" t="s">
        <v>27</v>
      </c>
      <c r="F36" s="9"/>
      <c r="G36" s="73" t="s">
        <v>28</v>
      </c>
      <c r="H36" s="9"/>
      <c r="I36" s="73" t="s">
        <v>31</v>
      </c>
      <c r="J36" s="9"/>
      <c r="K36" s="2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73" t="s">
        <v>29</v>
      </c>
      <c r="F37" s="9"/>
      <c r="G37" s="73" t="s">
        <v>60</v>
      </c>
      <c r="H37" s="9"/>
      <c r="I37" s="73" t="s">
        <v>50</v>
      </c>
      <c r="J37" s="9"/>
      <c r="K37" s="2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5"/>
      <c r="E38" s="73" t="s">
        <v>30</v>
      </c>
      <c r="F38" s="9"/>
      <c r="G38" s="73" t="s">
        <v>61</v>
      </c>
      <c r="H38" s="9"/>
      <c r="I38" s="73" t="s">
        <v>40</v>
      </c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5"/>
      <c r="E39" s="9"/>
      <c r="F39" s="9"/>
      <c r="J39" s="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5"/>
      <c r="E40" s="9"/>
      <c r="F40" s="9"/>
      <c r="H40" s="9"/>
      <c r="I40" s="9"/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6.5" x14ac:dyDescent="0.2">
      <c r="D41" s="5"/>
      <c r="E41" s="9"/>
      <c r="F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16.5" x14ac:dyDescent="0.2">
      <c r="D42" s="5"/>
      <c r="E42" s="9"/>
      <c r="F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16.5" x14ac:dyDescent="0.2">
      <c r="D43" s="5"/>
      <c r="E43" s="9"/>
      <c r="F43" s="9"/>
      <c r="G43" s="74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16.5" x14ac:dyDescent="0.2">
      <c r="D44" s="5"/>
      <c r="E44" s="5"/>
      <c r="F44" s="5"/>
      <c r="G44" s="5"/>
      <c r="H44" s="8"/>
      <c r="I44" s="8"/>
      <c r="J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18" x14ac:dyDescent="0.2">
      <c r="D45" s="18"/>
      <c r="E45" s="19"/>
      <c r="F45" s="18"/>
      <c r="G45" s="18"/>
      <c r="H45" s="20"/>
      <c r="I45" s="20"/>
      <c r="J45" s="20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6.5" x14ac:dyDescent="0.2">
      <c r="D46" s="5"/>
      <c r="E46" s="6"/>
      <c r="F46" s="3"/>
      <c r="G46" s="3"/>
      <c r="H46" s="4"/>
      <c r="I46" s="4"/>
      <c r="J46" s="4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ht="16.5" x14ac:dyDescent="0.2">
      <c r="D47" s="230"/>
      <c r="E47" s="230"/>
      <c r="F47" s="230"/>
      <c r="G47" s="230"/>
      <c r="H47" s="230"/>
      <c r="I47" s="230"/>
      <c r="J47" s="230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ht="16.5" x14ac:dyDescent="0.2">
      <c r="D48" s="231"/>
      <c r="E48" s="231"/>
      <c r="F48" s="231"/>
      <c r="G48" s="231"/>
      <c r="H48" s="231"/>
      <c r="I48" s="231"/>
      <c r="J48" s="23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ht="20.25" x14ac:dyDescent="0.2">
      <c r="D49" s="222"/>
      <c r="E49" s="222"/>
      <c r="F49" s="222"/>
      <c r="G49" s="222"/>
      <c r="H49" s="222"/>
      <c r="I49" s="222"/>
      <c r="J49" s="22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20.25" x14ac:dyDescent="0.2">
      <c r="D50" s="222"/>
      <c r="E50" s="222"/>
      <c r="F50" s="222"/>
      <c r="G50" s="222"/>
      <c r="H50" s="222"/>
      <c r="I50" s="222"/>
      <c r="J50" s="22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ht="20.25" x14ac:dyDescent="0.2">
      <c r="D51" s="222"/>
      <c r="E51" s="222"/>
      <c r="F51" s="222"/>
      <c r="G51" s="222"/>
      <c r="H51" s="222"/>
      <c r="I51" s="222"/>
      <c r="J51" s="22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ht="20.25" x14ac:dyDescent="0.2">
      <c r="D52" s="222"/>
      <c r="E52" s="222"/>
      <c r="F52" s="222"/>
      <c r="G52" s="222"/>
      <c r="H52" s="222"/>
      <c r="I52" s="222"/>
      <c r="J52" s="22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G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">
      <c r="D58" s="9"/>
      <c r="E58" s="9"/>
      <c r="F58" s="9"/>
      <c r="G58" s="9"/>
      <c r="H58" s="9"/>
      <c r="I58" s="9"/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9"/>
      <c r="E59" s="9"/>
      <c r="F59" s="9"/>
      <c r="G59" s="9"/>
      <c r="H59" s="9"/>
      <c r="I59" s="9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">
      <c r="D60" s="9"/>
      <c r="E60" s="9"/>
      <c r="F60" s="9"/>
      <c r="G60" s="9"/>
      <c r="H60" s="9"/>
      <c r="I60" s="9"/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9"/>
      <c r="E61" s="9"/>
      <c r="F61" s="9"/>
      <c r="G61" s="9"/>
      <c r="H61" s="9"/>
      <c r="I61" s="9"/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">
      <c r="D62" s="9"/>
      <c r="E62" s="9"/>
      <c r="F62" s="9"/>
      <c r="G62" s="9"/>
      <c r="H62" s="9"/>
      <c r="I62" s="9"/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9"/>
      <c r="E63" s="9"/>
      <c r="F63" s="9"/>
      <c r="G63" s="9"/>
      <c r="H63" s="9"/>
      <c r="I63" s="9"/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9"/>
      <c r="E64" s="9"/>
      <c r="F64" s="9"/>
      <c r="G64" s="9"/>
      <c r="H64" s="9"/>
      <c r="I64" s="9"/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83" spans="4:4" ht="13.5" thickBot="1" x14ac:dyDescent="0.25"/>
    <row r="84" spans="4:4" ht="15" x14ac:dyDescent="0.2">
      <c r="D84" s="2"/>
    </row>
  </sheetData>
  <mergeCells count="14">
    <mergeCell ref="D52:J52"/>
    <mergeCell ref="D30:G30"/>
    <mergeCell ref="D47:J47"/>
    <mergeCell ref="D48:J48"/>
    <mergeCell ref="D49:J49"/>
    <mergeCell ref="D50:J50"/>
    <mergeCell ref="D51:J51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CR75"/>
  <sheetViews>
    <sheetView topLeftCell="C6" zoomScale="85" zoomScaleNormal="85" zoomScaleSheetLayoutView="70" workbookViewId="0">
      <selection activeCell="D29" sqref="D29:G29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3" t="s">
        <v>10</v>
      </c>
      <c r="E8" s="213"/>
      <c r="F8" s="213"/>
      <c r="G8" s="213"/>
      <c r="H8" s="213"/>
      <c r="I8" s="213"/>
      <c r="J8" s="213"/>
      <c r="K8" s="16"/>
      <c r="L8" s="16"/>
    </row>
    <row r="9" spans="1:14" s="14" customFormat="1" ht="18.75" x14ac:dyDescent="0.2">
      <c r="C9" s="15"/>
      <c r="D9" s="214" t="s">
        <v>42</v>
      </c>
      <c r="E9" s="214"/>
      <c r="F9" s="214"/>
      <c r="G9" s="214"/>
      <c r="H9" s="214"/>
      <c r="I9" s="214"/>
      <c r="J9" s="214"/>
    </row>
    <row r="10" spans="1:14" s="14" customFormat="1" ht="18" customHeight="1" x14ac:dyDescent="0.2">
      <c r="B10" s="15"/>
      <c r="C10" s="15"/>
      <c r="D10" s="214" t="s">
        <v>19</v>
      </c>
      <c r="E10" s="214"/>
      <c r="F10" s="214"/>
      <c r="G10" s="214"/>
      <c r="H10" s="214"/>
      <c r="I10" s="214"/>
      <c r="J10" s="214"/>
    </row>
    <row r="11" spans="1:14" s="14" customFormat="1" ht="18.75" customHeight="1" x14ac:dyDescent="0.2">
      <c r="D11" s="214" t="s">
        <v>104</v>
      </c>
      <c r="E11" s="214"/>
      <c r="F11" s="214"/>
      <c r="G11" s="214"/>
      <c r="H11" s="214"/>
      <c r="I11" s="214"/>
      <c r="J11" s="214"/>
    </row>
    <row r="12" spans="1:14" s="11" customFormat="1" ht="19.5" customHeight="1" thickBot="1" x14ac:dyDescent="0.25">
      <c r="C12" s="232" t="s">
        <v>43</v>
      </c>
      <c r="D12" s="232"/>
      <c r="E12" s="232"/>
      <c r="F12" s="232"/>
      <c r="G12" s="232"/>
      <c r="H12" s="232"/>
      <c r="I12" s="232"/>
      <c r="J12" s="232"/>
    </row>
    <row r="13" spans="1:14" s="3" customFormat="1" ht="26.25" customHeight="1" thickTop="1" thickBot="1" x14ac:dyDescent="0.25">
      <c r="A13" s="7"/>
      <c r="B13" s="7"/>
      <c r="C13" s="7"/>
      <c r="D13" s="217"/>
      <c r="E13" s="218" t="s">
        <v>42</v>
      </c>
      <c r="F13" s="218"/>
      <c r="G13" s="218"/>
      <c r="H13" s="218"/>
      <c r="I13" s="218"/>
      <c r="J13" s="218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7"/>
      <c r="E14" s="219" t="s">
        <v>7</v>
      </c>
      <c r="F14" s="219"/>
      <c r="G14" s="219"/>
      <c r="H14" s="219"/>
      <c r="I14" s="219"/>
      <c r="J14" s="45">
        <f>+'[1]CTA.  2000 ONCO.'!$G$29</f>
        <v>880596.39999999991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7"/>
      <c r="E15" s="53" t="s">
        <v>4</v>
      </c>
      <c r="F15" s="53" t="s">
        <v>5</v>
      </c>
      <c r="G15" s="53" t="s">
        <v>6</v>
      </c>
      <c r="H15" s="53" t="s">
        <v>0</v>
      </c>
      <c r="I15" s="53" t="s">
        <v>1</v>
      </c>
      <c r="J15" s="53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1"/>
      <c r="E16" s="128"/>
      <c r="F16" s="131"/>
      <c r="G16" s="128">
        <f>+'INGRESOS CUENTA COLECT'!D17</f>
        <v>46234</v>
      </c>
      <c r="H16" s="132"/>
      <c r="I16" s="133">
        <v>0</v>
      </c>
      <c r="J16" s="132">
        <f>+J14</f>
        <v>880596.39999999991</v>
      </c>
    </row>
    <row r="17" spans="4:96" s="10" customFormat="1" ht="16.5" hidden="1" x14ac:dyDescent="0.2">
      <c r="D17" s="61"/>
      <c r="E17" s="62"/>
      <c r="F17" s="63"/>
      <c r="G17" s="77"/>
      <c r="H17" s="65"/>
      <c r="I17" s="65"/>
      <c r="J17" s="65">
        <f>J16+H17-I17</f>
        <v>880596.39999999991</v>
      </c>
    </row>
    <row r="18" spans="4:96" s="10" customFormat="1" ht="16.5" hidden="1" x14ac:dyDescent="0.2">
      <c r="D18" s="61"/>
      <c r="E18" s="62"/>
      <c r="F18" s="63"/>
      <c r="G18" s="64"/>
      <c r="H18" s="65"/>
      <c r="I18" s="65"/>
      <c r="J18" s="65">
        <f t="shared" ref="J18:J28" si="0">J17+H18-I18</f>
        <v>880596.39999999991</v>
      </c>
    </row>
    <row r="19" spans="4:96" s="10" customFormat="1" ht="17.25" thickBot="1" x14ac:dyDescent="0.25">
      <c r="D19" s="61"/>
      <c r="E19" s="208">
        <v>46265</v>
      </c>
      <c r="F19" s="63"/>
      <c r="G19" s="64"/>
      <c r="H19" s="65"/>
      <c r="I19" s="65"/>
      <c r="J19" s="65">
        <f t="shared" si="0"/>
        <v>880596.39999999991</v>
      </c>
    </row>
    <row r="20" spans="4:96" s="10" customFormat="1" ht="17.25" hidden="1" thickBot="1" x14ac:dyDescent="0.25">
      <c r="D20" s="61"/>
      <c r="E20" s="62">
        <v>46079</v>
      </c>
      <c r="F20" s="63"/>
      <c r="G20" s="64" t="s">
        <v>52</v>
      </c>
      <c r="H20" s="65"/>
      <c r="I20" s="65"/>
      <c r="J20" s="65">
        <f t="shared" si="0"/>
        <v>880596.39999999991</v>
      </c>
    </row>
    <row r="21" spans="4:96" s="10" customFormat="1" ht="16.5" hidden="1" x14ac:dyDescent="0.2">
      <c r="D21" s="61"/>
      <c r="E21" s="62"/>
      <c r="F21" s="63"/>
      <c r="G21" s="64"/>
      <c r="H21" s="65"/>
      <c r="I21" s="65"/>
      <c r="J21" s="65">
        <f t="shared" si="0"/>
        <v>880596.39999999991</v>
      </c>
    </row>
    <row r="22" spans="4:96" s="10" customFormat="1" ht="16.5" hidden="1" x14ac:dyDescent="0.2">
      <c r="D22" s="61"/>
      <c r="E22" s="62"/>
      <c r="F22" s="63"/>
      <c r="G22" s="64"/>
      <c r="H22" s="65"/>
      <c r="I22" s="65"/>
      <c r="J22" s="65">
        <f t="shared" si="0"/>
        <v>880596.39999999991</v>
      </c>
    </row>
    <row r="23" spans="4:96" s="10" customFormat="1" ht="16.5" hidden="1" x14ac:dyDescent="0.2">
      <c r="D23" s="61"/>
      <c r="E23" s="62"/>
      <c r="F23" s="63"/>
      <c r="G23" s="64"/>
      <c r="H23" s="65"/>
      <c r="I23" s="65"/>
      <c r="J23" s="65">
        <f t="shared" si="0"/>
        <v>880596.39999999991</v>
      </c>
    </row>
    <row r="24" spans="4:96" s="10" customFormat="1" ht="16.5" hidden="1" x14ac:dyDescent="0.2">
      <c r="D24" s="61"/>
      <c r="E24" s="62"/>
      <c r="F24" s="63"/>
      <c r="G24" s="64"/>
      <c r="H24" s="65"/>
      <c r="I24" s="65"/>
      <c r="J24" s="65">
        <f t="shared" si="0"/>
        <v>880596.39999999991</v>
      </c>
    </row>
    <row r="25" spans="4:96" s="10" customFormat="1" ht="16.5" hidden="1" x14ac:dyDescent="0.2">
      <c r="D25" s="61"/>
      <c r="E25" s="62"/>
      <c r="F25" s="63"/>
      <c r="G25" s="64"/>
      <c r="H25" s="65"/>
      <c r="I25" s="65"/>
      <c r="J25" s="65">
        <f t="shared" si="0"/>
        <v>880596.39999999991</v>
      </c>
    </row>
    <row r="26" spans="4:96" s="10" customFormat="1" ht="17.25" hidden="1" thickBot="1" x14ac:dyDescent="0.25">
      <c r="D26" s="61"/>
      <c r="E26" s="62"/>
      <c r="F26" s="63"/>
      <c r="G26" s="64"/>
      <c r="H26" s="65"/>
      <c r="I26" s="65"/>
      <c r="J26" s="65">
        <f t="shared" si="0"/>
        <v>880596.39999999991</v>
      </c>
    </row>
    <row r="27" spans="4:96" s="10" customFormat="1" ht="16.5" hidden="1" x14ac:dyDescent="0.2">
      <c r="D27" s="61"/>
      <c r="E27" s="62"/>
      <c r="F27" s="63"/>
      <c r="G27" s="64"/>
      <c r="H27" s="65"/>
      <c r="I27" s="65"/>
      <c r="J27" s="65">
        <f t="shared" si="0"/>
        <v>880596.39999999991</v>
      </c>
    </row>
    <row r="28" spans="4:96" s="10" customFormat="1" ht="27.75" hidden="1" customHeight="1" thickBot="1" x14ac:dyDescent="0.25">
      <c r="D28" s="61"/>
      <c r="E28" s="62"/>
      <c r="F28" s="63"/>
      <c r="G28" s="64"/>
      <c r="H28" s="65"/>
      <c r="I28" s="65"/>
      <c r="J28" s="65">
        <f t="shared" si="0"/>
        <v>880596.39999999991</v>
      </c>
      <c r="K28" s="71"/>
    </row>
    <row r="29" spans="4:96" s="11" customFormat="1" ht="18.75" thickBot="1" x14ac:dyDescent="0.25">
      <c r="D29" s="215" t="s">
        <v>8</v>
      </c>
      <c r="E29" s="216"/>
      <c r="F29" s="216"/>
      <c r="G29" s="216"/>
      <c r="H29" s="84">
        <f>SUM(H17:H28)</f>
        <v>0</v>
      </c>
      <c r="I29" s="84">
        <f>SUM(I17:I28)</f>
        <v>0</v>
      </c>
      <c r="J29" s="85">
        <f>+J16+H29-I29</f>
        <v>880596.39999999991</v>
      </c>
      <c r="K29" s="25">
        <f>+J29-'[1]CTA.  2000 ONCO.'!$G$29</f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8" x14ac:dyDescent="0.2">
      <c r="D30" s="78"/>
      <c r="E30" s="78"/>
      <c r="F30" s="78"/>
      <c r="G30" s="78"/>
      <c r="H30" s="79"/>
      <c r="I30" s="79"/>
      <c r="J30" s="80"/>
      <c r="K30" s="2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78"/>
      <c r="E31" s="78"/>
      <c r="F31" s="78"/>
      <c r="G31" s="33"/>
      <c r="H31" s="9"/>
      <c r="I31" s="74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78"/>
      <c r="E32" s="78"/>
      <c r="F32" s="78"/>
      <c r="G32" s="33"/>
      <c r="H32" s="9"/>
      <c r="I32" s="74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78"/>
      <c r="E33" s="78"/>
      <c r="F33" s="78"/>
      <c r="G33" s="33"/>
      <c r="H33" s="9"/>
      <c r="I33" s="74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78"/>
      <c r="E34" s="78"/>
      <c r="F34" s="78"/>
      <c r="G34" s="33"/>
      <c r="H34" s="9"/>
      <c r="I34" s="74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x14ac:dyDescent="0.2">
      <c r="D35" s="78"/>
      <c r="E35" s="78"/>
      <c r="F35" s="78"/>
      <c r="G35" s="33"/>
      <c r="H35" s="9"/>
      <c r="I35" s="74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4.25" x14ac:dyDescent="0.2">
      <c r="D36" s="78"/>
      <c r="E36" s="78"/>
      <c r="F36" s="78"/>
      <c r="G36" s="33"/>
      <c r="H36" s="9"/>
      <c r="I36" s="74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4.25" x14ac:dyDescent="0.2">
      <c r="D37" s="9"/>
      <c r="E37" s="73" t="s">
        <v>32</v>
      </c>
      <c r="F37" s="9"/>
      <c r="G37" s="33" t="s">
        <v>36</v>
      </c>
      <c r="H37" s="9"/>
      <c r="I37" s="73" t="s">
        <v>33</v>
      </c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4.25" x14ac:dyDescent="0.2">
      <c r="D38" s="9"/>
      <c r="E38" s="73" t="s">
        <v>27</v>
      </c>
      <c r="F38" s="9"/>
      <c r="G38" s="73" t="s">
        <v>28</v>
      </c>
      <c r="H38" s="9"/>
      <c r="I38" s="73" t="s">
        <v>31</v>
      </c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4.25" x14ac:dyDescent="0.2">
      <c r="D39" s="9"/>
      <c r="E39" s="73" t="s">
        <v>29</v>
      </c>
      <c r="F39" s="9"/>
      <c r="G39" s="73" t="s">
        <v>60</v>
      </c>
      <c r="H39" s="9"/>
      <c r="I39" s="73" t="s">
        <v>50</v>
      </c>
      <c r="J39" s="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4.25" x14ac:dyDescent="0.2">
      <c r="D40" s="9"/>
      <c r="E40" s="73" t="s">
        <v>30</v>
      </c>
      <c r="F40" s="9"/>
      <c r="G40" s="73" t="s">
        <v>61</v>
      </c>
      <c r="H40" s="9"/>
      <c r="I40" s="73" t="s">
        <v>40</v>
      </c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1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1"/>
      <c r="E48" s="1"/>
      <c r="F48" s="1"/>
      <c r="G48" s="1"/>
      <c r="H48" s="1"/>
      <c r="I48" s="1"/>
      <c r="J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1"/>
      <c r="E49" s="1"/>
      <c r="F49" s="1"/>
      <c r="G49" s="1"/>
      <c r="H49" s="1"/>
      <c r="I49" s="1"/>
      <c r="J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1"/>
      <c r="E50" s="1"/>
      <c r="F50" s="1"/>
      <c r="G50" s="1"/>
      <c r="H50" s="1"/>
      <c r="I50" s="1"/>
      <c r="J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1"/>
      <c r="E51" s="1"/>
      <c r="F51" s="1"/>
      <c r="G51" s="1"/>
      <c r="H51" s="1"/>
      <c r="I51" s="1"/>
      <c r="J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1"/>
      <c r="E52" s="1"/>
      <c r="F52" s="1"/>
      <c r="G52" s="1"/>
      <c r="H52" s="1"/>
      <c r="I52" s="1"/>
      <c r="J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1"/>
      <c r="E53" s="1"/>
      <c r="F53" s="1"/>
      <c r="G53" s="9"/>
      <c r="H53" s="1"/>
      <c r="I53" s="1"/>
      <c r="J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x14ac:dyDescent="0.2">
      <c r="H54" s="9"/>
      <c r="I54" s="9"/>
      <c r="J54" s="9"/>
    </row>
    <row r="55" spans="4:96" x14ac:dyDescent="0.2">
      <c r="D55" s="9"/>
      <c r="E55" s="9"/>
      <c r="F55" s="9"/>
    </row>
    <row r="75" spans="4:4" ht="15" x14ac:dyDescent="0.2">
      <c r="D75" s="76"/>
    </row>
  </sheetData>
  <mergeCells count="9">
    <mergeCell ref="D29:G29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CR83"/>
  <sheetViews>
    <sheetView tabSelected="1" topLeftCell="C8" zoomScale="85" zoomScaleNormal="85" zoomScaleSheetLayoutView="70" workbookViewId="0">
      <selection activeCell="G19" sqref="G19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3" t="s">
        <v>10</v>
      </c>
      <c r="E8" s="213"/>
      <c r="F8" s="213"/>
      <c r="G8" s="213"/>
      <c r="H8" s="213"/>
      <c r="I8" s="213"/>
      <c r="J8" s="213"/>
      <c r="K8" s="16"/>
      <c r="L8" s="16"/>
    </row>
    <row r="9" spans="1:14" s="14" customFormat="1" ht="18.75" x14ac:dyDescent="0.2">
      <c r="C9" s="15"/>
      <c r="D9" s="214" t="s">
        <v>49</v>
      </c>
      <c r="E9" s="214"/>
      <c r="F9" s="214"/>
      <c r="G9" s="214"/>
      <c r="H9" s="214"/>
      <c r="I9" s="214"/>
      <c r="J9" s="214"/>
    </row>
    <row r="10" spans="1:14" s="14" customFormat="1" ht="18" customHeight="1" x14ac:dyDescent="0.2">
      <c r="B10" s="15"/>
      <c r="C10" s="15"/>
      <c r="D10" s="214" t="s">
        <v>19</v>
      </c>
      <c r="E10" s="214"/>
      <c r="F10" s="214"/>
      <c r="G10" s="214"/>
      <c r="H10" s="214"/>
      <c r="I10" s="214"/>
      <c r="J10" s="214"/>
    </row>
    <row r="11" spans="1:14" s="14" customFormat="1" ht="18.75" customHeight="1" x14ac:dyDescent="0.2">
      <c r="D11" s="234" t="s">
        <v>104</v>
      </c>
      <c r="E11" s="234"/>
      <c r="F11" s="234"/>
      <c r="G11" s="234"/>
      <c r="H11" s="234"/>
      <c r="I11" s="234"/>
      <c r="J11" s="234"/>
    </row>
    <row r="12" spans="1:14" s="11" customFormat="1" ht="19.5" customHeight="1" thickBot="1" x14ac:dyDescent="0.25">
      <c r="C12" s="233"/>
      <c r="D12" s="233"/>
      <c r="E12" s="233"/>
      <c r="F12" s="233"/>
      <c r="G12" s="192" t="s">
        <v>48</v>
      </c>
      <c r="H12" s="191"/>
      <c r="I12" s="191"/>
      <c r="J12" s="191"/>
    </row>
    <row r="13" spans="1:14" s="3" customFormat="1" ht="26.25" customHeight="1" thickTop="1" thickBot="1" x14ac:dyDescent="0.25">
      <c r="A13" s="7"/>
      <c r="B13" s="7"/>
      <c r="C13" s="7"/>
      <c r="D13" s="217"/>
      <c r="E13" s="218" t="s">
        <v>69</v>
      </c>
      <c r="F13" s="218"/>
      <c r="G13" s="218"/>
      <c r="H13" s="218"/>
      <c r="I13" s="218"/>
      <c r="J13" s="218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7"/>
      <c r="E14" s="219" t="s">
        <v>7</v>
      </c>
      <c r="F14" s="219"/>
      <c r="G14" s="219"/>
      <c r="H14" s="219"/>
      <c r="I14" s="219"/>
      <c r="J14" s="45">
        <f>+'[1]CTA.  3103 F. REPONIBLE.'!$J$75</f>
        <v>210776.83999999997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7"/>
      <c r="E15" s="53" t="s">
        <v>4</v>
      </c>
      <c r="F15" s="53" t="s">
        <v>5</v>
      </c>
      <c r="G15" s="53" t="s">
        <v>6</v>
      </c>
      <c r="H15" s="53" t="s">
        <v>0</v>
      </c>
      <c r="I15" s="53" t="s">
        <v>1</v>
      </c>
      <c r="J15" s="53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1"/>
      <c r="E16" s="128"/>
      <c r="F16" s="131"/>
      <c r="G16" s="128">
        <f>+'INGRESOS CUENTA COLECT'!D17</f>
        <v>46234</v>
      </c>
      <c r="H16" s="132"/>
      <c r="I16" s="133">
        <v>0</v>
      </c>
      <c r="J16" s="132">
        <f>+J14</f>
        <v>210776.83999999997</v>
      </c>
    </row>
    <row r="17" spans="4:96" s="10" customFormat="1" ht="16.5" hidden="1" x14ac:dyDescent="0.2">
      <c r="D17" s="61"/>
      <c r="E17" s="62">
        <v>46030</v>
      </c>
      <c r="F17" s="63"/>
      <c r="G17" s="77" t="s">
        <v>52</v>
      </c>
      <c r="H17" s="65"/>
      <c r="I17" s="65"/>
      <c r="J17" s="65">
        <f t="shared" ref="J17:J36" si="0">J16+H17-I17</f>
        <v>210776.83999999997</v>
      </c>
    </row>
    <row r="18" spans="4:96" s="11" customFormat="1" ht="128.25" x14ac:dyDescent="0.2">
      <c r="D18" s="61"/>
      <c r="E18" s="62">
        <v>46251</v>
      </c>
      <c r="F18" s="63" t="s">
        <v>100</v>
      </c>
      <c r="G18" s="64" t="s">
        <v>469</v>
      </c>
      <c r="H18" s="65">
        <v>7200</v>
      </c>
      <c r="I18" s="65"/>
      <c r="J18" s="65">
        <f t="shared" si="0"/>
        <v>217976.83999999997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</row>
    <row r="19" spans="4:96" s="11" customFormat="1" ht="142.5" x14ac:dyDescent="0.2">
      <c r="D19" s="61"/>
      <c r="E19" s="62">
        <v>46251</v>
      </c>
      <c r="F19" s="63" t="s">
        <v>101</v>
      </c>
      <c r="G19" s="64" t="s">
        <v>470</v>
      </c>
      <c r="H19" s="65">
        <v>1800</v>
      </c>
      <c r="I19" s="65"/>
      <c r="J19" s="65">
        <f t="shared" si="0"/>
        <v>219776.83999999997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4:96" s="11" customFormat="1" ht="14.25" x14ac:dyDescent="0.2">
      <c r="D20" s="61"/>
      <c r="E20" s="62">
        <v>46259</v>
      </c>
      <c r="F20" s="63"/>
      <c r="G20" s="64" t="s">
        <v>417</v>
      </c>
      <c r="H20" s="65"/>
      <c r="I20" s="65">
        <v>90</v>
      </c>
      <c r="J20" s="65">
        <f t="shared" si="0"/>
        <v>219686.83999999997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28.5" x14ac:dyDescent="0.2">
      <c r="D21" s="61"/>
      <c r="E21" s="62">
        <v>46260</v>
      </c>
      <c r="F21" s="63"/>
      <c r="G21" s="64" t="s">
        <v>471</v>
      </c>
      <c r="H21" s="65">
        <v>988929.45</v>
      </c>
      <c r="I21" s="65"/>
      <c r="J21" s="65">
        <f t="shared" si="0"/>
        <v>1208616.29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29.25" thickBot="1" x14ac:dyDescent="0.25">
      <c r="D22" s="61"/>
      <c r="E22" s="62">
        <v>46265</v>
      </c>
      <c r="F22" s="63"/>
      <c r="G22" s="64" t="s">
        <v>26</v>
      </c>
      <c r="H22" s="65"/>
      <c r="I22" s="65">
        <v>175</v>
      </c>
      <c r="J22" s="65">
        <f t="shared" si="0"/>
        <v>1208441.29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4.25" hidden="1" x14ac:dyDescent="0.2">
      <c r="D23" s="61"/>
      <c r="E23" s="62"/>
      <c r="F23" s="63"/>
      <c r="G23" s="64"/>
      <c r="H23" s="65"/>
      <c r="I23" s="65"/>
      <c r="J23" s="65">
        <f t="shared" si="0"/>
        <v>1208441.29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4.25" hidden="1" x14ac:dyDescent="0.2">
      <c r="D24" s="61"/>
      <c r="E24" s="62"/>
      <c r="F24" s="63"/>
      <c r="G24" s="64"/>
      <c r="H24" s="65"/>
      <c r="I24" s="65"/>
      <c r="J24" s="65">
        <f t="shared" si="0"/>
        <v>1208441.29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hidden="1" x14ac:dyDescent="0.2">
      <c r="D25" s="61"/>
      <c r="E25" s="62"/>
      <c r="F25" s="63"/>
      <c r="G25" s="64"/>
      <c r="H25" s="65"/>
      <c r="I25" s="65"/>
      <c r="J25" s="65">
        <f t="shared" si="0"/>
        <v>1208441.29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hidden="1" x14ac:dyDescent="0.2">
      <c r="D26" s="61"/>
      <c r="E26" s="62"/>
      <c r="F26" s="63"/>
      <c r="G26" s="64"/>
      <c r="H26" s="65"/>
      <c r="I26" s="65"/>
      <c r="J26" s="65">
        <f t="shared" si="0"/>
        <v>1208441.29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hidden="1" x14ac:dyDescent="0.2">
      <c r="D27" s="61"/>
      <c r="E27" s="62"/>
      <c r="F27" s="63"/>
      <c r="G27" s="64"/>
      <c r="H27" s="65"/>
      <c r="I27" s="65"/>
      <c r="J27" s="65">
        <f t="shared" si="0"/>
        <v>1208441.29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hidden="1" x14ac:dyDescent="0.2">
      <c r="D28" s="61"/>
      <c r="E28" s="62"/>
      <c r="F28" s="63"/>
      <c r="G28" s="64"/>
      <c r="H28" s="65"/>
      <c r="I28" s="65"/>
      <c r="J28" s="65">
        <f t="shared" si="0"/>
        <v>1208441.29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hidden="1" x14ac:dyDescent="0.2">
      <c r="D29" s="61"/>
      <c r="E29" s="62"/>
      <c r="F29" s="63"/>
      <c r="G29" s="64"/>
      <c r="H29" s="65"/>
      <c r="I29" s="65"/>
      <c r="J29" s="65">
        <f t="shared" si="0"/>
        <v>1208441.29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hidden="1" x14ac:dyDescent="0.2">
      <c r="D30" s="61"/>
      <c r="E30" s="62"/>
      <c r="F30" s="63"/>
      <c r="G30" s="64"/>
      <c r="H30" s="65"/>
      <c r="I30" s="65"/>
      <c r="J30" s="65">
        <f t="shared" si="0"/>
        <v>1208441.29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hidden="1" x14ac:dyDescent="0.2">
      <c r="D31" s="61"/>
      <c r="E31" s="62"/>
      <c r="F31" s="63"/>
      <c r="G31" s="64"/>
      <c r="H31" s="65"/>
      <c r="I31" s="65"/>
      <c r="J31" s="65">
        <f t="shared" si="0"/>
        <v>1208441.29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hidden="1" x14ac:dyDescent="0.2">
      <c r="D32" s="61"/>
      <c r="E32" s="62"/>
      <c r="F32" s="63"/>
      <c r="G32" s="64"/>
      <c r="H32" s="65"/>
      <c r="I32" s="65"/>
      <c r="J32" s="65">
        <f t="shared" si="0"/>
        <v>1208441.29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hidden="1" x14ac:dyDescent="0.2">
      <c r="D33" s="61"/>
      <c r="E33" s="62"/>
      <c r="F33" s="63"/>
      <c r="G33" s="64"/>
      <c r="H33" s="65"/>
      <c r="I33" s="65"/>
      <c r="J33" s="65">
        <f t="shared" si="0"/>
        <v>1208441.29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5" hidden="1" thickBot="1" x14ac:dyDescent="0.25">
      <c r="D34" s="61"/>
      <c r="E34" s="62"/>
      <c r="F34" s="63"/>
      <c r="G34" s="64"/>
      <c r="H34" s="65"/>
      <c r="I34" s="65"/>
      <c r="J34" s="65">
        <f t="shared" si="0"/>
        <v>1208441.29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hidden="1" x14ac:dyDescent="0.2">
      <c r="D35" s="61"/>
      <c r="E35" s="62"/>
      <c r="F35" s="63"/>
      <c r="G35" s="64"/>
      <c r="H35" s="65"/>
      <c r="I35" s="65"/>
      <c r="J35" s="65">
        <f t="shared" si="0"/>
        <v>1208441.29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ht="15" hidden="1" thickBot="1" x14ac:dyDescent="0.25">
      <c r="D36" s="61"/>
      <c r="E36" s="62"/>
      <c r="F36" s="63"/>
      <c r="G36" s="64"/>
      <c r="H36" s="65"/>
      <c r="I36" s="65"/>
      <c r="J36" s="65">
        <f t="shared" si="0"/>
        <v>1208441.29</v>
      </c>
    </row>
    <row r="37" spans="4:96" ht="15" thickBot="1" x14ac:dyDescent="0.25">
      <c r="D37" s="215" t="s">
        <v>8</v>
      </c>
      <c r="E37" s="216"/>
      <c r="F37" s="216"/>
      <c r="G37" s="216"/>
      <c r="H37" s="84">
        <f>SUM(H17:H36)</f>
        <v>997929.45</v>
      </c>
      <c r="I37" s="84">
        <f>SUM(I17:I36)</f>
        <v>265</v>
      </c>
      <c r="J37" s="85">
        <f>+J16+H37-I37</f>
        <v>1208441.29</v>
      </c>
      <c r="K37" s="22">
        <f>+J37-'[1]CTA.  3103 F. REPONIBLE.'!$J$80</f>
        <v>0</v>
      </c>
    </row>
    <row r="38" spans="4:96" ht="14.25" x14ac:dyDescent="0.2">
      <c r="D38" s="78"/>
      <c r="E38" s="78"/>
      <c r="F38" s="78"/>
      <c r="G38" s="78"/>
      <c r="H38" s="79"/>
      <c r="I38" s="79"/>
      <c r="J38" s="80"/>
    </row>
    <row r="39" spans="4:96" ht="14.25" x14ac:dyDescent="0.2">
      <c r="D39" s="78"/>
      <c r="E39" s="78"/>
      <c r="F39" s="78"/>
      <c r="G39" s="33"/>
      <c r="H39" s="9"/>
      <c r="I39" s="74"/>
      <c r="J39" s="9"/>
    </row>
    <row r="40" spans="4:96" ht="14.25" x14ac:dyDescent="0.2">
      <c r="D40" s="78"/>
      <c r="E40" s="78"/>
      <c r="F40" s="78"/>
      <c r="G40" s="33"/>
      <c r="H40" s="9"/>
      <c r="I40" s="74"/>
      <c r="J40" s="9"/>
    </row>
    <row r="41" spans="4:96" ht="14.25" x14ac:dyDescent="0.2">
      <c r="D41" s="78"/>
      <c r="E41" s="78"/>
      <c r="F41" s="78"/>
      <c r="G41" s="33"/>
      <c r="H41" s="9"/>
      <c r="I41" s="74"/>
      <c r="J41" s="9"/>
    </row>
    <row r="42" spans="4:96" ht="14.25" x14ac:dyDescent="0.2">
      <c r="D42" s="78"/>
      <c r="E42" s="78"/>
      <c r="F42" s="78"/>
      <c r="G42" s="33"/>
      <c r="H42" s="9"/>
      <c r="I42" s="74"/>
      <c r="J42" s="9"/>
    </row>
    <row r="43" spans="4:96" ht="14.25" x14ac:dyDescent="0.2">
      <c r="D43" s="78"/>
      <c r="E43" s="78"/>
      <c r="F43" s="78"/>
      <c r="G43" s="33"/>
      <c r="H43" s="9" t="s">
        <v>24</v>
      </c>
      <c r="I43" s="74"/>
      <c r="J43" s="9"/>
    </row>
    <row r="44" spans="4:96" ht="14.25" x14ac:dyDescent="0.2">
      <c r="D44" s="78"/>
      <c r="E44" s="78"/>
      <c r="F44" s="78"/>
      <c r="G44" s="33"/>
      <c r="H44" s="9"/>
      <c r="I44" s="74"/>
      <c r="J44" s="9"/>
    </row>
    <row r="45" spans="4:96" ht="14.25" x14ac:dyDescent="0.2">
      <c r="D45" s="9"/>
      <c r="E45" s="73" t="s">
        <v>32</v>
      </c>
      <c r="F45" s="9"/>
      <c r="G45" s="33" t="s">
        <v>36</v>
      </c>
      <c r="H45" s="9"/>
      <c r="I45" s="73" t="s">
        <v>33</v>
      </c>
      <c r="J45" s="9"/>
    </row>
    <row r="46" spans="4:96" ht="14.25" x14ac:dyDescent="0.2">
      <c r="D46" s="9"/>
      <c r="E46" s="73" t="s">
        <v>27</v>
      </c>
      <c r="F46" s="9"/>
      <c r="G46" s="73" t="s">
        <v>28</v>
      </c>
      <c r="H46" s="9"/>
      <c r="I46" s="73" t="s">
        <v>31</v>
      </c>
      <c r="J46" s="9"/>
    </row>
    <row r="47" spans="4:96" ht="14.25" x14ac:dyDescent="0.2">
      <c r="D47" s="9"/>
      <c r="E47" s="73" t="s">
        <v>29</v>
      </c>
      <c r="F47" s="9"/>
      <c r="G47" s="73" t="s">
        <v>60</v>
      </c>
      <c r="H47" s="9"/>
      <c r="I47" s="73" t="s">
        <v>50</v>
      </c>
      <c r="J47" s="9"/>
    </row>
    <row r="48" spans="4:96" ht="14.25" x14ac:dyDescent="0.2">
      <c r="D48" s="9"/>
      <c r="E48" s="73" t="s">
        <v>30</v>
      </c>
      <c r="F48" s="9"/>
      <c r="G48" s="73" t="s">
        <v>61</v>
      </c>
      <c r="H48" s="9"/>
      <c r="I48" s="73" t="s">
        <v>40</v>
      </c>
      <c r="J48" s="9"/>
    </row>
    <row r="49" spans="4:10" x14ac:dyDescent="0.2">
      <c r="D49" s="9"/>
      <c r="E49" s="9"/>
      <c r="F49" s="9"/>
      <c r="G49" s="11"/>
      <c r="H49" s="9"/>
      <c r="I49" s="9"/>
      <c r="J49" s="9"/>
    </row>
    <row r="50" spans="4:10" x14ac:dyDescent="0.2">
      <c r="D50" s="9"/>
      <c r="E50" s="9"/>
      <c r="F50" s="9"/>
      <c r="G50" s="11"/>
      <c r="H50" s="9"/>
      <c r="I50" s="9"/>
      <c r="J50" s="9"/>
    </row>
    <row r="51" spans="4:10" x14ac:dyDescent="0.2">
      <c r="D51" s="9"/>
      <c r="E51" s="9"/>
      <c r="F51" s="9"/>
      <c r="G51" s="11"/>
      <c r="H51" s="9"/>
      <c r="I51" s="9"/>
      <c r="J51" s="9"/>
    </row>
    <row r="52" spans="4:10" x14ac:dyDescent="0.2">
      <c r="D52" s="9"/>
      <c r="E52" s="9"/>
      <c r="F52" s="9"/>
      <c r="G52" s="11"/>
      <c r="H52" s="9"/>
      <c r="I52" s="9"/>
      <c r="J52" s="9"/>
    </row>
    <row r="53" spans="4:10" x14ac:dyDescent="0.2">
      <c r="D53" s="9"/>
      <c r="E53" s="9"/>
      <c r="F53" s="9"/>
    </row>
    <row r="61" spans="4:10" x14ac:dyDescent="0.2">
      <c r="G61" s="9"/>
    </row>
    <row r="62" spans="4:10" x14ac:dyDescent="0.2">
      <c r="H62" s="9"/>
      <c r="I62" s="9"/>
      <c r="J62" s="9"/>
    </row>
    <row r="63" spans="4:10" x14ac:dyDescent="0.2">
      <c r="D63" s="9"/>
      <c r="E63" s="9"/>
      <c r="F63" s="9"/>
    </row>
    <row r="83" spans="4:4" ht="15" x14ac:dyDescent="0.2">
      <c r="D83" s="76"/>
    </row>
  </sheetData>
  <mergeCells count="9">
    <mergeCell ref="D37:G37"/>
    <mergeCell ref="C12:F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2.75" x14ac:dyDescent="0.2"/>
  <sheetData>
    <row r="1" spans="1:1" x14ac:dyDescent="0.2">
      <c r="A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EGRESOS CTA. 3103 F REPONIBLE</vt:lpstr>
      <vt:lpstr>Hoja2</vt:lpstr>
      <vt:lpstr>'EGRESOS CTA.  OPERT. 160'!Área_de_impresión</vt:lpstr>
      <vt:lpstr>'EGRESOS CTA. 2000 ONCO'!Área_de_impresión</vt:lpstr>
      <vt:lpstr>'EGRESOS CTA. 3103 F REPONIBLE'!Área_de_impresión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3103 F REPONIBLE'!Títulos_a_imprimir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2026-09-09T15:40:10Z</cp:lastPrinted>
  <dcterms:created xsi:type="dcterms:W3CDTF">2006-07-11T17:39:34Z</dcterms:created>
  <dcterms:modified xsi:type="dcterms:W3CDTF">2026-09-09T15:40:14Z</dcterms:modified>
</cp:coreProperties>
</file>