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julia.villar\Desktop\DOCUMENTOS PARA DISPONIBLIDAD\DOCUMENTOS PARA EL PORTAL DE TRANSPARENCIA\"/>
    </mc:Choice>
  </mc:AlternateContent>
  <bookViews>
    <workbookView xWindow="0" yWindow="0" windowWidth="20490" windowHeight="7155" tabRatio="601" firstSheet="1" activeTab="3"/>
  </bookViews>
  <sheets>
    <sheet name="INGRESOS CUENTA COLECT" sheetId="1" r:id="rId1"/>
    <sheet name="EGRESOS CTA. AUXILIAR 33001" sheetId="4" r:id="rId2"/>
    <sheet name="EGRESOS CTA.  OPERT. 160" sheetId="5" r:id="rId3"/>
    <sheet name="EGRESOS CTA. NOMINA" sheetId="6" r:id="rId4"/>
    <sheet name="EGRESOS CTA. FONDOCYT" sheetId="7" r:id="rId5"/>
  </sheets>
  <externalReferences>
    <externalReference r:id="rId6"/>
    <externalReference r:id="rId7"/>
  </externalReferences>
  <definedNames>
    <definedName name="_xlnm._FilterDatabase" localSheetId="0" hidden="1">'INGRESOS CUENTA COLECT'!$B$17:$G$207</definedName>
    <definedName name="_xlnm.Print_Area" localSheetId="2">'EGRESOS CTA.  OPERT. 160'!$A$1:$I$66</definedName>
    <definedName name="_xlnm.Print_Area" localSheetId="1">'EGRESOS CTA. AUXILIAR 33001'!$B$1:$I$182</definedName>
    <definedName name="_xlnm.Print_Area" localSheetId="4">'EGRESOS CTA. FONDOCYT'!$A$1:$J$41</definedName>
    <definedName name="_xlnm.Print_Area" localSheetId="3">'EGRESOS CTA. NOMINA'!$A$1:$J$85</definedName>
    <definedName name="_xlnm.Print_Area" localSheetId="0">'INGRESOS CUENTA COLECT'!$A$1:$G$224</definedName>
    <definedName name="_xlnm.Print_Titles" localSheetId="2">'EGRESOS CTA.  OPERT. 160'!$1:$15</definedName>
    <definedName name="_xlnm.Print_Titles" localSheetId="1">'EGRESOS CTA. AUXILIAR 33001'!$1:$15</definedName>
    <definedName name="_xlnm.Print_Titles" localSheetId="4">'EGRESOS CTA. FONDOCYT'!$1:$12</definedName>
    <definedName name="_xlnm.Print_Titles" localSheetId="3">'EGRESOS CTA. NOMINA'!$1:$12</definedName>
    <definedName name="_xlnm.Print_Titles" localSheetId="0">'INGRESOS CUENTA COLECT'!$1:$12</definedName>
  </definedNames>
  <calcPr calcId="152511"/>
</workbook>
</file>

<file path=xl/calcChain.xml><?xml version="1.0" encoding="utf-8"?>
<calcChain xmlns="http://schemas.openxmlformats.org/spreadsheetml/2006/main">
  <c r="K25" i="7" l="1"/>
  <c r="E208" i="1" l="1"/>
  <c r="F208" i="1"/>
  <c r="H74" i="6"/>
  <c r="I74" i="6"/>
  <c r="G155" i="4"/>
  <c r="H155" i="4"/>
  <c r="I16" i="5"/>
  <c r="I17" i="5" s="1"/>
  <c r="I18" i="5" s="1"/>
  <c r="I19" i="5" s="1"/>
  <c r="I20" i="5" s="1"/>
  <c r="I21" i="5" s="1"/>
  <c r="I22" i="5" s="1"/>
  <c r="I23" i="5" s="1"/>
  <c r="I24" i="5" s="1"/>
  <c r="I25" i="5" s="1"/>
  <c r="I26" i="5" s="1"/>
  <c r="I27" i="5" s="1"/>
  <c r="I28" i="5" s="1"/>
  <c r="I29" i="5" s="1"/>
  <c r="I30" i="5" s="1"/>
  <c r="I31" i="5" s="1"/>
  <c r="I32" i="5" s="1"/>
  <c r="I33" i="5" s="1"/>
  <c r="I34" i="5" s="1"/>
  <c r="I35" i="5" s="1"/>
  <c r="I36" i="5" s="1"/>
  <c r="I37" i="5" s="1"/>
  <c r="I38" i="5" s="1"/>
  <c r="I39" i="5" s="1"/>
  <c r="I40" i="5" s="1"/>
  <c r="H41" i="5"/>
  <c r="G41" i="5"/>
  <c r="I16" i="4"/>
  <c r="I17" i="4" s="1"/>
  <c r="I18" i="4" s="1"/>
  <c r="I25" i="7"/>
  <c r="H25" i="7"/>
  <c r="J18" i="7"/>
  <c r="J19" i="7" s="1"/>
  <c r="J20" i="7" s="1"/>
  <c r="J21" i="7" s="1"/>
  <c r="J22" i="7" s="1"/>
  <c r="J23" i="7" s="1"/>
  <c r="G17" i="1"/>
  <c r="G208" i="1" s="1"/>
  <c r="J18" i="6"/>
  <c r="J19" i="6" s="1"/>
  <c r="J20" i="6" s="1"/>
  <c r="J21" i="6" s="1"/>
  <c r="J22" i="6" s="1"/>
  <c r="J23" i="6" s="1"/>
  <c r="J24" i="6" s="1"/>
  <c r="J25" i="6" s="1"/>
  <c r="J26" i="6" s="1"/>
  <c r="J27" i="6" s="1"/>
  <c r="J28" i="6" s="1"/>
  <c r="J29" i="6" s="1"/>
  <c r="J30" i="6" s="1"/>
  <c r="J31" i="6" s="1"/>
  <c r="J32" i="6" s="1"/>
  <c r="J33" i="6" s="1"/>
  <c r="J34" i="6" s="1"/>
  <c r="J35" i="6" s="1"/>
  <c r="J36" i="6" s="1"/>
  <c r="J37" i="6" s="1"/>
  <c r="J38" i="6" s="1"/>
  <c r="J39" i="6" s="1"/>
  <c r="J40" i="6" s="1"/>
  <c r="J41" i="6" s="1"/>
  <c r="J42" i="6" s="1"/>
  <c r="J43" i="6" s="1"/>
  <c r="J44" i="6" s="1"/>
  <c r="J45" i="6" s="1"/>
  <c r="J46" i="6" s="1"/>
  <c r="J47" i="6" s="1"/>
  <c r="J48" i="6" s="1"/>
  <c r="J49" i="6" s="1"/>
  <c r="J50" i="6" s="1"/>
  <c r="J51" i="6" s="1"/>
  <c r="J52" i="6" s="1"/>
  <c r="J53" i="6" s="1"/>
  <c r="J54" i="6" s="1"/>
  <c r="J55" i="6" s="1"/>
  <c r="J56" i="6" s="1"/>
  <c r="J57" i="6" s="1"/>
  <c r="J58" i="6" s="1"/>
  <c r="J59" i="6" s="1"/>
  <c r="J60" i="6" s="1"/>
  <c r="J61" i="6" s="1"/>
  <c r="J62" i="6" s="1"/>
  <c r="J63" i="6" s="1"/>
  <c r="J64" i="6" s="1"/>
  <c r="J65" i="6" s="1"/>
  <c r="J66" i="6" s="1"/>
  <c r="J67" i="6" s="1"/>
  <c r="J68" i="6" s="1"/>
  <c r="J69" i="6" s="1"/>
  <c r="J70" i="6" s="1"/>
  <c r="J71" i="6" s="1"/>
  <c r="J72" i="6" s="1"/>
  <c r="J73" i="6" s="1"/>
  <c r="E17" i="1"/>
  <c r="I41" i="5" l="1"/>
  <c r="J25" i="7"/>
  <c r="J74" i="6"/>
  <c r="K74" i="6" s="1"/>
  <c r="I19" i="4"/>
  <c r="I20" i="4" s="1"/>
  <c r="I21" i="4" s="1"/>
  <c r="I22" i="4" s="1"/>
  <c r="I23" i="4" s="1"/>
  <c r="I24" i="4" s="1"/>
  <c r="I25" i="4" s="1"/>
  <c r="I26" i="4" s="1"/>
  <c r="I27" i="4" s="1"/>
  <c r="I28" i="4" s="1"/>
  <c r="I29" i="4" s="1"/>
  <c r="I30" i="4" s="1"/>
  <c r="I31" i="4" s="1"/>
  <c r="I32" i="4" s="1"/>
  <c r="I33" i="4" s="1"/>
  <c r="I34" i="4" s="1"/>
  <c r="I35" i="4" s="1"/>
  <c r="I36" i="4" s="1"/>
  <c r="I37" i="4" s="1"/>
  <c r="I38" i="4" s="1"/>
  <c r="I39" i="4" s="1"/>
  <c r="I40" i="4" s="1"/>
  <c r="I41" i="4" s="1"/>
  <c r="I42" i="4" s="1"/>
  <c r="I43" i="4" s="1"/>
  <c r="I44" i="4" s="1"/>
  <c r="I45" i="4" s="1"/>
  <c r="I46" i="4" s="1"/>
  <c r="I47" i="4" s="1"/>
  <c r="I48" i="4" s="1"/>
  <c r="I49" i="4" s="1"/>
  <c r="I50" i="4" s="1"/>
  <c r="I51" i="4" s="1"/>
  <c r="I52" i="4" s="1"/>
  <c r="I53" i="4" s="1"/>
  <c r="I54" i="4" s="1"/>
  <c r="I55" i="4" s="1"/>
  <c r="I56" i="4" s="1"/>
  <c r="I57" i="4" s="1"/>
  <c r="I58" i="4" s="1"/>
  <c r="I59" i="4" s="1"/>
  <c r="I60" i="4" s="1"/>
  <c r="I61" i="4" s="1"/>
  <c r="I62" i="4" s="1"/>
  <c r="I63" i="4" s="1"/>
  <c r="I64" i="4" s="1"/>
  <c r="I65" i="4" s="1"/>
  <c r="I66" i="4" s="1"/>
  <c r="I67" i="4" s="1"/>
  <c r="I68" i="4" s="1"/>
  <c r="I69" i="4" s="1"/>
  <c r="I70" i="4" s="1"/>
  <c r="I71" i="4" s="1"/>
  <c r="I72" i="4" s="1"/>
  <c r="I73" i="4" s="1"/>
  <c r="I74" i="4" s="1"/>
  <c r="I75" i="4" s="1"/>
  <c r="I76" i="4" s="1"/>
  <c r="I77" i="4" s="1"/>
  <c r="I78" i="4" s="1"/>
  <c r="I79" i="4" s="1"/>
  <c r="I80" i="4" s="1"/>
  <c r="I81" i="4" s="1"/>
  <c r="I82" i="4" s="1"/>
  <c r="I83" i="4" s="1"/>
  <c r="I84" i="4" s="1"/>
  <c r="I85" i="4" s="1"/>
  <c r="I86" i="4" s="1"/>
  <c r="I87" i="4" s="1"/>
  <c r="I88" i="4" s="1"/>
  <c r="I89" i="4" s="1"/>
  <c r="I90" i="4" s="1"/>
  <c r="I91" i="4" s="1"/>
  <c r="I92" i="4" s="1"/>
  <c r="I93" i="4" s="1"/>
  <c r="I94" i="4" s="1"/>
  <c r="I95" i="4" s="1"/>
  <c r="I96" i="4" s="1"/>
  <c r="I97" i="4" s="1"/>
  <c r="I98" i="4" s="1"/>
  <c r="I99" i="4" s="1"/>
  <c r="I100" i="4" s="1"/>
  <c r="I101" i="4" s="1"/>
  <c r="I102" i="4" s="1"/>
  <c r="I103" i="4" s="1"/>
  <c r="I104" i="4" s="1"/>
  <c r="I105" i="4" s="1"/>
  <c r="I106" i="4" s="1"/>
  <c r="I107" i="4" s="1"/>
  <c r="I108" i="4" s="1"/>
  <c r="I109" i="4" s="1"/>
  <c r="I110" i="4" s="1"/>
  <c r="I111" i="4" s="1"/>
  <c r="I112" i="4" s="1"/>
  <c r="I113" i="4" s="1"/>
  <c r="I114" i="4" s="1"/>
  <c r="I115" i="4" s="1"/>
  <c r="I116" i="4" s="1"/>
  <c r="I117" i="4" s="1"/>
  <c r="I118" i="4" s="1"/>
  <c r="I119" i="4" s="1"/>
  <c r="I120" i="4" s="1"/>
  <c r="I121" i="4" s="1"/>
  <c r="I122" i="4" s="1"/>
  <c r="I123" i="4" s="1"/>
  <c r="I124" i="4" s="1"/>
  <c r="I125" i="4" s="1"/>
  <c r="I126" i="4" s="1"/>
  <c r="I127" i="4" s="1"/>
  <c r="I128" i="4" s="1"/>
  <c r="I129" i="4" s="1"/>
  <c r="I130" i="4" s="1"/>
  <c r="I131" i="4" s="1"/>
  <c r="I132" i="4" s="1"/>
  <c r="I133" i="4" s="1"/>
  <c r="I134" i="4" s="1"/>
  <c r="I135" i="4" s="1"/>
  <c r="I136" i="4" s="1"/>
  <c r="I137" i="4" s="1"/>
  <c r="I138" i="4" s="1"/>
  <c r="I139" i="4" s="1"/>
  <c r="I140" i="4" s="1"/>
  <c r="I141" i="4" s="1"/>
  <c r="I142" i="4" s="1"/>
  <c r="I143" i="4" s="1"/>
  <c r="I144" i="4" s="1"/>
  <c r="I145" i="4" s="1"/>
  <c r="I146" i="4" s="1"/>
  <c r="I147" i="4" s="1"/>
  <c r="I148" i="4" s="1"/>
  <c r="I149" i="4" s="1"/>
  <c r="I150" i="4" s="1"/>
  <c r="I151" i="4" s="1"/>
  <c r="I152" i="4" s="1"/>
  <c r="I153" i="4" s="1"/>
  <c r="I155" i="4"/>
  <c r="J155" i="4" s="1"/>
  <c r="G18" i="1"/>
  <c r="G19" i="1" s="1"/>
  <c r="G20" i="1" s="1"/>
  <c r="G21" i="1" s="1"/>
  <c r="G22" i="1" s="1"/>
  <c r="G23" i="1" s="1"/>
  <c r="G24" i="1" s="1"/>
  <c r="G25" i="1" s="1"/>
  <c r="G26" i="1" s="1"/>
  <c r="G27" i="1" s="1"/>
  <c r="G28" i="1" s="1"/>
  <c r="G29" i="1" s="1"/>
  <c r="G30" i="1" s="1"/>
  <c r="G31" i="1" s="1"/>
  <c r="G32" i="1" s="1"/>
  <c r="G33" i="1" s="1"/>
  <c r="G34" i="1" s="1"/>
  <c r="G35" i="1" s="1"/>
  <c r="G36" i="1" s="1"/>
  <c r="G37" i="1" s="1"/>
  <c r="G38" i="1" s="1"/>
  <c r="G39" i="1" s="1"/>
  <c r="G40" i="1" s="1"/>
  <c r="G41" i="1" s="1"/>
  <c r="G42" i="1" s="1"/>
  <c r="G43" i="1" s="1"/>
  <c r="G44" i="1" s="1"/>
  <c r="G45" i="1" s="1"/>
  <c r="G46" i="1" s="1"/>
  <c r="G47" i="1" l="1"/>
  <c r="G48" i="1" s="1"/>
  <c r="G49" i="1" s="1"/>
  <c r="G50" i="1" s="1"/>
  <c r="G51" i="1" s="1"/>
  <c r="G52" i="1" s="1"/>
  <c r="G53" i="1" s="1"/>
  <c r="G54" i="1" s="1"/>
  <c r="G55" i="1" s="1"/>
  <c r="G56" i="1" s="1"/>
  <c r="G57" i="1" s="1"/>
  <c r="G58" i="1" s="1"/>
  <c r="G59" i="1" s="1"/>
  <c r="G60" i="1" s="1"/>
  <c r="G61" i="1" s="1"/>
  <c r="G62" i="1" s="1"/>
  <c r="G63" i="1" s="1"/>
  <c r="G64" i="1" s="1"/>
  <c r="G65" i="1" s="1"/>
  <c r="G66" i="1" s="1"/>
  <c r="G67" i="1" s="1"/>
  <c r="G68" i="1" s="1"/>
  <c r="G69" i="1" s="1"/>
  <c r="G70" i="1" s="1"/>
  <c r="G71" i="1" s="1"/>
  <c r="G72" i="1" s="1"/>
  <c r="G73" i="1" s="1"/>
  <c r="G74" i="1" s="1"/>
  <c r="G75" i="1" s="1"/>
  <c r="G76" i="1" s="1"/>
  <c r="G77" i="1" s="1"/>
  <c r="G78" i="1" s="1"/>
  <c r="G79" i="1" s="1"/>
  <c r="G80" i="1" s="1"/>
  <c r="G81" i="1" s="1"/>
  <c r="G82" i="1" s="1"/>
  <c r="G83" i="1" s="1"/>
  <c r="G84" i="1" s="1"/>
  <c r="G85" i="1" s="1"/>
  <c r="G86" i="1" s="1"/>
  <c r="G87" i="1" s="1"/>
  <c r="G88" i="1" s="1"/>
  <c r="G89" i="1" s="1"/>
  <c r="G90" i="1" s="1"/>
  <c r="G91" i="1" s="1"/>
  <c r="G92" i="1" s="1"/>
  <c r="G93" i="1" s="1"/>
  <c r="G94" i="1" s="1"/>
  <c r="G95" i="1" s="1"/>
  <c r="G96" i="1" s="1"/>
  <c r="G97" i="1" s="1"/>
  <c r="G98" i="1" s="1"/>
  <c r="G99" i="1" s="1"/>
  <c r="G100" i="1" s="1"/>
  <c r="G101" i="1" s="1"/>
  <c r="G102" i="1" s="1"/>
  <c r="G103" i="1" s="1"/>
  <c r="G104" i="1" s="1"/>
  <c r="G105" i="1" s="1"/>
  <c r="G106" i="1" s="1"/>
  <c r="G107" i="1" s="1"/>
  <c r="G108" i="1" s="1"/>
  <c r="G109" i="1" s="1"/>
  <c r="G110" i="1" l="1"/>
  <c r="G111" i="1" s="1"/>
  <c r="G112" i="1" s="1"/>
  <c r="G113" i="1" s="1"/>
  <c r="G114" i="1" s="1"/>
  <c r="G115" i="1" s="1"/>
  <c r="G116" i="1" s="1"/>
  <c r="G117" i="1" s="1"/>
  <c r="G118" i="1" s="1"/>
  <c r="G119" i="1" s="1"/>
  <c r="G120" i="1" s="1"/>
  <c r="G121" i="1" s="1"/>
  <c r="G122" i="1" s="1"/>
  <c r="G123" i="1" s="1"/>
  <c r="G124" i="1" s="1"/>
  <c r="G125" i="1" s="1"/>
  <c r="G126" i="1" s="1"/>
  <c r="G127" i="1" s="1"/>
  <c r="G128" i="1" s="1"/>
  <c r="G129" i="1" s="1"/>
  <c r="G130" i="1" s="1"/>
  <c r="G131" i="1" s="1"/>
  <c r="G132" i="1" s="1"/>
  <c r="G133" i="1" s="1"/>
  <c r="G134" i="1" s="1"/>
  <c r="G135" i="1" s="1"/>
  <c r="G136" i="1" s="1"/>
  <c r="G137" i="1" s="1"/>
  <c r="G138" i="1" s="1"/>
  <c r="G139" i="1" s="1"/>
  <c r="G140" i="1" s="1"/>
  <c r="G141" i="1" s="1"/>
  <c r="G142" i="1" s="1"/>
  <c r="G143" i="1" s="1"/>
  <c r="G144" i="1" s="1"/>
  <c r="G145" i="1" s="1"/>
  <c r="G146" i="1" s="1"/>
  <c r="G147" i="1" s="1"/>
  <c r="G148" i="1" s="1"/>
  <c r="G149" i="1" s="1"/>
  <c r="G150" i="1" s="1"/>
  <c r="G151" i="1" s="1"/>
  <c r="G152" i="1" s="1"/>
  <c r="G153" i="1" s="1"/>
  <c r="G154" i="1" s="1"/>
  <c r="G155" i="1" s="1"/>
  <c r="G156" i="1" s="1"/>
  <c r="G157" i="1" s="1"/>
  <c r="G158" i="1" s="1"/>
  <c r="G159" i="1" s="1"/>
  <c r="G160" i="1" s="1"/>
  <c r="G161" i="1" s="1"/>
  <c r="G162" i="1" s="1"/>
  <c r="G163" i="1" s="1"/>
  <c r="G164" i="1" s="1"/>
  <c r="G165" i="1" s="1"/>
  <c r="G166" i="1" s="1"/>
  <c r="G167" i="1" s="1"/>
  <c r="G168" i="1" s="1"/>
  <c r="G169" i="1" s="1"/>
  <c r="G170" i="1" s="1"/>
  <c r="G171" i="1" s="1"/>
  <c r="G172" i="1" s="1"/>
  <c r="G173" i="1" s="1"/>
  <c r="G174" i="1" s="1"/>
  <c r="G175" i="1" s="1"/>
  <c r="G176" i="1" s="1"/>
  <c r="G177" i="1" s="1"/>
  <c r="G178" i="1" s="1"/>
  <c r="G179" i="1" s="1"/>
  <c r="G180" i="1" s="1"/>
  <c r="G181" i="1" s="1"/>
  <c r="G182" i="1" s="1"/>
  <c r="G183" i="1" s="1"/>
  <c r="G184" i="1" l="1"/>
  <c r="G185" i="1" s="1"/>
  <c r="G186" i="1" s="1"/>
  <c r="G187" i="1" s="1"/>
  <c r="G188" i="1" l="1"/>
  <c r="G189" i="1" s="1"/>
  <c r="G190" i="1" s="1"/>
  <c r="G191" i="1" s="1"/>
  <c r="G192" i="1" s="1"/>
  <c r="G193" i="1" s="1"/>
  <c r="G194" i="1" l="1"/>
  <c r="G195" i="1" s="1"/>
  <c r="G196" i="1" s="1"/>
  <c r="G197" i="1" s="1"/>
  <c r="G198" i="1" s="1"/>
  <c r="G199" i="1" s="1"/>
  <c r="G200" i="1" s="1"/>
  <c r="G201" i="1" s="1"/>
  <c r="G202" i="1" s="1"/>
  <c r="G203" i="1" s="1"/>
  <c r="G204" i="1" s="1"/>
  <c r="G205" i="1" s="1"/>
  <c r="G206" i="1" s="1"/>
  <c r="G207" i="1" s="1"/>
  <c r="H208" i="1" l="1"/>
  <c r="J41" i="5" l="1"/>
</calcChain>
</file>

<file path=xl/sharedStrings.xml><?xml version="1.0" encoding="utf-8"?>
<sst xmlns="http://schemas.openxmlformats.org/spreadsheetml/2006/main" count="695" uniqueCount="271">
  <si>
    <t>Debito</t>
  </si>
  <si>
    <t>Credito</t>
  </si>
  <si>
    <t>Balance</t>
  </si>
  <si>
    <t>Libro Banco</t>
  </si>
  <si>
    <t>Fecha</t>
  </si>
  <si>
    <t>No. Ck/Transf.</t>
  </si>
  <si>
    <t>Descripcion</t>
  </si>
  <si>
    <t xml:space="preserve">Balance Inicial: </t>
  </si>
  <si>
    <t>Totales</t>
  </si>
  <si>
    <t>Servicio Nacional de Salud</t>
  </si>
  <si>
    <t xml:space="preserve">  Instituto Nacional del Cáncer Rosa Emilia Sánchez Pérez de Tavares</t>
  </si>
  <si>
    <t>Cuenta Operativa No. 160-112796-8</t>
  </si>
  <si>
    <t>PAGO IMPUESTO 0.15%</t>
  </si>
  <si>
    <t>Cuenta Bancaria No: 160-112796-8</t>
  </si>
  <si>
    <t>Cuenta Bancaria No: 010-252753-9</t>
  </si>
  <si>
    <t>Balance Inicial: Cta. 9995033000</t>
  </si>
  <si>
    <t>RETENCION 0.5% POR TRASF. VIA LIBRAMIENTOS A PROVEERDORES</t>
  </si>
  <si>
    <t>Cuenta Bancaria No: AUXILIAR NO. 9995033001</t>
  </si>
  <si>
    <t>Cuenta Bancaria No: 0100202000</t>
  </si>
  <si>
    <t>Cuenta Colectora Auxiliar no. 99995033001</t>
  </si>
  <si>
    <t xml:space="preserve">     Libro Banco</t>
  </si>
  <si>
    <t xml:space="preserve">    Libro Banco</t>
  </si>
  <si>
    <t>DEPOSITO VIA TRANSF. ARS SENASA</t>
  </si>
  <si>
    <t xml:space="preserve">TRANSF. DE CUENTA 3000 A 3001 PARA PAGOS </t>
  </si>
  <si>
    <t>XIOMARA SUZAÑA GALVAN</t>
  </si>
  <si>
    <t>ASIGANCION CUOTA DE PAGO DESDE CTA 2000 A 2001</t>
  </si>
  <si>
    <t>Cuenta Bancaria No: 9602576155</t>
  </si>
  <si>
    <t>-</t>
  </si>
  <si>
    <t xml:space="preserve"> </t>
  </si>
  <si>
    <t xml:space="preserve">ASIGNACION PRESUPUESTARIA PARA PAGO NOMINAS </t>
  </si>
  <si>
    <t>RETENCION ISR SALARIAL POR TRASF. VIA LIBRAMIENTOS</t>
  </si>
  <si>
    <t>NOTA DEBITO POR COBRO TARJETA CREDITO CARDNET</t>
  </si>
  <si>
    <t>CARGOS POR SERVICIOS (RETENCION DE ESTADO)</t>
  </si>
  <si>
    <t>DEPOSITO VIA TRANSF. ARS METASALUD</t>
  </si>
  <si>
    <t>NOTA DEBITO POR COBRO TARJETA CREDITO AMERICAN EXPRESS</t>
  </si>
  <si>
    <t>COMISION TARJETA DE CREDITO CARDNET</t>
  </si>
  <si>
    <t>DEPOSITO CK. ARS SIMAG</t>
  </si>
  <si>
    <t xml:space="preserve">DEPOSITO CK. ARS PRIMERA HUMANO </t>
  </si>
  <si>
    <t>DEPOSITO CK. ARS HUMANO SEGUROS</t>
  </si>
  <si>
    <t>AMIPHARMA DOMINICANA, S. R. L.</t>
  </si>
  <si>
    <t>DEPOSITO VIA TRANSF. CRESA</t>
  </si>
  <si>
    <t xml:space="preserve">DEPOSITO VIA TRANSF. DE CUENTA 2000 A 3000, TRANSLADO DE FONDOS PARA PAGOS </t>
  </si>
  <si>
    <t xml:space="preserve">DEPOSITO CK. Asoc. Mujeres Solidarias, Donacion a la Sra. Maria de la Caridad Theodor Seco,para  aplicación de Quimioterapia. </t>
  </si>
  <si>
    <t>HOSPIFAR, S. R. L.</t>
  </si>
  <si>
    <t>COMPAÑÍA DOMINICANA DE TELEFONOS, S. A.</t>
  </si>
  <si>
    <t>COLECTOR DE IMPUESTOS INTERNOS</t>
  </si>
  <si>
    <t>WENDY LUZ RODRIGUEZ DIAZ</t>
  </si>
  <si>
    <t>Preparado Por:</t>
  </si>
  <si>
    <t xml:space="preserve">Revisado Por: </t>
  </si>
  <si>
    <t xml:space="preserve">Lcda. Julia Villar Pimentel </t>
  </si>
  <si>
    <t>Lcda. Maria Rojas</t>
  </si>
  <si>
    <t>Analista Financiera</t>
  </si>
  <si>
    <t>Contadora Interna</t>
  </si>
  <si>
    <t xml:space="preserve">             ______________________________</t>
  </si>
  <si>
    <t>Aprobabdo Por:</t>
  </si>
  <si>
    <t>Lcda. Lissete Hernandez</t>
  </si>
  <si>
    <t>Directora Financiera</t>
  </si>
  <si>
    <t>____________________</t>
  </si>
  <si>
    <t>_________________________</t>
  </si>
  <si>
    <t xml:space="preserve">      ______________________________</t>
  </si>
  <si>
    <t>Del 01 Al 30 De noviembre 2021</t>
  </si>
  <si>
    <t>DEPOSITO VIA TRANSF. ARS YUNEN</t>
  </si>
  <si>
    <t xml:space="preserve">Instituto Dominicano De Desarrollo Integral, INC, Donacion Al Sr. Edwin Jesus Garcia Quitero,para gastos medicos. </t>
  </si>
  <si>
    <t>VS Solution, SRL</t>
  </si>
  <si>
    <t>DEPOSITO PAGO CHEQUES ARS APS</t>
  </si>
  <si>
    <t>REINTEGROVIA TRANSF. DE NOMINA INCENTIVOS ENE-JUN 2021 DE EMPLEADA POR CUENTA CERRADA FRANCIA MARIA RODRIGUEZ ALVAREZ</t>
  </si>
  <si>
    <t>DEPOSITO CK.  SOLEO FOOD SERVICES SRL PAGO  RENTA CAFETERIA OCTUBRE 2021</t>
  </si>
  <si>
    <t>DEPOSITO CK. Centro Doctor Villa Lama, Saldo factura #681868-682885 FDG-18</t>
  </si>
  <si>
    <t>DEPOSITO VIA TRANSF. FUNDACION SAINT JUDE</t>
  </si>
  <si>
    <t>DEPOSITO</t>
  </si>
  <si>
    <t>Instituto Dominicano De Desarrollo Integral, INC, Donacion Al Sra. Maria Isabel Duarte Colmenares, para aplicacion de quimioterapia</t>
  </si>
  <si>
    <t>GML Dominicana SRL,Saldo factura de  honorarios de revision del comité de etica CBI-INCART en relacion al estudio retrospectivo multicentrico para conocer las caracteristicas clinicas, Facturado en  dolares 500.00 y pagado en efectivo  del dia 18/11/2021 cheque #11163384</t>
  </si>
  <si>
    <t xml:space="preserve">Instituto Dominicano de Desarrollo Integral.* Donacion al Sr. Johan Milton Junior Jaime Rodriguez, para quimioterapia por un monto de $12,630.00 </t>
  </si>
  <si>
    <t xml:space="preserve">Instituto Dominicano de Desarrollo Integral.*Donacion a la Sra. Francis Eufemia Acosta De Morocoima, para radioterapia por un monto de $30,000.00.   </t>
  </si>
  <si>
    <t>DEPOSITO VIA TRANSF. ARS MAPFRE SALUD</t>
  </si>
  <si>
    <t xml:space="preserve">DEPOSITO VIA TRANSF. ARS UNIVERSAL </t>
  </si>
  <si>
    <t>DEPOSITO VIA TRANSF. SRA. FATIMA YUDELKA PIMENTEL SUGRAÑES PARA COMPRA DE MEDICAMENTOS</t>
  </si>
  <si>
    <t xml:space="preserve">Instituto Dominicano de Desarrollo Integral.* Donacion al Sra. Valentina del Milagro Zapata , para compra de medicamentos por un monto de $5,344.50 </t>
  </si>
  <si>
    <t>DEPOSITO CK. ARS CMD</t>
  </si>
  <si>
    <t xml:space="preserve">Instituto Dominicano de Desarrollo Integral.* Donacion al Sra. Zoila Margarita Ladino de Marquez , para realizacion de estudio por un monto de $16,080.00 </t>
  </si>
  <si>
    <t>DEPOSITO DE LA SRA MARLENYS PARA GASTOS MEDICOS</t>
  </si>
  <si>
    <t xml:space="preserve">DEPOSITO VIA TRANSF. CAFETERIA PICASS GRILL </t>
  </si>
  <si>
    <t>DP VIA TRANSFERENCIA DE LA SRA VANESA LAURA JORDAN VASQUEZ, PARA GASTOS MEDICOS</t>
  </si>
  <si>
    <t>DEPOSITO VIA TRANSF. ARS FUTURO</t>
  </si>
  <si>
    <t>DP VIA TRANSFERENCIA DONACION A INCART, PARA SERVICIOS DE PEDIATRIA, EN ESPERA DE CONFIRMACION A QUIEN SE LE DARA LA AYUDA</t>
  </si>
  <si>
    <t>DEPOSITO VIA TRANSF. ARS RESERVAS</t>
  </si>
  <si>
    <t>BCE. AL 31/10/2021</t>
  </si>
  <si>
    <t>005982</t>
  </si>
  <si>
    <t>005983</t>
  </si>
  <si>
    <t>005984</t>
  </si>
  <si>
    <t>005985</t>
  </si>
  <si>
    <t>005992</t>
  </si>
  <si>
    <t xml:space="preserve">NOMINA  RETROACTIVO CARACTER TEMPORAL ABRIL 2021 FONDO PROPIO </t>
  </si>
  <si>
    <t>005993</t>
  </si>
  <si>
    <t>NOMINA  RETROACTIVO CARACTER TEMPORAL MAYO 2021 FONDO PROPIO</t>
  </si>
  <si>
    <t>005994</t>
  </si>
  <si>
    <t>NOMINA  RETROACTIVO CARACTER TEMPORAL JUNIO 2021 FONDO PROPIO</t>
  </si>
  <si>
    <t>005995</t>
  </si>
  <si>
    <t>NOMINA  RETROACTIVO CARACTER TEMPORAL JULIO 2021 FONDO PROPIO</t>
  </si>
  <si>
    <t>005996</t>
  </si>
  <si>
    <t>005997</t>
  </si>
  <si>
    <t>NOMINA  RETROACTIVO CARACTER TEMPORAL AGOSTO 2021 FONDO PROPIO</t>
  </si>
  <si>
    <t>NOMINA  RETROACTIVO CARACTER TEMPORAL SEPTIEMBRE 2021 FONDO PROPIO</t>
  </si>
  <si>
    <t>005998</t>
  </si>
  <si>
    <t>BIO NUCLEAR, S. A.</t>
  </si>
  <si>
    <t>005999</t>
  </si>
  <si>
    <t>HIDROMED, S. R. L.</t>
  </si>
  <si>
    <t>006000</t>
  </si>
  <si>
    <t>ZEC ZOLO ENFOQUE CREATIVO, S.R.L.</t>
  </si>
  <si>
    <t>006001</t>
  </si>
  <si>
    <t>IMPRESOS TRES TINTAS, S.R.L.</t>
  </si>
  <si>
    <t>006002</t>
  </si>
  <si>
    <t>PRO PHARMACEUTICAL PEÑA, SRL</t>
  </si>
  <si>
    <t>006003</t>
  </si>
  <si>
    <t>DISS DOMINICANA,SRL</t>
  </si>
  <si>
    <t>006004</t>
  </si>
  <si>
    <t>QUIROFANOS L Q, S. R. L.</t>
  </si>
  <si>
    <t>006005</t>
  </si>
  <si>
    <t>INDUVECA, S. A.</t>
  </si>
  <si>
    <t>006006</t>
  </si>
  <si>
    <t>2P TECHNOLOGY, S.R.L.</t>
  </si>
  <si>
    <t>006014</t>
  </si>
  <si>
    <t>006015</t>
  </si>
  <si>
    <t>RETENCION 0.30% POR TRASF. VIA LIBRAMIENTOS A PROVEERDORES TRANSF NO. 2915</t>
  </si>
  <si>
    <t>ELECTRO SERVICIOS QUISQUEYA, S.R.L.</t>
  </si>
  <si>
    <t>FOOD CARABALLO &amp; NUÑEZ, S.R.L.</t>
  </si>
  <si>
    <t>006016</t>
  </si>
  <si>
    <t>LUIS ALBERTO CIFUENTES CHAPUSEAUX</t>
  </si>
  <si>
    <t>22/11/20201</t>
  </si>
  <si>
    <t>006018</t>
  </si>
  <si>
    <t>UNIQUE REPRESENTACIONES, S.R.L.</t>
  </si>
  <si>
    <t>006019</t>
  </si>
  <si>
    <t xml:space="preserve">NOMINA COMPENSACION ESPECIAL NOVIEMBRE 2021 FONDO PROPIO </t>
  </si>
  <si>
    <t>006020</t>
  </si>
  <si>
    <t>NOMINA PERSONAL CARACTER TEMPORAL NOVIEMBRE 2021 FONDO PROPIO</t>
  </si>
  <si>
    <t>006026</t>
  </si>
  <si>
    <t>ALEX DICRISTINA MULTI SOLUCIONES, S.R.L.</t>
  </si>
  <si>
    <t>006027</t>
  </si>
  <si>
    <t>SUED &amp; FARGESA, S. R. L.</t>
  </si>
  <si>
    <t>006028</t>
  </si>
  <si>
    <t>FARACH, S. A.</t>
  </si>
  <si>
    <t>006029</t>
  </si>
  <si>
    <t>006031</t>
  </si>
  <si>
    <t>SUPLIDORES MEDICOS COMERCIALES, S.R.L (SUMEDCOR)</t>
  </si>
  <si>
    <t>00630</t>
  </si>
  <si>
    <t>006032</t>
  </si>
  <si>
    <t>SEAN DOMINICAN, S.R.L.</t>
  </si>
  <si>
    <t>006033</t>
  </si>
  <si>
    <t>SERVICIOS ELECTROMEDICOS E INSTITUCIONALES, S.A.</t>
  </si>
  <si>
    <t>006034</t>
  </si>
  <si>
    <t>FARMACEUTICA DALMASI (FARMADAL), SRL</t>
  </si>
  <si>
    <t>006035</t>
  </si>
  <si>
    <t>006036</t>
  </si>
  <si>
    <t>WORLD TECHNOLOGY TATIS, S.R.L.</t>
  </si>
  <si>
    <t>006037</t>
  </si>
  <si>
    <t>Grupo Z Healthcare Products Dominicana, SRL</t>
  </si>
  <si>
    <t>006038</t>
  </si>
  <si>
    <t>Athill &amp; Martinez, SA</t>
  </si>
  <si>
    <t>006039</t>
  </si>
  <si>
    <t>Dositec Pharma, SRL</t>
  </si>
  <si>
    <t>006040</t>
  </si>
  <si>
    <t>Silver Pharma, SRL</t>
  </si>
  <si>
    <t>006041</t>
  </si>
  <si>
    <t>Unique Representaciones, SRL</t>
  </si>
  <si>
    <t>006042</t>
  </si>
  <si>
    <t>006043</t>
  </si>
  <si>
    <t>ALL Office Solutions TS, SRL</t>
  </si>
  <si>
    <t>GRUPO FARMACEUTICO CAR-M, SRL</t>
  </si>
  <si>
    <t>006044</t>
  </si>
  <si>
    <t>006045</t>
  </si>
  <si>
    <t>Pharmaceutical Technology, S.A</t>
  </si>
  <si>
    <t>006046</t>
  </si>
  <si>
    <t>Gemedica, SRL</t>
  </si>
  <si>
    <t>006047</t>
  </si>
  <si>
    <t>Farmaco Internacional, SRL</t>
  </si>
  <si>
    <t>006048</t>
  </si>
  <si>
    <t>DOCTORES MALLEN GUERRA S A</t>
  </si>
  <si>
    <t>006049</t>
  </si>
  <si>
    <t>006050</t>
  </si>
  <si>
    <t>006052</t>
  </si>
  <si>
    <t>006053</t>
  </si>
  <si>
    <t>Macrotech Farmacéutica, SRL</t>
  </si>
  <si>
    <t>006054</t>
  </si>
  <si>
    <t>Sued &amp; Fargesa, SRL</t>
  </si>
  <si>
    <t>006055</t>
  </si>
  <si>
    <t>FARACH S A</t>
  </si>
  <si>
    <t>006056</t>
  </si>
  <si>
    <t>Cofemont, SRL</t>
  </si>
  <si>
    <t>006057</t>
  </si>
  <si>
    <t>PROFARES, SRL</t>
  </si>
  <si>
    <t>006058</t>
  </si>
  <si>
    <t>SERVICIOS E INSTALACIONES TECNICAS S A</t>
  </si>
  <si>
    <t>006059</t>
  </si>
  <si>
    <t>Cristalia Dominicana, SRL</t>
  </si>
  <si>
    <t xml:space="preserve">Lcda. </t>
  </si>
  <si>
    <t>Del 01 Al 30 De Noviembre 2021</t>
  </si>
  <si>
    <t>15/11/2021</t>
  </si>
  <si>
    <t>18/11/2021</t>
  </si>
  <si>
    <t>19/11/2022</t>
  </si>
  <si>
    <t>1765</t>
  </si>
  <si>
    <t>SUSAN MARIA TRINIDAD</t>
  </si>
  <si>
    <t>1766</t>
  </si>
  <si>
    <t>BIENVENIDA DILENNY VASQUEZ JEREZ</t>
  </si>
  <si>
    <t>1767</t>
  </si>
  <si>
    <t>1768</t>
  </si>
  <si>
    <t>FEDERICO CORONA CONTRERAS</t>
  </si>
  <si>
    <t>1770</t>
  </si>
  <si>
    <t>TEOFILO JHOGEYSEN TAPIA ROJAS</t>
  </si>
  <si>
    <t>1771</t>
  </si>
  <si>
    <t>NULO</t>
  </si>
  <si>
    <t>1772</t>
  </si>
  <si>
    <t>1773</t>
  </si>
  <si>
    <t>CRISTINA MORILLO PEREZ</t>
  </si>
  <si>
    <t>1774</t>
  </si>
  <si>
    <t>CICLOLAB DOMINICANA, S.A.S</t>
  </si>
  <si>
    <t>1775</t>
  </si>
  <si>
    <t>FREDY ANIBAL CABRERA</t>
  </si>
  <si>
    <t>1776</t>
  </si>
  <si>
    <t>VIANCA NEQUELINE SANTANA SEGURA</t>
  </si>
  <si>
    <t>1777</t>
  </si>
  <si>
    <t>1778</t>
  </si>
  <si>
    <t>1779</t>
  </si>
  <si>
    <t>1780</t>
  </si>
  <si>
    <t>005986</t>
  </si>
  <si>
    <t>NOMINA RETROACTIVO CARACTER EVENTUAL ABRIL 2021.FONDO GENERAL</t>
  </si>
  <si>
    <t>005987</t>
  </si>
  <si>
    <t xml:space="preserve">NOMINA RETROACTIVO CARACTER EVENTUAL JUNIO 2021 FONDO GENERAL </t>
  </si>
  <si>
    <t>005988</t>
  </si>
  <si>
    <t xml:space="preserve">NOMINA RETROACTIVO CARACTER EVENTUAL MAYO 2021 FONDO GENERAL </t>
  </si>
  <si>
    <t>005989</t>
  </si>
  <si>
    <t xml:space="preserve">NOMINA RETROACTIVO CARACTER EVENTUAL SEPTIEMBRE 2021 FONDO GENERAL </t>
  </si>
  <si>
    <t>005990</t>
  </si>
  <si>
    <t xml:space="preserve">NOMINA RETROACTIVO CARACTER EVENTUAL JULIO 2021 FONDO GENERAL </t>
  </si>
  <si>
    <t>005991</t>
  </si>
  <si>
    <t xml:space="preserve">NOMINA RETROACTIVO CARACTER EVENTUALAGOSTO 2021 FONDO GENERAL </t>
  </si>
  <si>
    <t xml:space="preserve">REINTEGROVIA TRANSF. DE NOMINA INCENTIVOS ENE-JUN 2021 DE EMPLEADA POR CUENTA CERRADA </t>
  </si>
  <si>
    <t>006007</t>
  </si>
  <si>
    <t>NOMINA RETROACTIVA PERSONAL FIJO MAYO 2021 FONDO GENERAL</t>
  </si>
  <si>
    <t>NOMINA RETROACTIVA PERSONAL FIJO AGOSTO 2021 FONDO GENERAL</t>
  </si>
  <si>
    <t>006009</t>
  </si>
  <si>
    <t>NOMINA RETROACTIVA PERSONAL FIJO SEPTIEMBRE 2021 FONDO GENERAL</t>
  </si>
  <si>
    <t>006010</t>
  </si>
  <si>
    <t>NOMINA RETROACTIVA PERSONAL FIJO JUNIO 2021 FONDO GENERAL</t>
  </si>
  <si>
    <t>006011</t>
  </si>
  <si>
    <t>NOMINA RETROACTIVA PERSONAL FIJO JULIO 2021 FONDO GENERAL</t>
  </si>
  <si>
    <t>006012</t>
  </si>
  <si>
    <t>NOMINA ADICIONAL PERSONAL CARÁCTER TEMPORAL OCTUBRE 2021, FONDO GENERAL</t>
  </si>
  <si>
    <t>006013</t>
  </si>
  <si>
    <t>NOMINA ADICIONAL PERSONAL FIJO OCTUBRE 2021, FONDO GENERAL</t>
  </si>
  <si>
    <t xml:space="preserve">NOMINA RETROACTIVO PERSONAL CARACTER TEMPORAL  SEPTIEMBRE 2021 FONDO GENERAL </t>
  </si>
  <si>
    <t>006021</t>
  </si>
  <si>
    <t xml:space="preserve">NOMINA PERSONAL DE CARÁCTER EVENTUAL NOVIEMBRE 2021,FONDO GENERAL </t>
  </si>
  <si>
    <t>006022</t>
  </si>
  <si>
    <t>NOMINA PERSONAL CARACTER TEMPORAL NOVIEMBRE 2021 FONDO GENERAL</t>
  </si>
  <si>
    <t>006023</t>
  </si>
  <si>
    <t>NOMINA CARÁCTER TEMPORAL CICLOTRON NOVIEMBRE 2021 FONDO GENERAL</t>
  </si>
  <si>
    <t>006024</t>
  </si>
  <si>
    <t xml:space="preserve">NOMINA PERSONAL FIJO NOVIEMBRE 2021, FONDO GENERAL </t>
  </si>
  <si>
    <t>006025</t>
  </si>
  <si>
    <t xml:space="preserve">NOMINA COMPENSACION MILITAR, NOVIEMBRE 2021 FONDO GENERAL </t>
  </si>
  <si>
    <t>ASIGANCION CUOTA DE PAGO REGALIA PASCUAL 2021</t>
  </si>
  <si>
    <t>006051</t>
  </si>
  <si>
    <t>REINTEGRO PERSONAL CARACTER EVENTUAL SEPTIEMBRE 2021 FONDO GENERAL.</t>
  </si>
  <si>
    <t>NOTA DEBITO POR COBRO TARJETA CREDITO OCTUBRE 2021</t>
  </si>
  <si>
    <t xml:space="preserve"> Asoc. Mujeres Solidarias (AMSI), Donacion a la Sra.Dolki Linette Paulino,para  estudio de ecocardiograma por un monto de RD$3,500.00</t>
  </si>
  <si>
    <t xml:space="preserve"> Asoc. Mujeres Solidarias (AMSI), Donacion a la Sra.Jeannine Diaz Villalona ,para  aplicación de quimioterapia por un monto de RD$11,354.50</t>
  </si>
  <si>
    <t xml:space="preserve"> Asoc. Mujeres Solidarias (AMSI), Donacion a la Sra.Allalibe Cuevas Florian ,para  compra de medicamentos por un monto de RD$31,200.00</t>
  </si>
  <si>
    <t>DEPOSITO VIA TRANSF. CAFETERIA PICASS GRILL</t>
  </si>
  <si>
    <t xml:space="preserve">DEPOSITO VIA TRANSF.  ARS RENACER </t>
  </si>
  <si>
    <t>DEPOSITO VIA TRANSF. MINISTERIO DE SALUD PÚBLICA</t>
  </si>
  <si>
    <t xml:space="preserve">____________________________________________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</si>
</sst>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(&quot;RD$&quot;* #,##0.00_);_(&quot;RD$&quot;* \(#,##0.00\);_(&quot;RD$&quot;* &quot;-&quot;??_);_(@_)"/>
    <numFmt numFmtId="43" formatCode="_(* #,##0.00_);_(* \(#,##0.00\);_(* &quot;-&quot;??_);_(@_)"/>
    <numFmt numFmtId="164" formatCode="_-* #,##0.00_-;\-* #,##0.00_-;_-* &quot;-&quot;??_-;_-@_-"/>
    <numFmt numFmtId="165" formatCode="dd/mm/yyyy;@"/>
  </numFmts>
  <fonts count="24" x14ac:knownFonts="1">
    <font>
      <sz val="10"/>
      <name val="Arial"/>
    </font>
    <font>
      <sz val="10"/>
      <name val="Arial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3"/>
      <name val="Arial"/>
      <family val="2"/>
    </font>
    <font>
      <sz val="13"/>
      <name val="Arial"/>
      <family val="2"/>
    </font>
    <font>
      <sz val="12"/>
      <name val="Arial"/>
      <family val="2"/>
    </font>
    <font>
      <sz val="14"/>
      <name val="Arial"/>
      <family val="2"/>
    </font>
    <font>
      <b/>
      <sz val="16"/>
      <name val="Arial"/>
      <family val="2"/>
    </font>
    <font>
      <b/>
      <sz val="14"/>
      <name val="Times New Roman"/>
      <family val="1"/>
    </font>
    <font>
      <sz val="14"/>
      <name val="Times New Roman"/>
      <family val="1"/>
    </font>
    <font>
      <sz val="11.5"/>
      <name val="Verdana"/>
      <family val="2"/>
    </font>
    <font>
      <b/>
      <sz val="11.5"/>
      <name val="Verdana"/>
      <family val="2"/>
    </font>
    <font>
      <sz val="12"/>
      <name val="Verdana"/>
      <family val="2"/>
    </font>
    <font>
      <sz val="11"/>
      <name val="Verdana"/>
      <family val="2"/>
    </font>
    <font>
      <b/>
      <sz val="14"/>
      <name val="Verdana"/>
      <family val="2"/>
    </font>
    <font>
      <sz val="14"/>
      <name val="Verdana"/>
      <family val="2"/>
    </font>
    <font>
      <sz val="11"/>
      <color theme="1"/>
      <name val="Calibri"/>
      <family val="2"/>
      <scheme val="minor"/>
    </font>
    <font>
      <sz val="11.5"/>
      <color theme="1"/>
      <name val="Verdana"/>
      <family val="2"/>
    </font>
    <font>
      <b/>
      <sz val="11.5"/>
      <color theme="1"/>
      <name val="Verdana"/>
      <family val="2"/>
    </font>
    <font>
      <sz val="11.5"/>
      <color rgb="FFFF0000"/>
      <name val="Verdana"/>
      <family val="2"/>
    </font>
    <font>
      <b/>
      <sz val="11"/>
      <color theme="1"/>
      <name val="Verdana"/>
      <family val="2"/>
    </font>
    <font>
      <sz val="11"/>
      <color theme="1"/>
      <name val="Verdana"/>
      <family val="2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99FF6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</patternFill>
    </fill>
  </fills>
  <borders count="2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ck">
        <color indexed="64"/>
      </left>
      <right/>
      <top/>
      <bottom style="medium">
        <color indexed="64"/>
      </bottom>
      <diagonal/>
    </border>
  </borders>
  <cellStyleXfs count="10">
    <xf numFmtId="0" fontId="0" fillId="0" borderId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164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4" fillId="0" borderId="0"/>
    <xf numFmtId="0" fontId="18" fillId="0" borderId="0"/>
    <xf numFmtId="9" fontId="18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161">
    <xf numFmtId="0" fontId="0" fillId="0" borderId="0" xfId="0"/>
    <xf numFmtId="0" fontId="0" fillId="0" borderId="0" xfId="0" applyAlignment="1">
      <alignment vertical="center"/>
    </xf>
    <xf numFmtId="0" fontId="7" fillId="0" borderId="1" xfId="0" applyFont="1" applyBorder="1" applyAlignment="1">
      <alignment vertical="center"/>
    </xf>
    <xf numFmtId="0" fontId="6" fillId="0" borderId="0" xfId="0" applyFont="1" applyAlignment="1">
      <alignment vertical="center"/>
    </xf>
    <xf numFmtId="4" fontId="6" fillId="0" borderId="0" xfId="0" applyNumberFormat="1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6" fillId="3" borderId="0" xfId="0" applyFont="1" applyFill="1" applyAlignment="1">
      <alignment vertical="center"/>
    </xf>
    <xf numFmtId="4" fontId="5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0" fontId="6" fillId="3" borderId="0" xfId="0" applyFont="1" applyFill="1" applyAlignment="1">
      <alignment horizontal="center" vertical="center"/>
    </xf>
    <xf numFmtId="0" fontId="0" fillId="3" borderId="0" xfId="0" applyFill="1" applyAlignment="1">
      <alignment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11" fillId="3" borderId="0" xfId="0" applyFont="1" applyFill="1" applyAlignment="1">
      <alignment vertical="center"/>
    </xf>
    <xf numFmtId="0" fontId="10" fillId="3" borderId="0" xfId="0" applyFont="1" applyFill="1" applyAlignment="1">
      <alignment vertical="center"/>
    </xf>
    <xf numFmtId="0" fontId="10" fillId="0" borderId="0" xfId="0" applyFont="1"/>
    <xf numFmtId="0" fontId="11" fillId="3" borderId="0" xfId="0" applyFont="1" applyFill="1" applyBorder="1" applyAlignment="1">
      <alignment vertical="center"/>
    </xf>
    <xf numFmtId="0" fontId="10" fillId="3" borderId="0" xfId="0" applyFont="1" applyFill="1" applyBorder="1" applyAlignment="1">
      <alignment vertical="center"/>
    </xf>
    <xf numFmtId="0" fontId="8" fillId="0" borderId="0" xfId="0" applyFont="1"/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Fill="1" applyAlignment="1">
      <alignment vertical="center"/>
    </xf>
    <xf numFmtId="4" fontId="8" fillId="0" borderId="0" xfId="0" applyNumberFormat="1" applyFont="1" applyAlignment="1">
      <alignment vertical="center"/>
    </xf>
    <xf numFmtId="43" fontId="6" fillId="3" borderId="0" xfId="0" applyNumberFormat="1" applyFont="1" applyFill="1" applyAlignment="1">
      <alignment vertical="center"/>
    </xf>
    <xf numFmtId="0" fontId="6" fillId="3" borderId="2" xfId="0" applyFont="1" applyFill="1" applyBorder="1" applyAlignment="1">
      <alignment horizontal="center" vertical="center"/>
    </xf>
    <xf numFmtId="43" fontId="0" fillId="3" borderId="0" xfId="0" applyNumberFormat="1" applyFill="1" applyAlignment="1">
      <alignment vertical="center"/>
    </xf>
    <xf numFmtId="0" fontId="5" fillId="4" borderId="3" xfId="0" applyFont="1" applyFill="1" applyBorder="1" applyAlignment="1">
      <alignment vertical="center"/>
    </xf>
    <xf numFmtId="4" fontId="5" fillId="4" borderId="4" xfId="0" applyNumberFormat="1" applyFont="1" applyFill="1" applyBorder="1" applyAlignment="1">
      <alignment vertical="center"/>
    </xf>
    <xf numFmtId="4" fontId="5" fillId="4" borderId="5" xfId="0" applyNumberFormat="1" applyFont="1" applyFill="1" applyBorder="1" applyAlignment="1">
      <alignment vertical="center"/>
    </xf>
    <xf numFmtId="0" fontId="6" fillId="0" borderId="0" xfId="0" applyFont="1" applyFill="1" applyAlignment="1">
      <alignment horizontal="center" vertical="center"/>
    </xf>
    <xf numFmtId="43" fontId="7" fillId="3" borderId="0" xfId="1" applyFont="1" applyFill="1" applyAlignment="1">
      <alignment vertical="center"/>
    </xf>
    <xf numFmtId="43" fontId="8" fillId="3" borderId="0" xfId="1" applyFont="1" applyFill="1" applyAlignment="1">
      <alignment vertical="center"/>
    </xf>
    <xf numFmtId="0" fontId="14" fillId="0" borderId="0" xfId="0" applyFont="1" applyAlignment="1">
      <alignment horizontal="center" vertical="center"/>
    </xf>
    <xf numFmtId="0" fontId="10" fillId="3" borderId="0" xfId="0" applyFont="1" applyFill="1" applyAlignment="1">
      <alignment horizontal="center" vertical="center"/>
    </xf>
    <xf numFmtId="0" fontId="0" fillId="3" borderId="0" xfId="0" applyFill="1" applyAlignment="1">
      <alignment vertical="center" wrapText="1"/>
    </xf>
    <xf numFmtId="0" fontId="11" fillId="3" borderId="0" xfId="0" applyFont="1" applyFill="1" applyAlignment="1">
      <alignment vertical="center" wrapText="1"/>
    </xf>
    <xf numFmtId="0" fontId="10" fillId="0" borderId="0" xfId="0" applyFont="1" applyAlignment="1">
      <alignment wrapText="1"/>
    </xf>
    <xf numFmtId="0" fontId="10" fillId="0" borderId="0" xfId="0" applyFont="1" applyAlignment="1">
      <alignment vertical="center" wrapText="1"/>
    </xf>
    <xf numFmtId="0" fontId="10" fillId="3" borderId="0" xfId="0" applyFont="1" applyFill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6" fillId="3" borderId="0" xfId="0" applyFont="1" applyFill="1" applyAlignment="1">
      <alignment horizontal="center" vertical="center"/>
    </xf>
    <xf numFmtId="0" fontId="16" fillId="0" borderId="0" xfId="0" applyFont="1"/>
    <xf numFmtId="0" fontId="17" fillId="3" borderId="0" xfId="0" applyFont="1" applyFill="1" applyAlignment="1">
      <alignment vertical="center"/>
    </xf>
    <xf numFmtId="0" fontId="17" fillId="3" borderId="0" xfId="0" applyFont="1" applyFill="1" applyBorder="1" applyAlignment="1">
      <alignment vertical="center"/>
    </xf>
    <xf numFmtId="0" fontId="5" fillId="5" borderId="2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19" fillId="0" borderId="7" xfId="0" applyFont="1" applyFill="1" applyBorder="1" applyAlignment="1">
      <alignment vertical="center" wrapText="1"/>
    </xf>
    <xf numFmtId="43" fontId="19" fillId="0" borderId="7" xfId="1" applyFont="1" applyFill="1" applyBorder="1" applyAlignment="1">
      <alignment vertical="center"/>
    </xf>
    <xf numFmtId="43" fontId="12" fillId="0" borderId="7" xfId="1" applyFont="1" applyFill="1" applyBorder="1" applyAlignment="1">
      <alignment horizontal="right" vertical="center"/>
    </xf>
    <xf numFmtId="0" fontId="19" fillId="0" borderId="8" xfId="0" applyFont="1" applyFill="1" applyBorder="1" applyAlignment="1">
      <alignment vertical="center" wrapText="1"/>
    </xf>
    <xf numFmtId="43" fontId="19" fillId="0" borderId="8" xfId="1" applyFont="1" applyFill="1" applyBorder="1" applyAlignment="1">
      <alignment vertical="center"/>
    </xf>
    <xf numFmtId="43" fontId="12" fillId="0" borderId="8" xfId="1" applyFont="1" applyFill="1" applyBorder="1" applyAlignment="1">
      <alignment horizontal="right" vertical="center"/>
    </xf>
    <xf numFmtId="0" fontId="5" fillId="6" borderId="9" xfId="0" applyFont="1" applyFill="1" applyBorder="1" applyAlignment="1">
      <alignment horizontal="center" vertical="center"/>
    </xf>
    <xf numFmtId="165" fontId="13" fillId="6" borderId="9" xfId="0" applyNumberFormat="1" applyFont="1" applyFill="1" applyBorder="1" applyAlignment="1">
      <alignment horizontal="center" vertical="center"/>
    </xf>
    <xf numFmtId="0" fontId="13" fillId="6" borderId="9" xfId="0" applyFont="1" applyFill="1" applyBorder="1" applyAlignment="1">
      <alignment horizontal="center" vertical="center"/>
    </xf>
    <xf numFmtId="0" fontId="20" fillId="6" borderId="9" xfId="0" applyFont="1" applyFill="1" applyBorder="1" applyAlignment="1">
      <alignment vertical="center" wrapText="1"/>
    </xf>
    <xf numFmtId="43" fontId="20" fillId="6" borderId="9" xfId="1" applyFont="1" applyFill="1" applyBorder="1" applyAlignment="1">
      <alignment vertical="center"/>
    </xf>
    <xf numFmtId="43" fontId="13" fillId="6" borderId="9" xfId="1" applyFont="1" applyFill="1" applyBorder="1" applyAlignment="1">
      <alignment horizontal="right" vertical="center"/>
    </xf>
    <xf numFmtId="0" fontId="5" fillId="2" borderId="10" xfId="0" applyFont="1" applyFill="1" applyBorder="1" applyAlignment="1">
      <alignment horizontal="center" vertical="center" wrapText="1"/>
    </xf>
    <xf numFmtId="43" fontId="5" fillId="2" borderId="11" xfId="0" applyNumberFormat="1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/>
    </xf>
    <xf numFmtId="165" fontId="12" fillId="3" borderId="7" xfId="0" applyNumberFormat="1" applyFont="1" applyFill="1" applyBorder="1" applyAlignment="1">
      <alignment horizontal="left" vertical="center" wrapText="1"/>
    </xf>
    <xf numFmtId="43" fontId="19" fillId="0" borderId="7" xfId="1" applyFont="1" applyFill="1" applyBorder="1" applyAlignment="1">
      <alignment vertical="center" wrapText="1"/>
    </xf>
    <xf numFmtId="0" fontId="6" fillId="3" borderId="8" xfId="0" applyFont="1" applyFill="1" applyBorder="1" applyAlignment="1">
      <alignment horizontal="center" vertical="center"/>
    </xf>
    <xf numFmtId="165" fontId="12" fillId="3" borderId="8" xfId="0" applyNumberFormat="1" applyFont="1" applyFill="1" applyBorder="1" applyAlignment="1">
      <alignment horizontal="left" vertical="center" wrapText="1"/>
    </xf>
    <xf numFmtId="43" fontId="19" fillId="0" borderId="8" xfId="1" applyFont="1" applyFill="1" applyBorder="1" applyAlignment="1">
      <alignment vertical="center" wrapText="1"/>
    </xf>
    <xf numFmtId="165" fontId="12" fillId="0" borderId="8" xfId="0" applyNumberFormat="1" applyFont="1" applyFill="1" applyBorder="1" applyAlignment="1">
      <alignment horizontal="left" vertical="center" wrapText="1"/>
    </xf>
    <xf numFmtId="49" fontId="12" fillId="0" borderId="8" xfId="0" applyNumberFormat="1" applyFont="1" applyFill="1" applyBorder="1" applyAlignment="1">
      <alignment horizontal="center" vertical="center" wrapText="1"/>
    </xf>
    <xf numFmtId="43" fontId="12" fillId="0" borderId="8" xfId="1" applyFont="1" applyFill="1" applyBorder="1" applyAlignment="1">
      <alignment horizontal="right" vertical="center" wrapText="1"/>
    </xf>
    <xf numFmtId="4" fontId="5" fillId="3" borderId="11" xfId="0" applyNumberFormat="1" applyFont="1" applyFill="1" applyBorder="1" applyAlignment="1">
      <alignment horizontal="right" vertical="center"/>
    </xf>
    <xf numFmtId="43" fontId="20" fillId="0" borderId="11" xfId="1" applyFont="1" applyFill="1" applyBorder="1" applyAlignment="1">
      <alignment vertical="center"/>
    </xf>
    <xf numFmtId="0" fontId="5" fillId="2" borderId="11" xfId="0" applyFont="1" applyFill="1" applyBorder="1" applyAlignment="1">
      <alignment horizontal="center" vertical="center" wrapText="1"/>
    </xf>
    <xf numFmtId="0" fontId="5" fillId="6" borderId="11" xfId="0" applyFont="1" applyFill="1" applyBorder="1" applyAlignment="1">
      <alignment vertical="center"/>
    </xf>
    <xf numFmtId="165" fontId="13" fillId="6" borderId="11" xfId="0" applyNumberFormat="1" applyFont="1" applyFill="1" applyBorder="1" applyAlignment="1">
      <alignment vertical="center"/>
    </xf>
    <xf numFmtId="0" fontId="13" fillId="6" borderId="11" xfId="0" applyFont="1" applyFill="1" applyBorder="1" applyAlignment="1">
      <alignment vertical="center"/>
    </xf>
    <xf numFmtId="0" fontId="20" fillId="6" borderId="11" xfId="0" applyFont="1" applyFill="1" applyBorder="1" applyAlignment="1">
      <alignment vertical="center" wrapText="1"/>
    </xf>
    <xf numFmtId="43" fontId="20" fillId="6" borderId="11" xfId="1" applyFont="1" applyFill="1" applyBorder="1" applyAlignment="1">
      <alignment vertical="center"/>
    </xf>
    <xf numFmtId="43" fontId="13" fillId="6" borderId="11" xfId="1" applyFont="1" applyFill="1" applyBorder="1" applyAlignment="1">
      <alignment vertical="center"/>
    </xf>
    <xf numFmtId="0" fontId="5" fillId="0" borderId="7" xfId="0" applyFont="1" applyFill="1" applyBorder="1" applyAlignment="1">
      <alignment vertical="center"/>
    </xf>
    <xf numFmtId="165" fontId="12" fillId="0" borderId="7" xfId="0" applyNumberFormat="1" applyFont="1" applyFill="1" applyBorder="1" applyAlignment="1">
      <alignment horizontal="right" vertical="center"/>
    </xf>
    <xf numFmtId="49" fontId="12" fillId="3" borderId="7" xfId="0" quotePrefix="1" applyNumberFormat="1" applyFont="1" applyFill="1" applyBorder="1" applyAlignment="1">
      <alignment horizontal="center" vertical="center" wrapText="1"/>
    </xf>
    <xf numFmtId="0" fontId="19" fillId="7" borderId="7" xfId="0" applyFont="1" applyFill="1" applyBorder="1" applyAlignment="1">
      <alignment vertical="center" wrapText="1"/>
    </xf>
    <xf numFmtId="43" fontId="12" fillId="0" borderId="7" xfId="1" applyFont="1" applyFill="1" applyBorder="1" applyAlignment="1">
      <alignment vertical="center"/>
    </xf>
    <xf numFmtId="0" fontId="5" fillId="0" borderId="8" xfId="0" applyFont="1" applyFill="1" applyBorder="1" applyAlignment="1">
      <alignment vertical="center"/>
    </xf>
    <xf numFmtId="165" fontId="12" fillId="0" borderId="8" xfId="0" applyNumberFormat="1" applyFont="1" applyFill="1" applyBorder="1" applyAlignment="1">
      <alignment horizontal="right" vertical="center"/>
    </xf>
    <xf numFmtId="0" fontId="19" fillId="7" borderId="8" xfId="0" applyFont="1" applyFill="1" applyBorder="1" applyAlignment="1">
      <alignment horizontal="center" vertical="center" wrapText="1"/>
    </xf>
    <xf numFmtId="0" fontId="19" fillId="7" borderId="8" xfId="0" applyFont="1" applyFill="1" applyBorder="1" applyAlignment="1">
      <alignment vertical="center" wrapText="1"/>
    </xf>
    <xf numFmtId="43" fontId="12" fillId="0" borderId="8" xfId="1" applyFont="1" applyFill="1" applyBorder="1" applyAlignment="1">
      <alignment vertical="center"/>
    </xf>
    <xf numFmtId="49" fontId="12" fillId="3" borderId="8" xfId="0" quotePrefix="1" applyNumberFormat="1" applyFont="1" applyFill="1" applyBorder="1" applyAlignment="1">
      <alignment horizontal="center" vertical="center" wrapText="1"/>
    </xf>
    <xf numFmtId="0" fontId="13" fillId="6" borderId="7" xfId="0" applyFont="1" applyFill="1" applyBorder="1" applyAlignment="1">
      <alignment horizontal="center" vertical="center"/>
    </xf>
    <xf numFmtId="165" fontId="13" fillId="6" borderId="7" xfId="0" applyNumberFormat="1" applyFont="1" applyFill="1" applyBorder="1" applyAlignment="1">
      <alignment horizontal="center" vertical="center"/>
    </xf>
    <xf numFmtId="43" fontId="20" fillId="6" borderId="7" xfId="1" applyFont="1" applyFill="1" applyBorder="1" applyAlignment="1">
      <alignment vertical="center"/>
    </xf>
    <xf numFmtId="43" fontId="13" fillId="6" borderId="7" xfId="1" applyFont="1" applyFill="1" applyBorder="1" applyAlignment="1">
      <alignment horizontal="right" vertical="center"/>
    </xf>
    <xf numFmtId="0" fontId="12" fillId="3" borderId="8" xfId="0" applyFont="1" applyFill="1" applyBorder="1" applyAlignment="1">
      <alignment horizontal="center" vertical="center"/>
    </xf>
    <xf numFmtId="165" fontId="15" fillId="0" borderId="8" xfId="0" applyNumberFormat="1" applyFont="1" applyFill="1" applyBorder="1" applyAlignment="1">
      <alignment horizontal="left" vertical="center" wrapText="1"/>
    </xf>
    <xf numFmtId="0" fontId="15" fillId="0" borderId="8" xfId="0" applyFont="1" applyFill="1" applyBorder="1" applyAlignment="1">
      <alignment horizontal="center" vertical="center"/>
    </xf>
    <xf numFmtId="0" fontId="15" fillId="0" borderId="8" xfId="0" applyFont="1" applyFill="1" applyBorder="1" applyAlignment="1">
      <alignment vertical="center" wrapText="1"/>
    </xf>
    <xf numFmtId="43" fontId="12" fillId="0" borderId="8" xfId="1" applyFont="1" applyFill="1" applyBorder="1" applyAlignment="1">
      <alignment horizontal="center" vertical="center"/>
    </xf>
    <xf numFmtId="43" fontId="19" fillId="0" borderId="8" xfId="1" applyFont="1" applyFill="1" applyBorder="1" applyAlignment="1">
      <alignment horizontal="center" vertical="center"/>
    </xf>
    <xf numFmtId="4" fontId="13" fillId="3" borderId="11" xfId="0" applyNumberFormat="1" applyFont="1" applyFill="1" applyBorder="1" applyAlignment="1">
      <alignment horizontal="right" vertical="center"/>
    </xf>
    <xf numFmtId="43" fontId="5" fillId="2" borderId="11" xfId="1" applyFont="1" applyFill="1" applyBorder="1" applyAlignment="1">
      <alignment horizontal="center" vertical="center" wrapText="1"/>
    </xf>
    <xf numFmtId="43" fontId="20" fillId="5" borderId="11" xfId="1" applyFont="1" applyFill="1" applyBorder="1" applyAlignment="1">
      <alignment vertical="center"/>
    </xf>
    <xf numFmtId="0" fontId="12" fillId="0" borderId="7" xfId="0" applyFont="1" applyFill="1" applyBorder="1" applyAlignment="1">
      <alignment horizontal="center" vertical="center" wrapText="1"/>
    </xf>
    <xf numFmtId="0" fontId="12" fillId="0" borderId="8" xfId="0" applyFont="1" applyFill="1" applyBorder="1" applyAlignment="1">
      <alignment horizontal="center" vertical="center" wrapText="1"/>
    </xf>
    <xf numFmtId="49" fontId="12" fillId="0" borderId="12" xfId="0" applyNumberFormat="1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/>
    </xf>
    <xf numFmtId="0" fontId="16" fillId="3" borderId="0" xfId="0" applyFont="1" applyFill="1" applyAlignment="1">
      <alignment horizontal="center" vertical="center"/>
    </xf>
    <xf numFmtId="43" fontId="6" fillId="0" borderId="0" xfId="0" applyNumberFormat="1" applyFont="1" applyFill="1" applyAlignment="1">
      <alignment horizontal="center" vertical="center"/>
    </xf>
    <xf numFmtId="43" fontId="6" fillId="3" borderId="0" xfId="0" applyNumberFormat="1" applyFont="1" applyFill="1" applyAlignment="1">
      <alignment horizontal="center" vertical="center"/>
    </xf>
    <xf numFmtId="49" fontId="12" fillId="0" borderId="8" xfId="0" quotePrefix="1" applyNumberFormat="1" applyFont="1" applyFill="1" applyBorder="1" applyAlignment="1">
      <alignment horizontal="center" vertical="center" wrapText="1"/>
    </xf>
    <xf numFmtId="43" fontId="19" fillId="0" borderId="12" xfId="4" applyFont="1" applyFill="1" applyBorder="1" applyAlignment="1">
      <alignment vertical="center"/>
    </xf>
    <xf numFmtId="43" fontId="19" fillId="0" borderId="12" xfId="4" applyFont="1" applyFill="1" applyBorder="1"/>
    <xf numFmtId="43" fontId="12" fillId="0" borderId="12" xfId="4" applyFont="1" applyFill="1" applyBorder="1" applyAlignment="1">
      <alignment vertical="center"/>
    </xf>
    <xf numFmtId="43" fontId="21" fillId="0" borderId="12" xfId="4" applyFont="1" applyFill="1" applyBorder="1"/>
    <xf numFmtId="43" fontId="19" fillId="0" borderId="12" xfId="4" applyFont="1" applyFill="1" applyBorder="1" applyAlignment="1">
      <alignment horizontal="left" vertical="center"/>
    </xf>
    <xf numFmtId="43" fontId="12" fillId="0" borderId="12" xfId="4" applyFont="1" applyFill="1" applyBorder="1"/>
    <xf numFmtId="0" fontId="19" fillId="0" borderId="12" xfId="0" applyFont="1" applyFill="1" applyBorder="1" applyAlignment="1">
      <alignment vertical="center" wrapText="1"/>
    </xf>
    <xf numFmtId="43" fontId="19" fillId="0" borderId="12" xfId="4" applyFont="1" applyFill="1" applyBorder="1" applyAlignment="1">
      <alignment vertical="center" wrapText="1"/>
    </xf>
    <xf numFmtId="43" fontId="5" fillId="4" borderId="5" xfId="1" applyFont="1" applyFill="1" applyBorder="1" applyAlignment="1">
      <alignment vertical="center"/>
    </xf>
    <xf numFmtId="0" fontId="22" fillId="0" borderId="0" xfId="0" applyFont="1" applyAlignment="1">
      <alignment horizontal="center"/>
    </xf>
    <xf numFmtId="0" fontId="23" fillId="0" borderId="0" xfId="0" applyFont="1"/>
    <xf numFmtId="0" fontId="23" fillId="0" borderId="0" xfId="0" applyFont="1" applyAlignment="1">
      <alignment horizontal="center"/>
    </xf>
    <xf numFmtId="43" fontId="19" fillId="0" borderId="12" xfId="1" applyFont="1" applyFill="1" applyBorder="1" applyAlignment="1">
      <alignment vertical="center"/>
    </xf>
    <xf numFmtId="43" fontId="19" fillId="0" borderId="14" xfId="1" applyFont="1" applyFill="1" applyBorder="1" applyAlignment="1">
      <alignment vertical="center"/>
    </xf>
    <xf numFmtId="165" fontId="13" fillId="5" borderId="15" xfId="0" applyNumberFormat="1" applyFont="1" applyFill="1" applyBorder="1" applyAlignment="1">
      <alignment horizontal="center" vertical="center"/>
    </xf>
    <xf numFmtId="0" fontId="13" fillId="5" borderId="15" xfId="0" applyFont="1" applyFill="1" applyBorder="1" applyAlignment="1">
      <alignment horizontal="center" vertical="center"/>
    </xf>
    <xf numFmtId="43" fontId="20" fillId="5" borderId="15" xfId="1" applyFont="1" applyFill="1" applyBorder="1" applyAlignment="1">
      <alignment vertical="center"/>
    </xf>
    <xf numFmtId="43" fontId="13" fillId="5" borderId="15" xfId="1" applyFont="1" applyFill="1" applyBorder="1" applyAlignment="1">
      <alignment horizontal="right" vertical="center"/>
    </xf>
    <xf numFmtId="165" fontId="19" fillId="0" borderId="16" xfId="0" applyNumberFormat="1" applyFont="1" applyFill="1" applyBorder="1" applyAlignment="1">
      <alignment horizontal="left" vertical="center" wrapText="1"/>
    </xf>
    <xf numFmtId="165" fontId="19" fillId="0" borderId="17" xfId="0" applyNumberFormat="1" applyFont="1" applyFill="1" applyBorder="1" applyAlignment="1">
      <alignment horizontal="left" vertical="center" wrapText="1"/>
    </xf>
    <xf numFmtId="165" fontId="19" fillId="0" borderId="18" xfId="0" applyNumberFormat="1" applyFont="1" applyFill="1" applyBorder="1" applyAlignment="1">
      <alignment horizontal="left" vertical="center" wrapText="1"/>
    </xf>
    <xf numFmtId="165" fontId="12" fillId="0" borderId="18" xfId="0" applyNumberFormat="1" applyFont="1" applyFill="1" applyBorder="1" applyAlignment="1">
      <alignment horizontal="left" vertical="center" wrapText="1"/>
    </xf>
    <xf numFmtId="0" fontId="19" fillId="0" borderId="17" xfId="0" applyFont="1" applyFill="1" applyBorder="1" applyAlignment="1">
      <alignment horizontal="center"/>
    </xf>
    <xf numFmtId="0" fontId="19" fillId="0" borderId="18" xfId="0" applyFont="1" applyFill="1" applyBorder="1" applyAlignment="1">
      <alignment horizontal="center"/>
    </xf>
    <xf numFmtId="0" fontId="12" fillId="0" borderId="18" xfId="0" applyFont="1" applyFill="1" applyBorder="1" applyAlignment="1">
      <alignment horizontal="center"/>
    </xf>
    <xf numFmtId="0" fontId="19" fillId="0" borderId="19" xfId="0" applyFont="1" applyFill="1" applyBorder="1" applyAlignment="1">
      <alignment horizontal="center"/>
    </xf>
    <xf numFmtId="0" fontId="19" fillId="0" borderId="20" xfId="0" applyFont="1" applyFill="1" applyBorder="1" applyAlignment="1">
      <alignment horizontal="center"/>
    </xf>
    <xf numFmtId="0" fontId="19" fillId="0" borderId="12" xfId="0" applyFont="1" applyFill="1" applyBorder="1" applyAlignment="1">
      <alignment vertical="top" wrapText="1"/>
    </xf>
    <xf numFmtId="0" fontId="16" fillId="0" borderId="0" xfId="0" applyFont="1" applyAlignment="1">
      <alignment horizontal="center" vertical="center"/>
    </xf>
    <xf numFmtId="0" fontId="5" fillId="2" borderId="11" xfId="0" applyFont="1" applyFill="1" applyBorder="1" applyAlignment="1">
      <alignment horizontal="right" vertical="center" wrapText="1"/>
    </xf>
    <xf numFmtId="0" fontId="5" fillId="2" borderId="1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16" fillId="3" borderId="0" xfId="0" applyFont="1" applyFill="1" applyBorder="1" applyAlignment="1">
      <alignment horizontal="center" vertical="center"/>
    </xf>
    <xf numFmtId="0" fontId="16" fillId="3" borderId="0" xfId="0" applyFont="1" applyFill="1" applyAlignment="1">
      <alignment horizontal="center" vertical="center"/>
    </xf>
    <xf numFmtId="0" fontId="9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4" fontId="5" fillId="3" borderId="11" xfId="0" applyNumberFormat="1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4" fontId="13" fillId="3" borderId="11" xfId="0" applyNumberFormat="1" applyFont="1" applyFill="1" applyBorder="1" applyAlignment="1">
      <alignment horizontal="center" vertical="center"/>
    </xf>
    <xf numFmtId="0" fontId="7" fillId="0" borderId="0" xfId="0" applyFont="1" applyBorder="1" applyAlignment="1">
      <alignment vertical="center"/>
    </xf>
    <xf numFmtId="0" fontId="23" fillId="0" borderId="5" xfId="0" applyFont="1" applyFill="1" applyBorder="1" applyAlignment="1">
      <alignment vertical="center" wrapText="1"/>
    </xf>
    <xf numFmtId="4" fontId="13" fillId="3" borderId="0" xfId="0" applyNumberFormat="1" applyFont="1" applyFill="1" applyBorder="1" applyAlignment="1">
      <alignment horizontal="center" vertical="center"/>
    </xf>
    <xf numFmtId="4" fontId="13" fillId="3" borderId="0" xfId="0" applyNumberFormat="1" applyFont="1" applyFill="1" applyBorder="1" applyAlignment="1">
      <alignment horizontal="right" vertical="center"/>
    </xf>
    <xf numFmtId="43" fontId="20" fillId="0" borderId="0" xfId="1" applyFont="1" applyFill="1" applyBorder="1" applyAlignment="1">
      <alignment vertical="center"/>
    </xf>
  </cellXfs>
  <cellStyles count="10">
    <cellStyle name="Millares" xfId="1" builtinId="3"/>
    <cellStyle name="Millares 2" xfId="2"/>
    <cellStyle name="Millares 2 2" xfId="3"/>
    <cellStyle name="Millares 3" xfId="4"/>
    <cellStyle name="Moneda 2" xfId="5"/>
    <cellStyle name="Normal" xfId="0" builtinId="0"/>
    <cellStyle name="Normal 2" xfId="6"/>
    <cellStyle name="Normal 3" xfId="7"/>
    <cellStyle name="Porcentaje 2" xfId="8"/>
    <cellStyle name="Porcentual 2" xfId="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19050</xdr:rowOff>
    </xdr:from>
    <xdr:to>
      <xdr:col>3</xdr:col>
      <xdr:colOff>28575</xdr:colOff>
      <xdr:row>5</xdr:row>
      <xdr:rowOff>209550</xdr:rowOff>
    </xdr:to>
    <xdr:pic>
      <xdr:nvPicPr>
        <xdr:cNvPr id="13537" name="Imagen 3" descr="C:\Users\Sr. Reyes\Desktop\LOGO NUEVO SRSM\timbrado_Metropolita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>
          <a:fillRect/>
        </a:stretch>
      </xdr:blipFill>
      <xdr:spPr bwMode="auto">
        <a:xfrm>
          <a:off x="0" y="19050"/>
          <a:ext cx="2676525" cy="1162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371475</xdr:colOff>
      <xdr:row>0</xdr:row>
      <xdr:rowOff>0</xdr:rowOff>
    </xdr:from>
    <xdr:to>
      <xdr:col>6</xdr:col>
      <xdr:colOff>1571625</xdr:colOff>
      <xdr:row>4</xdr:row>
      <xdr:rowOff>123825</xdr:rowOff>
    </xdr:to>
    <xdr:pic>
      <xdr:nvPicPr>
        <xdr:cNvPr id="13538" name="Imagen 5" descr="https://drive.google.com/uc?id=1ZeuRMNJ_ubq0Egzw9DzttKC7pmv8pvki&amp;export=download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53450" y="0"/>
          <a:ext cx="260032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0</xdr:row>
      <xdr:rowOff>57150</xdr:rowOff>
    </xdr:from>
    <xdr:to>
      <xdr:col>4</xdr:col>
      <xdr:colOff>895350</xdr:colOff>
      <xdr:row>6</xdr:row>
      <xdr:rowOff>152400</xdr:rowOff>
    </xdr:to>
    <xdr:pic>
      <xdr:nvPicPr>
        <xdr:cNvPr id="14619" name="Imagen 3" descr="C:\Users\Sr. Reyes\Desktop\LOGO NUEVO SRSM\timbrado_Metropolita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>
          <a:fillRect/>
        </a:stretch>
      </xdr:blipFill>
      <xdr:spPr bwMode="auto">
        <a:xfrm>
          <a:off x="47625" y="57150"/>
          <a:ext cx="2838450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628650</xdr:colOff>
      <xdr:row>218</xdr:row>
      <xdr:rowOff>28575</xdr:rowOff>
    </xdr:from>
    <xdr:to>
      <xdr:col>7</xdr:col>
      <xdr:colOff>47625</xdr:colOff>
      <xdr:row>228</xdr:row>
      <xdr:rowOff>123825</xdr:rowOff>
    </xdr:to>
    <xdr:pic>
      <xdr:nvPicPr>
        <xdr:cNvPr id="14620" name="Imagen 4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075" y="54616350"/>
          <a:ext cx="6943725" cy="1714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390525</xdr:colOff>
      <xdr:row>0</xdr:row>
      <xdr:rowOff>19050</xdr:rowOff>
    </xdr:from>
    <xdr:to>
      <xdr:col>8</xdr:col>
      <xdr:colOff>1495425</xdr:colOff>
      <xdr:row>4</xdr:row>
      <xdr:rowOff>142875</xdr:rowOff>
    </xdr:to>
    <xdr:pic>
      <xdr:nvPicPr>
        <xdr:cNvPr id="14621" name="Imagen 6" descr="https://drive.google.com/uc?id=1ZeuRMNJ_ubq0Egzw9DzttKC7pmv8pvki&amp;export=download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81950" y="19050"/>
          <a:ext cx="260032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333375</xdr:colOff>
      <xdr:row>6</xdr:row>
      <xdr:rowOff>57150</xdr:rowOff>
    </xdr:to>
    <xdr:pic>
      <xdr:nvPicPr>
        <xdr:cNvPr id="15606" name="Imagen 3" descr="C:\Users\Sr. Reyes\Desktop\LOGO NUEVO SRSM\timbrado_Metropolita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>
          <a:fillRect/>
        </a:stretch>
      </xdr:blipFill>
      <xdr:spPr bwMode="auto">
        <a:xfrm>
          <a:off x="0" y="0"/>
          <a:ext cx="2828925" cy="127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238125</xdr:colOff>
      <xdr:row>0</xdr:row>
      <xdr:rowOff>9525</xdr:rowOff>
    </xdr:from>
    <xdr:to>
      <xdr:col>8</xdr:col>
      <xdr:colOff>1562100</xdr:colOff>
      <xdr:row>4</xdr:row>
      <xdr:rowOff>180975</xdr:rowOff>
    </xdr:to>
    <xdr:pic>
      <xdr:nvPicPr>
        <xdr:cNvPr id="15607" name="Imagen 5" descr="https://drive.google.com/uc?id=1ZeuRMNJ_ubq0Egzw9DzttKC7pmv8pvki&amp;export=download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05825" y="9525"/>
          <a:ext cx="2724150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85725</xdr:rowOff>
    </xdr:from>
    <xdr:to>
      <xdr:col>5</xdr:col>
      <xdr:colOff>927847</xdr:colOff>
      <xdr:row>7</xdr:row>
      <xdr:rowOff>190500</xdr:rowOff>
    </xdr:to>
    <xdr:pic>
      <xdr:nvPicPr>
        <xdr:cNvPr id="16830" name="Imagen 3" descr="C:\Users\Sr. Reyes\Desktop\LOGO NUEVO SRSM\timbrado_Metropolita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>
          <a:fillRect/>
        </a:stretch>
      </xdr:blipFill>
      <xdr:spPr bwMode="auto">
        <a:xfrm>
          <a:off x="0" y="247650"/>
          <a:ext cx="2819400" cy="1285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809625</xdr:colOff>
      <xdr:row>132</xdr:row>
      <xdr:rowOff>47625</xdr:rowOff>
    </xdr:from>
    <xdr:to>
      <xdr:col>8</xdr:col>
      <xdr:colOff>784972</xdr:colOff>
      <xdr:row>143</xdr:row>
      <xdr:rowOff>47624</xdr:rowOff>
    </xdr:to>
    <xdr:pic>
      <xdr:nvPicPr>
        <xdr:cNvPr id="16831" name="Imagen 5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3525" y="46101000"/>
          <a:ext cx="6934200" cy="1781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962025</xdr:colOff>
      <xdr:row>133</xdr:row>
      <xdr:rowOff>38100</xdr:rowOff>
    </xdr:from>
    <xdr:to>
      <xdr:col>8</xdr:col>
      <xdr:colOff>937372</xdr:colOff>
      <xdr:row>144</xdr:row>
      <xdr:rowOff>47625</xdr:rowOff>
    </xdr:to>
    <xdr:pic>
      <xdr:nvPicPr>
        <xdr:cNvPr id="16832" name="Imagen 6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85925" y="46253400"/>
          <a:ext cx="6934200" cy="17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1114425</xdr:colOff>
      <xdr:row>134</xdr:row>
      <xdr:rowOff>38100</xdr:rowOff>
    </xdr:from>
    <xdr:to>
      <xdr:col>8</xdr:col>
      <xdr:colOff>1089772</xdr:colOff>
      <xdr:row>145</xdr:row>
      <xdr:rowOff>38101</xdr:rowOff>
    </xdr:to>
    <xdr:pic>
      <xdr:nvPicPr>
        <xdr:cNvPr id="16833" name="Imagen 7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8325" y="46415325"/>
          <a:ext cx="6934200" cy="1781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1266825</xdr:colOff>
      <xdr:row>135</xdr:row>
      <xdr:rowOff>28575</xdr:rowOff>
    </xdr:from>
    <xdr:to>
      <xdr:col>8</xdr:col>
      <xdr:colOff>1165972</xdr:colOff>
      <xdr:row>146</xdr:row>
      <xdr:rowOff>38100</xdr:rowOff>
    </xdr:to>
    <xdr:pic>
      <xdr:nvPicPr>
        <xdr:cNvPr id="16834" name="Imagen 9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0725" y="46567725"/>
          <a:ext cx="6934200" cy="17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1352550</xdr:colOff>
      <xdr:row>0</xdr:row>
      <xdr:rowOff>66675</xdr:rowOff>
    </xdr:from>
    <xdr:to>
      <xdr:col>10</xdr:col>
      <xdr:colOff>209550</xdr:colOff>
      <xdr:row>6</xdr:row>
      <xdr:rowOff>47625</xdr:rowOff>
    </xdr:to>
    <xdr:pic>
      <xdr:nvPicPr>
        <xdr:cNvPr id="16835" name="Imagen 8" descr="https://drive.google.com/uc?id=1ZeuRMNJ_ubq0Egzw9DzttKC7pmv8pvki&amp;export=download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2875" y="66675"/>
          <a:ext cx="3248025" cy="1076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85725</xdr:rowOff>
    </xdr:from>
    <xdr:to>
      <xdr:col>5</xdr:col>
      <xdr:colOff>447675</xdr:colOff>
      <xdr:row>7</xdr:row>
      <xdr:rowOff>190500</xdr:rowOff>
    </xdr:to>
    <xdr:pic>
      <xdr:nvPicPr>
        <xdr:cNvPr id="8745" name="Imagen 3" descr="C:\Users\Sr. Reyes\Desktop\LOGO NUEVO SRSM\timbrado_Metropolita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>
          <a:fillRect/>
        </a:stretch>
      </xdr:blipFill>
      <xdr:spPr bwMode="auto">
        <a:xfrm>
          <a:off x="0" y="247650"/>
          <a:ext cx="2819400" cy="1285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1343025</xdr:colOff>
      <xdr:row>1</xdr:row>
      <xdr:rowOff>66675</xdr:rowOff>
    </xdr:from>
    <xdr:to>
      <xdr:col>10</xdr:col>
      <xdr:colOff>95250</xdr:colOff>
      <xdr:row>6</xdr:row>
      <xdr:rowOff>171450</xdr:rowOff>
    </xdr:to>
    <xdr:pic>
      <xdr:nvPicPr>
        <xdr:cNvPr id="8746" name="Imagen 5" descr="https://drive.google.com/uc?id=1ZeuRMNJ_ubq0Egzw9DzttKC7pmv8pvki&amp;export=download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2875" y="228600"/>
          <a:ext cx="3143250" cy="1038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range.Perez/Downloads/DISPONIBILIDAD%20LIBRO%20BANCO%20ACTUALIZADO%202018....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julia.villar/Desktop/DOCUMENTOS%20PARA%20DISPONIBLIDAD/Diciembre/LIBRO%20BANCO%202016-202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SPONIBILIDAD"/>
      <sheetName val="CUENTA SUBVENCION DE NOMINA"/>
      <sheetName val="CTA. RECOLECTORA (010)"/>
      <sheetName val="CTA. RECOLECTORA AUXILIAR"/>
      <sheetName val="CTA. OPERATIVA.(160)"/>
      <sheetName val="CTA. NOMINA 2018"/>
      <sheetName val="Hoja1"/>
      <sheetName val="RENTA CAFETERIA  JULIO 2018"/>
    </sheetNames>
    <sheetDataSet>
      <sheetData sheetId="0"/>
      <sheetData sheetId="1"/>
      <sheetData sheetId="2">
        <row r="6">
          <cell r="E6">
            <v>0</v>
          </cell>
        </row>
      </sheetData>
      <sheetData sheetId="3"/>
      <sheetData sheetId="4"/>
      <sheetData sheetId="5"/>
      <sheetData sheetId="6"/>
      <sheetData sheetId="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TA. RECOLECTORA (010) y 3000"/>
      <sheetName val="CTA. RECOLECTORA AUXILIAR 3001"/>
      <sheetName val="CTA. OPERATIVA.(160)"/>
      <sheetName val="Dynamics Enum Cache"/>
      <sheetName val="CTA. NOMINA 2000"/>
      <sheetName val="CTA. FONDOCYT 960"/>
      <sheetName val="RENTA CAFETERIA  "/>
      <sheetName val="DISPONIBILIDAD"/>
      <sheetName val="CUENTA SUBVENCION DE NOMINA"/>
    </sheetNames>
    <sheetDataSet>
      <sheetData sheetId="0">
        <row r="14039">
          <cell r="G14039">
            <v>41404413.882099956</v>
          </cell>
        </row>
      </sheetData>
      <sheetData sheetId="1">
        <row r="6685">
          <cell r="J6685">
            <v>9604172.2749999929</v>
          </cell>
        </row>
      </sheetData>
      <sheetData sheetId="2">
        <row r="5846">
          <cell r="J5846">
            <v>2958094.9135000119</v>
          </cell>
        </row>
      </sheetData>
      <sheetData sheetId="3"/>
      <sheetData sheetId="4">
        <row r="1280">
          <cell r="G1280">
            <v>31889616.689999893</v>
          </cell>
        </row>
      </sheetData>
      <sheetData sheetId="5">
        <row r="76">
          <cell r="J76">
            <v>1571784.4399999997</v>
          </cell>
        </row>
      </sheetData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Tema de Office">
  <a:themeElements>
    <a:clrScheme name="Brío">
      <a:dk1>
        <a:sysClr val="windowText" lastClr="000000"/>
      </a:dk1>
      <a:lt1>
        <a:sysClr val="window" lastClr="FFFFFF"/>
      </a:lt1>
      <a:dk2>
        <a:srgbClr val="666666"/>
      </a:dk2>
      <a:lt2>
        <a:srgbClr val="D2D2D2"/>
      </a:lt2>
      <a:accent1>
        <a:srgbClr val="FF388C"/>
      </a:accent1>
      <a:accent2>
        <a:srgbClr val="E40059"/>
      </a:accent2>
      <a:accent3>
        <a:srgbClr val="9C007F"/>
      </a:accent3>
      <a:accent4>
        <a:srgbClr val="68007F"/>
      </a:accent4>
      <a:accent5>
        <a:srgbClr val="005BD3"/>
      </a:accent5>
      <a:accent6>
        <a:srgbClr val="00349E"/>
      </a:accent6>
      <a:hlink>
        <a:srgbClr val="17BBFD"/>
      </a:hlink>
      <a:folHlink>
        <a:srgbClr val="FF79C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>
    <tabColor rgb="FFFFC000"/>
  </sheetPr>
  <dimension ref="A1:N250"/>
  <sheetViews>
    <sheetView view="pageBreakPreview" topLeftCell="B193" zoomScale="40" zoomScaleNormal="100" zoomScaleSheetLayoutView="40" workbookViewId="0">
      <selection activeCell="D211" sqref="D211"/>
    </sheetView>
  </sheetViews>
  <sheetFormatPr baseColWidth="10" defaultColWidth="9.140625" defaultRowHeight="12.75" x14ac:dyDescent="0.2"/>
  <cols>
    <col min="1" max="1" width="0.5703125" style="1" customWidth="1"/>
    <col min="2" max="2" width="24.5703125" style="1" customWidth="1"/>
    <col min="3" max="3" width="14.5703125" style="1" customWidth="1"/>
    <col min="4" max="4" width="53.85546875" style="1" customWidth="1"/>
    <col min="5" max="5" width="24.85546875" style="1" customWidth="1"/>
    <col min="6" max="6" width="21" style="1" customWidth="1"/>
    <col min="7" max="7" width="28" style="1" customWidth="1"/>
    <col min="8" max="8" width="19.28515625" style="11" bestFit="1" customWidth="1"/>
    <col min="9" max="11" width="9.140625" style="11"/>
    <col min="12" max="16384" width="9.140625" style="1"/>
  </cols>
  <sheetData>
    <row r="1" spans="1:14" s="11" customFormat="1" ht="15" customHeight="1" x14ac:dyDescent="0.2"/>
    <row r="2" spans="1:14" s="11" customFormat="1" x14ac:dyDescent="0.2"/>
    <row r="3" spans="1:14" s="14" customFormat="1" ht="12" customHeight="1" x14ac:dyDescent="0.2"/>
    <row r="4" spans="1:14" s="15" customFormat="1" ht="18" customHeight="1" x14ac:dyDescent="0.3">
      <c r="A4" s="16"/>
      <c r="B4" s="12"/>
      <c r="C4" s="16"/>
      <c r="D4" s="16"/>
      <c r="E4" s="16"/>
      <c r="F4" s="16"/>
      <c r="G4" s="16"/>
      <c r="H4" s="16"/>
      <c r="I4" s="16"/>
    </row>
    <row r="5" spans="1:14" s="13" customFormat="1" ht="18.75" x14ac:dyDescent="0.2">
      <c r="A5" s="141"/>
      <c r="B5" s="141"/>
      <c r="C5" s="141"/>
      <c r="D5" s="141"/>
      <c r="E5" s="141"/>
      <c r="F5" s="141"/>
      <c r="G5" s="141"/>
    </row>
    <row r="6" spans="1:14" s="15" customFormat="1" ht="18.75" x14ac:dyDescent="0.3">
      <c r="A6" s="141" t="s">
        <v>10</v>
      </c>
      <c r="B6" s="141"/>
      <c r="C6" s="141"/>
      <c r="D6" s="141"/>
      <c r="E6" s="141"/>
      <c r="F6" s="141"/>
      <c r="G6" s="141"/>
      <c r="H6" s="16"/>
      <c r="I6" s="16"/>
    </row>
    <row r="7" spans="1:14" s="14" customFormat="1" ht="18.75" x14ac:dyDescent="0.2">
      <c r="A7" s="141" t="s">
        <v>15</v>
      </c>
      <c r="B7" s="141"/>
      <c r="C7" s="141"/>
      <c r="D7" s="141"/>
      <c r="E7" s="141"/>
      <c r="F7" s="141"/>
      <c r="G7" s="141"/>
    </row>
    <row r="8" spans="1:14" s="17" customFormat="1" ht="21" customHeight="1" x14ac:dyDescent="0.2">
      <c r="A8" s="147" t="s">
        <v>3</v>
      </c>
      <c r="B8" s="147"/>
      <c r="C8" s="147"/>
      <c r="D8" s="147"/>
      <c r="E8" s="147"/>
      <c r="F8" s="147"/>
      <c r="G8" s="147"/>
    </row>
    <row r="9" spans="1:14" s="14" customFormat="1" ht="18.75" x14ac:dyDescent="0.2">
      <c r="A9" s="148" t="s">
        <v>60</v>
      </c>
      <c r="B9" s="148"/>
      <c r="C9" s="148"/>
      <c r="D9" s="148"/>
      <c r="E9" s="148"/>
      <c r="F9" s="148"/>
      <c r="G9" s="148"/>
    </row>
    <row r="10" spans="1:14" s="14" customFormat="1" ht="18.75" x14ac:dyDescent="0.2">
      <c r="A10" s="15"/>
      <c r="B10" s="34"/>
      <c r="C10" s="34"/>
      <c r="D10" s="34"/>
      <c r="E10" s="34"/>
      <c r="F10" s="34"/>
      <c r="G10" s="15"/>
    </row>
    <row r="11" spans="1:14" s="14" customFormat="1" ht="18.75" x14ac:dyDescent="0.2">
      <c r="A11" s="15"/>
      <c r="B11" s="34"/>
      <c r="C11" s="34"/>
      <c r="D11" s="34"/>
      <c r="E11" s="34"/>
      <c r="F11" s="34"/>
      <c r="G11" s="15"/>
    </row>
    <row r="12" spans="1:14" s="11" customFormat="1" ht="19.5" customHeight="1" thickBot="1" x14ac:dyDescent="0.25">
      <c r="N12" s="33"/>
    </row>
    <row r="13" spans="1:14" s="3" customFormat="1" ht="27.75" customHeight="1" thickTop="1" thickBot="1" x14ac:dyDescent="0.25">
      <c r="A13" s="144"/>
      <c r="B13" s="143" t="s">
        <v>14</v>
      </c>
      <c r="C13" s="143"/>
      <c r="D13" s="143"/>
      <c r="E13" s="143"/>
      <c r="F13" s="143"/>
      <c r="G13" s="143"/>
      <c r="H13" s="7"/>
      <c r="I13" s="7"/>
      <c r="J13" s="7"/>
      <c r="K13" s="7"/>
    </row>
    <row r="14" spans="1:14" s="3" customFormat="1" ht="27.75" customHeight="1" thickTop="1" thickBot="1" x14ac:dyDescent="0.25">
      <c r="A14" s="144"/>
      <c r="B14" s="142" t="s">
        <v>15</v>
      </c>
      <c r="C14" s="142"/>
      <c r="D14" s="142"/>
      <c r="E14" s="142"/>
      <c r="F14" s="142"/>
      <c r="G14" s="103">
        <v>30882109.87209997</v>
      </c>
      <c r="H14" s="7"/>
      <c r="I14" s="7"/>
      <c r="J14" s="7"/>
      <c r="K14" s="7"/>
    </row>
    <row r="15" spans="1:14" s="3" customFormat="1" ht="26.25" customHeight="1" thickTop="1" thickBot="1" x14ac:dyDescent="0.25">
      <c r="A15" s="144"/>
      <c r="B15" s="146"/>
      <c r="C15" s="146"/>
      <c r="D15" s="146"/>
      <c r="E15" s="146"/>
      <c r="F15" s="146"/>
      <c r="G15" s="103">
        <v>0</v>
      </c>
      <c r="H15" s="7"/>
      <c r="I15" s="7"/>
      <c r="J15" s="7"/>
      <c r="K15" s="7"/>
    </row>
    <row r="16" spans="1:14" s="3" customFormat="1" ht="34.5" customHeight="1" thickTop="1" thickBot="1" x14ac:dyDescent="0.25">
      <c r="A16" s="145"/>
      <c r="B16" s="74" t="s">
        <v>4</v>
      </c>
      <c r="C16" s="74" t="s">
        <v>5</v>
      </c>
      <c r="D16" s="74" t="s">
        <v>6</v>
      </c>
      <c r="E16" s="74" t="s">
        <v>0</v>
      </c>
      <c r="F16" s="74" t="s">
        <v>1</v>
      </c>
      <c r="G16" s="74" t="s">
        <v>2</v>
      </c>
      <c r="H16" s="7"/>
      <c r="I16" s="7"/>
      <c r="J16" s="7"/>
      <c r="K16" s="7"/>
    </row>
    <row r="17" spans="1:7" s="10" customFormat="1" ht="36.75" customHeight="1" thickTop="1" thickBot="1" x14ac:dyDescent="0.25">
      <c r="A17" s="47"/>
      <c r="B17" s="127"/>
      <c r="C17" s="128"/>
      <c r="D17" s="127">
        <v>44500</v>
      </c>
      <c r="E17" s="129">
        <f>'[1]CTA. RECOLECTORA (010)'!E6</f>
        <v>0</v>
      </c>
      <c r="F17" s="130">
        <v>0</v>
      </c>
      <c r="G17" s="104">
        <f>+G14</f>
        <v>30882109.87209997</v>
      </c>
    </row>
    <row r="18" spans="1:7" s="10" customFormat="1" ht="30" thickTop="1" thickBot="1" x14ac:dyDescent="0.25">
      <c r="A18" s="48"/>
      <c r="B18" s="132">
        <v>44501</v>
      </c>
      <c r="C18" s="135"/>
      <c r="D18" s="119" t="s">
        <v>263</v>
      </c>
      <c r="E18" s="113"/>
      <c r="F18" s="113">
        <v>1505.71</v>
      </c>
      <c r="G18" s="126">
        <f>G17+E18-F18</f>
        <v>30880604.162099969</v>
      </c>
    </row>
    <row r="19" spans="1:7" s="10" customFormat="1" ht="18" thickTop="1" thickBot="1" x14ac:dyDescent="0.25">
      <c r="A19" s="25"/>
      <c r="B19" s="133">
        <v>44501</v>
      </c>
      <c r="C19" s="136"/>
      <c r="D19" s="119" t="s">
        <v>61</v>
      </c>
      <c r="E19" s="113">
        <v>109924.97</v>
      </c>
      <c r="F19" s="114"/>
      <c r="G19" s="126">
        <f>G18+E19-F19</f>
        <v>30990529.132099967</v>
      </c>
    </row>
    <row r="20" spans="1:7" s="7" customFormat="1" ht="18" thickTop="1" thickBot="1" x14ac:dyDescent="0.25">
      <c r="A20" s="25"/>
      <c r="B20" s="133">
        <v>44501</v>
      </c>
      <c r="C20" s="136"/>
      <c r="D20" s="119" t="s">
        <v>69</v>
      </c>
      <c r="E20" s="113">
        <v>65271</v>
      </c>
      <c r="F20" s="114"/>
      <c r="G20" s="126">
        <f t="shared" ref="G20:G82" si="0">G19+E20-F20</f>
        <v>31055800.132099967</v>
      </c>
    </row>
    <row r="21" spans="1:7" s="7" customFormat="1" ht="18" thickTop="1" thickBot="1" x14ac:dyDescent="0.25">
      <c r="A21" s="25"/>
      <c r="B21" s="133">
        <v>44501</v>
      </c>
      <c r="C21" s="136"/>
      <c r="D21" s="119" t="s">
        <v>69</v>
      </c>
      <c r="E21" s="113">
        <v>116966</v>
      </c>
      <c r="F21" s="114"/>
      <c r="G21" s="126">
        <f t="shared" si="0"/>
        <v>31172766.132099967</v>
      </c>
    </row>
    <row r="22" spans="1:7" s="7" customFormat="1" ht="18" thickTop="1" thickBot="1" x14ac:dyDescent="0.25">
      <c r="A22" s="25"/>
      <c r="B22" s="133">
        <v>44501</v>
      </c>
      <c r="C22" s="136"/>
      <c r="D22" s="119" t="s">
        <v>69</v>
      </c>
      <c r="E22" s="113">
        <v>1970</v>
      </c>
      <c r="F22" s="114"/>
      <c r="G22" s="126">
        <f t="shared" si="0"/>
        <v>31174736.132099967</v>
      </c>
    </row>
    <row r="23" spans="1:7" s="7" customFormat="1" ht="18" thickTop="1" thickBot="1" x14ac:dyDescent="0.25">
      <c r="A23" s="25"/>
      <c r="B23" s="133">
        <v>44501</v>
      </c>
      <c r="C23" s="136"/>
      <c r="D23" s="119" t="s">
        <v>69</v>
      </c>
      <c r="E23" s="113">
        <v>40</v>
      </c>
      <c r="F23" s="114"/>
      <c r="G23" s="126">
        <f t="shared" si="0"/>
        <v>31174776.132099967</v>
      </c>
    </row>
    <row r="24" spans="1:7" s="7" customFormat="1" ht="44.25" thickTop="1" thickBot="1" x14ac:dyDescent="0.25">
      <c r="A24" s="25"/>
      <c r="B24" s="133">
        <v>44501</v>
      </c>
      <c r="C24" s="136"/>
      <c r="D24" s="119" t="s">
        <v>62</v>
      </c>
      <c r="E24" s="113">
        <v>2500</v>
      </c>
      <c r="F24" s="114"/>
      <c r="G24" s="126">
        <f t="shared" si="0"/>
        <v>31177276.132099967</v>
      </c>
    </row>
    <row r="25" spans="1:7" s="7" customFormat="1" ht="30" thickTop="1" thickBot="1" x14ac:dyDescent="0.25">
      <c r="A25" s="25"/>
      <c r="B25" s="133">
        <v>44501</v>
      </c>
      <c r="C25" s="136"/>
      <c r="D25" s="119" t="s">
        <v>31</v>
      </c>
      <c r="E25" s="113">
        <v>27479.3</v>
      </c>
      <c r="F25" s="114">
        <v>714.46</v>
      </c>
      <c r="G25" s="126">
        <f t="shared" si="0"/>
        <v>31204040.972099967</v>
      </c>
    </row>
    <row r="26" spans="1:7" s="7" customFormat="1" ht="18" thickTop="1" thickBot="1" x14ac:dyDescent="0.25">
      <c r="A26" s="25"/>
      <c r="B26" s="133">
        <v>44501</v>
      </c>
      <c r="C26" s="136"/>
      <c r="D26" s="119" t="s">
        <v>35</v>
      </c>
      <c r="E26" s="113"/>
      <c r="F26" s="114"/>
      <c r="G26" s="126">
        <f t="shared" si="0"/>
        <v>31204040.972099967</v>
      </c>
    </row>
    <row r="27" spans="1:7" s="7" customFormat="1" ht="18" thickTop="1" thickBot="1" x14ac:dyDescent="0.25">
      <c r="A27" s="25"/>
      <c r="B27" s="133">
        <v>44501</v>
      </c>
      <c r="C27" s="136"/>
      <c r="D27" s="119" t="s">
        <v>63</v>
      </c>
      <c r="E27" s="113">
        <v>15000</v>
      </c>
      <c r="F27" s="114"/>
      <c r="G27" s="126">
        <f t="shared" si="0"/>
        <v>31219040.972099967</v>
      </c>
    </row>
    <row r="28" spans="1:7" s="7" customFormat="1" ht="21" customHeight="1" thickTop="1" thickBot="1" x14ac:dyDescent="0.25">
      <c r="A28" s="25"/>
      <c r="B28" s="133">
        <v>44501</v>
      </c>
      <c r="C28" s="136"/>
      <c r="D28" s="119" t="s">
        <v>23</v>
      </c>
      <c r="E28" s="113"/>
      <c r="F28" s="114">
        <v>1011252.84</v>
      </c>
      <c r="G28" s="126">
        <f t="shared" si="0"/>
        <v>30207788.132099967</v>
      </c>
    </row>
    <row r="29" spans="1:7" s="7" customFormat="1" ht="18" thickTop="1" thickBot="1" x14ac:dyDescent="0.25">
      <c r="A29" s="25"/>
      <c r="B29" s="133">
        <v>44502</v>
      </c>
      <c r="C29" s="136"/>
      <c r="D29" s="119" t="s">
        <v>64</v>
      </c>
      <c r="E29" s="113">
        <v>97024.45</v>
      </c>
      <c r="F29" s="114"/>
      <c r="G29" s="126">
        <f t="shared" si="0"/>
        <v>30304812.582099967</v>
      </c>
    </row>
    <row r="30" spans="1:7" s="7" customFormat="1" ht="18" thickTop="1" thickBot="1" x14ac:dyDescent="0.25">
      <c r="A30" s="25"/>
      <c r="B30" s="133">
        <v>44502</v>
      </c>
      <c r="C30" s="136"/>
      <c r="D30" s="119" t="s">
        <v>69</v>
      </c>
      <c r="E30" s="113">
        <v>97760</v>
      </c>
      <c r="F30" s="114"/>
      <c r="G30" s="126">
        <f t="shared" si="0"/>
        <v>30402572.582099967</v>
      </c>
    </row>
    <row r="31" spans="1:7" s="7" customFormat="1" ht="18" thickTop="1" thickBot="1" x14ac:dyDescent="0.25">
      <c r="A31" s="25"/>
      <c r="B31" s="133">
        <v>44502</v>
      </c>
      <c r="C31" s="136"/>
      <c r="D31" s="119" t="s">
        <v>69</v>
      </c>
      <c r="E31" s="113">
        <v>45860</v>
      </c>
      <c r="F31" s="114"/>
      <c r="G31" s="126">
        <f t="shared" si="0"/>
        <v>30448432.582099967</v>
      </c>
    </row>
    <row r="32" spans="1:7" s="7" customFormat="1" ht="18" thickTop="1" thickBot="1" x14ac:dyDescent="0.25">
      <c r="A32" s="25"/>
      <c r="B32" s="133">
        <v>44502</v>
      </c>
      <c r="C32" s="136"/>
      <c r="D32" s="119" t="s">
        <v>69</v>
      </c>
      <c r="E32" s="113">
        <v>5365</v>
      </c>
      <c r="F32" s="114"/>
      <c r="G32" s="126">
        <f t="shared" si="0"/>
        <v>30453797.582099967</v>
      </c>
    </row>
    <row r="33" spans="1:7" s="7" customFormat="1" ht="21.75" customHeight="1" thickTop="1" thickBot="1" x14ac:dyDescent="0.25">
      <c r="A33" s="25"/>
      <c r="B33" s="133">
        <v>44502</v>
      </c>
      <c r="C33" s="136"/>
      <c r="D33" s="119" t="s">
        <v>23</v>
      </c>
      <c r="E33" s="113"/>
      <c r="F33" s="113">
        <v>3358299.6</v>
      </c>
      <c r="G33" s="126">
        <f t="shared" si="0"/>
        <v>27095497.982099965</v>
      </c>
    </row>
    <row r="34" spans="1:7" s="7" customFormat="1" ht="30" thickTop="1" thickBot="1" x14ac:dyDescent="0.25">
      <c r="A34" s="25"/>
      <c r="B34" s="133">
        <v>44502</v>
      </c>
      <c r="C34" s="136"/>
      <c r="D34" s="119" t="s">
        <v>31</v>
      </c>
      <c r="E34" s="113">
        <v>61512.800000000003</v>
      </c>
      <c r="F34" s="114">
        <v>1599.33</v>
      </c>
      <c r="G34" s="126">
        <f t="shared" si="0"/>
        <v>27155411.452099968</v>
      </c>
    </row>
    <row r="35" spans="1:7" s="7" customFormat="1" ht="18" thickTop="1" thickBot="1" x14ac:dyDescent="0.25">
      <c r="A35" s="25"/>
      <c r="B35" s="133">
        <v>44503</v>
      </c>
      <c r="C35" s="136"/>
      <c r="D35" s="119" t="s">
        <v>69</v>
      </c>
      <c r="E35" s="113">
        <v>69430</v>
      </c>
      <c r="F35" s="114"/>
      <c r="G35" s="126">
        <f t="shared" si="0"/>
        <v>27224841.452099968</v>
      </c>
    </row>
    <row r="36" spans="1:7" s="7" customFormat="1" ht="18" thickTop="1" thickBot="1" x14ac:dyDescent="0.25">
      <c r="A36" s="25"/>
      <c r="B36" s="133">
        <v>44503</v>
      </c>
      <c r="C36" s="136"/>
      <c r="D36" s="119" t="s">
        <v>69</v>
      </c>
      <c r="E36" s="113">
        <v>40050</v>
      </c>
      <c r="F36" s="114"/>
      <c r="G36" s="126">
        <f t="shared" si="0"/>
        <v>27264891.452099968</v>
      </c>
    </row>
    <row r="37" spans="1:7" s="7" customFormat="1" ht="18" thickTop="1" thickBot="1" x14ac:dyDescent="0.25">
      <c r="A37" s="25"/>
      <c r="B37" s="133">
        <v>44503</v>
      </c>
      <c r="C37" s="136"/>
      <c r="D37" s="119" t="s">
        <v>69</v>
      </c>
      <c r="E37" s="113">
        <v>5110</v>
      </c>
      <c r="F37" s="114"/>
      <c r="G37" s="126">
        <f t="shared" si="0"/>
        <v>27270001.452099968</v>
      </c>
    </row>
    <row r="38" spans="1:7" s="7" customFormat="1" ht="23.25" customHeight="1" thickTop="1" thickBot="1" x14ac:dyDescent="0.25">
      <c r="A38" s="25"/>
      <c r="B38" s="133">
        <v>44503</v>
      </c>
      <c r="C38" s="136"/>
      <c r="D38" s="119" t="s">
        <v>23</v>
      </c>
      <c r="E38" s="113"/>
      <c r="F38" s="113">
        <v>585412.31999999995</v>
      </c>
      <c r="G38" s="126">
        <f t="shared" si="0"/>
        <v>26684589.132099967</v>
      </c>
    </row>
    <row r="39" spans="1:7" s="7" customFormat="1" ht="30" thickTop="1" thickBot="1" x14ac:dyDescent="0.25">
      <c r="A39" s="25"/>
      <c r="B39" s="133">
        <v>44503</v>
      </c>
      <c r="C39" s="136"/>
      <c r="D39" s="140" t="s">
        <v>31</v>
      </c>
      <c r="E39" s="113">
        <v>40725.94</v>
      </c>
      <c r="F39" s="114">
        <v>1058.8800000000001</v>
      </c>
      <c r="G39" s="126">
        <f t="shared" si="0"/>
        <v>26724256.19209997</v>
      </c>
    </row>
    <row r="40" spans="1:7" s="7" customFormat="1" ht="18" thickTop="1" thickBot="1" x14ac:dyDescent="0.25">
      <c r="A40" s="25"/>
      <c r="B40" s="133">
        <v>44504</v>
      </c>
      <c r="C40" s="136"/>
      <c r="D40" s="119" t="s">
        <v>69</v>
      </c>
      <c r="E40" s="113">
        <v>87820</v>
      </c>
      <c r="F40" s="114"/>
      <c r="G40" s="126">
        <f t="shared" si="0"/>
        <v>26812076.19209997</v>
      </c>
    </row>
    <row r="41" spans="1:7" s="7" customFormat="1" ht="18" thickTop="1" thickBot="1" x14ac:dyDescent="0.25">
      <c r="A41" s="25"/>
      <c r="B41" s="133">
        <v>44504</v>
      </c>
      <c r="C41" s="136"/>
      <c r="D41" s="119" t="s">
        <v>69</v>
      </c>
      <c r="E41" s="113">
        <v>58527</v>
      </c>
      <c r="F41" s="114"/>
      <c r="G41" s="126">
        <f t="shared" si="0"/>
        <v>26870603.19209997</v>
      </c>
    </row>
    <row r="42" spans="1:7" s="7" customFormat="1" ht="18" thickTop="1" thickBot="1" x14ac:dyDescent="0.25">
      <c r="A42" s="25"/>
      <c r="B42" s="133">
        <v>44504</v>
      </c>
      <c r="C42" s="136"/>
      <c r="D42" s="119" t="s">
        <v>69</v>
      </c>
      <c r="E42" s="113">
        <v>5798</v>
      </c>
      <c r="F42" s="114"/>
      <c r="G42" s="126">
        <f t="shared" si="0"/>
        <v>26876401.19209997</v>
      </c>
    </row>
    <row r="43" spans="1:7" s="7" customFormat="1" ht="18" thickTop="1" thickBot="1" x14ac:dyDescent="0.25">
      <c r="A43" s="25"/>
      <c r="B43" s="133">
        <v>44504</v>
      </c>
      <c r="C43" s="136"/>
      <c r="D43" s="119" t="s">
        <v>69</v>
      </c>
      <c r="E43" s="113">
        <v>220</v>
      </c>
      <c r="F43" s="114"/>
      <c r="G43" s="126">
        <f t="shared" si="0"/>
        <v>26876621.19209997</v>
      </c>
    </row>
    <row r="44" spans="1:7" s="7" customFormat="1" ht="18" thickTop="1" thickBot="1" x14ac:dyDescent="0.25">
      <c r="A44" s="25"/>
      <c r="B44" s="133">
        <v>44504</v>
      </c>
      <c r="C44" s="136"/>
      <c r="D44" s="119" t="s">
        <v>22</v>
      </c>
      <c r="E44" s="113">
        <v>50000</v>
      </c>
      <c r="F44" s="114"/>
      <c r="G44" s="126">
        <f t="shared" si="0"/>
        <v>26926621.19209997</v>
      </c>
    </row>
    <row r="45" spans="1:7" s="7" customFormat="1" ht="18" thickTop="1" thickBot="1" x14ac:dyDescent="0.25">
      <c r="A45" s="25"/>
      <c r="B45" s="133">
        <v>44504</v>
      </c>
      <c r="C45" s="136"/>
      <c r="D45" s="119" t="s">
        <v>22</v>
      </c>
      <c r="E45" s="113">
        <v>60415.199999999997</v>
      </c>
      <c r="F45" s="114"/>
      <c r="G45" s="126">
        <f t="shared" si="0"/>
        <v>26987036.392099969</v>
      </c>
    </row>
    <row r="46" spans="1:7" s="7" customFormat="1" ht="18" thickTop="1" thickBot="1" x14ac:dyDescent="0.25">
      <c r="A46" s="25"/>
      <c r="B46" s="133">
        <v>44504</v>
      </c>
      <c r="C46" s="136"/>
      <c r="D46" s="119" t="s">
        <v>22</v>
      </c>
      <c r="E46" s="113">
        <v>2474664</v>
      </c>
      <c r="F46" s="114"/>
      <c r="G46" s="126">
        <f t="shared" si="0"/>
        <v>29461700.392099969</v>
      </c>
    </row>
    <row r="47" spans="1:7" s="7" customFormat="1" ht="30" thickTop="1" thickBot="1" x14ac:dyDescent="0.25">
      <c r="A47" s="25"/>
      <c r="B47" s="133">
        <v>44504</v>
      </c>
      <c r="C47" s="136"/>
      <c r="D47" s="140" t="s">
        <v>31</v>
      </c>
      <c r="E47" s="113">
        <v>97564.29</v>
      </c>
      <c r="F47" s="114">
        <v>2536.67</v>
      </c>
      <c r="G47" s="126">
        <f>G46+E47-F47+0.01</f>
        <v>29556728.022099968</v>
      </c>
    </row>
    <row r="48" spans="1:7" s="7" customFormat="1" ht="18" thickTop="1" thickBot="1" x14ac:dyDescent="0.25">
      <c r="A48" s="25"/>
      <c r="B48" s="133">
        <v>44504</v>
      </c>
      <c r="C48" s="136"/>
      <c r="D48" s="119" t="s">
        <v>33</v>
      </c>
      <c r="E48" s="113">
        <v>43660</v>
      </c>
      <c r="F48" s="114"/>
      <c r="G48" s="126">
        <f t="shared" si="0"/>
        <v>29600388.022099968</v>
      </c>
    </row>
    <row r="49" spans="1:7" s="7" customFormat="1" ht="18" thickTop="1" thickBot="1" x14ac:dyDescent="0.25">
      <c r="A49" s="25"/>
      <c r="B49" s="133">
        <v>44505</v>
      </c>
      <c r="C49" s="136"/>
      <c r="D49" s="119" t="s">
        <v>69</v>
      </c>
      <c r="E49" s="113">
        <v>62152</v>
      </c>
      <c r="F49" s="114"/>
      <c r="G49" s="126">
        <f t="shared" si="0"/>
        <v>29662540.022099968</v>
      </c>
    </row>
    <row r="50" spans="1:7" s="7" customFormat="1" ht="18" thickTop="1" thickBot="1" x14ac:dyDescent="0.25">
      <c r="A50" s="25"/>
      <c r="B50" s="133">
        <v>44505</v>
      </c>
      <c r="C50" s="136"/>
      <c r="D50" s="119" t="s">
        <v>69</v>
      </c>
      <c r="E50" s="113">
        <v>61882</v>
      </c>
      <c r="F50" s="114"/>
      <c r="G50" s="126">
        <f t="shared" si="0"/>
        <v>29724422.022099968</v>
      </c>
    </row>
    <row r="51" spans="1:7" s="7" customFormat="1" ht="18" thickTop="1" thickBot="1" x14ac:dyDescent="0.25">
      <c r="A51" s="25"/>
      <c r="B51" s="133">
        <v>44505</v>
      </c>
      <c r="C51" s="136"/>
      <c r="D51" s="119" t="s">
        <v>69</v>
      </c>
      <c r="E51" s="113">
        <v>3290</v>
      </c>
      <c r="F51" s="114"/>
      <c r="G51" s="126">
        <f t="shared" si="0"/>
        <v>29727712.022099968</v>
      </c>
    </row>
    <row r="52" spans="1:7" s="7" customFormat="1" ht="30" thickTop="1" thickBot="1" x14ac:dyDescent="0.25">
      <c r="A52" s="25"/>
      <c r="B52" s="133">
        <v>44505</v>
      </c>
      <c r="C52" s="136"/>
      <c r="D52" s="119" t="s">
        <v>31</v>
      </c>
      <c r="E52" s="113">
        <v>37399.199999999997</v>
      </c>
      <c r="F52" s="114">
        <v>972.38</v>
      </c>
      <c r="G52" s="126">
        <f t="shared" si="0"/>
        <v>29764138.842099968</v>
      </c>
    </row>
    <row r="53" spans="1:7" s="7" customFormat="1" ht="30" thickTop="1" thickBot="1" x14ac:dyDescent="0.25">
      <c r="A53" s="25"/>
      <c r="B53" s="133">
        <v>44505</v>
      </c>
      <c r="C53" s="136"/>
      <c r="D53" s="119" t="s">
        <v>34</v>
      </c>
      <c r="E53" s="113">
        <v>753.4</v>
      </c>
      <c r="F53" s="114">
        <v>47.6</v>
      </c>
      <c r="G53" s="126">
        <f t="shared" si="0"/>
        <v>29764844.642099965</v>
      </c>
    </row>
    <row r="54" spans="1:7" s="7" customFormat="1" ht="22.5" customHeight="1" thickTop="1" thickBot="1" x14ac:dyDescent="0.25">
      <c r="A54" s="25"/>
      <c r="B54" s="133">
        <v>44505</v>
      </c>
      <c r="C54" s="136"/>
      <c r="D54" s="119" t="s">
        <v>23</v>
      </c>
      <c r="E54" s="113"/>
      <c r="F54" s="113">
        <v>5887426.4400000004</v>
      </c>
      <c r="G54" s="126">
        <f t="shared" si="0"/>
        <v>23877418.202099964</v>
      </c>
    </row>
    <row r="55" spans="1:7" s="7" customFormat="1" ht="18" thickTop="1" thickBot="1" x14ac:dyDescent="0.25">
      <c r="A55" s="25"/>
      <c r="B55" s="133">
        <v>44506</v>
      </c>
      <c r="C55" s="136"/>
      <c r="D55" s="119" t="s">
        <v>69</v>
      </c>
      <c r="E55" s="113">
        <v>15267</v>
      </c>
      <c r="F55" s="114"/>
      <c r="G55" s="126">
        <f t="shared" si="0"/>
        <v>23892685.202099964</v>
      </c>
    </row>
    <row r="56" spans="1:7" s="7" customFormat="1" ht="18" thickTop="1" thickBot="1" x14ac:dyDescent="0.25">
      <c r="A56" s="25"/>
      <c r="B56" s="133">
        <v>44507</v>
      </c>
      <c r="C56" s="136"/>
      <c r="D56" s="119" t="s">
        <v>69</v>
      </c>
      <c r="E56" s="113">
        <v>2920</v>
      </c>
      <c r="F56" s="114"/>
      <c r="G56" s="126">
        <f t="shared" si="0"/>
        <v>23895605.202099964</v>
      </c>
    </row>
    <row r="57" spans="1:7" s="7" customFormat="1" ht="18" thickTop="1" thickBot="1" x14ac:dyDescent="0.25">
      <c r="A57" s="25"/>
      <c r="B57" s="133">
        <v>44508</v>
      </c>
      <c r="C57" s="136"/>
      <c r="D57" s="119" t="s">
        <v>69</v>
      </c>
      <c r="E57" s="113">
        <v>61896</v>
      </c>
      <c r="F57" s="114"/>
      <c r="G57" s="126">
        <f t="shared" si="0"/>
        <v>23957501.202099964</v>
      </c>
    </row>
    <row r="58" spans="1:7" s="7" customFormat="1" ht="18" thickTop="1" thickBot="1" x14ac:dyDescent="0.25">
      <c r="A58" s="25"/>
      <c r="B58" s="133">
        <v>44508</v>
      </c>
      <c r="C58" s="136"/>
      <c r="D58" s="119" t="s">
        <v>69</v>
      </c>
      <c r="E58" s="113">
        <v>2262</v>
      </c>
      <c r="F58" s="114"/>
      <c r="G58" s="126">
        <f t="shared" si="0"/>
        <v>23959763.202099964</v>
      </c>
    </row>
    <row r="59" spans="1:7" s="7" customFormat="1" ht="18" thickTop="1" thickBot="1" x14ac:dyDescent="0.25">
      <c r="A59" s="25"/>
      <c r="B59" s="133">
        <v>44508</v>
      </c>
      <c r="C59" s="136"/>
      <c r="D59" s="119" t="s">
        <v>69</v>
      </c>
      <c r="E59" s="113">
        <v>325</v>
      </c>
      <c r="F59" s="114"/>
      <c r="G59" s="126">
        <f t="shared" si="0"/>
        <v>23960088.202099964</v>
      </c>
    </row>
    <row r="60" spans="1:7" s="7" customFormat="1" ht="18" thickTop="1" thickBot="1" x14ac:dyDescent="0.25">
      <c r="A60" s="25"/>
      <c r="B60" s="133">
        <v>44508</v>
      </c>
      <c r="C60" s="136"/>
      <c r="D60" s="119" t="s">
        <v>69</v>
      </c>
      <c r="E60" s="113">
        <v>116876</v>
      </c>
      <c r="F60" s="114"/>
      <c r="G60" s="126">
        <f t="shared" si="0"/>
        <v>24076964.202099964</v>
      </c>
    </row>
    <row r="61" spans="1:7" s="7" customFormat="1" ht="30" thickTop="1" thickBot="1" x14ac:dyDescent="0.25">
      <c r="A61" s="25"/>
      <c r="B61" s="133">
        <v>44508</v>
      </c>
      <c r="C61" s="136"/>
      <c r="D61" s="119" t="s">
        <v>31</v>
      </c>
      <c r="E61" s="113">
        <v>104491.13</v>
      </c>
      <c r="F61" s="114">
        <v>2716.77</v>
      </c>
      <c r="G61" s="126">
        <f t="shared" si="0"/>
        <v>24178738.562099963</v>
      </c>
    </row>
    <row r="62" spans="1:7" s="7" customFormat="1" ht="19.5" customHeight="1" thickTop="1" thickBot="1" x14ac:dyDescent="0.25">
      <c r="A62" s="25"/>
      <c r="B62" s="133">
        <v>44508</v>
      </c>
      <c r="C62" s="136"/>
      <c r="D62" s="119" t="s">
        <v>23</v>
      </c>
      <c r="E62" s="113"/>
      <c r="F62" s="113">
        <v>1361473.61</v>
      </c>
      <c r="G62" s="126">
        <f t="shared" si="0"/>
        <v>22817264.952099964</v>
      </c>
    </row>
    <row r="63" spans="1:7" s="7" customFormat="1" ht="18" thickTop="1" thickBot="1" x14ac:dyDescent="0.25">
      <c r="A63" s="25"/>
      <c r="B63" s="133">
        <v>44509</v>
      </c>
      <c r="C63" s="136"/>
      <c r="D63" s="119" t="s">
        <v>69</v>
      </c>
      <c r="E63" s="113">
        <v>174276</v>
      </c>
      <c r="F63" s="114"/>
      <c r="G63" s="126">
        <f t="shared" si="0"/>
        <v>22991540.952099964</v>
      </c>
    </row>
    <row r="64" spans="1:7" s="7" customFormat="1" ht="18" thickTop="1" thickBot="1" x14ac:dyDescent="0.25">
      <c r="A64" s="25"/>
      <c r="B64" s="133">
        <v>44509</v>
      </c>
      <c r="C64" s="136"/>
      <c r="D64" s="119" t="s">
        <v>69</v>
      </c>
      <c r="E64" s="113">
        <v>45571</v>
      </c>
      <c r="F64" s="114"/>
      <c r="G64" s="126">
        <f t="shared" si="0"/>
        <v>23037111.952099964</v>
      </c>
    </row>
    <row r="65" spans="1:7" s="7" customFormat="1" ht="18" thickTop="1" thickBot="1" x14ac:dyDescent="0.25">
      <c r="A65" s="25"/>
      <c r="B65" s="133">
        <v>44509</v>
      </c>
      <c r="C65" s="136"/>
      <c r="D65" s="119" t="s">
        <v>69</v>
      </c>
      <c r="E65" s="113">
        <v>7190</v>
      </c>
      <c r="F65" s="114"/>
      <c r="G65" s="126">
        <f t="shared" si="0"/>
        <v>23044301.952099964</v>
      </c>
    </row>
    <row r="66" spans="1:7" s="7" customFormat="1" ht="30" thickTop="1" thickBot="1" x14ac:dyDescent="0.25">
      <c r="A66" s="25"/>
      <c r="B66" s="133">
        <v>44509</v>
      </c>
      <c r="C66" s="136"/>
      <c r="D66" s="119" t="s">
        <v>31</v>
      </c>
      <c r="E66" s="113">
        <v>118510.2</v>
      </c>
      <c r="F66" s="114">
        <v>3081.26</v>
      </c>
      <c r="G66" s="126">
        <f t="shared" si="0"/>
        <v>23159730.892099962</v>
      </c>
    </row>
    <row r="67" spans="1:7" s="7" customFormat="1" ht="18" thickTop="1" thickBot="1" x14ac:dyDescent="0.25">
      <c r="A67" s="25"/>
      <c r="B67" s="133">
        <v>44509</v>
      </c>
      <c r="C67" s="136"/>
      <c r="D67" s="119" t="s">
        <v>22</v>
      </c>
      <c r="E67" s="113">
        <v>1834930.59</v>
      </c>
      <c r="F67" s="114"/>
      <c r="G67" s="126">
        <f t="shared" si="0"/>
        <v>24994661.482099961</v>
      </c>
    </row>
    <row r="68" spans="1:7" s="7" customFormat="1" ht="58.5" thickTop="1" thickBot="1" x14ac:dyDescent="0.25">
      <c r="A68" s="25"/>
      <c r="B68" s="133">
        <v>44509</v>
      </c>
      <c r="C68" s="136"/>
      <c r="D68" s="119" t="s">
        <v>65</v>
      </c>
      <c r="E68" s="113">
        <v>19610.47</v>
      </c>
      <c r="F68" s="114"/>
      <c r="G68" s="126">
        <f t="shared" si="0"/>
        <v>25014271.95209996</v>
      </c>
    </row>
    <row r="69" spans="1:7" s="7" customFormat="1" ht="18" thickTop="1" thickBot="1" x14ac:dyDescent="0.25">
      <c r="A69" s="25"/>
      <c r="B69" s="133">
        <v>44510</v>
      </c>
      <c r="C69" s="136"/>
      <c r="D69" s="119" t="s">
        <v>69</v>
      </c>
      <c r="E69" s="113">
        <v>112586</v>
      </c>
      <c r="F69" s="114"/>
      <c r="G69" s="126">
        <f t="shared" si="0"/>
        <v>25126857.95209996</v>
      </c>
    </row>
    <row r="70" spans="1:7" s="7" customFormat="1" ht="18" thickTop="1" thickBot="1" x14ac:dyDescent="0.25">
      <c r="A70" s="25"/>
      <c r="B70" s="133">
        <v>44510</v>
      </c>
      <c r="C70" s="136"/>
      <c r="D70" s="119" t="s">
        <v>69</v>
      </c>
      <c r="E70" s="113">
        <v>50612</v>
      </c>
      <c r="F70" s="114"/>
      <c r="G70" s="126">
        <f t="shared" si="0"/>
        <v>25177469.95209996</v>
      </c>
    </row>
    <row r="71" spans="1:7" s="7" customFormat="1" ht="18" thickTop="1" thickBot="1" x14ac:dyDescent="0.25">
      <c r="A71" s="25"/>
      <c r="B71" s="133">
        <v>44510</v>
      </c>
      <c r="C71" s="136"/>
      <c r="D71" s="119" t="s">
        <v>69</v>
      </c>
      <c r="E71" s="113">
        <v>3337</v>
      </c>
      <c r="F71" s="114"/>
      <c r="G71" s="126">
        <f t="shared" si="0"/>
        <v>25180806.95209996</v>
      </c>
    </row>
    <row r="72" spans="1:7" s="7" customFormat="1" ht="18" thickTop="1" thickBot="1" x14ac:dyDescent="0.25">
      <c r="A72" s="25"/>
      <c r="B72" s="133">
        <v>44510</v>
      </c>
      <c r="C72" s="136"/>
      <c r="D72" s="140" t="s">
        <v>69</v>
      </c>
      <c r="E72" s="113">
        <v>7650</v>
      </c>
      <c r="F72" s="117"/>
      <c r="G72" s="126">
        <f t="shared" si="0"/>
        <v>25188456.95209996</v>
      </c>
    </row>
    <row r="73" spans="1:7" s="7" customFormat="1" ht="18" thickTop="1" thickBot="1" x14ac:dyDescent="0.25">
      <c r="A73" s="25"/>
      <c r="B73" s="133">
        <v>44510</v>
      </c>
      <c r="C73" s="136"/>
      <c r="D73" s="119" t="s">
        <v>69</v>
      </c>
      <c r="E73" s="113">
        <v>70</v>
      </c>
      <c r="F73" s="114"/>
      <c r="G73" s="126">
        <f t="shared" si="0"/>
        <v>25188526.95209996</v>
      </c>
    </row>
    <row r="74" spans="1:7" s="7" customFormat="1" ht="30" thickTop="1" thickBot="1" x14ac:dyDescent="0.25">
      <c r="A74" s="25"/>
      <c r="B74" s="133">
        <v>44510</v>
      </c>
      <c r="C74" s="136"/>
      <c r="D74" s="119" t="s">
        <v>31</v>
      </c>
      <c r="E74" s="113">
        <v>117663.75</v>
      </c>
      <c r="F74" s="114">
        <v>3059.25</v>
      </c>
      <c r="G74" s="126">
        <f>G73+E74-F74</f>
        <v>25303131.45209996</v>
      </c>
    </row>
    <row r="75" spans="1:7" s="7" customFormat="1" ht="44.25" thickTop="1" thickBot="1" x14ac:dyDescent="0.25">
      <c r="A75" s="25"/>
      <c r="B75" s="133">
        <v>44510</v>
      </c>
      <c r="C75" s="136"/>
      <c r="D75" s="119" t="s">
        <v>42</v>
      </c>
      <c r="E75" s="113">
        <v>4543.5</v>
      </c>
      <c r="F75" s="113"/>
      <c r="G75" s="126">
        <f t="shared" si="0"/>
        <v>25307674.95209996</v>
      </c>
    </row>
    <row r="76" spans="1:7" s="7" customFormat="1" ht="21" customHeight="1" thickTop="1" thickBot="1" x14ac:dyDescent="0.25">
      <c r="A76" s="25"/>
      <c r="B76" s="133">
        <v>44510</v>
      </c>
      <c r="C76" s="136"/>
      <c r="D76" s="119" t="s">
        <v>23</v>
      </c>
      <c r="E76" s="113"/>
      <c r="F76" s="113">
        <v>1586552.7</v>
      </c>
      <c r="G76" s="126">
        <f t="shared" si="0"/>
        <v>23721122.252099961</v>
      </c>
    </row>
    <row r="77" spans="1:7" s="7" customFormat="1" ht="30" thickTop="1" thickBot="1" x14ac:dyDescent="0.25">
      <c r="A77" s="25"/>
      <c r="B77" s="133">
        <v>44511</v>
      </c>
      <c r="C77" s="136"/>
      <c r="D77" s="119" t="s">
        <v>41</v>
      </c>
      <c r="E77" s="113">
        <v>1999852</v>
      </c>
      <c r="F77" s="114"/>
      <c r="G77" s="126">
        <f t="shared" si="0"/>
        <v>25720974.252099961</v>
      </c>
    </row>
    <row r="78" spans="1:7" s="7" customFormat="1" ht="18" thickTop="1" thickBot="1" x14ac:dyDescent="0.25">
      <c r="A78" s="25"/>
      <c r="B78" s="133">
        <v>44511</v>
      </c>
      <c r="C78" s="136"/>
      <c r="D78" s="119" t="s">
        <v>69</v>
      </c>
      <c r="E78" s="113">
        <v>148394</v>
      </c>
      <c r="F78" s="114"/>
      <c r="G78" s="126">
        <f t="shared" si="0"/>
        <v>25869368.252099961</v>
      </c>
    </row>
    <row r="79" spans="1:7" s="7" customFormat="1" ht="18" thickTop="1" thickBot="1" x14ac:dyDescent="0.25">
      <c r="A79" s="25"/>
      <c r="B79" s="133">
        <v>44511</v>
      </c>
      <c r="C79" s="136"/>
      <c r="D79" s="119" t="s">
        <v>69</v>
      </c>
      <c r="E79" s="113">
        <v>56975</v>
      </c>
      <c r="F79" s="114"/>
      <c r="G79" s="126">
        <f t="shared" si="0"/>
        <v>25926343.252099961</v>
      </c>
    </row>
    <row r="80" spans="1:7" s="7" customFormat="1" ht="18" thickTop="1" thickBot="1" x14ac:dyDescent="0.25">
      <c r="A80" s="25"/>
      <c r="B80" s="133">
        <v>44511</v>
      </c>
      <c r="C80" s="136"/>
      <c r="D80" s="119" t="s">
        <v>69</v>
      </c>
      <c r="E80" s="113">
        <v>8420</v>
      </c>
      <c r="F80" s="114"/>
      <c r="G80" s="126">
        <f t="shared" si="0"/>
        <v>25934763.252099961</v>
      </c>
    </row>
    <row r="81" spans="1:7" s="7" customFormat="1" ht="18" thickTop="1" thickBot="1" x14ac:dyDescent="0.25">
      <c r="A81" s="25"/>
      <c r="B81" s="133">
        <v>44511</v>
      </c>
      <c r="C81" s="136"/>
      <c r="D81" s="119" t="s">
        <v>69</v>
      </c>
      <c r="E81" s="113">
        <v>2470</v>
      </c>
      <c r="F81" s="114"/>
      <c r="G81" s="126">
        <f t="shared" si="0"/>
        <v>25937233.252099961</v>
      </c>
    </row>
    <row r="82" spans="1:7" s="7" customFormat="1" ht="30" thickTop="1" thickBot="1" x14ac:dyDescent="0.25">
      <c r="A82" s="25"/>
      <c r="B82" s="133">
        <v>44511</v>
      </c>
      <c r="C82" s="136"/>
      <c r="D82" s="119" t="s">
        <v>31</v>
      </c>
      <c r="E82" s="113">
        <v>47599.49</v>
      </c>
      <c r="F82" s="114">
        <v>1237.5899999999999</v>
      </c>
      <c r="G82" s="126">
        <f t="shared" si="0"/>
        <v>25983595.15209996</v>
      </c>
    </row>
    <row r="83" spans="1:7" s="7" customFormat="1" ht="30" thickTop="1" thickBot="1" x14ac:dyDescent="0.25">
      <c r="A83" s="25"/>
      <c r="B83" s="133">
        <v>44511</v>
      </c>
      <c r="C83" s="136"/>
      <c r="D83" s="119" t="s">
        <v>66</v>
      </c>
      <c r="E83" s="113">
        <v>70000</v>
      </c>
      <c r="F83" s="114"/>
      <c r="G83" s="126">
        <f t="shared" ref="G83:G146" si="1">G82+E83-F83</f>
        <v>26053595.15209996</v>
      </c>
    </row>
    <row r="84" spans="1:7" s="7" customFormat="1" ht="18.75" customHeight="1" thickTop="1" thickBot="1" x14ac:dyDescent="0.25">
      <c r="A84" s="25"/>
      <c r="B84" s="133">
        <v>44511</v>
      </c>
      <c r="C84" s="136"/>
      <c r="D84" s="119" t="s">
        <v>23</v>
      </c>
      <c r="E84" s="113"/>
      <c r="F84" s="114">
        <v>159772</v>
      </c>
      <c r="G84" s="126">
        <f t="shared" si="1"/>
        <v>25893823.15209996</v>
      </c>
    </row>
    <row r="85" spans="1:7" s="7" customFormat="1" ht="18" thickTop="1" thickBot="1" x14ac:dyDescent="0.25">
      <c r="A85" s="25"/>
      <c r="B85" s="133">
        <v>44512</v>
      </c>
      <c r="C85" s="136"/>
      <c r="D85" s="140" t="s">
        <v>69</v>
      </c>
      <c r="E85" s="113">
        <v>116856</v>
      </c>
      <c r="F85" s="117"/>
      <c r="G85" s="126">
        <f t="shared" si="1"/>
        <v>26010679.15209996</v>
      </c>
    </row>
    <row r="86" spans="1:7" s="7" customFormat="1" ht="18" thickTop="1" thickBot="1" x14ac:dyDescent="0.25">
      <c r="A86" s="25"/>
      <c r="B86" s="133">
        <v>44512</v>
      </c>
      <c r="C86" s="136"/>
      <c r="D86" s="119" t="s">
        <v>69</v>
      </c>
      <c r="E86" s="113">
        <v>40021</v>
      </c>
      <c r="F86" s="114"/>
      <c r="G86" s="126">
        <f t="shared" si="1"/>
        <v>26050700.15209996</v>
      </c>
    </row>
    <row r="87" spans="1:7" s="7" customFormat="1" ht="18" thickTop="1" thickBot="1" x14ac:dyDescent="0.25">
      <c r="A87" s="25"/>
      <c r="B87" s="133">
        <v>44512</v>
      </c>
      <c r="C87" s="136"/>
      <c r="D87" s="119" t="s">
        <v>69</v>
      </c>
      <c r="E87" s="113">
        <v>2370</v>
      </c>
      <c r="F87" s="114"/>
      <c r="G87" s="126">
        <f t="shared" si="1"/>
        <v>26053070.15209996</v>
      </c>
    </row>
    <row r="88" spans="1:7" s="7" customFormat="1" ht="18" thickTop="1" thickBot="1" x14ac:dyDescent="0.25">
      <c r="A88" s="25"/>
      <c r="B88" s="133">
        <v>44512</v>
      </c>
      <c r="C88" s="136"/>
      <c r="D88" s="119" t="s">
        <v>69</v>
      </c>
      <c r="E88" s="113">
        <v>40</v>
      </c>
      <c r="F88" s="114"/>
      <c r="G88" s="126">
        <f t="shared" si="1"/>
        <v>26053110.15209996</v>
      </c>
    </row>
    <row r="89" spans="1:7" s="7" customFormat="1" ht="30" thickTop="1" thickBot="1" x14ac:dyDescent="0.25">
      <c r="A89" s="25"/>
      <c r="B89" s="133">
        <v>44512</v>
      </c>
      <c r="C89" s="136"/>
      <c r="D89" s="119" t="s">
        <v>31</v>
      </c>
      <c r="E89" s="113">
        <v>56814.87</v>
      </c>
      <c r="F89" s="114">
        <v>1477.19</v>
      </c>
      <c r="G89" s="126">
        <f t="shared" si="1"/>
        <v>26108447.832099959</v>
      </c>
    </row>
    <row r="90" spans="1:7" s="7" customFormat="1" ht="30" thickTop="1" thickBot="1" x14ac:dyDescent="0.25">
      <c r="A90" s="25"/>
      <c r="B90" s="133">
        <v>44512</v>
      </c>
      <c r="C90" s="136"/>
      <c r="D90" s="119" t="s">
        <v>34</v>
      </c>
      <c r="E90" s="113">
        <v>879</v>
      </c>
      <c r="F90" s="114">
        <v>51.37</v>
      </c>
      <c r="G90" s="126">
        <f t="shared" si="1"/>
        <v>26109275.462099958</v>
      </c>
    </row>
    <row r="91" spans="1:7" s="7" customFormat="1" ht="18" thickTop="1" thickBot="1" x14ac:dyDescent="0.25">
      <c r="A91" s="25"/>
      <c r="B91" s="133">
        <v>44513</v>
      </c>
      <c r="C91" s="136"/>
      <c r="D91" s="119" t="s">
        <v>69</v>
      </c>
      <c r="E91" s="113">
        <v>25635</v>
      </c>
      <c r="F91" s="114"/>
      <c r="G91" s="126">
        <f t="shared" si="1"/>
        <v>26134910.462099958</v>
      </c>
    </row>
    <row r="92" spans="1:7" s="7" customFormat="1" ht="30" thickTop="1" thickBot="1" x14ac:dyDescent="0.25">
      <c r="A92" s="25"/>
      <c r="B92" s="133">
        <v>44513</v>
      </c>
      <c r="C92" s="136"/>
      <c r="D92" s="119" t="s">
        <v>31</v>
      </c>
      <c r="E92" s="113">
        <v>13678</v>
      </c>
      <c r="F92" s="114">
        <v>355.63</v>
      </c>
      <c r="G92" s="126">
        <f t="shared" si="1"/>
        <v>26148232.832099959</v>
      </c>
    </row>
    <row r="93" spans="1:7" s="7" customFormat="1" ht="30" thickTop="1" thickBot="1" x14ac:dyDescent="0.25">
      <c r="A93" s="25"/>
      <c r="B93" s="133">
        <v>44514</v>
      </c>
      <c r="C93" s="136"/>
      <c r="D93" s="119" t="s">
        <v>31</v>
      </c>
      <c r="E93" s="113">
        <v>23000</v>
      </c>
      <c r="F93" s="114">
        <v>598</v>
      </c>
      <c r="G93" s="126">
        <f t="shared" si="1"/>
        <v>26170634.832099959</v>
      </c>
    </row>
    <row r="94" spans="1:7" s="7" customFormat="1" ht="18" thickTop="1" thickBot="1" x14ac:dyDescent="0.25">
      <c r="A94" s="25"/>
      <c r="B94" s="133">
        <v>44515</v>
      </c>
      <c r="C94" s="136"/>
      <c r="D94" s="119" t="s">
        <v>69</v>
      </c>
      <c r="E94" s="113">
        <v>115520</v>
      </c>
      <c r="F94" s="114"/>
      <c r="G94" s="126">
        <f t="shared" si="1"/>
        <v>26286154.832099959</v>
      </c>
    </row>
    <row r="95" spans="1:7" s="7" customFormat="1" ht="18" thickTop="1" thickBot="1" x14ac:dyDescent="0.25">
      <c r="A95" s="25"/>
      <c r="B95" s="133">
        <v>44515</v>
      </c>
      <c r="C95" s="136"/>
      <c r="D95" s="119" t="s">
        <v>69</v>
      </c>
      <c r="E95" s="113">
        <v>60815</v>
      </c>
      <c r="F95" s="114"/>
      <c r="G95" s="126">
        <f t="shared" si="1"/>
        <v>26346969.832099959</v>
      </c>
    </row>
    <row r="96" spans="1:7" s="7" customFormat="1" ht="18" thickTop="1" thickBot="1" x14ac:dyDescent="0.25">
      <c r="A96" s="25"/>
      <c r="B96" s="133">
        <v>44515</v>
      </c>
      <c r="C96" s="136"/>
      <c r="D96" s="119" t="s">
        <v>69</v>
      </c>
      <c r="E96" s="115">
        <v>3405</v>
      </c>
      <c r="F96" s="114"/>
      <c r="G96" s="126">
        <f t="shared" si="1"/>
        <v>26350374.832099959</v>
      </c>
    </row>
    <row r="97" spans="1:7" s="7" customFormat="1" ht="18" thickTop="1" thickBot="1" x14ac:dyDescent="0.25">
      <c r="A97" s="25"/>
      <c r="B97" s="133">
        <v>44515</v>
      </c>
      <c r="C97" s="136"/>
      <c r="D97" s="119" t="s">
        <v>69</v>
      </c>
      <c r="E97" s="115">
        <v>515</v>
      </c>
      <c r="F97" s="114"/>
      <c r="G97" s="126">
        <f t="shared" si="1"/>
        <v>26350889.832099959</v>
      </c>
    </row>
    <row r="98" spans="1:7" s="7" customFormat="1" ht="30" thickTop="1" thickBot="1" x14ac:dyDescent="0.25">
      <c r="A98" s="25"/>
      <c r="B98" s="133">
        <v>44515</v>
      </c>
      <c r="C98" s="136"/>
      <c r="D98" s="119" t="s">
        <v>31</v>
      </c>
      <c r="E98" s="115">
        <v>41844.449999999997</v>
      </c>
      <c r="F98" s="114">
        <v>1087.96</v>
      </c>
      <c r="G98" s="126">
        <f t="shared" si="1"/>
        <v>26391646.322099958</v>
      </c>
    </row>
    <row r="99" spans="1:7" s="7" customFormat="1" ht="30" thickTop="1" thickBot="1" x14ac:dyDescent="0.25">
      <c r="A99" s="25"/>
      <c r="B99" s="133">
        <v>44515</v>
      </c>
      <c r="C99" s="136"/>
      <c r="D99" s="119" t="s">
        <v>67</v>
      </c>
      <c r="E99" s="115">
        <v>53577.64</v>
      </c>
      <c r="F99" s="116"/>
      <c r="G99" s="126">
        <f t="shared" si="1"/>
        <v>26445223.962099958</v>
      </c>
    </row>
    <row r="100" spans="1:7" s="7" customFormat="1" ht="18" thickTop="1" thickBot="1" x14ac:dyDescent="0.25">
      <c r="A100" s="25"/>
      <c r="B100" s="133">
        <v>44515</v>
      </c>
      <c r="C100" s="136"/>
      <c r="D100" s="119" t="s">
        <v>36</v>
      </c>
      <c r="E100" s="115">
        <v>29482.2</v>
      </c>
      <c r="F100" s="118"/>
      <c r="G100" s="126">
        <f t="shared" si="1"/>
        <v>26474706.162099957</v>
      </c>
    </row>
    <row r="101" spans="1:7" s="7" customFormat="1" ht="18" thickTop="1" thickBot="1" x14ac:dyDescent="0.25">
      <c r="A101" s="25"/>
      <c r="B101" s="133">
        <v>44515</v>
      </c>
      <c r="C101" s="136"/>
      <c r="D101" s="119" t="s">
        <v>38</v>
      </c>
      <c r="E101" s="115">
        <v>1234099.8700000001</v>
      </c>
      <c r="F101" s="118"/>
      <c r="G101" s="126">
        <f t="shared" si="1"/>
        <v>27708806.032099959</v>
      </c>
    </row>
    <row r="102" spans="1:7" s="7" customFormat="1" ht="18" thickTop="1" thickBot="1" x14ac:dyDescent="0.25">
      <c r="A102" s="25"/>
      <c r="B102" s="133">
        <v>44515</v>
      </c>
      <c r="C102" s="136"/>
      <c r="D102" s="140" t="s">
        <v>37</v>
      </c>
      <c r="E102" s="113">
        <v>3628166.05</v>
      </c>
      <c r="F102" s="114"/>
      <c r="G102" s="126">
        <f t="shared" si="1"/>
        <v>31336972.082099959</v>
      </c>
    </row>
    <row r="103" spans="1:7" s="7" customFormat="1" ht="18" thickTop="1" thickBot="1" x14ac:dyDescent="0.25">
      <c r="A103" s="25"/>
      <c r="B103" s="133">
        <v>44515</v>
      </c>
      <c r="C103" s="136"/>
      <c r="D103" s="119" t="s">
        <v>40</v>
      </c>
      <c r="E103" s="113">
        <v>165300</v>
      </c>
      <c r="F103" s="114"/>
      <c r="G103" s="126">
        <f t="shared" si="1"/>
        <v>31502272.082099959</v>
      </c>
    </row>
    <row r="104" spans="1:7" s="7" customFormat="1" ht="18.75" customHeight="1" thickTop="1" thickBot="1" x14ac:dyDescent="0.25">
      <c r="A104" s="25"/>
      <c r="B104" s="133">
        <v>44515</v>
      </c>
      <c r="C104" s="136"/>
      <c r="D104" s="119" t="s">
        <v>68</v>
      </c>
      <c r="E104" s="113">
        <v>9092.9</v>
      </c>
      <c r="F104" s="114"/>
      <c r="G104" s="126">
        <f t="shared" si="1"/>
        <v>31511364.982099958</v>
      </c>
    </row>
    <row r="105" spans="1:7" s="7" customFormat="1" ht="20.25" customHeight="1" thickTop="1" thickBot="1" x14ac:dyDescent="0.25">
      <c r="A105" s="25"/>
      <c r="B105" s="133">
        <v>44515</v>
      </c>
      <c r="C105" s="136"/>
      <c r="D105" s="119" t="s">
        <v>23</v>
      </c>
      <c r="E105" s="113"/>
      <c r="F105" s="114">
        <v>923278.02</v>
      </c>
      <c r="G105" s="126">
        <f t="shared" si="1"/>
        <v>30588086.962099958</v>
      </c>
    </row>
    <row r="106" spans="1:7" s="7" customFormat="1" ht="18" thickTop="1" thickBot="1" x14ac:dyDescent="0.25">
      <c r="A106" s="25"/>
      <c r="B106" s="133">
        <v>44516</v>
      </c>
      <c r="C106" s="136"/>
      <c r="D106" s="119" t="s">
        <v>69</v>
      </c>
      <c r="E106" s="113">
        <v>175930</v>
      </c>
      <c r="F106" s="114"/>
      <c r="G106" s="126">
        <f t="shared" si="1"/>
        <v>30764016.962099958</v>
      </c>
    </row>
    <row r="107" spans="1:7" s="7" customFormat="1" ht="18" thickTop="1" thickBot="1" x14ac:dyDescent="0.25">
      <c r="A107" s="25"/>
      <c r="B107" s="133">
        <v>44516</v>
      </c>
      <c r="C107" s="136"/>
      <c r="D107" s="119" t="s">
        <v>69</v>
      </c>
      <c r="E107" s="113">
        <v>39183</v>
      </c>
      <c r="F107" s="114"/>
      <c r="G107" s="126">
        <f t="shared" si="1"/>
        <v>30803199.962099958</v>
      </c>
    </row>
    <row r="108" spans="1:7" s="7" customFormat="1" ht="18" thickTop="1" thickBot="1" x14ac:dyDescent="0.25">
      <c r="A108" s="25"/>
      <c r="B108" s="133">
        <v>44516</v>
      </c>
      <c r="C108" s="136"/>
      <c r="D108" s="119" t="s">
        <v>69</v>
      </c>
      <c r="E108" s="113">
        <v>4002</v>
      </c>
      <c r="F108" s="114"/>
      <c r="G108" s="126">
        <f t="shared" si="1"/>
        <v>30807201.962099958</v>
      </c>
    </row>
    <row r="109" spans="1:7" s="7" customFormat="1" ht="18" thickTop="1" thickBot="1" x14ac:dyDescent="0.25">
      <c r="A109" s="25"/>
      <c r="B109" s="133">
        <v>44516</v>
      </c>
      <c r="C109" s="136"/>
      <c r="D109" s="140" t="s">
        <v>69</v>
      </c>
      <c r="E109" s="113">
        <v>70</v>
      </c>
      <c r="F109" s="114"/>
      <c r="G109" s="126">
        <f t="shared" si="1"/>
        <v>30807271.962099958</v>
      </c>
    </row>
    <row r="110" spans="1:7" s="7" customFormat="1" ht="30" thickTop="1" thickBot="1" x14ac:dyDescent="0.25">
      <c r="A110" s="25"/>
      <c r="B110" s="133">
        <v>44516</v>
      </c>
      <c r="C110" s="136"/>
      <c r="D110" s="119" t="s">
        <v>31</v>
      </c>
      <c r="E110" s="113">
        <v>55064</v>
      </c>
      <c r="F110" s="114">
        <v>1431.67</v>
      </c>
      <c r="G110" s="126">
        <f t="shared" si="1"/>
        <v>30860904.292099956</v>
      </c>
    </row>
    <row r="111" spans="1:7" s="7" customFormat="1" ht="30" thickTop="1" thickBot="1" x14ac:dyDescent="0.25">
      <c r="A111" s="25"/>
      <c r="B111" s="133">
        <v>44516</v>
      </c>
      <c r="C111" s="136"/>
      <c r="D111" s="119" t="s">
        <v>34</v>
      </c>
      <c r="E111" s="113">
        <v>200</v>
      </c>
      <c r="F111" s="114">
        <v>31</v>
      </c>
      <c r="G111" s="126">
        <f t="shared" si="1"/>
        <v>30861073.292099956</v>
      </c>
    </row>
    <row r="112" spans="1:7" s="7" customFormat="1" ht="18" thickTop="1" thickBot="1" x14ac:dyDescent="0.25">
      <c r="A112" s="25"/>
      <c r="B112" s="133">
        <v>44516</v>
      </c>
      <c r="C112" s="136"/>
      <c r="D112" s="119" t="s">
        <v>22</v>
      </c>
      <c r="E112" s="113">
        <v>2036435.85</v>
      </c>
      <c r="F112" s="114"/>
      <c r="G112" s="126">
        <f t="shared" si="1"/>
        <v>32897509.142099958</v>
      </c>
    </row>
    <row r="113" spans="1:7" s="7" customFormat="1" ht="18" thickTop="1" thickBot="1" x14ac:dyDescent="0.25">
      <c r="A113" s="25"/>
      <c r="B113" s="133">
        <v>44516</v>
      </c>
      <c r="C113" s="136"/>
      <c r="D113" s="119" t="s">
        <v>22</v>
      </c>
      <c r="E113" s="113">
        <v>10335347.01</v>
      </c>
      <c r="F113" s="114"/>
      <c r="G113" s="126">
        <f t="shared" si="1"/>
        <v>43232856.15209996</v>
      </c>
    </row>
    <row r="114" spans="1:7" s="7" customFormat="1" ht="30" thickTop="1" thickBot="1" x14ac:dyDescent="0.25">
      <c r="A114" s="25"/>
      <c r="B114" s="133">
        <v>44516</v>
      </c>
      <c r="C114" s="136"/>
      <c r="D114" s="119" t="s">
        <v>23</v>
      </c>
      <c r="E114" s="113"/>
      <c r="F114" s="114">
        <v>397807.5</v>
      </c>
      <c r="G114" s="126">
        <f t="shared" si="1"/>
        <v>42835048.65209996</v>
      </c>
    </row>
    <row r="115" spans="1:7" s="7" customFormat="1" ht="18" thickTop="1" thickBot="1" x14ac:dyDescent="0.25">
      <c r="A115" s="25"/>
      <c r="B115" s="133">
        <v>44517</v>
      </c>
      <c r="C115" s="136"/>
      <c r="D115" s="119" t="s">
        <v>69</v>
      </c>
      <c r="E115" s="113">
        <v>122187</v>
      </c>
      <c r="F115" s="114"/>
      <c r="G115" s="126">
        <f t="shared" si="1"/>
        <v>42957235.65209996</v>
      </c>
    </row>
    <row r="116" spans="1:7" s="7" customFormat="1" ht="18" thickTop="1" thickBot="1" x14ac:dyDescent="0.25">
      <c r="A116" s="25"/>
      <c r="B116" s="133">
        <v>44517</v>
      </c>
      <c r="C116" s="136"/>
      <c r="D116" s="119" t="s">
        <v>69</v>
      </c>
      <c r="E116" s="113">
        <v>30953</v>
      </c>
      <c r="F116" s="114"/>
      <c r="G116" s="126">
        <f t="shared" si="1"/>
        <v>42988188.65209996</v>
      </c>
    </row>
    <row r="117" spans="1:7" s="7" customFormat="1" ht="18" thickTop="1" thickBot="1" x14ac:dyDescent="0.25">
      <c r="A117" s="25"/>
      <c r="B117" s="133">
        <v>44517</v>
      </c>
      <c r="C117" s="136"/>
      <c r="D117" s="119" t="s">
        <v>69</v>
      </c>
      <c r="E117" s="113">
        <v>2360</v>
      </c>
      <c r="F117" s="114"/>
      <c r="G117" s="126">
        <f t="shared" si="1"/>
        <v>42990548.65209996</v>
      </c>
    </row>
    <row r="118" spans="1:7" s="7" customFormat="1" ht="30" thickTop="1" thickBot="1" x14ac:dyDescent="0.25">
      <c r="A118" s="25"/>
      <c r="B118" s="133">
        <v>44517</v>
      </c>
      <c r="C118" s="136"/>
      <c r="D118" s="119" t="s">
        <v>31</v>
      </c>
      <c r="E118" s="113">
        <v>30857.78</v>
      </c>
      <c r="F118" s="114">
        <v>802.3</v>
      </c>
      <c r="G118" s="126">
        <f t="shared" si="1"/>
        <v>43020604.132099964</v>
      </c>
    </row>
    <row r="119" spans="1:7" s="7" customFormat="1" ht="18" thickTop="1" thickBot="1" x14ac:dyDescent="0.25">
      <c r="A119" s="25"/>
      <c r="B119" s="133">
        <v>44517</v>
      </c>
      <c r="C119" s="136"/>
      <c r="D119" s="119" t="s">
        <v>61</v>
      </c>
      <c r="E119" s="113">
        <v>1279691.1200000001</v>
      </c>
      <c r="F119" s="114"/>
      <c r="G119" s="126">
        <f t="shared" si="1"/>
        <v>44300295.252099961</v>
      </c>
    </row>
    <row r="120" spans="1:7" s="7" customFormat="1" ht="18" thickTop="1" thickBot="1" x14ac:dyDescent="0.25">
      <c r="A120" s="25"/>
      <c r="B120" s="133">
        <v>44517</v>
      </c>
      <c r="C120" s="136"/>
      <c r="D120" s="119" t="s">
        <v>22</v>
      </c>
      <c r="E120" s="113">
        <v>6131195.2699999996</v>
      </c>
      <c r="F120" s="114"/>
      <c r="G120" s="126">
        <f t="shared" si="1"/>
        <v>50431490.522099957</v>
      </c>
    </row>
    <row r="121" spans="1:7" s="7" customFormat="1" ht="18" thickTop="1" thickBot="1" x14ac:dyDescent="0.25">
      <c r="A121" s="25"/>
      <c r="B121" s="133">
        <v>44518</v>
      </c>
      <c r="C121" s="136"/>
      <c r="D121" s="140" t="s">
        <v>69</v>
      </c>
      <c r="E121" s="113">
        <v>133882</v>
      </c>
      <c r="F121" s="114"/>
      <c r="G121" s="126">
        <f t="shared" si="1"/>
        <v>50565372.522099957</v>
      </c>
    </row>
    <row r="122" spans="1:7" s="7" customFormat="1" ht="18" thickTop="1" thickBot="1" x14ac:dyDescent="0.25">
      <c r="A122" s="25"/>
      <c r="B122" s="133">
        <v>44518</v>
      </c>
      <c r="C122" s="136"/>
      <c r="D122" s="119" t="s">
        <v>69</v>
      </c>
      <c r="E122" s="113">
        <v>47667</v>
      </c>
      <c r="F122" s="114"/>
      <c r="G122" s="126">
        <f t="shared" si="1"/>
        <v>50613039.522099957</v>
      </c>
    </row>
    <row r="123" spans="1:7" s="7" customFormat="1" ht="18" thickTop="1" thickBot="1" x14ac:dyDescent="0.25">
      <c r="A123" s="25"/>
      <c r="B123" s="133">
        <v>44518</v>
      </c>
      <c r="C123" s="136"/>
      <c r="D123" s="119" t="s">
        <v>69</v>
      </c>
      <c r="E123" s="113">
        <v>8210</v>
      </c>
      <c r="F123" s="114"/>
      <c r="G123" s="126">
        <f t="shared" si="1"/>
        <v>50621249.522099957</v>
      </c>
    </row>
    <row r="124" spans="1:7" s="7" customFormat="1" ht="30" thickTop="1" thickBot="1" x14ac:dyDescent="0.25">
      <c r="A124" s="25"/>
      <c r="B124" s="133">
        <v>44518</v>
      </c>
      <c r="C124" s="136"/>
      <c r="D124" s="119" t="s">
        <v>31</v>
      </c>
      <c r="E124" s="113">
        <v>72073.69</v>
      </c>
      <c r="F124" s="114">
        <v>1873.91</v>
      </c>
      <c r="G124" s="126">
        <f t="shared" si="1"/>
        <v>50691449.302099958</v>
      </c>
    </row>
    <row r="125" spans="1:7" s="7" customFormat="1" ht="44.25" thickTop="1" thickBot="1" x14ac:dyDescent="0.25">
      <c r="A125" s="25"/>
      <c r="B125" s="133">
        <v>44518</v>
      </c>
      <c r="C125" s="136"/>
      <c r="D125" s="119" t="s">
        <v>70</v>
      </c>
      <c r="E125" s="113">
        <v>30000</v>
      </c>
      <c r="F125" s="114"/>
      <c r="G125" s="126">
        <f t="shared" si="1"/>
        <v>50721449.302099958</v>
      </c>
    </row>
    <row r="126" spans="1:7" s="7" customFormat="1" ht="30" thickTop="1" thickBot="1" x14ac:dyDescent="0.25">
      <c r="A126" s="25"/>
      <c r="B126" s="133">
        <v>44518</v>
      </c>
      <c r="C126" s="136"/>
      <c r="D126" s="119" t="s">
        <v>23</v>
      </c>
      <c r="E126" s="113"/>
      <c r="F126" s="114">
        <v>13200704.119999999</v>
      </c>
      <c r="G126" s="126">
        <f t="shared" si="1"/>
        <v>37520745.182099961</v>
      </c>
    </row>
    <row r="127" spans="1:7" s="7" customFormat="1" ht="18" thickTop="1" thickBot="1" x14ac:dyDescent="0.25">
      <c r="A127" s="25"/>
      <c r="B127" s="133">
        <v>44519</v>
      </c>
      <c r="C127" s="136"/>
      <c r="D127" s="119" t="s">
        <v>69</v>
      </c>
      <c r="E127" s="113">
        <v>80460</v>
      </c>
      <c r="F127" s="114"/>
      <c r="G127" s="126">
        <f t="shared" si="1"/>
        <v>37601205.182099961</v>
      </c>
    </row>
    <row r="128" spans="1:7" s="7" customFormat="1" ht="18" thickTop="1" thickBot="1" x14ac:dyDescent="0.25">
      <c r="A128" s="25"/>
      <c r="B128" s="133">
        <v>44519</v>
      </c>
      <c r="C128" s="136"/>
      <c r="D128" s="119" t="s">
        <v>69</v>
      </c>
      <c r="E128" s="113">
        <v>34890</v>
      </c>
      <c r="F128" s="114"/>
      <c r="G128" s="126">
        <f t="shared" si="1"/>
        <v>37636095.182099961</v>
      </c>
    </row>
    <row r="129" spans="1:8" s="7" customFormat="1" ht="18" thickTop="1" thickBot="1" x14ac:dyDescent="0.25">
      <c r="A129" s="25"/>
      <c r="B129" s="133">
        <v>44519</v>
      </c>
      <c r="C129" s="136"/>
      <c r="D129" s="119" t="s">
        <v>69</v>
      </c>
      <c r="E129" s="113">
        <v>6400</v>
      </c>
      <c r="F129" s="114"/>
      <c r="G129" s="126">
        <f t="shared" si="1"/>
        <v>37642495.182099961</v>
      </c>
    </row>
    <row r="130" spans="1:8" s="7" customFormat="1" ht="30" thickTop="1" thickBot="1" x14ac:dyDescent="0.25">
      <c r="A130" s="25"/>
      <c r="B130" s="133">
        <v>44519</v>
      </c>
      <c r="C130" s="136"/>
      <c r="D130" s="119" t="s">
        <v>31</v>
      </c>
      <c r="E130" s="113">
        <v>36817.25</v>
      </c>
      <c r="F130" s="114">
        <v>957.25</v>
      </c>
      <c r="G130" s="126">
        <f t="shared" si="1"/>
        <v>37678355.182099961</v>
      </c>
    </row>
    <row r="131" spans="1:8" s="7" customFormat="1" ht="101.25" thickTop="1" thickBot="1" x14ac:dyDescent="0.25">
      <c r="A131" s="25"/>
      <c r="B131" s="133">
        <v>44519</v>
      </c>
      <c r="C131" s="136"/>
      <c r="D131" s="119" t="s">
        <v>71</v>
      </c>
      <c r="E131" s="113">
        <v>28675</v>
      </c>
      <c r="F131" s="114"/>
      <c r="G131" s="126">
        <f t="shared" si="1"/>
        <v>37707030.182099961</v>
      </c>
    </row>
    <row r="132" spans="1:8" s="7" customFormat="1" ht="58.5" thickTop="1" thickBot="1" x14ac:dyDescent="0.25">
      <c r="A132" s="25"/>
      <c r="B132" s="133">
        <v>44519</v>
      </c>
      <c r="C132" s="136"/>
      <c r="D132" s="119" t="s">
        <v>72</v>
      </c>
      <c r="E132" s="113">
        <v>12630</v>
      </c>
      <c r="F132" s="114"/>
      <c r="G132" s="126">
        <f t="shared" si="1"/>
        <v>37719660.182099961</v>
      </c>
      <c r="H132" s="24"/>
    </row>
    <row r="133" spans="1:8" s="7" customFormat="1" ht="58.5" thickTop="1" thickBot="1" x14ac:dyDescent="0.25">
      <c r="A133" s="25"/>
      <c r="B133" s="133">
        <v>44519</v>
      </c>
      <c r="C133" s="136"/>
      <c r="D133" s="119" t="s">
        <v>73</v>
      </c>
      <c r="E133" s="113">
        <v>30000</v>
      </c>
      <c r="F133" s="114"/>
      <c r="G133" s="126">
        <f t="shared" si="1"/>
        <v>37749660.182099961</v>
      </c>
    </row>
    <row r="134" spans="1:8" s="7" customFormat="1" ht="18" thickTop="1" thickBot="1" x14ac:dyDescent="0.25">
      <c r="A134" s="25"/>
      <c r="B134" s="133">
        <v>44519</v>
      </c>
      <c r="C134" s="136"/>
      <c r="D134" s="119" t="s">
        <v>74</v>
      </c>
      <c r="E134" s="113">
        <v>1325336</v>
      </c>
      <c r="F134" s="114"/>
      <c r="G134" s="126">
        <f t="shared" si="1"/>
        <v>39074996.182099961</v>
      </c>
    </row>
    <row r="135" spans="1:8" s="7" customFormat="1" ht="18" thickTop="1" thickBot="1" x14ac:dyDescent="0.25">
      <c r="A135" s="25"/>
      <c r="B135" s="133">
        <v>44519</v>
      </c>
      <c r="C135" s="136"/>
      <c r="D135" s="119" t="s">
        <v>74</v>
      </c>
      <c r="E135" s="113">
        <v>340452.08</v>
      </c>
      <c r="F135" s="114"/>
      <c r="G135" s="126">
        <f t="shared" si="1"/>
        <v>39415448.262099959</v>
      </c>
    </row>
    <row r="136" spans="1:8" s="7" customFormat="1" ht="18" thickTop="1" thickBot="1" x14ac:dyDescent="0.25">
      <c r="A136" s="25"/>
      <c r="B136" s="133">
        <v>44519</v>
      </c>
      <c r="C136" s="136"/>
      <c r="D136" s="119" t="s">
        <v>75</v>
      </c>
      <c r="E136" s="113">
        <v>34400</v>
      </c>
      <c r="F136" s="114"/>
      <c r="G136" s="126">
        <f t="shared" si="1"/>
        <v>39449848.262099959</v>
      </c>
    </row>
    <row r="137" spans="1:8" s="7" customFormat="1" ht="44.25" thickTop="1" thickBot="1" x14ac:dyDescent="0.25">
      <c r="A137" s="25"/>
      <c r="B137" s="133">
        <v>44519</v>
      </c>
      <c r="C137" s="136"/>
      <c r="D137" s="119" t="s">
        <v>76</v>
      </c>
      <c r="E137" s="113">
        <v>5000</v>
      </c>
      <c r="F137" s="114"/>
      <c r="G137" s="126">
        <f t="shared" si="1"/>
        <v>39454848.262099959</v>
      </c>
    </row>
    <row r="138" spans="1:8" s="7" customFormat="1" ht="18" thickTop="1" thickBot="1" x14ac:dyDescent="0.25">
      <c r="A138" s="25"/>
      <c r="B138" s="133">
        <v>44519</v>
      </c>
      <c r="C138" s="136"/>
      <c r="D138" s="119" t="s">
        <v>74</v>
      </c>
      <c r="E138" s="113">
        <v>9063.2199999999993</v>
      </c>
      <c r="F138" s="114"/>
      <c r="G138" s="126">
        <f t="shared" si="1"/>
        <v>39463911.482099958</v>
      </c>
    </row>
    <row r="139" spans="1:8" s="7" customFormat="1" ht="30" thickTop="1" thickBot="1" x14ac:dyDescent="0.25">
      <c r="A139" s="25"/>
      <c r="B139" s="133">
        <v>44519</v>
      </c>
      <c r="C139" s="136"/>
      <c r="D139" s="119" t="s">
        <v>23</v>
      </c>
      <c r="E139" s="113"/>
      <c r="F139" s="113">
        <v>2434535.09</v>
      </c>
      <c r="G139" s="126">
        <f t="shared" si="1"/>
        <v>37029376.392099962</v>
      </c>
    </row>
    <row r="140" spans="1:8" s="7" customFormat="1" ht="18" thickTop="1" thickBot="1" x14ac:dyDescent="0.25">
      <c r="A140" s="25"/>
      <c r="B140" s="133">
        <v>44520</v>
      </c>
      <c r="C140" s="136"/>
      <c r="D140" s="140" t="s">
        <v>69</v>
      </c>
      <c r="E140" s="113">
        <v>27080</v>
      </c>
      <c r="F140" s="114"/>
      <c r="G140" s="126">
        <f t="shared" si="1"/>
        <v>37056456.392099962</v>
      </c>
    </row>
    <row r="141" spans="1:8" s="7" customFormat="1" ht="30" thickTop="1" thickBot="1" x14ac:dyDescent="0.25">
      <c r="A141" s="25"/>
      <c r="B141" s="133">
        <v>44520</v>
      </c>
      <c r="C141" s="136"/>
      <c r="D141" s="119" t="s">
        <v>31</v>
      </c>
      <c r="E141" s="113">
        <v>3000</v>
      </c>
      <c r="F141" s="114">
        <v>78</v>
      </c>
      <c r="G141" s="126">
        <f t="shared" si="1"/>
        <v>37059378.392099962</v>
      </c>
    </row>
    <row r="142" spans="1:8" s="7" customFormat="1" ht="18" thickTop="1" thickBot="1" x14ac:dyDescent="0.25">
      <c r="A142" s="25"/>
      <c r="B142" s="133">
        <v>44521</v>
      </c>
      <c r="C142" s="136"/>
      <c r="D142" s="119" t="s">
        <v>69</v>
      </c>
      <c r="E142" s="113">
        <v>420</v>
      </c>
      <c r="F142" s="114"/>
      <c r="G142" s="126">
        <f t="shared" si="1"/>
        <v>37059798.392099962</v>
      </c>
    </row>
    <row r="143" spans="1:8" s="7" customFormat="1" ht="30" thickTop="1" thickBot="1" x14ac:dyDescent="0.25">
      <c r="A143" s="25"/>
      <c r="B143" s="133">
        <v>44521</v>
      </c>
      <c r="C143" s="136"/>
      <c r="D143" s="119" t="s">
        <v>31</v>
      </c>
      <c r="E143" s="113">
        <v>1900</v>
      </c>
      <c r="F143" s="114">
        <v>49.4</v>
      </c>
      <c r="G143" s="126">
        <f t="shared" si="1"/>
        <v>37061648.992099963</v>
      </c>
    </row>
    <row r="144" spans="1:8" s="7" customFormat="1" ht="18" thickTop="1" thickBot="1" x14ac:dyDescent="0.25">
      <c r="A144" s="25"/>
      <c r="B144" s="133">
        <v>44522</v>
      </c>
      <c r="C144" s="136"/>
      <c r="D144" s="119" t="s">
        <v>69</v>
      </c>
      <c r="E144" s="113">
        <v>124792</v>
      </c>
      <c r="F144" s="114"/>
      <c r="G144" s="126">
        <f t="shared" si="1"/>
        <v>37186440.992099963</v>
      </c>
    </row>
    <row r="145" spans="1:8" s="7" customFormat="1" ht="18" thickTop="1" thickBot="1" x14ac:dyDescent="0.25">
      <c r="A145" s="25"/>
      <c r="B145" s="133">
        <v>44522</v>
      </c>
      <c r="C145" s="136"/>
      <c r="D145" s="119" t="s">
        <v>69</v>
      </c>
      <c r="E145" s="113">
        <v>87165</v>
      </c>
      <c r="F145" s="114"/>
      <c r="G145" s="126">
        <f t="shared" si="1"/>
        <v>37273605.992099963</v>
      </c>
    </row>
    <row r="146" spans="1:8" s="7" customFormat="1" ht="18" thickTop="1" thickBot="1" x14ac:dyDescent="0.25">
      <c r="A146" s="25"/>
      <c r="B146" s="133">
        <v>44522</v>
      </c>
      <c r="C146" s="136"/>
      <c r="D146" s="119" t="s">
        <v>69</v>
      </c>
      <c r="E146" s="113">
        <v>8275</v>
      </c>
      <c r="F146" s="114"/>
      <c r="G146" s="126">
        <f t="shared" si="1"/>
        <v>37281880.992099963</v>
      </c>
    </row>
    <row r="147" spans="1:8" s="7" customFormat="1" ht="18" thickTop="1" thickBot="1" x14ac:dyDescent="0.25">
      <c r="A147" s="25"/>
      <c r="B147" s="133">
        <v>44522</v>
      </c>
      <c r="C147" s="136"/>
      <c r="D147" s="119" t="s">
        <v>69</v>
      </c>
      <c r="E147" s="113">
        <v>670</v>
      </c>
      <c r="F147" s="114"/>
      <c r="G147" s="126">
        <f t="shared" ref="G147:G207" si="2">G146+E147-F147</f>
        <v>37282550.992099963</v>
      </c>
    </row>
    <row r="148" spans="1:8" s="7" customFormat="1" ht="30" thickTop="1" thickBot="1" x14ac:dyDescent="0.25">
      <c r="A148" s="25"/>
      <c r="B148" s="133">
        <v>44522</v>
      </c>
      <c r="C148" s="136"/>
      <c r="D148" s="119" t="s">
        <v>31</v>
      </c>
      <c r="E148" s="113">
        <v>24934.73</v>
      </c>
      <c r="F148" s="114">
        <v>648.29999999999995</v>
      </c>
      <c r="G148" s="126">
        <f t="shared" si="2"/>
        <v>37306837.422099963</v>
      </c>
    </row>
    <row r="149" spans="1:8" s="7" customFormat="1" ht="55.5" customHeight="1" thickTop="1" thickBot="1" x14ac:dyDescent="0.25">
      <c r="A149" s="25"/>
      <c r="B149" s="134">
        <v>44522</v>
      </c>
      <c r="C149" s="137"/>
      <c r="D149" s="119" t="s">
        <v>77</v>
      </c>
      <c r="E149" s="113">
        <v>5344.5</v>
      </c>
      <c r="F149" s="114"/>
      <c r="G149" s="126">
        <f t="shared" si="2"/>
        <v>37312181.922099963</v>
      </c>
    </row>
    <row r="150" spans="1:8" s="7" customFormat="1" ht="44.25" thickTop="1" thickBot="1" x14ac:dyDescent="0.25">
      <c r="A150" s="25"/>
      <c r="B150" s="133">
        <v>44522</v>
      </c>
      <c r="C150" s="136"/>
      <c r="D150" s="119" t="s">
        <v>264</v>
      </c>
      <c r="E150" s="113">
        <v>3500</v>
      </c>
      <c r="F150" s="114"/>
      <c r="G150" s="126">
        <f t="shared" si="2"/>
        <v>37315681.922099963</v>
      </c>
    </row>
    <row r="151" spans="1:8" s="7" customFormat="1" ht="44.25" thickTop="1" thickBot="1" x14ac:dyDescent="0.25">
      <c r="A151" s="25"/>
      <c r="B151" s="133">
        <v>44522</v>
      </c>
      <c r="C151" s="136"/>
      <c r="D151" s="119" t="s">
        <v>76</v>
      </c>
      <c r="E151" s="113">
        <v>500</v>
      </c>
      <c r="F151" s="114"/>
      <c r="G151" s="126">
        <f t="shared" si="2"/>
        <v>37316181.922099963</v>
      </c>
    </row>
    <row r="152" spans="1:8" s="7" customFormat="1" ht="18" thickTop="1" thickBot="1" x14ac:dyDescent="0.25">
      <c r="A152" s="25"/>
      <c r="B152" s="133">
        <v>44522</v>
      </c>
      <c r="C152" s="136"/>
      <c r="D152" s="119" t="s">
        <v>75</v>
      </c>
      <c r="E152" s="113">
        <v>1386998.01</v>
      </c>
      <c r="F152" s="114"/>
      <c r="G152" s="126">
        <f t="shared" si="2"/>
        <v>38703179.932099961</v>
      </c>
    </row>
    <row r="153" spans="1:8" s="7" customFormat="1" ht="30" thickTop="1" thickBot="1" x14ac:dyDescent="0.25">
      <c r="A153" s="25"/>
      <c r="B153" s="133">
        <v>44522</v>
      </c>
      <c r="C153" s="136"/>
      <c r="D153" s="119" t="s">
        <v>23</v>
      </c>
      <c r="E153" s="113"/>
      <c r="F153" s="113">
        <v>48728.36</v>
      </c>
      <c r="G153" s="126">
        <f t="shared" si="2"/>
        <v>38654451.572099961</v>
      </c>
    </row>
    <row r="154" spans="1:8" s="7" customFormat="1" ht="18" thickTop="1" thickBot="1" x14ac:dyDescent="0.25">
      <c r="A154" s="25"/>
      <c r="B154" s="133">
        <v>44523</v>
      </c>
      <c r="C154" s="136"/>
      <c r="D154" s="119" t="s">
        <v>69</v>
      </c>
      <c r="E154" s="113">
        <v>149400</v>
      </c>
      <c r="F154" s="114"/>
      <c r="G154" s="126">
        <f t="shared" si="2"/>
        <v>38803851.572099961</v>
      </c>
      <c r="H154" s="24"/>
    </row>
    <row r="155" spans="1:8" s="7" customFormat="1" ht="18" thickTop="1" thickBot="1" x14ac:dyDescent="0.25">
      <c r="A155" s="25"/>
      <c r="B155" s="133">
        <v>44523</v>
      </c>
      <c r="C155" s="136"/>
      <c r="D155" s="119" t="s">
        <v>69</v>
      </c>
      <c r="E155" s="113">
        <v>36992</v>
      </c>
      <c r="F155" s="114"/>
      <c r="G155" s="126">
        <f t="shared" si="2"/>
        <v>38840843.572099961</v>
      </c>
    </row>
    <row r="156" spans="1:8" s="7" customFormat="1" ht="18" thickTop="1" thickBot="1" x14ac:dyDescent="0.25">
      <c r="A156" s="25"/>
      <c r="B156" s="133">
        <v>44523</v>
      </c>
      <c r="C156" s="136"/>
      <c r="D156" s="119" t="s">
        <v>69</v>
      </c>
      <c r="E156" s="113">
        <v>7175</v>
      </c>
      <c r="F156" s="114"/>
      <c r="G156" s="126">
        <f t="shared" si="2"/>
        <v>38848018.572099961</v>
      </c>
    </row>
    <row r="157" spans="1:8" s="7" customFormat="1" ht="30" thickTop="1" thickBot="1" x14ac:dyDescent="0.25">
      <c r="A157" s="25"/>
      <c r="B157" s="134">
        <v>44523</v>
      </c>
      <c r="C157" s="137"/>
      <c r="D157" s="119" t="s">
        <v>31</v>
      </c>
      <c r="E157" s="113">
        <v>76894.52</v>
      </c>
      <c r="F157" s="114">
        <v>1999.26</v>
      </c>
      <c r="G157" s="126">
        <f t="shared" si="2"/>
        <v>38922913.832099967</v>
      </c>
    </row>
    <row r="158" spans="1:8" s="7" customFormat="1" ht="30" thickTop="1" thickBot="1" x14ac:dyDescent="0.25">
      <c r="A158" s="25"/>
      <c r="B158" s="133">
        <v>44523</v>
      </c>
      <c r="C158" s="136"/>
      <c r="D158" s="119" t="s">
        <v>23</v>
      </c>
      <c r="E158" s="113"/>
      <c r="F158" s="114">
        <v>1268299.3799999999</v>
      </c>
      <c r="G158" s="126">
        <f>G157+E158-F158</f>
        <v>37654614.452099964</v>
      </c>
    </row>
    <row r="159" spans="1:8" s="7" customFormat="1" ht="18" thickTop="1" thickBot="1" x14ac:dyDescent="0.25">
      <c r="A159" s="25"/>
      <c r="B159" s="133">
        <v>44524</v>
      </c>
      <c r="C159" s="136"/>
      <c r="D159" s="119" t="s">
        <v>69</v>
      </c>
      <c r="E159" s="113">
        <v>173070</v>
      </c>
      <c r="F159" s="114"/>
      <c r="G159" s="126">
        <f t="shared" si="2"/>
        <v>37827684.452099964</v>
      </c>
    </row>
    <row r="160" spans="1:8" s="7" customFormat="1" ht="18" thickTop="1" thickBot="1" x14ac:dyDescent="0.25">
      <c r="A160" s="25"/>
      <c r="B160" s="133">
        <v>44524</v>
      </c>
      <c r="C160" s="136"/>
      <c r="D160" s="119" t="s">
        <v>69</v>
      </c>
      <c r="E160" s="113">
        <v>31530</v>
      </c>
      <c r="F160" s="114"/>
      <c r="G160" s="126">
        <f t="shared" si="2"/>
        <v>37859214.452099964</v>
      </c>
    </row>
    <row r="161" spans="1:8" s="7" customFormat="1" ht="18" thickTop="1" thickBot="1" x14ac:dyDescent="0.25">
      <c r="A161" s="25"/>
      <c r="B161" s="133">
        <v>44524</v>
      </c>
      <c r="C161" s="136"/>
      <c r="D161" s="119" t="s">
        <v>69</v>
      </c>
      <c r="E161" s="113">
        <v>3393</v>
      </c>
      <c r="F161" s="114"/>
      <c r="G161" s="126">
        <f t="shared" si="2"/>
        <v>37862607.452099964</v>
      </c>
      <c r="H161" s="24"/>
    </row>
    <row r="162" spans="1:8" s="7" customFormat="1" ht="30" thickTop="1" thickBot="1" x14ac:dyDescent="0.25">
      <c r="A162" s="25"/>
      <c r="B162" s="133">
        <v>44524</v>
      </c>
      <c r="C162" s="136"/>
      <c r="D162" s="119" t="s">
        <v>31</v>
      </c>
      <c r="E162" s="113">
        <v>45984.85</v>
      </c>
      <c r="F162" s="114">
        <v>1195.6099999999999</v>
      </c>
      <c r="G162" s="126">
        <f t="shared" si="2"/>
        <v>37907396.692099966</v>
      </c>
    </row>
    <row r="163" spans="1:8" s="7" customFormat="1" ht="18" thickTop="1" thickBot="1" x14ac:dyDescent="0.25">
      <c r="A163" s="25"/>
      <c r="B163" s="133">
        <v>44524</v>
      </c>
      <c r="C163" s="136"/>
      <c r="D163" s="140" t="s">
        <v>78</v>
      </c>
      <c r="E163" s="113">
        <v>201036.65</v>
      </c>
      <c r="F163" s="114"/>
      <c r="G163" s="126">
        <f t="shared" si="2"/>
        <v>38108433.342099965</v>
      </c>
    </row>
    <row r="164" spans="1:8" s="7" customFormat="1" ht="18" thickTop="1" thickBot="1" x14ac:dyDescent="0.25">
      <c r="A164" s="25"/>
      <c r="B164" s="133">
        <v>44524</v>
      </c>
      <c r="C164" s="136"/>
      <c r="D164" s="119" t="s">
        <v>74</v>
      </c>
      <c r="E164" s="113">
        <v>4100</v>
      </c>
      <c r="F164" s="114"/>
      <c r="G164" s="126">
        <f t="shared" si="2"/>
        <v>38112533.342099965</v>
      </c>
    </row>
    <row r="165" spans="1:8" s="7" customFormat="1" ht="44.25" thickTop="1" thickBot="1" x14ac:dyDescent="0.25">
      <c r="A165" s="25"/>
      <c r="B165" s="133">
        <v>44524</v>
      </c>
      <c r="C165" s="136"/>
      <c r="D165" s="119" t="s">
        <v>265</v>
      </c>
      <c r="E165" s="113">
        <v>11354.5</v>
      </c>
      <c r="F165" s="114"/>
      <c r="G165" s="126">
        <f t="shared" si="2"/>
        <v>38123887.842099965</v>
      </c>
    </row>
    <row r="166" spans="1:8" s="7" customFormat="1" ht="58.5" thickTop="1" thickBot="1" x14ac:dyDescent="0.25">
      <c r="A166" s="25"/>
      <c r="B166" s="133">
        <v>44524</v>
      </c>
      <c r="C166" s="136"/>
      <c r="D166" s="119" t="s">
        <v>79</v>
      </c>
      <c r="E166" s="113">
        <v>16080</v>
      </c>
      <c r="F166" s="114"/>
      <c r="G166" s="126">
        <f t="shared" si="2"/>
        <v>38139967.842099965</v>
      </c>
    </row>
    <row r="167" spans="1:8" s="7" customFormat="1" ht="18" thickTop="1" thickBot="1" x14ac:dyDescent="0.25">
      <c r="A167" s="25"/>
      <c r="B167" s="133">
        <v>44524</v>
      </c>
      <c r="C167" s="136"/>
      <c r="D167" s="119" t="s">
        <v>22</v>
      </c>
      <c r="E167" s="113">
        <v>13237344.550000001</v>
      </c>
      <c r="F167" s="114"/>
      <c r="G167" s="126">
        <f t="shared" si="2"/>
        <v>51377312.392099962</v>
      </c>
    </row>
    <row r="168" spans="1:8" s="7" customFormat="1" ht="30" thickTop="1" thickBot="1" x14ac:dyDescent="0.25">
      <c r="A168" s="25"/>
      <c r="B168" s="133">
        <v>44524</v>
      </c>
      <c r="C168" s="136"/>
      <c r="D168" s="119" t="s">
        <v>80</v>
      </c>
      <c r="E168" s="113">
        <v>3000</v>
      </c>
      <c r="F168" s="114"/>
      <c r="G168" s="126">
        <f t="shared" si="2"/>
        <v>51380312.392099962</v>
      </c>
    </row>
    <row r="169" spans="1:8" s="7" customFormat="1" ht="30" thickTop="1" thickBot="1" x14ac:dyDescent="0.25">
      <c r="A169" s="25"/>
      <c r="B169" s="133">
        <v>44524</v>
      </c>
      <c r="C169" s="136"/>
      <c r="D169" s="119" t="s">
        <v>23</v>
      </c>
      <c r="E169" s="113"/>
      <c r="F169" s="113">
        <v>907780.12</v>
      </c>
      <c r="G169" s="126">
        <f t="shared" si="2"/>
        <v>50472532.272099964</v>
      </c>
    </row>
    <row r="170" spans="1:8" s="7" customFormat="1" ht="18" thickTop="1" thickBot="1" x14ac:dyDescent="0.25">
      <c r="A170" s="25"/>
      <c r="B170" s="133">
        <v>44525</v>
      </c>
      <c r="C170" s="136"/>
      <c r="D170" s="119" t="s">
        <v>69</v>
      </c>
      <c r="E170" s="113">
        <v>175532</v>
      </c>
      <c r="F170" s="114"/>
      <c r="G170" s="126">
        <f t="shared" si="2"/>
        <v>50648064.272099964</v>
      </c>
    </row>
    <row r="171" spans="1:8" s="7" customFormat="1" ht="18" thickTop="1" thickBot="1" x14ac:dyDescent="0.25">
      <c r="A171" s="25"/>
      <c r="B171" s="133">
        <v>44525</v>
      </c>
      <c r="C171" s="136"/>
      <c r="D171" s="119" t="s">
        <v>69</v>
      </c>
      <c r="E171" s="113">
        <v>37467</v>
      </c>
      <c r="F171" s="114"/>
      <c r="G171" s="126">
        <f t="shared" si="2"/>
        <v>50685531.272099964</v>
      </c>
    </row>
    <row r="172" spans="1:8" s="7" customFormat="1" ht="18" thickTop="1" thickBot="1" x14ac:dyDescent="0.25">
      <c r="A172" s="25"/>
      <c r="B172" s="133">
        <v>44525</v>
      </c>
      <c r="C172" s="136"/>
      <c r="D172" s="119" t="s">
        <v>69</v>
      </c>
      <c r="E172" s="113">
        <v>2175</v>
      </c>
      <c r="F172" s="114"/>
      <c r="G172" s="126">
        <f t="shared" si="2"/>
        <v>50687706.272099964</v>
      </c>
    </row>
    <row r="173" spans="1:8" s="7" customFormat="1" ht="18" thickTop="1" thickBot="1" x14ac:dyDescent="0.25">
      <c r="A173" s="108"/>
      <c r="B173" s="133">
        <v>44525</v>
      </c>
      <c r="C173" s="136"/>
      <c r="D173" s="140" t="s">
        <v>69</v>
      </c>
      <c r="E173" s="113">
        <v>3703</v>
      </c>
      <c r="F173" s="117"/>
      <c r="G173" s="126">
        <f t="shared" si="2"/>
        <v>50691409.272099964</v>
      </c>
    </row>
    <row r="174" spans="1:8" s="7" customFormat="1" ht="18" thickTop="1" thickBot="1" x14ac:dyDescent="0.25">
      <c r="A174" s="108"/>
      <c r="B174" s="133">
        <v>44525</v>
      </c>
      <c r="C174" s="136"/>
      <c r="D174" s="140" t="s">
        <v>69</v>
      </c>
      <c r="E174" s="113">
        <v>70</v>
      </c>
      <c r="F174" s="117"/>
      <c r="G174" s="126">
        <f t="shared" si="2"/>
        <v>50691479.272099964</v>
      </c>
    </row>
    <row r="175" spans="1:8" s="7" customFormat="1" ht="30" thickTop="1" thickBot="1" x14ac:dyDescent="0.25">
      <c r="A175" s="108"/>
      <c r="B175" s="133">
        <v>44525</v>
      </c>
      <c r="C175" s="136"/>
      <c r="D175" s="119" t="s">
        <v>31</v>
      </c>
      <c r="E175" s="113">
        <v>69293.53</v>
      </c>
      <c r="F175" s="120">
        <v>1801.64</v>
      </c>
      <c r="G175" s="126">
        <f t="shared" si="2"/>
        <v>50758971.162099965</v>
      </c>
    </row>
    <row r="176" spans="1:8" s="7" customFormat="1" ht="30" thickTop="1" thickBot="1" x14ac:dyDescent="0.25">
      <c r="A176" s="108"/>
      <c r="B176" s="133">
        <v>44525</v>
      </c>
      <c r="C176" s="136"/>
      <c r="D176" s="119" t="s">
        <v>34</v>
      </c>
      <c r="E176" s="113">
        <v>100</v>
      </c>
      <c r="F176" s="114">
        <v>28</v>
      </c>
      <c r="G176" s="126">
        <f t="shared" si="2"/>
        <v>50759043.162099965</v>
      </c>
    </row>
    <row r="177" spans="1:7" s="7" customFormat="1" ht="44.25" thickTop="1" thickBot="1" x14ac:dyDescent="0.25">
      <c r="A177" s="108"/>
      <c r="B177" s="133">
        <v>44525</v>
      </c>
      <c r="C177" s="136"/>
      <c r="D177" s="119" t="s">
        <v>266</v>
      </c>
      <c r="E177" s="113">
        <v>31200</v>
      </c>
      <c r="F177" s="114"/>
      <c r="G177" s="126">
        <f t="shared" si="2"/>
        <v>50790243.162099965</v>
      </c>
    </row>
    <row r="178" spans="1:7" s="7" customFormat="1" ht="18" thickTop="1" thickBot="1" x14ac:dyDescent="0.25">
      <c r="A178" s="108"/>
      <c r="B178" s="133">
        <v>44525</v>
      </c>
      <c r="C178" s="136"/>
      <c r="D178" s="119" t="s">
        <v>75</v>
      </c>
      <c r="E178" s="113">
        <v>96225.64</v>
      </c>
      <c r="F178" s="114"/>
      <c r="G178" s="126">
        <f t="shared" si="2"/>
        <v>50886468.802099966</v>
      </c>
    </row>
    <row r="179" spans="1:7" s="7" customFormat="1" ht="30" thickTop="1" thickBot="1" x14ac:dyDescent="0.25">
      <c r="A179" s="108"/>
      <c r="B179" s="133">
        <v>44525</v>
      </c>
      <c r="C179" s="136"/>
      <c r="D179" s="119" t="s">
        <v>267</v>
      </c>
      <c r="E179" s="113">
        <v>17343.8</v>
      </c>
      <c r="F179" s="114"/>
      <c r="G179" s="126">
        <f t="shared" si="2"/>
        <v>50903812.602099963</v>
      </c>
    </row>
    <row r="180" spans="1:7" s="7" customFormat="1" ht="41.25" customHeight="1" thickTop="1" thickBot="1" x14ac:dyDescent="0.25">
      <c r="A180" s="108"/>
      <c r="B180" s="133">
        <v>44525</v>
      </c>
      <c r="C180" s="136"/>
      <c r="D180" s="119" t="s">
        <v>82</v>
      </c>
      <c r="E180" s="113">
        <v>58152.2</v>
      </c>
      <c r="F180" s="114"/>
      <c r="G180" s="126">
        <f t="shared" si="2"/>
        <v>50961964.802099966</v>
      </c>
    </row>
    <row r="181" spans="1:7" s="7" customFormat="1" ht="18" thickTop="1" thickBot="1" x14ac:dyDescent="0.25">
      <c r="A181" s="108"/>
      <c r="B181" s="133">
        <v>44525</v>
      </c>
      <c r="C181" s="136"/>
      <c r="D181" s="119" t="s">
        <v>268</v>
      </c>
      <c r="E181" s="113">
        <v>10319.5</v>
      </c>
      <c r="F181" s="114"/>
      <c r="G181" s="126">
        <f t="shared" si="2"/>
        <v>50972284.302099966</v>
      </c>
    </row>
    <row r="182" spans="1:7" s="7" customFormat="1" ht="18" thickTop="1" thickBot="1" x14ac:dyDescent="0.25">
      <c r="A182" s="108"/>
      <c r="B182" s="133">
        <v>44525</v>
      </c>
      <c r="C182" s="136"/>
      <c r="D182" s="119" t="s">
        <v>268</v>
      </c>
      <c r="E182" s="113">
        <v>135767.51999999999</v>
      </c>
      <c r="F182" s="114"/>
      <c r="G182" s="126">
        <f t="shared" si="2"/>
        <v>51108051.822099969</v>
      </c>
    </row>
    <row r="183" spans="1:7" s="7" customFormat="1" ht="30" thickTop="1" thickBot="1" x14ac:dyDescent="0.25">
      <c r="A183" s="108"/>
      <c r="B183" s="133">
        <v>44525</v>
      </c>
      <c r="C183" s="136"/>
      <c r="D183" s="119" t="s">
        <v>81</v>
      </c>
      <c r="E183" s="113">
        <v>13132</v>
      </c>
      <c r="F183" s="114"/>
      <c r="G183" s="126">
        <f t="shared" si="2"/>
        <v>51121183.822099969</v>
      </c>
    </row>
    <row r="184" spans="1:7" s="7" customFormat="1" ht="30" thickTop="1" thickBot="1" x14ac:dyDescent="0.25">
      <c r="A184" s="108"/>
      <c r="B184" s="133">
        <v>44525</v>
      </c>
      <c r="C184" s="136"/>
      <c r="D184" s="119" t="s">
        <v>23</v>
      </c>
      <c r="E184" s="113"/>
      <c r="F184" s="113">
        <v>9664591.6300000008</v>
      </c>
      <c r="G184" s="126">
        <f t="shared" si="2"/>
        <v>41456592.192099966</v>
      </c>
    </row>
    <row r="185" spans="1:7" s="7" customFormat="1" ht="18" thickTop="1" thickBot="1" x14ac:dyDescent="0.25">
      <c r="A185" s="108"/>
      <c r="B185" s="133">
        <v>44526</v>
      </c>
      <c r="C185" s="136"/>
      <c r="D185" s="119" t="s">
        <v>69</v>
      </c>
      <c r="E185" s="113">
        <v>130411</v>
      </c>
      <c r="F185" s="114"/>
      <c r="G185" s="126">
        <f t="shared" si="2"/>
        <v>41587003.192099966</v>
      </c>
    </row>
    <row r="186" spans="1:7" s="7" customFormat="1" ht="18" thickTop="1" thickBot="1" x14ac:dyDescent="0.25">
      <c r="A186" s="108"/>
      <c r="B186" s="133">
        <v>44526</v>
      </c>
      <c r="C186" s="136"/>
      <c r="D186" s="119" t="s">
        <v>69</v>
      </c>
      <c r="E186" s="113">
        <v>41791</v>
      </c>
      <c r="F186" s="114"/>
      <c r="G186" s="126">
        <f t="shared" si="2"/>
        <v>41628794.192099966</v>
      </c>
    </row>
    <row r="187" spans="1:7" s="7" customFormat="1" ht="18" thickTop="1" thickBot="1" x14ac:dyDescent="0.25">
      <c r="A187" s="108"/>
      <c r="B187" s="133">
        <v>44526</v>
      </c>
      <c r="C187" s="136"/>
      <c r="D187" s="119" t="s">
        <v>69</v>
      </c>
      <c r="E187" s="113">
        <v>2150</v>
      </c>
      <c r="F187" s="114"/>
      <c r="G187" s="126">
        <f t="shared" si="2"/>
        <v>41630944.192099966</v>
      </c>
    </row>
    <row r="188" spans="1:7" s="7" customFormat="1" ht="30" thickTop="1" thickBot="1" x14ac:dyDescent="0.25">
      <c r="A188" s="108"/>
      <c r="B188" s="133">
        <v>44526</v>
      </c>
      <c r="C188" s="136"/>
      <c r="D188" s="119" t="s">
        <v>31</v>
      </c>
      <c r="E188" s="113">
        <v>71356.94</v>
      </c>
      <c r="F188" s="114">
        <v>1855.27</v>
      </c>
      <c r="G188" s="126">
        <f t="shared" si="2"/>
        <v>41700445.86209996</v>
      </c>
    </row>
    <row r="189" spans="1:7" s="7" customFormat="1" ht="18" thickTop="1" thickBot="1" x14ac:dyDescent="0.25">
      <c r="A189" s="108"/>
      <c r="B189" s="133">
        <v>44526</v>
      </c>
      <c r="C189" s="136"/>
      <c r="D189" s="119" t="s">
        <v>83</v>
      </c>
      <c r="E189" s="113">
        <v>72628.740000000005</v>
      </c>
      <c r="F189" s="114"/>
      <c r="G189" s="126">
        <f t="shared" si="2"/>
        <v>41773074.602099963</v>
      </c>
    </row>
    <row r="190" spans="1:7" s="7" customFormat="1" ht="18" thickTop="1" thickBot="1" x14ac:dyDescent="0.25">
      <c r="A190" s="108"/>
      <c r="B190" s="133">
        <v>44527</v>
      </c>
      <c r="C190" s="136"/>
      <c r="D190" s="119" t="s">
        <v>69</v>
      </c>
      <c r="E190" s="113">
        <v>28600</v>
      </c>
      <c r="F190" s="114"/>
      <c r="G190" s="126">
        <f t="shared" si="2"/>
        <v>41801674.602099963</v>
      </c>
    </row>
    <row r="191" spans="1:7" s="7" customFormat="1" ht="30" thickTop="1" thickBot="1" x14ac:dyDescent="0.25">
      <c r="A191" s="108"/>
      <c r="B191" s="133">
        <v>44527</v>
      </c>
      <c r="C191" s="136"/>
      <c r="D191" s="119" t="s">
        <v>31</v>
      </c>
      <c r="E191" s="115">
        <v>2069</v>
      </c>
      <c r="F191" s="118">
        <v>53.79</v>
      </c>
      <c r="G191" s="126">
        <f t="shared" si="2"/>
        <v>41803689.812099963</v>
      </c>
    </row>
    <row r="192" spans="1:7" s="7" customFormat="1" ht="18" thickTop="1" thickBot="1" x14ac:dyDescent="0.25">
      <c r="A192" s="108"/>
      <c r="B192" s="133">
        <v>44528</v>
      </c>
      <c r="C192" s="136"/>
      <c r="D192" s="119" t="s">
        <v>69</v>
      </c>
      <c r="E192" s="115">
        <v>23750</v>
      </c>
      <c r="F192" s="118"/>
      <c r="G192" s="126">
        <f t="shared" si="2"/>
        <v>41827439.812099963</v>
      </c>
    </row>
    <row r="193" spans="1:8" s="7" customFormat="1" ht="18" thickTop="1" thickBot="1" x14ac:dyDescent="0.25">
      <c r="A193" s="108"/>
      <c r="B193" s="133">
        <v>44529</v>
      </c>
      <c r="C193" s="136"/>
      <c r="D193" s="119" t="s">
        <v>69</v>
      </c>
      <c r="E193" s="115">
        <v>137361</v>
      </c>
      <c r="F193" s="118"/>
      <c r="G193" s="126">
        <f t="shared" si="2"/>
        <v>41964800.812099963</v>
      </c>
    </row>
    <row r="194" spans="1:8" s="7" customFormat="1" ht="18" thickTop="1" thickBot="1" x14ac:dyDescent="0.25">
      <c r="A194" s="108"/>
      <c r="B194" s="133">
        <v>44529</v>
      </c>
      <c r="C194" s="136"/>
      <c r="D194" s="119" t="s">
        <v>69</v>
      </c>
      <c r="E194" s="115">
        <v>23564</v>
      </c>
      <c r="F194" s="118"/>
      <c r="G194" s="126">
        <f t="shared" si="2"/>
        <v>41988364.812099963</v>
      </c>
    </row>
    <row r="195" spans="1:8" s="7" customFormat="1" ht="18" thickTop="1" thickBot="1" x14ac:dyDescent="0.25">
      <c r="A195" s="108"/>
      <c r="B195" s="133">
        <v>44529</v>
      </c>
      <c r="C195" s="136"/>
      <c r="D195" s="119" t="s">
        <v>69</v>
      </c>
      <c r="E195" s="113">
        <v>1285</v>
      </c>
      <c r="F195" s="114"/>
      <c r="G195" s="126">
        <f t="shared" si="2"/>
        <v>41989649.812099963</v>
      </c>
    </row>
    <row r="196" spans="1:8" s="7" customFormat="1" ht="30" thickTop="1" thickBot="1" x14ac:dyDescent="0.25">
      <c r="A196" s="108"/>
      <c r="B196" s="133">
        <v>44529</v>
      </c>
      <c r="C196" s="136"/>
      <c r="D196" s="119" t="s">
        <v>31</v>
      </c>
      <c r="E196" s="113">
        <v>43474.58</v>
      </c>
      <c r="F196" s="114">
        <v>1130.33</v>
      </c>
      <c r="G196" s="126">
        <f t="shared" si="2"/>
        <v>42031994.062099963</v>
      </c>
    </row>
    <row r="197" spans="1:8" s="7" customFormat="1" ht="41.25" customHeight="1" thickTop="1" thickBot="1" x14ac:dyDescent="0.25">
      <c r="A197" s="108"/>
      <c r="B197" s="133">
        <v>44529</v>
      </c>
      <c r="C197" s="136"/>
      <c r="D197" s="140" t="s">
        <v>84</v>
      </c>
      <c r="E197" s="113">
        <v>6200</v>
      </c>
      <c r="F197" s="117"/>
      <c r="G197" s="126">
        <f t="shared" si="2"/>
        <v>42038194.062099963</v>
      </c>
    </row>
    <row r="198" spans="1:8" s="7" customFormat="1" ht="30" thickTop="1" thickBot="1" x14ac:dyDescent="0.25">
      <c r="A198" s="108"/>
      <c r="B198" s="133">
        <v>44529</v>
      </c>
      <c r="C198" s="136"/>
      <c r="D198" s="119" t="s">
        <v>23</v>
      </c>
      <c r="E198" s="113"/>
      <c r="F198" s="113">
        <v>3308.46</v>
      </c>
      <c r="G198" s="126">
        <f t="shared" si="2"/>
        <v>42034885.602099963</v>
      </c>
    </row>
    <row r="199" spans="1:8" s="7" customFormat="1" ht="18" thickTop="1" thickBot="1" x14ac:dyDescent="0.25">
      <c r="A199" s="108"/>
      <c r="B199" s="133">
        <v>44530</v>
      </c>
      <c r="C199" s="136"/>
      <c r="D199" s="119" t="s">
        <v>69</v>
      </c>
      <c r="E199" s="113">
        <v>218802</v>
      </c>
      <c r="F199" s="114"/>
      <c r="G199" s="126">
        <f t="shared" si="2"/>
        <v>42253687.602099963</v>
      </c>
    </row>
    <row r="200" spans="1:8" s="7" customFormat="1" ht="18" thickTop="1" thickBot="1" x14ac:dyDescent="0.25">
      <c r="A200" s="108"/>
      <c r="B200" s="133">
        <v>44530</v>
      </c>
      <c r="C200" s="136"/>
      <c r="D200" s="119" t="s">
        <v>69</v>
      </c>
      <c r="E200" s="113">
        <v>59655</v>
      </c>
      <c r="F200" s="114"/>
      <c r="G200" s="126">
        <f t="shared" si="2"/>
        <v>42313342.602099963</v>
      </c>
    </row>
    <row r="201" spans="1:8" s="7" customFormat="1" ht="18" thickTop="1" thickBot="1" x14ac:dyDescent="0.25">
      <c r="A201" s="108"/>
      <c r="B201" s="133">
        <v>44530</v>
      </c>
      <c r="C201" s="136"/>
      <c r="D201" s="119" t="s">
        <v>69</v>
      </c>
      <c r="E201" s="113">
        <v>5225</v>
      </c>
      <c r="F201" s="114"/>
      <c r="G201" s="126">
        <f t="shared" si="2"/>
        <v>42318567.602099963</v>
      </c>
    </row>
    <row r="202" spans="1:8" s="7" customFormat="1" ht="18" thickTop="1" thickBot="1" x14ac:dyDescent="0.25">
      <c r="A202" s="108"/>
      <c r="B202" s="133">
        <v>44530</v>
      </c>
      <c r="C202" s="136"/>
      <c r="D202" s="119" t="s">
        <v>69</v>
      </c>
      <c r="E202" s="115">
        <v>225</v>
      </c>
      <c r="F202" s="118"/>
      <c r="G202" s="126">
        <f t="shared" si="2"/>
        <v>42318792.602099963</v>
      </c>
    </row>
    <row r="203" spans="1:8" s="7" customFormat="1" ht="30" thickTop="1" thickBot="1" x14ac:dyDescent="0.25">
      <c r="A203" s="108"/>
      <c r="B203" s="133">
        <v>44530</v>
      </c>
      <c r="C203" s="136"/>
      <c r="D203" s="119" t="s">
        <v>31</v>
      </c>
      <c r="E203" s="115">
        <v>232609.6</v>
      </c>
      <c r="F203" s="118"/>
      <c r="G203" s="126">
        <f t="shared" si="2"/>
        <v>42551402.202099964</v>
      </c>
    </row>
    <row r="204" spans="1:8" s="7" customFormat="1" ht="30" thickTop="1" thickBot="1" x14ac:dyDescent="0.25">
      <c r="A204" s="108"/>
      <c r="B204" s="133">
        <v>44530</v>
      </c>
      <c r="C204" s="136"/>
      <c r="D204" s="119" t="s">
        <v>34</v>
      </c>
      <c r="E204" s="125">
        <v>100</v>
      </c>
      <c r="F204" s="118"/>
      <c r="G204" s="126">
        <f t="shared" si="2"/>
        <v>42551502.202099964</v>
      </c>
    </row>
    <row r="205" spans="1:8" s="7" customFormat="1" ht="18" thickTop="1" thickBot="1" x14ac:dyDescent="0.25">
      <c r="A205" s="108"/>
      <c r="B205" s="133">
        <v>44530</v>
      </c>
      <c r="C205" s="136"/>
      <c r="D205" s="119" t="s">
        <v>64</v>
      </c>
      <c r="E205" s="115">
        <v>68030.61</v>
      </c>
      <c r="F205" s="118"/>
      <c r="G205" s="126">
        <f t="shared" si="2"/>
        <v>42619532.812099963</v>
      </c>
    </row>
    <row r="206" spans="1:8" s="7" customFormat="1" ht="18" thickTop="1" thickBot="1" x14ac:dyDescent="0.25">
      <c r="A206" s="108"/>
      <c r="B206" s="133">
        <v>44530</v>
      </c>
      <c r="C206" s="138"/>
      <c r="D206" s="119" t="s">
        <v>85</v>
      </c>
      <c r="E206" s="113">
        <v>217411.8</v>
      </c>
      <c r="F206" s="114"/>
      <c r="G206" s="126">
        <f t="shared" si="2"/>
        <v>42836944.61209996</v>
      </c>
    </row>
    <row r="207" spans="1:8" s="7" customFormat="1" ht="30" thickTop="1" thickBot="1" x14ac:dyDescent="0.25">
      <c r="A207" s="108"/>
      <c r="B207" s="131">
        <v>44530</v>
      </c>
      <c r="C207" s="139"/>
      <c r="D207" s="119" t="s">
        <v>23</v>
      </c>
      <c r="E207" s="113"/>
      <c r="F207" s="113">
        <v>1432530.72</v>
      </c>
      <c r="G207" s="126">
        <f>G206+E207-F207</f>
        <v>41404413.892099962</v>
      </c>
    </row>
    <row r="208" spans="1:8" ht="17.25" thickBot="1" x14ac:dyDescent="0.25">
      <c r="A208" s="27"/>
      <c r="B208" s="28"/>
      <c r="C208" s="28"/>
      <c r="D208" s="28" t="s">
        <v>8</v>
      </c>
      <c r="E208" s="29">
        <f>SUM(E18:E207)</f>
        <v>54790092.699999996</v>
      </c>
      <c r="F208" s="29">
        <f>SUM(F18:F207)</f>
        <v>44267788.689999998</v>
      </c>
      <c r="G208" s="121">
        <f>+G17+E208-F208</f>
        <v>41404413.882099971</v>
      </c>
      <c r="H208" s="31">
        <f>+G208-'[2]CTA. RECOLECTORA (010) y 3000'!$G$14039</f>
        <v>0</v>
      </c>
    </row>
    <row r="209" spans="1:8" ht="16.5" x14ac:dyDescent="0.2">
      <c r="A209" s="5"/>
      <c r="B209" s="5"/>
      <c r="C209" s="5"/>
      <c r="D209" s="5"/>
      <c r="E209" s="8"/>
      <c r="F209" s="8"/>
      <c r="G209" s="8"/>
    </row>
    <row r="210" spans="1:8" ht="16.5" x14ac:dyDescent="0.2">
      <c r="A210" s="5"/>
      <c r="B210" s="5"/>
      <c r="C210" s="5"/>
      <c r="D210" s="5"/>
      <c r="E210" s="8"/>
      <c r="F210" s="8"/>
      <c r="G210" s="8"/>
    </row>
    <row r="211" spans="1:8" ht="16.5" x14ac:dyDescent="0.2">
      <c r="A211" s="5"/>
      <c r="B211" s="5"/>
      <c r="C211" s="5"/>
      <c r="D211" s="5"/>
      <c r="E211" s="8"/>
      <c r="F211" s="8"/>
      <c r="G211" s="8"/>
    </row>
    <row r="212" spans="1:8" ht="16.5" x14ac:dyDescent="0.2">
      <c r="A212" s="5"/>
      <c r="B212" s="5"/>
      <c r="C212" s="122" t="s">
        <v>57</v>
      </c>
      <c r="D212" s="123"/>
      <c r="E212" s="122" t="s">
        <v>58</v>
      </c>
      <c r="F212" s="8"/>
      <c r="G212" s="8"/>
    </row>
    <row r="213" spans="1:8" ht="16.5" x14ac:dyDescent="0.2">
      <c r="A213" s="5"/>
      <c r="B213" s="5"/>
      <c r="C213" s="122" t="s">
        <v>47</v>
      </c>
      <c r="D213" s="123"/>
      <c r="E213" s="122" t="s">
        <v>48</v>
      </c>
      <c r="F213" s="8"/>
      <c r="G213" s="8"/>
    </row>
    <row r="214" spans="1:8" ht="16.5" x14ac:dyDescent="0.2">
      <c r="A214" s="5"/>
      <c r="B214" s="5"/>
      <c r="C214" s="122" t="s">
        <v>49</v>
      </c>
      <c r="D214" s="123"/>
      <c r="E214" s="122" t="s">
        <v>52</v>
      </c>
      <c r="F214" s="8"/>
      <c r="G214" s="8"/>
    </row>
    <row r="215" spans="1:8" ht="16.5" x14ac:dyDescent="0.2">
      <c r="A215" s="5"/>
      <c r="B215" s="5"/>
      <c r="C215" s="122" t="s">
        <v>51</v>
      </c>
      <c r="D215" s="123"/>
      <c r="F215" s="8"/>
      <c r="G215" s="8"/>
    </row>
    <row r="216" spans="1:8" ht="16.5" x14ac:dyDescent="0.2">
      <c r="A216" s="5"/>
      <c r="B216" s="5"/>
      <c r="C216" s="123"/>
      <c r="D216" s="123" t="s">
        <v>53</v>
      </c>
      <c r="E216" s="123"/>
      <c r="F216" s="8"/>
      <c r="G216" s="8"/>
    </row>
    <row r="217" spans="1:8" ht="16.5" x14ac:dyDescent="0.2">
      <c r="A217" s="5"/>
      <c r="B217" s="5"/>
      <c r="C217" s="123"/>
      <c r="D217" s="122" t="s">
        <v>54</v>
      </c>
      <c r="E217" s="123"/>
      <c r="F217" s="8"/>
      <c r="G217" s="8"/>
    </row>
    <row r="218" spans="1:8" ht="16.5" x14ac:dyDescent="0.2">
      <c r="A218" s="5"/>
      <c r="B218" s="5"/>
      <c r="C218" s="123"/>
      <c r="D218" s="122" t="s">
        <v>55</v>
      </c>
      <c r="E218" s="123"/>
      <c r="F218" s="8"/>
      <c r="G218" s="8"/>
    </row>
    <row r="219" spans="1:8" ht="16.5" x14ac:dyDescent="0.2">
      <c r="A219" s="5"/>
      <c r="B219" s="5"/>
      <c r="C219" s="123"/>
      <c r="D219" s="122" t="s">
        <v>56</v>
      </c>
      <c r="E219" s="123"/>
      <c r="F219" s="8"/>
      <c r="G219" s="8"/>
      <c r="H219" s="26"/>
    </row>
    <row r="220" spans="1:8" ht="16.5" x14ac:dyDescent="0.2">
      <c r="A220" s="5"/>
      <c r="B220" s="5"/>
      <c r="C220" s="123"/>
      <c r="D220" s="123"/>
      <c r="E220" s="123"/>
      <c r="F220" s="8"/>
      <c r="G220" s="8"/>
    </row>
    <row r="221" spans="1:8" ht="16.5" x14ac:dyDescent="0.2">
      <c r="A221" s="5"/>
      <c r="B221" s="5"/>
      <c r="C221" s="123"/>
      <c r="D221" s="122"/>
      <c r="E221" s="123"/>
      <c r="F221" s="8"/>
      <c r="G221" s="8"/>
    </row>
    <row r="222" spans="1:8" ht="16.5" x14ac:dyDescent="0.2">
      <c r="A222" s="5"/>
      <c r="B222" s="5"/>
      <c r="C222" s="123"/>
      <c r="D222" s="123"/>
      <c r="E222" s="123"/>
      <c r="F222" s="8"/>
      <c r="G222" s="8"/>
    </row>
    <row r="223" spans="1:8" ht="16.5" x14ac:dyDescent="0.2">
      <c r="A223" s="5"/>
      <c r="B223" s="5"/>
      <c r="C223" s="5"/>
      <c r="D223" s="5"/>
      <c r="E223" s="8"/>
      <c r="F223" s="8"/>
      <c r="G223" s="8"/>
    </row>
    <row r="224" spans="1:8" ht="16.5" x14ac:dyDescent="0.2">
      <c r="A224" s="5"/>
      <c r="B224" s="5"/>
      <c r="C224" s="5"/>
      <c r="D224" s="5"/>
      <c r="E224" s="8"/>
      <c r="F224" s="8"/>
      <c r="G224" s="8"/>
    </row>
    <row r="225" spans="1:7" ht="16.5" x14ac:dyDescent="0.2">
      <c r="A225" s="5"/>
      <c r="B225" s="5"/>
      <c r="C225" s="5"/>
      <c r="D225" s="5"/>
      <c r="E225" s="8"/>
      <c r="F225" s="8"/>
      <c r="G225" s="8"/>
    </row>
    <row r="226" spans="1:7" ht="16.5" x14ac:dyDescent="0.2">
      <c r="A226" s="5"/>
      <c r="B226" s="5"/>
      <c r="C226" s="5"/>
      <c r="D226" s="5"/>
      <c r="E226" s="8"/>
      <c r="F226" s="8"/>
      <c r="G226" s="8"/>
    </row>
    <row r="227" spans="1:7" ht="16.5" x14ac:dyDescent="0.2">
      <c r="A227" s="5"/>
      <c r="B227" s="5"/>
      <c r="C227" s="5"/>
      <c r="D227" s="5"/>
      <c r="E227" s="8"/>
      <c r="F227" s="8"/>
      <c r="G227" s="8"/>
    </row>
    <row r="228" spans="1:7" x14ac:dyDescent="0.2">
      <c r="A228" s="9"/>
      <c r="B228" s="9"/>
      <c r="C228" s="9"/>
      <c r="D228" s="9"/>
      <c r="E228" s="9"/>
      <c r="F228" s="9"/>
      <c r="G228" s="9"/>
    </row>
    <row r="229" spans="1:7" x14ac:dyDescent="0.2">
      <c r="A229" s="9"/>
      <c r="B229" s="9"/>
      <c r="C229" s="9"/>
      <c r="D229" s="9"/>
      <c r="E229" s="9"/>
      <c r="F229" s="9"/>
      <c r="G229" s="9"/>
    </row>
    <row r="230" spans="1:7" x14ac:dyDescent="0.2">
      <c r="A230" s="9"/>
      <c r="B230" s="9"/>
      <c r="C230" s="9"/>
      <c r="D230" s="9"/>
      <c r="E230" s="9"/>
      <c r="F230" s="9"/>
      <c r="G230" s="9"/>
    </row>
    <row r="249" spans="1:1" ht="13.5" thickBot="1" x14ac:dyDescent="0.25"/>
    <row r="250" spans="1:1" ht="15" x14ac:dyDescent="0.2">
      <c r="A250" s="2"/>
    </row>
  </sheetData>
  <mergeCells count="9">
    <mergeCell ref="A5:G5"/>
    <mergeCell ref="B14:F14"/>
    <mergeCell ref="B13:G13"/>
    <mergeCell ref="A13:A16"/>
    <mergeCell ref="B15:F15"/>
    <mergeCell ref="A6:G6"/>
    <mergeCell ref="A7:G7"/>
    <mergeCell ref="A8:G8"/>
    <mergeCell ref="A9:G9"/>
  </mergeCells>
  <phoneticPr fontId="3" type="noConversion"/>
  <printOptions horizontalCentered="1"/>
  <pageMargins left="0.25" right="0.25" top="0.75" bottom="0.75" header="0.3" footer="0.3"/>
  <pageSetup scale="44" fitToHeight="0" orientation="portrait" r:id="rId1"/>
  <headerFooter alignWithMargins="0">
    <oddFooter>Página &amp;P</oddFooter>
  </headerFooter>
  <rowBreaks count="4" manualBreakCount="4">
    <brk id="65" max="6" man="1"/>
    <brk id="116" max="6" man="1"/>
    <brk id="151" max="6" man="1"/>
    <brk id="203" max="6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>
    <tabColor rgb="FFFFC000"/>
  </sheetPr>
  <dimension ref="A1:CQ204"/>
  <sheetViews>
    <sheetView topLeftCell="B1" zoomScaleNormal="100" workbookViewId="0">
      <selection activeCell="F11" sqref="F11"/>
    </sheetView>
  </sheetViews>
  <sheetFormatPr baseColWidth="10" defaultColWidth="9.140625" defaultRowHeight="12.75" x14ac:dyDescent="0.2"/>
  <cols>
    <col min="1" max="1" width="0" style="11" hidden="1" customWidth="1"/>
    <col min="2" max="2" width="1.5703125" style="11" customWidth="1"/>
    <col min="3" max="3" width="3.7109375" style="1" customWidth="1"/>
    <col min="4" max="4" width="24.5703125" style="1" customWidth="1"/>
    <col min="5" max="5" width="18.85546875" style="1" customWidth="1"/>
    <col min="6" max="6" width="46.7109375" style="1" customWidth="1"/>
    <col min="7" max="7" width="22.7109375" style="1" customWidth="1"/>
    <col min="8" max="8" width="22.42578125" style="1" customWidth="1"/>
    <col min="9" max="9" width="23.5703125" style="1" customWidth="1"/>
    <col min="10" max="10" width="19.42578125" style="11" bestFit="1" customWidth="1"/>
    <col min="11" max="13" width="9.140625" style="11"/>
    <col min="14" max="16384" width="9.140625" style="1"/>
  </cols>
  <sheetData>
    <row r="1" spans="1:13" s="11" customFormat="1" ht="15" customHeight="1" x14ac:dyDescent="0.2"/>
    <row r="2" spans="1:13" s="11" customFormat="1" x14ac:dyDescent="0.2"/>
    <row r="3" spans="1:13" s="14" customFormat="1" ht="12" customHeight="1" x14ac:dyDescent="0.2"/>
    <row r="4" spans="1:13" s="15" customFormat="1" ht="18" customHeight="1" x14ac:dyDescent="0.3">
      <c r="B4" s="16"/>
      <c r="C4" s="16"/>
      <c r="D4" s="12"/>
      <c r="E4" s="16"/>
      <c r="F4" s="16"/>
      <c r="G4" s="16"/>
      <c r="H4" s="16"/>
      <c r="I4" s="16"/>
      <c r="J4" s="16"/>
      <c r="K4" s="16"/>
    </row>
    <row r="5" spans="1:13" s="13" customFormat="1" ht="18" customHeight="1" x14ac:dyDescent="0.2">
      <c r="A5" s="13" t="s">
        <v>9</v>
      </c>
    </row>
    <row r="6" spans="1:13" s="15" customFormat="1" ht="15" customHeight="1" x14ac:dyDescent="0.3">
      <c r="B6" s="13"/>
      <c r="C6" s="141" t="s">
        <v>10</v>
      </c>
      <c r="D6" s="141"/>
      <c r="E6" s="141"/>
      <c r="F6" s="141"/>
      <c r="G6" s="141"/>
      <c r="H6" s="141"/>
      <c r="I6" s="141"/>
      <c r="J6" s="16"/>
      <c r="K6" s="16"/>
    </row>
    <row r="7" spans="1:13" s="14" customFormat="1" ht="18.75" x14ac:dyDescent="0.2">
      <c r="B7" s="18"/>
      <c r="C7" s="147" t="s">
        <v>19</v>
      </c>
      <c r="D7" s="147"/>
      <c r="E7" s="147"/>
      <c r="F7" s="147"/>
      <c r="G7" s="147"/>
      <c r="H7" s="147"/>
      <c r="I7" s="147"/>
    </row>
    <row r="8" spans="1:13" s="17" customFormat="1" ht="21" customHeight="1" x14ac:dyDescent="0.2">
      <c r="B8" s="18"/>
      <c r="C8" s="147" t="s">
        <v>3</v>
      </c>
      <c r="D8" s="147"/>
      <c r="E8" s="147"/>
      <c r="F8" s="147"/>
      <c r="G8" s="147"/>
      <c r="H8" s="147"/>
      <c r="I8" s="147"/>
    </row>
    <row r="9" spans="1:13" s="14" customFormat="1" ht="18.75" x14ac:dyDescent="0.2">
      <c r="C9" s="148" t="s">
        <v>195</v>
      </c>
      <c r="D9" s="148"/>
      <c r="E9" s="148"/>
      <c r="F9" s="148"/>
      <c r="G9" s="148"/>
      <c r="H9" s="148"/>
      <c r="I9" s="148"/>
    </row>
    <row r="10" spans="1:13" s="14" customFormat="1" ht="18.75" x14ac:dyDescent="0.2">
      <c r="C10" s="34"/>
      <c r="D10" s="34"/>
      <c r="E10" s="34"/>
      <c r="F10" s="34"/>
      <c r="G10" s="34"/>
      <c r="H10" s="34"/>
      <c r="I10" s="34"/>
    </row>
    <row r="11" spans="1:13" s="14" customFormat="1" ht="18.75" x14ac:dyDescent="0.2">
      <c r="C11" s="34"/>
      <c r="D11" s="34"/>
      <c r="E11" s="34"/>
      <c r="F11" s="34"/>
      <c r="G11" s="34"/>
      <c r="H11" s="34"/>
      <c r="I11" s="34"/>
    </row>
    <row r="12" spans="1:13" s="11" customFormat="1" ht="19.5" customHeight="1" thickBot="1" x14ac:dyDescent="0.25"/>
    <row r="13" spans="1:13" s="3" customFormat="1" ht="28.5" customHeight="1" thickTop="1" thickBot="1" x14ac:dyDescent="0.25">
      <c r="A13" s="7"/>
      <c r="B13" s="7"/>
      <c r="C13" s="146"/>
      <c r="D13" s="143" t="s">
        <v>17</v>
      </c>
      <c r="E13" s="143"/>
      <c r="F13" s="143"/>
      <c r="G13" s="143"/>
      <c r="H13" s="143"/>
      <c r="I13" s="143"/>
      <c r="J13" s="7"/>
      <c r="K13" s="7"/>
      <c r="L13" s="7"/>
      <c r="M13" s="7"/>
    </row>
    <row r="14" spans="1:13" s="3" customFormat="1" ht="18" customHeight="1" thickTop="1" thickBot="1" x14ac:dyDescent="0.25">
      <c r="A14" s="7"/>
      <c r="B14" s="7"/>
      <c r="C14" s="146"/>
      <c r="D14" s="142" t="s">
        <v>7</v>
      </c>
      <c r="E14" s="142"/>
      <c r="F14" s="142"/>
      <c r="G14" s="142"/>
      <c r="H14" s="142"/>
      <c r="I14" s="62">
        <v>170561.12699999212</v>
      </c>
      <c r="J14" s="7"/>
      <c r="K14" s="7"/>
      <c r="L14" s="7"/>
      <c r="M14" s="7"/>
    </row>
    <row r="15" spans="1:13" s="3" customFormat="1" ht="33" customHeight="1" thickTop="1" thickBot="1" x14ac:dyDescent="0.25">
      <c r="A15" s="7"/>
      <c r="B15" s="7"/>
      <c r="C15" s="146"/>
      <c r="D15" s="74" t="s">
        <v>4</v>
      </c>
      <c r="E15" s="74" t="s">
        <v>5</v>
      </c>
      <c r="F15" s="74" t="s">
        <v>6</v>
      </c>
      <c r="G15" s="74" t="s">
        <v>0</v>
      </c>
      <c r="H15" s="74" t="s">
        <v>1</v>
      </c>
      <c r="I15" s="74" t="s">
        <v>2</v>
      </c>
      <c r="J15" s="7"/>
      <c r="K15" s="7"/>
      <c r="L15" s="7"/>
      <c r="M15" s="7"/>
    </row>
    <row r="16" spans="1:13" s="10" customFormat="1" ht="29.25" customHeight="1" thickTop="1" thickBot="1" x14ac:dyDescent="0.25">
      <c r="C16" s="75"/>
      <c r="D16" s="76"/>
      <c r="E16" s="77"/>
      <c r="F16" s="78" t="s">
        <v>86</v>
      </c>
      <c r="G16" s="79"/>
      <c r="H16" s="80">
        <v>0</v>
      </c>
      <c r="I16" s="79">
        <f>+I14</f>
        <v>170561.12699999212</v>
      </c>
    </row>
    <row r="17" spans="3:9" s="30" customFormat="1" ht="31.5" customHeight="1" thickTop="1" x14ac:dyDescent="0.2">
      <c r="C17" s="81"/>
      <c r="D17" s="82">
        <v>44501</v>
      </c>
      <c r="E17" s="83"/>
      <c r="F17" s="84" t="s">
        <v>23</v>
      </c>
      <c r="G17" s="114">
        <v>1011252.84</v>
      </c>
      <c r="H17" s="85"/>
      <c r="I17" s="50">
        <f>I16+G17-H17</f>
        <v>1181813.966999992</v>
      </c>
    </row>
    <row r="18" spans="3:9" s="30" customFormat="1" ht="24.75" customHeight="1" x14ac:dyDescent="0.2">
      <c r="C18" s="86"/>
      <c r="D18" s="87">
        <v>44502</v>
      </c>
      <c r="E18" s="88"/>
      <c r="F18" s="89" t="s">
        <v>23</v>
      </c>
      <c r="G18" s="114">
        <v>3358299.6</v>
      </c>
      <c r="H18" s="90"/>
      <c r="I18" s="53">
        <f t="shared" ref="I18:I82" si="0">I17+G18-H18</f>
        <v>4540113.5669999924</v>
      </c>
    </row>
    <row r="19" spans="3:9" s="30" customFormat="1" ht="28.5" x14ac:dyDescent="0.2">
      <c r="C19" s="86"/>
      <c r="D19" s="87">
        <v>44502</v>
      </c>
      <c r="E19" s="91" t="s">
        <v>87</v>
      </c>
      <c r="F19" s="89" t="s">
        <v>16</v>
      </c>
      <c r="G19" s="117"/>
      <c r="H19" s="90">
        <v>7035</v>
      </c>
      <c r="I19" s="53">
        <f t="shared" si="0"/>
        <v>4533078.5669999924</v>
      </c>
    </row>
    <row r="20" spans="3:9" s="30" customFormat="1" ht="16.5" x14ac:dyDescent="0.2">
      <c r="C20" s="86"/>
      <c r="D20" s="87">
        <v>44502</v>
      </c>
      <c r="E20" s="88" t="s">
        <v>87</v>
      </c>
      <c r="F20" s="89" t="s">
        <v>43</v>
      </c>
      <c r="G20" s="117"/>
      <c r="H20" s="117">
        <v>133665</v>
      </c>
      <c r="I20" s="53">
        <f t="shared" si="0"/>
        <v>4399413.5669999924</v>
      </c>
    </row>
    <row r="21" spans="3:9" s="30" customFormat="1" ht="28.5" x14ac:dyDescent="0.2">
      <c r="C21" s="86"/>
      <c r="D21" s="87">
        <v>44502</v>
      </c>
      <c r="E21" s="91" t="s">
        <v>88</v>
      </c>
      <c r="F21" s="89" t="s">
        <v>16</v>
      </c>
      <c r="G21" s="117"/>
      <c r="H21" s="117">
        <v>167915</v>
      </c>
      <c r="I21" s="53">
        <f t="shared" si="0"/>
        <v>4231498.5669999924</v>
      </c>
    </row>
    <row r="22" spans="3:9" s="30" customFormat="1" ht="16.5" x14ac:dyDescent="0.2">
      <c r="C22" s="86"/>
      <c r="D22" s="87">
        <v>44502</v>
      </c>
      <c r="E22" s="88" t="s">
        <v>88</v>
      </c>
      <c r="F22" s="89" t="s">
        <v>39</v>
      </c>
      <c r="G22" s="117"/>
      <c r="H22" s="117">
        <v>3190384.6</v>
      </c>
      <c r="I22" s="53">
        <f t="shared" si="0"/>
        <v>1041113.9669999923</v>
      </c>
    </row>
    <row r="23" spans="3:9" s="30" customFormat="1" ht="28.5" x14ac:dyDescent="0.2">
      <c r="C23" s="86"/>
      <c r="D23" s="87">
        <v>44502</v>
      </c>
      <c r="E23" s="91" t="s">
        <v>89</v>
      </c>
      <c r="F23" s="89" t="s">
        <v>16</v>
      </c>
      <c r="G23" s="117"/>
      <c r="H23" s="117">
        <v>11318.79</v>
      </c>
      <c r="I23" s="53">
        <f t="shared" si="0"/>
        <v>1029795.1769999922</v>
      </c>
    </row>
    <row r="24" spans="3:9" s="30" customFormat="1" ht="28.5" x14ac:dyDescent="0.2">
      <c r="C24" s="86"/>
      <c r="D24" s="87">
        <v>44502</v>
      </c>
      <c r="E24" s="88" t="s">
        <v>89</v>
      </c>
      <c r="F24" s="89" t="s">
        <v>44</v>
      </c>
      <c r="G24" s="117"/>
      <c r="H24" s="117">
        <v>279417.15000000002</v>
      </c>
      <c r="I24" s="53">
        <f t="shared" si="0"/>
        <v>750378.0269999922</v>
      </c>
    </row>
    <row r="25" spans="3:9" s="30" customFormat="1" ht="28.5" x14ac:dyDescent="0.2">
      <c r="C25" s="86"/>
      <c r="D25" s="87">
        <v>44502</v>
      </c>
      <c r="E25" s="91" t="s">
        <v>90</v>
      </c>
      <c r="F25" s="89" t="s">
        <v>16</v>
      </c>
      <c r="G25" s="117"/>
      <c r="H25" s="117">
        <v>11474.6</v>
      </c>
      <c r="I25" s="53">
        <f t="shared" si="0"/>
        <v>738903.42699999223</v>
      </c>
    </row>
    <row r="26" spans="3:9" s="30" customFormat="1" ht="28.5" x14ac:dyDescent="0.2">
      <c r="C26" s="86"/>
      <c r="D26" s="87">
        <v>44502</v>
      </c>
      <c r="E26" s="88" t="s">
        <v>90</v>
      </c>
      <c r="F26" s="89" t="s">
        <v>44</v>
      </c>
      <c r="G26" s="117"/>
      <c r="H26" s="117">
        <v>283201.78000000003</v>
      </c>
      <c r="I26" s="53">
        <f t="shared" si="0"/>
        <v>455701.6469999922</v>
      </c>
    </row>
    <row r="27" spans="3:9" s="30" customFormat="1" ht="28.5" x14ac:dyDescent="0.2">
      <c r="C27" s="86"/>
      <c r="D27" s="87">
        <v>44503</v>
      </c>
      <c r="E27" s="91"/>
      <c r="F27" s="89" t="s">
        <v>23</v>
      </c>
      <c r="G27" s="117">
        <v>585412.31999999995</v>
      </c>
      <c r="H27" s="90"/>
      <c r="I27" s="53">
        <f t="shared" si="0"/>
        <v>1041113.9669999921</v>
      </c>
    </row>
    <row r="28" spans="3:9" s="30" customFormat="1" ht="28.5" x14ac:dyDescent="0.2">
      <c r="C28" s="86"/>
      <c r="D28" s="87">
        <v>44504</v>
      </c>
      <c r="E28" s="88" t="s">
        <v>91</v>
      </c>
      <c r="F28" s="89" t="s">
        <v>16</v>
      </c>
      <c r="G28" s="117"/>
      <c r="H28" s="117">
        <v>4704.5</v>
      </c>
      <c r="I28" s="53">
        <f t="shared" si="0"/>
        <v>1036409.4669999921</v>
      </c>
    </row>
    <row r="29" spans="3:9" s="30" customFormat="1" ht="28.5" x14ac:dyDescent="0.2">
      <c r="C29" s="86"/>
      <c r="D29" s="87">
        <v>44504</v>
      </c>
      <c r="E29" s="88" t="s">
        <v>91</v>
      </c>
      <c r="F29" s="89" t="s">
        <v>92</v>
      </c>
      <c r="G29" s="117"/>
      <c r="H29" s="117">
        <v>18373.5</v>
      </c>
      <c r="I29" s="53">
        <f t="shared" si="0"/>
        <v>1018035.9669999921</v>
      </c>
    </row>
    <row r="30" spans="3:9" s="30" customFormat="1" ht="28.5" x14ac:dyDescent="0.2">
      <c r="C30" s="86"/>
      <c r="D30" s="87">
        <v>44504</v>
      </c>
      <c r="E30" s="91" t="s">
        <v>93</v>
      </c>
      <c r="F30" s="89" t="s">
        <v>16</v>
      </c>
      <c r="G30" s="117"/>
      <c r="H30" s="117">
        <v>4704.5</v>
      </c>
      <c r="I30" s="53">
        <f t="shared" si="0"/>
        <v>1013331.4669999921</v>
      </c>
    </row>
    <row r="31" spans="3:9" s="30" customFormat="1" ht="28.5" x14ac:dyDescent="0.2">
      <c r="C31" s="86"/>
      <c r="D31" s="87">
        <v>44504</v>
      </c>
      <c r="E31" s="91" t="s">
        <v>93</v>
      </c>
      <c r="F31" s="89" t="s">
        <v>94</v>
      </c>
      <c r="G31" s="117"/>
      <c r="H31" s="117">
        <v>18373.5</v>
      </c>
      <c r="I31" s="53">
        <f t="shared" si="0"/>
        <v>994957.96699999215</v>
      </c>
    </row>
    <row r="32" spans="3:9" s="30" customFormat="1" ht="28.5" x14ac:dyDescent="0.2">
      <c r="C32" s="86"/>
      <c r="D32" s="87">
        <v>44504</v>
      </c>
      <c r="E32" s="88" t="s">
        <v>95</v>
      </c>
      <c r="F32" s="89" t="s">
        <v>16</v>
      </c>
      <c r="G32" s="117"/>
      <c r="H32" s="117">
        <v>4704.5</v>
      </c>
      <c r="I32" s="53">
        <f t="shared" si="0"/>
        <v>990253.46699999215</v>
      </c>
    </row>
    <row r="33" spans="3:9" s="30" customFormat="1" ht="28.5" x14ac:dyDescent="0.2">
      <c r="C33" s="86"/>
      <c r="D33" s="87">
        <v>44504</v>
      </c>
      <c r="E33" s="91" t="s">
        <v>95</v>
      </c>
      <c r="F33" s="89" t="s">
        <v>96</v>
      </c>
      <c r="G33" s="117"/>
      <c r="H33" s="117">
        <v>18373.5</v>
      </c>
      <c r="I33" s="53">
        <f t="shared" si="0"/>
        <v>971879.96699999215</v>
      </c>
    </row>
    <row r="34" spans="3:9" s="30" customFormat="1" ht="28.5" x14ac:dyDescent="0.2">
      <c r="C34" s="86"/>
      <c r="D34" s="87">
        <v>44504</v>
      </c>
      <c r="E34" s="88" t="s">
        <v>97</v>
      </c>
      <c r="F34" s="89" t="s">
        <v>16</v>
      </c>
      <c r="G34" s="117"/>
      <c r="H34" s="117">
        <v>4704.5</v>
      </c>
      <c r="I34" s="53">
        <f t="shared" si="0"/>
        <v>967175.46699999215</v>
      </c>
    </row>
    <row r="35" spans="3:9" s="30" customFormat="1" ht="28.5" x14ac:dyDescent="0.2">
      <c r="C35" s="86"/>
      <c r="D35" s="87">
        <v>44504</v>
      </c>
      <c r="E35" s="91" t="s">
        <v>97</v>
      </c>
      <c r="F35" s="89" t="s">
        <v>98</v>
      </c>
      <c r="G35" s="117"/>
      <c r="H35" s="117">
        <v>18373.5</v>
      </c>
      <c r="I35" s="53">
        <f t="shared" si="0"/>
        <v>948801.96699999215</v>
      </c>
    </row>
    <row r="36" spans="3:9" s="30" customFormat="1" ht="28.5" x14ac:dyDescent="0.2">
      <c r="C36" s="86"/>
      <c r="D36" s="87">
        <v>44504</v>
      </c>
      <c r="E36" s="88" t="s">
        <v>99</v>
      </c>
      <c r="F36" s="89" t="s">
        <v>16</v>
      </c>
      <c r="G36" s="117"/>
      <c r="H36" s="117">
        <v>4704.5</v>
      </c>
      <c r="I36" s="53">
        <f t="shared" si="0"/>
        <v>944097.46699999215</v>
      </c>
    </row>
    <row r="37" spans="3:9" s="30" customFormat="1" ht="42.75" x14ac:dyDescent="0.2">
      <c r="C37" s="86"/>
      <c r="D37" s="87">
        <v>44504</v>
      </c>
      <c r="E37" s="91" t="s">
        <v>99</v>
      </c>
      <c r="F37" s="89" t="s">
        <v>101</v>
      </c>
      <c r="G37" s="117"/>
      <c r="H37" s="117">
        <v>18373.5</v>
      </c>
      <c r="I37" s="53">
        <f t="shared" si="0"/>
        <v>925723.96699999215</v>
      </c>
    </row>
    <row r="38" spans="3:9" s="30" customFormat="1" ht="28.5" x14ac:dyDescent="0.2">
      <c r="C38" s="86"/>
      <c r="D38" s="87">
        <v>44504</v>
      </c>
      <c r="E38" s="88" t="s">
        <v>100</v>
      </c>
      <c r="F38" s="89" t="s">
        <v>16</v>
      </c>
      <c r="G38" s="117"/>
      <c r="H38" s="117">
        <v>4704.5</v>
      </c>
      <c r="I38" s="53">
        <f t="shared" si="0"/>
        <v>921019.46699999215</v>
      </c>
    </row>
    <row r="39" spans="3:9" s="30" customFormat="1" ht="42.75" x14ac:dyDescent="0.2">
      <c r="C39" s="86"/>
      <c r="D39" s="87">
        <v>44504</v>
      </c>
      <c r="E39" s="91" t="s">
        <v>100</v>
      </c>
      <c r="F39" s="89" t="s">
        <v>102</v>
      </c>
      <c r="G39" s="117"/>
      <c r="H39" s="90">
        <v>18373.5</v>
      </c>
      <c r="I39" s="53">
        <f t="shared" si="0"/>
        <v>902645.96699999215</v>
      </c>
    </row>
    <row r="40" spans="3:9" s="30" customFormat="1" ht="28.5" x14ac:dyDescent="0.2">
      <c r="C40" s="86"/>
      <c r="D40" s="87">
        <v>44505</v>
      </c>
      <c r="E40" s="88"/>
      <c r="F40" s="89" t="s">
        <v>23</v>
      </c>
      <c r="G40" s="117">
        <v>5887426.4400000004</v>
      </c>
      <c r="H40" s="90"/>
      <c r="I40" s="53">
        <f t="shared" si="0"/>
        <v>6790072.4069999922</v>
      </c>
    </row>
    <row r="41" spans="3:9" s="30" customFormat="1" ht="28.5" x14ac:dyDescent="0.2">
      <c r="C41" s="86"/>
      <c r="D41" s="87">
        <v>44505</v>
      </c>
      <c r="E41" s="91" t="s">
        <v>103</v>
      </c>
      <c r="F41" s="89" t="s">
        <v>16</v>
      </c>
      <c r="G41" s="117"/>
      <c r="H41" s="90">
        <v>287252.24</v>
      </c>
      <c r="I41" s="53">
        <f t="shared" si="0"/>
        <v>6502820.166999992</v>
      </c>
    </row>
    <row r="42" spans="3:9" s="30" customFormat="1" ht="16.5" x14ac:dyDescent="0.2">
      <c r="C42" s="86"/>
      <c r="D42" s="87">
        <v>44505</v>
      </c>
      <c r="E42" s="88" t="s">
        <v>103</v>
      </c>
      <c r="F42" s="89" t="s">
        <v>104</v>
      </c>
      <c r="G42" s="117"/>
      <c r="H42" s="90">
        <v>5461706.2000000002</v>
      </c>
      <c r="I42" s="53">
        <f t="shared" si="0"/>
        <v>1041113.9669999918</v>
      </c>
    </row>
    <row r="43" spans="3:9" s="30" customFormat="1" ht="28.5" x14ac:dyDescent="0.2">
      <c r="C43" s="86"/>
      <c r="D43" s="87">
        <v>44505</v>
      </c>
      <c r="E43" s="91" t="s">
        <v>105</v>
      </c>
      <c r="F43" s="89" t="s">
        <v>16</v>
      </c>
      <c r="G43" s="117"/>
      <c r="H43" s="90">
        <v>21223.16</v>
      </c>
      <c r="I43" s="53">
        <f t="shared" si="0"/>
        <v>1019890.8069999918</v>
      </c>
    </row>
    <row r="44" spans="3:9" s="30" customFormat="1" ht="16.5" x14ac:dyDescent="0.2">
      <c r="C44" s="86"/>
      <c r="D44" s="87">
        <v>44505</v>
      </c>
      <c r="E44" s="91" t="s">
        <v>105</v>
      </c>
      <c r="F44" s="89" t="s">
        <v>106</v>
      </c>
      <c r="G44" s="117"/>
      <c r="H44" s="90">
        <v>449478.23</v>
      </c>
      <c r="I44" s="53">
        <f t="shared" si="0"/>
        <v>570412.57699999178</v>
      </c>
    </row>
    <row r="45" spans="3:9" s="30" customFormat="1" ht="28.5" x14ac:dyDescent="0.2">
      <c r="C45" s="86"/>
      <c r="D45" s="87">
        <v>44505</v>
      </c>
      <c r="E45" s="91" t="s">
        <v>107</v>
      </c>
      <c r="F45" s="89" t="s">
        <v>16</v>
      </c>
      <c r="G45" s="117"/>
      <c r="H45" s="90">
        <v>6727.5</v>
      </c>
      <c r="I45" s="53">
        <f t="shared" si="0"/>
        <v>563685.07699999178</v>
      </c>
    </row>
    <row r="46" spans="3:9" s="30" customFormat="1" ht="16.5" x14ac:dyDescent="0.2">
      <c r="C46" s="86"/>
      <c r="D46" s="87">
        <v>44505</v>
      </c>
      <c r="E46" s="91" t="s">
        <v>107</v>
      </c>
      <c r="F46" s="89" t="s">
        <v>108</v>
      </c>
      <c r="G46" s="117"/>
      <c r="H46" s="90">
        <v>152041.5</v>
      </c>
      <c r="I46" s="53">
        <f t="shared" si="0"/>
        <v>411643.57699999178</v>
      </c>
    </row>
    <row r="47" spans="3:9" s="30" customFormat="1" ht="28.5" x14ac:dyDescent="0.2">
      <c r="C47" s="86"/>
      <c r="D47" s="87">
        <v>44505</v>
      </c>
      <c r="E47" s="91" t="s">
        <v>109</v>
      </c>
      <c r="F47" s="89" t="s">
        <v>16</v>
      </c>
      <c r="G47" s="117"/>
      <c r="H47" s="90">
        <v>4500</v>
      </c>
      <c r="I47" s="53">
        <f t="shared" si="0"/>
        <v>407143.57699999178</v>
      </c>
    </row>
    <row r="48" spans="3:9" s="30" customFormat="1" ht="16.5" x14ac:dyDescent="0.2">
      <c r="C48" s="86"/>
      <c r="D48" s="87">
        <v>44505</v>
      </c>
      <c r="E48" s="91" t="s">
        <v>109</v>
      </c>
      <c r="F48" s="89" t="s">
        <v>110</v>
      </c>
      <c r="G48" s="117"/>
      <c r="H48" s="90">
        <v>101700</v>
      </c>
      <c r="I48" s="53">
        <f t="shared" si="0"/>
        <v>305443.57699999178</v>
      </c>
    </row>
    <row r="49" spans="3:9" s="30" customFormat="1" ht="28.5" x14ac:dyDescent="0.2">
      <c r="C49" s="86"/>
      <c r="D49" s="87">
        <v>44505</v>
      </c>
      <c r="E49" s="91" t="s">
        <v>111</v>
      </c>
      <c r="F49" s="89" t="s">
        <v>16</v>
      </c>
      <c r="G49" s="117"/>
      <c r="H49" s="90">
        <v>4819.96</v>
      </c>
      <c r="I49" s="53">
        <f t="shared" si="0"/>
        <v>300623.61699999176</v>
      </c>
    </row>
    <row r="50" spans="3:9" s="30" customFormat="1" ht="16.5" x14ac:dyDescent="0.2">
      <c r="C50" s="86"/>
      <c r="D50" s="87">
        <v>44505</v>
      </c>
      <c r="E50" s="91" t="s">
        <v>111</v>
      </c>
      <c r="F50" s="89" t="s">
        <v>112</v>
      </c>
      <c r="G50" s="117"/>
      <c r="H50" s="90">
        <v>91579.34</v>
      </c>
      <c r="I50" s="53">
        <f t="shared" si="0"/>
        <v>209044.27699999177</v>
      </c>
    </row>
    <row r="51" spans="3:9" s="30" customFormat="1" ht="28.5" x14ac:dyDescent="0.2">
      <c r="C51" s="86"/>
      <c r="D51" s="87">
        <v>44508</v>
      </c>
      <c r="E51" s="91"/>
      <c r="F51" s="89" t="s">
        <v>23</v>
      </c>
      <c r="G51" s="117">
        <v>1361473.61</v>
      </c>
      <c r="H51" s="90"/>
      <c r="I51" s="53">
        <f t="shared" si="0"/>
        <v>1570517.886999992</v>
      </c>
    </row>
    <row r="52" spans="3:9" s="30" customFormat="1" ht="28.5" x14ac:dyDescent="0.2">
      <c r="C52" s="86"/>
      <c r="D52" s="87">
        <v>44508</v>
      </c>
      <c r="E52" s="91" t="s">
        <v>113</v>
      </c>
      <c r="F52" s="89" t="s">
        <v>16</v>
      </c>
      <c r="G52" s="117">
        <v>0</v>
      </c>
      <c r="H52" s="90">
        <v>12127.5</v>
      </c>
      <c r="I52" s="53">
        <f t="shared" si="0"/>
        <v>1558390.386999992</v>
      </c>
    </row>
    <row r="53" spans="3:9" s="30" customFormat="1" ht="16.5" x14ac:dyDescent="0.2">
      <c r="C53" s="86"/>
      <c r="D53" s="87">
        <v>44508</v>
      </c>
      <c r="E53" s="91" t="s">
        <v>113</v>
      </c>
      <c r="F53" s="89" t="s">
        <v>114</v>
      </c>
      <c r="G53" s="117">
        <v>0</v>
      </c>
      <c r="H53" s="90">
        <v>274081.5</v>
      </c>
      <c r="I53" s="53">
        <f t="shared" si="0"/>
        <v>1284308.886999992</v>
      </c>
    </row>
    <row r="54" spans="3:9" s="30" customFormat="1" ht="28.5" x14ac:dyDescent="0.2">
      <c r="C54" s="86"/>
      <c r="D54" s="87">
        <v>44508</v>
      </c>
      <c r="E54" s="91" t="s">
        <v>115</v>
      </c>
      <c r="F54" s="89" t="s">
        <v>16</v>
      </c>
      <c r="G54" s="117">
        <v>0</v>
      </c>
      <c r="H54" s="90">
        <v>21150</v>
      </c>
      <c r="I54" s="53">
        <f t="shared" si="0"/>
        <v>1263158.886999992</v>
      </c>
    </row>
    <row r="55" spans="3:9" s="30" customFormat="1" ht="16.5" x14ac:dyDescent="0.2">
      <c r="C55" s="86"/>
      <c r="D55" s="87">
        <v>44508</v>
      </c>
      <c r="E55" s="91" t="s">
        <v>115</v>
      </c>
      <c r="F55" s="89" t="s">
        <v>116</v>
      </c>
      <c r="G55" s="117">
        <v>0</v>
      </c>
      <c r="H55" s="90">
        <v>401850</v>
      </c>
      <c r="I55" s="53">
        <f t="shared" si="0"/>
        <v>861308.88699999196</v>
      </c>
    </row>
    <row r="56" spans="3:9" s="30" customFormat="1" ht="28.5" x14ac:dyDescent="0.2">
      <c r="C56" s="86"/>
      <c r="D56" s="87">
        <v>44508</v>
      </c>
      <c r="E56" s="91" t="s">
        <v>117</v>
      </c>
      <c r="F56" s="89" t="s">
        <v>16</v>
      </c>
      <c r="G56" s="117">
        <v>0</v>
      </c>
      <c r="H56" s="90">
        <v>11741.99</v>
      </c>
      <c r="I56" s="53">
        <f t="shared" si="0"/>
        <v>849566.89699999196</v>
      </c>
    </row>
    <row r="57" spans="3:9" s="30" customFormat="1" ht="16.5" x14ac:dyDescent="0.2">
      <c r="C57" s="86"/>
      <c r="D57" s="87">
        <v>44508</v>
      </c>
      <c r="E57" s="91" t="s">
        <v>117</v>
      </c>
      <c r="F57" s="89" t="s">
        <v>118</v>
      </c>
      <c r="G57" s="117">
        <v>0</v>
      </c>
      <c r="H57" s="90">
        <v>232782.74</v>
      </c>
      <c r="I57" s="53">
        <f t="shared" si="0"/>
        <v>616784.15699999197</v>
      </c>
    </row>
    <row r="58" spans="3:9" s="30" customFormat="1" ht="28.5" x14ac:dyDescent="0.2">
      <c r="C58" s="86"/>
      <c r="D58" s="87">
        <v>44508</v>
      </c>
      <c r="E58" s="91" t="s">
        <v>119</v>
      </c>
      <c r="F58" s="89" t="s">
        <v>16</v>
      </c>
      <c r="G58" s="117">
        <v>0</v>
      </c>
      <c r="H58" s="90">
        <v>3279</v>
      </c>
      <c r="I58" s="53">
        <f t="shared" si="0"/>
        <v>613505.15699999197</v>
      </c>
    </row>
    <row r="59" spans="3:9" s="30" customFormat="1" ht="16.5" x14ac:dyDescent="0.2">
      <c r="C59" s="86"/>
      <c r="D59" s="87">
        <v>44508</v>
      </c>
      <c r="E59" s="91" t="s">
        <v>119</v>
      </c>
      <c r="F59" s="89" t="s">
        <v>120</v>
      </c>
      <c r="G59" s="117">
        <v>0</v>
      </c>
      <c r="H59" s="90">
        <v>74105.399999999994</v>
      </c>
      <c r="I59" s="53">
        <f t="shared" si="0"/>
        <v>539399.75699999195</v>
      </c>
    </row>
    <row r="60" spans="3:9" s="30" customFormat="1" ht="28.5" x14ac:dyDescent="0.2">
      <c r="C60" s="86"/>
      <c r="D60" s="87">
        <v>44510</v>
      </c>
      <c r="E60" s="91"/>
      <c r="F60" s="89" t="s">
        <v>23</v>
      </c>
      <c r="G60" s="117">
        <v>1586552.7</v>
      </c>
      <c r="H60" s="90"/>
      <c r="I60" s="53">
        <f t="shared" si="0"/>
        <v>2125952.456999992</v>
      </c>
    </row>
    <row r="61" spans="3:9" s="30" customFormat="1" ht="28.5" x14ac:dyDescent="0.2">
      <c r="C61" s="86"/>
      <c r="D61" s="87">
        <v>44511</v>
      </c>
      <c r="E61" s="91"/>
      <c r="F61" s="89" t="s">
        <v>23</v>
      </c>
      <c r="G61" s="117">
        <v>159772</v>
      </c>
      <c r="H61" s="90"/>
      <c r="I61" s="53">
        <f t="shared" si="0"/>
        <v>2285724.456999992</v>
      </c>
    </row>
    <row r="62" spans="3:9" s="30" customFormat="1" ht="28.5" x14ac:dyDescent="0.2">
      <c r="C62" s="86"/>
      <c r="D62" s="87">
        <v>44515</v>
      </c>
      <c r="E62" s="91"/>
      <c r="F62" s="89" t="s">
        <v>23</v>
      </c>
      <c r="G62" s="117">
        <v>923278.02</v>
      </c>
      <c r="H62" s="90"/>
      <c r="I62" s="53">
        <f t="shared" si="0"/>
        <v>3209002.476999992</v>
      </c>
    </row>
    <row r="63" spans="3:9" s="30" customFormat="1" ht="28.5" x14ac:dyDescent="0.2">
      <c r="C63" s="86"/>
      <c r="D63" s="87">
        <v>44515</v>
      </c>
      <c r="E63" s="91" t="s">
        <v>121</v>
      </c>
      <c r="F63" s="89" t="s">
        <v>16</v>
      </c>
      <c r="G63" s="117">
        <v>0</v>
      </c>
      <c r="H63" s="90">
        <v>9295.1200000000008</v>
      </c>
      <c r="I63" s="53">
        <f t="shared" si="0"/>
        <v>3199707.3569999919</v>
      </c>
    </row>
    <row r="64" spans="3:9" s="30" customFormat="1" ht="42.75" x14ac:dyDescent="0.2">
      <c r="C64" s="86"/>
      <c r="D64" s="87">
        <v>44515</v>
      </c>
      <c r="E64" s="91" t="s">
        <v>121</v>
      </c>
      <c r="F64" s="89" t="s">
        <v>123</v>
      </c>
      <c r="G64" s="117"/>
      <c r="H64" s="90">
        <v>10038.737999999999</v>
      </c>
      <c r="I64" s="53">
        <f t="shared" si="0"/>
        <v>3189668.618999992</v>
      </c>
    </row>
    <row r="65" spans="3:9" s="30" customFormat="1" ht="16.5" x14ac:dyDescent="0.2">
      <c r="C65" s="86"/>
      <c r="D65" s="87">
        <v>44515</v>
      </c>
      <c r="E65" s="91" t="s">
        <v>121</v>
      </c>
      <c r="F65" s="89" t="s">
        <v>124</v>
      </c>
      <c r="G65" s="117"/>
      <c r="H65" s="90">
        <v>200031.17</v>
      </c>
      <c r="I65" s="53">
        <f t="shared" si="0"/>
        <v>2989637.4489999921</v>
      </c>
    </row>
    <row r="66" spans="3:9" s="30" customFormat="1" ht="28.5" x14ac:dyDescent="0.2">
      <c r="C66" s="86"/>
      <c r="D66" s="87">
        <v>44515</v>
      </c>
      <c r="E66" s="91" t="s">
        <v>122</v>
      </c>
      <c r="F66" s="89" t="s">
        <v>16</v>
      </c>
      <c r="G66" s="117">
        <v>0</v>
      </c>
      <c r="H66" s="90">
        <v>570</v>
      </c>
      <c r="I66" s="53">
        <f t="shared" si="0"/>
        <v>2989067.4489999921</v>
      </c>
    </row>
    <row r="67" spans="3:9" s="30" customFormat="1" ht="16.5" x14ac:dyDescent="0.2">
      <c r="C67" s="86"/>
      <c r="D67" s="87">
        <v>44515</v>
      </c>
      <c r="E67" s="91" t="s">
        <v>122</v>
      </c>
      <c r="F67" s="89" t="s">
        <v>125</v>
      </c>
      <c r="G67" s="117"/>
      <c r="H67" s="90">
        <v>12882</v>
      </c>
      <c r="I67" s="53">
        <f t="shared" si="0"/>
        <v>2976185.4489999921</v>
      </c>
    </row>
    <row r="68" spans="3:9" s="30" customFormat="1" ht="28.5" x14ac:dyDescent="0.2">
      <c r="C68" s="86"/>
      <c r="D68" s="87">
        <v>44515</v>
      </c>
      <c r="E68" s="91" t="s">
        <v>126</v>
      </c>
      <c r="F68" s="89" t="s">
        <v>16</v>
      </c>
      <c r="G68" s="117">
        <v>0</v>
      </c>
      <c r="H68" s="90">
        <v>95392.5</v>
      </c>
      <c r="I68" s="53">
        <f t="shared" si="0"/>
        <v>2880792.9489999921</v>
      </c>
    </row>
    <row r="69" spans="3:9" s="30" customFormat="1" ht="28.5" x14ac:dyDescent="0.2">
      <c r="C69" s="86"/>
      <c r="D69" s="87">
        <v>44515</v>
      </c>
      <c r="E69" s="91" t="s">
        <v>126</v>
      </c>
      <c r="F69" s="89" t="s">
        <v>127</v>
      </c>
      <c r="G69" s="114"/>
      <c r="H69" s="90">
        <v>394012.5</v>
      </c>
      <c r="I69" s="53">
        <f t="shared" si="0"/>
        <v>2486780.4489999921</v>
      </c>
    </row>
    <row r="70" spans="3:9" s="30" customFormat="1" ht="28.5" x14ac:dyDescent="0.2">
      <c r="C70" s="86"/>
      <c r="D70" s="87">
        <v>44516</v>
      </c>
      <c r="E70" s="91"/>
      <c r="F70" s="89" t="s">
        <v>23</v>
      </c>
      <c r="G70" s="117">
        <v>397807.5</v>
      </c>
      <c r="H70" s="90"/>
      <c r="I70" s="53">
        <f t="shared" si="0"/>
        <v>2884587.9489999921</v>
      </c>
    </row>
    <row r="71" spans="3:9" s="30" customFormat="1" ht="28.5" x14ac:dyDescent="0.2">
      <c r="C71" s="86"/>
      <c r="D71" s="87">
        <v>44518</v>
      </c>
      <c r="E71" s="91"/>
      <c r="F71" s="89" t="s">
        <v>23</v>
      </c>
      <c r="G71" s="117">
        <v>13200704.119999999</v>
      </c>
      <c r="H71" s="90"/>
      <c r="I71" s="53">
        <f t="shared" si="0"/>
        <v>16085292.068999991</v>
      </c>
    </row>
    <row r="72" spans="3:9" s="30" customFormat="1" ht="28.5" x14ac:dyDescent="0.2">
      <c r="C72" s="86"/>
      <c r="D72" s="87">
        <v>44519</v>
      </c>
      <c r="E72" s="91"/>
      <c r="F72" s="89" t="s">
        <v>23</v>
      </c>
      <c r="G72" s="117">
        <v>2434535.0959999999</v>
      </c>
      <c r="H72" s="90"/>
      <c r="I72" s="53">
        <f t="shared" si="0"/>
        <v>18519827.164999992</v>
      </c>
    </row>
    <row r="73" spans="3:9" s="30" customFormat="1" ht="28.5" x14ac:dyDescent="0.2">
      <c r="C73" s="86"/>
      <c r="D73" s="87">
        <v>44522</v>
      </c>
      <c r="E73" s="91"/>
      <c r="F73" s="89" t="s">
        <v>23</v>
      </c>
      <c r="G73" s="117">
        <v>48728.36</v>
      </c>
      <c r="H73" s="90"/>
      <c r="I73" s="53">
        <f t="shared" si="0"/>
        <v>18568555.524999991</v>
      </c>
    </row>
    <row r="74" spans="3:9" s="30" customFormat="1" ht="28.5" x14ac:dyDescent="0.2">
      <c r="C74" s="86"/>
      <c r="D74" s="87" t="s">
        <v>128</v>
      </c>
      <c r="E74" s="91" t="s">
        <v>129</v>
      </c>
      <c r="F74" s="89" t="s">
        <v>16</v>
      </c>
      <c r="G74" s="117"/>
      <c r="H74" s="90">
        <v>10896</v>
      </c>
      <c r="I74" s="53">
        <f t="shared" si="0"/>
        <v>18557659.524999991</v>
      </c>
    </row>
    <row r="75" spans="3:9" s="30" customFormat="1" ht="16.5" x14ac:dyDescent="0.2">
      <c r="C75" s="86"/>
      <c r="D75" s="87">
        <v>44522</v>
      </c>
      <c r="E75" s="91" t="s">
        <v>129</v>
      </c>
      <c r="F75" s="89" t="s">
        <v>130</v>
      </c>
      <c r="G75" s="117"/>
      <c r="H75" s="90">
        <v>246249.60000000001</v>
      </c>
      <c r="I75" s="53">
        <f t="shared" si="0"/>
        <v>18311409.92499999</v>
      </c>
    </row>
    <row r="76" spans="3:9" s="30" customFormat="1" ht="28.5" x14ac:dyDescent="0.2">
      <c r="C76" s="86"/>
      <c r="D76" s="87">
        <v>44522</v>
      </c>
      <c r="E76" s="91" t="s">
        <v>131</v>
      </c>
      <c r="F76" s="89" t="s">
        <v>132</v>
      </c>
      <c r="G76" s="117"/>
      <c r="H76" s="90">
        <v>116463.97</v>
      </c>
      <c r="I76" s="53">
        <f t="shared" si="0"/>
        <v>18194945.954999991</v>
      </c>
    </row>
    <row r="77" spans="3:9" s="30" customFormat="1" ht="28.5" x14ac:dyDescent="0.2">
      <c r="C77" s="86"/>
      <c r="D77" s="87">
        <v>44522</v>
      </c>
      <c r="E77" s="91" t="s">
        <v>133</v>
      </c>
      <c r="F77" s="89" t="s">
        <v>16</v>
      </c>
      <c r="G77" s="117">
        <v>0</v>
      </c>
      <c r="H77" s="90">
        <v>406398.68</v>
      </c>
      <c r="I77" s="53">
        <f t="shared" si="0"/>
        <v>17788547.274999991</v>
      </c>
    </row>
    <row r="78" spans="3:9" s="30" customFormat="1" ht="42.75" x14ac:dyDescent="0.2">
      <c r="C78" s="86"/>
      <c r="D78" s="87">
        <v>44522</v>
      </c>
      <c r="E78" s="91" t="s">
        <v>133</v>
      </c>
      <c r="F78" s="89" t="s">
        <v>134</v>
      </c>
      <c r="G78" s="117">
        <v>0</v>
      </c>
      <c r="H78" s="90">
        <v>15562429.42</v>
      </c>
      <c r="I78" s="53">
        <f t="shared" si="0"/>
        <v>2226117.8549999911</v>
      </c>
    </row>
    <row r="79" spans="3:9" s="30" customFormat="1" ht="28.5" x14ac:dyDescent="0.2">
      <c r="C79" s="86"/>
      <c r="D79" s="87">
        <v>44522</v>
      </c>
      <c r="E79" s="91"/>
      <c r="F79" s="89" t="s">
        <v>23</v>
      </c>
      <c r="G79" s="117">
        <v>1268299.3799999999</v>
      </c>
      <c r="H79" s="90"/>
      <c r="I79" s="53">
        <f t="shared" si="0"/>
        <v>3494417.234999991</v>
      </c>
    </row>
    <row r="80" spans="3:9" s="30" customFormat="1" ht="28.5" x14ac:dyDescent="0.2">
      <c r="C80" s="86"/>
      <c r="D80" s="87">
        <v>44523</v>
      </c>
      <c r="E80" s="91"/>
      <c r="F80" s="89" t="s">
        <v>23</v>
      </c>
      <c r="G80" s="117">
        <v>907780.12</v>
      </c>
      <c r="H80" s="90"/>
      <c r="I80" s="53">
        <f t="shared" si="0"/>
        <v>4402197.3549999911</v>
      </c>
    </row>
    <row r="81" spans="3:9" s="30" customFormat="1" ht="28.5" x14ac:dyDescent="0.2">
      <c r="C81" s="86"/>
      <c r="D81" s="87">
        <v>44524</v>
      </c>
      <c r="E81" s="91" t="s">
        <v>135</v>
      </c>
      <c r="F81" s="89" t="s">
        <v>16</v>
      </c>
      <c r="G81" s="117"/>
      <c r="H81" s="90">
        <v>5550</v>
      </c>
      <c r="I81" s="53">
        <f t="shared" si="0"/>
        <v>4396647.3549999911</v>
      </c>
    </row>
    <row r="82" spans="3:9" s="30" customFormat="1" ht="28.5" x14ac:dyDescent="0.2">
      <c r="C82" s="86"/>
      <c r="D82" s="87">
        <v>44524</v>
      </c>
      <c r="E82" s="91" t="s">
        <v>135</v>
      </c>
      <c r="F82" s="89" t="s">
        <v>136</v>
      </c>
      <c r="G82" s="117"/>
      <c r="H82" s="90">
        <v>125430</v>
      </c>
      <c r="I82" s="53">
        <f t="shared" si="0"/>
        <v>4271217.3549999911</v>
      </c>
    </row>
    <row r="83" spans="3:9" s="30" customFormat="1" ht="28.5" x14ac:dyDescent="0.2">
      <c r="C83" s="86"/>
      <c r="D83" s="87">
        <v>44524</v>
      </c>
      <c r="E83" s="91" t="s">
        <v>137</v>
      </c>
      <c r="F83" s="89" t="s">
        <v>16</v>
      </c>
      <c r="G83" s="117"/>
      <c r="H83" s="90">
        <v>15976.95</v>
      </c>
      <c r="I83" s="53">
        <f t="shared" ref="I83:I131" si="1">I82+G83-H83</f>
        <v>4255240.4049999909</v>
      </c>
    </row>
    <row r="84" spans="3:9" s="30" customFormat="1" ht="16.5" x14ac:dyDescent="0.2">
      <c r="C84" s="86"/>
      <c r="D84" s="87">
        <v>44524</v>
      </c>
      <c r="E84" s="91" t="s">
        <v>137</v>
      </c>
      <c r="F84" s="89" t="s">
        <v>138</v>
      </c>
      <c r="G84" s="117"/>
      <c r="H84" s="90">
        <v>303562.05</v>
      </c>
      <c r="I84" s="53">
        <f t="shared" si="1"/>
        <v>3951678.3549999911</v>
      </c>
    </row>
    <row r="85" spans="3:9" s="30" customFormat="1" ht="28.5" x14ac:dyDescent="0.2">
      <c r="C85" s="86"/>
      <c r="D85" s="87">
        <v>44524</v>
      </c>
      <c r="E85" s="91" t="s">
        <v>139</v>
      </c>
      <c r="F85" s="89" t="s">
        <v>16</v>
      </c>
      <c r="G85" s="117"/>
      <c r="H85" s="90">
        <v>10608.77</v>
      </c>
      <c r="I85" s="53">
        <f t="shared" si="1"/>
        <v>3941069.5849999911</v>
      </c>
    </row>
    <row r="86" spans="3:9" s="30" customFormat="1" ht="16.5" x14ac:dyDescent="0.2">
      <c r="C86" s="86"/>
      <c r="D86" s="87">
        <v>44524</v>
      </c>
      <c r="E86" s="91" t="s">
        <v>139</v>
      </c>
      <c r="F86" s="89" t="s">
        <v>140</v>
      </c>
      <c r="G86" s="117"/>
      <c r="H86" s="90">
        <v>201566.63</v>
      </c>
      <c r="I86" s="53">
        <f t="shared" si="1"/>
        <v>3739502.9549999912</v>
      </c>
    </row>
    <row r="87" spans="3:9" s="30" customFormat="1" ht="28.5" x14ac:dyDescent="0.2">
      <c r="C87" s="86"/>
      <c r="D87" s="87">
        <v>44524</v>
      </c>
      <c r="E87" s="91" t="s">
        <v>141</v>
      </c>
      <c r="F87" s="89" t="s">
        <v>16</v>
      </c>
      <c r="G87" s="117"/>
      <c r="H87" s="90">
        <v>13081.5</v>
      </c>
      <c r="I87" s="53">
        <f t="shared" si="1"/>
        <v>3726421.4549999912</v>
      </c>
    </row>
    <row r="88" spans="3:9" s="30" customFormat="1" ht="16.5" x14ac:dyDescent="0.2">
      <c r="C88" s="86"/>
      <c r="D88" s="87">
        <v>44524</v>
      </c>
      <c r="E88" s="91" t="s">
        <v>141</v>
      </c>
      <c r="F88" s="89" t="s">
        <v>140</v>
      </c>
      <c r="G88" s="117"/>
      <c r="H88" s="90">
        <v>266231.7</v>
      </c>
      <c r="I88" s="53">
        <f t="shared" si="1"/>
        <v>3460189.754999991</v>
      </c>
    </row>
    <row r="89" spans="3:9" s="30" customFormat="1" ht="28.5" x14ac:dyDescent="0.2">
      <c r="C89" s="86"/>
      <c r="D89" s="87">
        <v>44524</v>
      </c>
      <c r="E89" s="91" t="s">
        <v>144</v>
      </c>
      <c r="F89" s="89" t="s">
        <v>16</v>
      </c>
      <c r="G89" s="117"/>
      <c r="H89" s="90">
        <v>9290.6</v>
      </c>
      <c r="I89" s="53">
        <f t="shared" si="1"/>
        <v>3450899.1549999909</v>
      </c>
    </row>
    <row r="90" spans="3:9" s="30" customFormat="1" ht="28.5" x14ac:dyDescent="0.2">
      <c r="C90" s="86"/>
      <c r="D90" s="87">
        <v>44524</v>
      </c>
      <c r="E90" s="91" t="s">
        <v>144</v>
      </c>
      <c r="F90" s="89" t="s">
        <v>143</v>
      </c>
      <c r="G90" s="117"/>
      <c r="H90" s="90">
        <v>185262.92</v>
      </c>
      <c r="I90" s="53">
        <f t="shared" si="1"/>
        <v>3265636.234999991</v>
      </c>
    </row>
    <row r="91" spans="3:9" s="30" customFormat="1" ht="28.5" x14ac:dyDescent="0.2">
      <c r="C91" s="86"/>
      <c r="D91" s="87">
        <v>44524</v>
      </c>
      <c r="E91" s="91" t="s">
        <v>142</v>
      </c>
      <c r="F91" s="89" t="s">
        <v>16</v>
      </c>
      <c r="G91" s="117"/>
      <c r="H91" s="90">
        <v>20137.72</v>
      </c>
      <c r="I91" s="53">
        <f t="shared" si="1"/>
        <v>3245498.5149999908</v>
      </c>
    </row>
    <row r="92" spans="3:9" s="30" customFormat="1" ht="16.5" x14ac:dyDescent="0.2">
      <c r="C92" s="86"/>
      <c r="D92" s="87">
        <v>44524</v>
      </c>
      <c r="E92" s="91" t="s">
        <v>142</v>
      </c>
      <c r="F92" s="89" t="s">
        <v>106</v>
      </c>
      <c r="G92" s="117"/>
      <c r="H92" s="90">
        <v>446623.68</v>
      </c>
      <c r="I92" s="53">
        <f t="shared" si="1"/>
        <v>2798874.8349999906</v>
      </c>
    </row>
    <row r="93" spans="3:9" s="30" customFormat="1" ht="28.5" x14ac:dyDescent="0.2">
      <c r="C93" s="86"/>
      <c r="D93" s="87">
        <v>44524</v>
      </c>
      <c r="E93" s="91" t="s">
        <v>145</v>
      </c>
      <c r="F93" s="89" t="s">
        <v>16</v>
      </c>
      <c r="G93" s="117"/>
      <c r="H93" s="90">
        <v>22490</v>
      </c>
      <c r="I93" s="53">
        <f t="shared" si="1"/>
        <v>2776384.8349999906</v>
      </c>
    </row>
    <row r="94" spans="3:9" s="30" customFormat="1" ht="16.5" x14ac:dyDescent="0.2">
      <c r="C94" s="86"/>
      <c r="D94" s="87">
        <v>44524</v>
      </c>
      <c r="E94" s="91" t="s">
        <v>145</v>
      </c>
      <c r="F94" s="89" t="s">
        <v>146</v>
      </c>
      <c r="G94" s="117"/>
      <c r="H94" s="90">
        <v>427310</v>
      </c>
      <c r="I94" s="53">
        <f t="shared" si="1"/>
        <v>2349074.8349999906</v>
      </c>
    </row>
    <row r="95" spans="3:9" s="30" customFormat="1" ht="28.5" x14ac:dyDescent="0.2">
      <c r="C95" s="86"/>
      <c r="D95" s="87">
        <v>44524</v>
      </c>
      <c r="E95" s="91" t="s">
        <v>147</v>
      </c>
      <c r="F95" s="89" t="s">
        <v>16</v>
      </c>
      <c r="G95" s="117"/>
      <c r="H95" s="90">
        <v>4901.5</v>
      </c>
      <c r="I95" s="53">
        <f t="shared" si="1"/>
        <v>2344173.3349999906</v>
      </c>
    </row>
    <row r="96" spans="3:9" s="30" customFormat="1" ht="42.75" x14ac:dyDescent="0.2">
      <c r="C96" s="86"/>
      <c r="D96" s="87">
        <v>44524</v>
      </c>
      <c r="E96" s="91" t="s">
        <v>147</v>
      </c>
      <c r="F96" s="89" t="s">
        <v>123</v>
      </c>
      <c r="G96" s="117"/>
      <c r="H96" s="90">
        <v>5293.62</v>
      </c>
      <c r="I96" s="53">
        <f t="shared" si="1"/>
        <v>2338879.7149999905</v>
      </c>
    </row>
    <row r="97" spans="3:9" s="30" customFormat="1" ht="28.5" x14ac:dyDescent="0.2">
      <c r="C97" s="86"/>
      <c r="D97" s="87">
        <v>44524</v>
      </c>
      <c r="E97" s="91" t="s">
        <v>147</v>
      </c>
      <c r="F97" s="89" t="s">
        <v>148</v>
      </c>
      <c r="G97" s="117"/>
      <c r="H97" s="90">
        <v>105480.28</v>
      </c>
      <c r="I97" s="53">
        <f t="shared" si="1"/>
        <v>2233399.4349999907</v>
      </c>
    </row>
    <row r="98" spans="3:9" s="30" customFormat="1" ht="28.5" x14ac:dyDescent="0.2">
      <c r="C98" s="86"/>
      <c r="D98" s="87">
        <v>44524</v>
      </c>
      <c r="E98" s="91" t="s">
        <v>149</v>
      </c>
      <c r="F98" s="89" t="s">
        <v>16</v>
      </c>
      <c r="G98" s="117"/>
      <c r="H98" s="90">
        <v>660.28</v>
      </c>
      <c r="I98" s="53">
        <f t="shared" si="1"/>
        <v>2232739.1549999909</v>
      </c>
    </row>
    <row r="99" spans="3:9" s="30" customFormat="1" ht="28.5" x14ac:dyDescent="0.2">
      <c r="C99" s="86"/>
      <c r="D99" s="87">
        <v>44524</v>
      </c>
      <c r="E99" s="91" t="s">
        <v>149</v>
      </c>
      <c r="F99" s="89" t="s">
        <v>150</v>
      </c>
      <c r="G99" s="117"/>
      <c r="H99" s="90">
        <v>12545.42</v>
      </c>
      <c r="I99" s="53">
        <f t="shared" si="1"/>
        <v>2220193.734999991</v>
      </c>
    </row>
    <row r="100" spans="3:9" s="30" customFormat="1" ht="28.5" x14ac:dyDescent="0.2">
      <c r="C100" s="86"/>
      <c r="D100" s="87">
        <v>44524</v>
      </c>
      <c r="E100" s="91" t="s">
        <v>151</v>
      </c>
      <c r="F100" s="89" t="s">
        <v>16</v>
      </c>
      <c r="G100" s="117"/>
      <c r="H100" s="90">
        <v>14022.9</v>
      </c>
      <c r="I100" s="53">
        <f t="shared" si="1"/>
        <v>2206170.8349999911</v>
      </c>
    </row>
    <row r="101" spans="3:9" s="30" customFormat="1" ht="16.5" x14ac:dyDescent="0.2">
      <c r="C101" s="86"/>
      <c r="D101" s="87">
        <v>44524</v>
      </c>
      <c r="E101" s="91" t="s">
        <v>151</v>
      </c>
      <c r="F101" s="89" t="s">
        <v>104</v>
      </c>
      <c r="G101" s="117"/>
      <c r="H101" s="90">
        <v>267884.21000000002</v>
      </c>
      <c r="I101" s="53">
        <f t="shared" si="1"/>
        <v>1938286.6249999912</v>
      </c>
    </row>
    <row r="102" spans="3:9" s="30" customFormat="1" ht="28.5" x14ac:dyDescent="0.2">
      <c r="C102" s="86"/>
      <c r="D102" s="87">
        <v>44524</v>
      </c>
      <c r="E102" s="91" t="s">
        <v>152</v>
      </c>
      <c r="F102" s="89" t="s">
        <v>16</v>
      </c>
      <c r="G102" s="117"/>
      <c r="H102" s="90">
        <v>4219.5</v>
      </c>
      <c r="I102" s="53">
        <f t="shared" si="1"/>
        <v>1934067.1249999912</v>
      </c>
    </row>
    <row r="103" spans="3:9" s="30" customFormat="1" ht="16.5" x14ac:dyDescent="0.2">
      <c r="C103" s="86"/>
      <c r="D103" s="87">
        <v>44524</v>
      </c>
      <c r="E103" s="91" t="s">
        <v>152</v>
      </c>
      <c r="F103" s="89" t="s">
        <v>153</v>
      </c>
      <c r="G103" s="117"/>
      <c r="H103" s="90">
        <v>95360.7</v>
      </c>
      <c r="I103" s="53">
        <f t="shared" si="1"/>
        <v>1838706.4249999912</v>
      </c>
    </row>
    <row r="104" spans="3:9" s="30" customFormat="1" ht="28.5" x14ac:dyDescent="0.2">
      <c r="C104" s="86"/>
      <c r="D104" s="87">
        <v>44525</v>
      </c>
      <c r="E104" s="91"/>
      <c r="F104" s="89" t="s">
        <v>23</v>
      </c>
      <c r="G104" s="117">
        <v>9664591.6300000008</v>
      </c>
      <c r="H104" s="90"/>
      <c r="I104" s="53">
        <f t="shared" si="1"/>
        <v>11503298.054999992</v>
      </c>
    </row>
    <row r="105" spans="3:9" s="30" customFormat="1" ht="28.5" x14ac:dyDescent="0.2">
      <c r="C105" s="86"/>
      <c r="D105" s="87">
        <v>44526</v>
      </c>
      <c r="E105" s="91" t="s">
        <v>154</v>
      </c>
      <c r="F105" s="89" t="s">
        <v>16</v>
      </c>
      <c r="G105" s="117"/>
      <c r="H105" s="90">
        <v>5950</v>
      </c>
      <c r="I105" s="53">
        <f t="shared" si="1"/>
        <v>11497348.054999992</v>
      </c>
    </row>
    <row r="106" spans="3:9" s="30" customFormat="1" ht="28.5" x14ac:dyDescent="0.2">
      <c r="C106" s="86"/>
      <c r="D106" s="87">
        <v>44526</v>
      </c>
      <c r="E106" s="91" t="s">
        <v>154</v>
      </c>
      <c r="F106" s="89" t="s">
        <v>155</v>
      </c>
      <c r="G106" s="117"/>
      <c r="H106" s="90">
        <v>134470</v>
      </c>
      <c r="I106" s="53">
        <f t="shared" si="1"/>
        <v>11362878.054999992</v>
      </c>
    </row>
    <row r="107" spans="3:9" s="30" customFormat="1" ht="28.5" x14ac:dyDescent="0.2">
      <c r="C107" s="86"/>
      <c r="D107" s="87">
        <v>44526</v>
      </c>
      <c r="E107" s="91" t="s">
        <v>156</v>
      </c>
      <c r="F107" s="89" t="s">
        <v>16</v>
      </c>
      <c r="G107" s="117"/>
      <c r="H107" s="90">
        <v>555</v>
      </c>
      <c r="I107" s="53">
        <f t="shared" si="1"/>
        <v>11362323.054999992</v>
      </c>
    </row>
    <row r="108" spans="3:9" s="30" customFormat="1" ht="16.5" x14ac:dyDescent="0.2">
      <c r="C108" s="86"/>
      <c r="D108" s="87">
        <v>44526</v>
      </c>
      <c r="E108" s="91" t="s">
        <v>156</v>
      </c>
      <c r="F108" s="89" t="s">
        <v>157</v>
      </c>
      <c r="G108" s="117"/>
      <c r="H108" s="90">
        <v>12543</v>
      </c>
      <c r="I108" s="53">
        <f t="shared" si="1"/>
        <v>11349780.054999992</v>
      </c>
    </row>
    <row r="109" spans="3:9" s="30" customFormat="1" ht="28.5" x14ac:dyDescent="0.2">
      <c r="C109" s="86"/>
      <c r="D109" s="87">
        <v>44526</v>
      </c>
      <c r="E109" s="91" t="s">
        <v>158</v>
      </c>
      <c r="F109" s="89" t="s">
        <v>16</v>
      </c>
      <c r="G109" s="117"/>
      <c r="H109" s="90">
        <v>686</v>
      </c>
      <c r="I109" s="53">
        <f t="shared" si="1"/>
        <v>11349094.054999992</v>
      </c>
    </row>
    <row r="110" spans="3:9" s="30" customFormat="1" ht="16.5" x14ac:dyDescent="0.2">
      <c r="C110" s="86"/>
      <c r="D110" s="87">
        <v>44526</v>
      </c>
      <c r="E110" s="91" t="s">
        <v>158</v>
      </c>
      <c r="F110" s="89" t="s">
        <v>159</v>
      </c>
      <c r="G110" s="117"/>
      <c r="H110" s="90">
        <v>15503.6</v>
      </c>
      <c r="I110" s="53">
        <f t="shared" si="1"/>
        <v>11333590.454999993</v>
      </c>
    </row>
    <row r="111" spans="3:9" s="30" customFormat="1" ht="28.5" x14ac:dyDescent="0.2">
      <c r="C111" s="86"/>
      <c r="D111" s="87">
        <v>44526</v>
      </c>
      <c r="E111" s="91" t="s">
        <v>160</v>
      </c>
      <c r="F111" s="89" t="s">
        <v>16</v>
      </c>
      <c r="G111" s="117"/>
      <c r="H111" s="90">
        <v>1200</v>
      </c>
      <c r="I111" s="53">
        <f t="shared" si="1"/>
        <v>11332390.454999993</v>
      </c>
    </row>
    <row r="112" spans="3:9" s="30" customFormat="1" ht="16.5" x14ac:dyDescent="0.2">
      <c r="C112" s="86"/>
      <c r="D112" s="87">
        <v>44526</v>
      </c>
      <c r="E112" s="91" t="s">
        <v>160</v>
      </c>
      <c r="F112" s="89" t="s">
        <v>161</v>
      </c>
      <c r="G112" s="117"/>
      <c r="H112" s="90">
        <v>22800</v>
      </c>
      <c r="I112" s="53">
        <f t="shared" si="1"/>
        <v>11309590.454999993</v>
      </c>
    </row>
    <row r="113" spans="3:9" s="30" customFormat="1" ht="28.5" x14ac:dyDescent="0.2">
      <c r="C113" s="86"/>
      <c r="D113" s="87">
        <v>44526</v>
      </c>
      <c r="E113" s="91" t="s">
        <v>162</v>
      </c>
      <c r="F113" s="89" t="s">
        <v>16</v>
      </c>
      <c r="G113" s="117"/>
      <c r="H113" s="90">
        <v>2500</v>
      </c>
      <c r="I113" s="53">
        <f t="shared" si="1"/>
        <v>11307090.454999993</v>
      </c>
    </row>
    <row r="114" spans="3:9" s="30" customFormat="1" ht="42.75" x14ac:dyDescent="0.2">
      <c r="C114" s="86"/>
      <c r="D114" s="87">
        <v>44526</v>
      </c>
      <c r="E114" s="91" t="s">
        <v>162</v>
      </c>
      <c r="F114" s="89" t="s">
        <v>123</v>
      </c>
      <c r="G114" s="117"/>
      <c r="H114" s="90">
        <v>2700</v>
      </c>
      <c r="I114" s="53">
        <f t="shared" si="1"/>
        <v>11304390.454999993</v>
      </c>
    </row>
    <row r="115" spans="3:9" s="30" customFormat="1" ht="16.5" x14ac:dyDescent="0.2">
      <c r="C115" s="86"/>
      <c r="D115" s="87">
        <v>44526</v>
      </c>
      <c r="E115" s="91" t="s">
        <v>162</v>
      </c>
      <c r="F115" s="89" t="s">
        <v>163</v>
      </c>
      <c r="G115" s="117"/>
      <c r="H115" s="90">
        <v>53800</v>
      </c>
      <c r="I115" s="53">
        <f t="shared" si="1"/>
        <v>11250590.454999993</v>
      </c>
    </row>
    <row r="116" spans="3:9" s="30" customFormat="1" ht="28.5" x14ac:dyDescent="0.2">
      <c r="C116" s="86"/>
      <c r="D116" s="87">
        <v>44526</v>
      </c>
      <c r="E116" s="91" t="s">
        <v>164</v>
      </c>
      <c r="F116" s="89" t="s">
        <v>16</v>
      </c>
      <c r="G116" s="117"/>
      <c r="H116" s="90">
        <v>1220</v>
      </c>
      <c r="I116" s="53">
        <f t="shared" si="1"/>
        <v>11249370.454999993</v>
      </c>
    </row>
    <row r="117" spans="3:9" s="30" customFormat="1" ht="42.75" x14ac:dyDescent="0.2">
      <c r="C117" s="86"/>
      <c r="D117" s="87"/>
      <c r="E117" s="112" t="s">
        <v>165</v>
      </c>
      <c r="F117" s="52" t="s">
        <v>123</v>
      </c>
      <c r="G117" s="117"/>
      <c r="H117" s="90">
        <v>1317.6</v>
      </c>
      <c r="I117" s="53">
        <f t="shared" si="1"/>
        <v>11248052.854999993</v>
      </c>
    </row>
    <row r="118" spans="3:9" s="30" customFormat="1" ht="16.5" x14ac:dyDescent="0.2">
      <c r="C118" s="86"/>
      <c r="D118" s="87">
        <v>44526</v>
      </c>
      <c r="E118" s="112" t="s">
        <v>164</v>
      </c>
      <c r="F118" s="52" t="s">
        <v>166</v>
      </c>
      <c r="G118" s="117"/>
      <c r="H118" s="90">
        <v>26254.400000000001</v>
      </c>
      <c r="I118" s="53">
        <f t="shared" si="1"/>
        <v>11221798.454999993</v>
      </c>
    </row>
    <row r="119" spans="3:9" s="30" customFormat="1" ht="28.5" x14ac:dyDescent="0.2">
      <c r="C119" s="86"/>
      <c r="D119" s="87">
        <v>44526</v>
      </c>
      <c r="E119" s="112" t="s">
        <v>165</v>
      </c>
      <c r="F119" s="52" t="s">
        <v>16</v>
      </c>
      <c r="G119" s="117"/>
      <c r="H119" s="90">
        <v>3980</v>
      </c>
      <c r="I119" s="53">
        <f t="shared" si="1"/>
        <v>11217818.454999993</v>
      </c>
    </row>
    <row r="120" spans="3:9" s="30" customFormat="1" ht="16.5" x14ac:dyDescent="0.2">
      <c r="C120" s="86"/>
      <c r="D120" s="87">
        <v>44526</v>
      </c>
      <c r="E120" s="112" t="s">
        <v>165</v>
      </c>
      <c r="F120" s="52" t="s">
        <v>167</v>
      </c>
      <c r="G120" s="117"/>
      <c r="H120" s="90">
        <v>75620</v>
      </c>
      <c r="I120" s="53">
        <f t="shared" si="1"/>
        <v>11142198.454999993</v>
      </c>
    </row>
    <row r="121" spans="3:9" s="30" customFormat="1" ht="28.5" x14ac:dyDescent="0.2">
      <c r="C121" s="86"/>
      <c r="D121" s="87">
        <v>44526</v>
      </c>
      <c r="E121" s="112" t="s">
        <v>168</v>
      </c>
      <c r="F121" s="52" t="s">
        <v>16</v>
      </c>
      <c r="G121" s="117"/>
      <c r="H121" s="90">
        <v>2976.9</v>
      </c>
      <c r="I121" s="53">
        <f t="shared" si="1"/>
        <v>11139221.554999992</v>
      </c>
    </row>
    <row r="122" spans="3:9" s="30" customFormat="1" ht="28.5" x14ac:dyDescent="0.2">
      <c r="C122" s="86"/>
      <c r="D122" s="87">
        <v>44526</v>
      </c>
      <c r="E122" s="112" t="s">
        <v>168</v>
      </c>
      <c r="F122" s="52" t="s">
        <v>155</v>
      </c>
      <c r="G122" s="117"/>
      <c r="H122" s="90">
        <v>67277.94</v>
      </c>
      <c r="I122" s="53">
        <f t="shared" si="1"/>
        <v>11071943.614999993</v>
      </c>
    </row>
    <row r="123" spans="3:9" s="30" customFormat="1" ht="28.5" x14ac:dyDescent="0.2">
      <c r="C123" s="86"/>
      <c r="D123" s="87">
        <v>44526</v>
      </c>
      <c r="E123" s="112" t="s">
        <v>169</v>
      </c>
      <c r="F123" s="52" t="s">
        <v>16</v>
      </c>
      <c r="G123" s="117"/>
      <c r="H123" s="90">
        <v>2385</v>
      </c>
      <c r="I123" s="53">
        <f t="shared" si="1"/>
        <v>11069558.614999993</v>
      </c>
    </row>
    <row r="124" spans="3:9" s="30" customFormat="1" ht="16.5" x14ac:dyDescent="0.2">
      <c r="C124" s="86"/>
      <c r="D124" s="87">
        <v>44526</v>
      </c>
      <c r="E124" s="112" t="s">
        <v>169</v>
      </c>
      <c r="F124" s="52" t="s">
        <v>170</v>
      </c>
      <c r="G124" s="117"/>
      <c r="H124" s="90">
        <v>45315</v>
      </c>
      <c r="I124" s="53">
        <f t="shared" si="1"/>
        <v>11024243.614999993</v>
      </c>
    </row>
    <row r="125" spans="3:9" s="30" customFormat="1" ht="28.5" x14ac:dyDescent="0.2">
      <c r="C125" s="86"/>
      <c r="D125" s="87">
        <v>44526</v>
      </c>
      <c r="E125" s="112" t="s">
        <v>171</v>
      </c>
      <c r="F125" s="52" t="s">
        <v>16</v>
      </c>
      <c r="G125" s="117"/>
      <c r="H125" s="90">
        <v>4725</v>
      </c>
      <c r="I125" s="53">
        <f t="shared" si="1"/>
        <v>11019518.614999993</v>
      </c>
    </row>
    <row r="126" spans="3:9" s="30" customFormat="1" ht="16.5" x14ac:dyDescent="0.2">
      <c r="C126" s="86"/>
      <c r="D126" s="87">
        <v>44526</v>
      </c>
      <c r="E126" s="112" t="s">
        <v>171</v>
      </c>
      <c r="F126" s="52" t="s">
        <v>172</v>
      </c>
      <c r="G126" s="117"/>
      <c r="H126" s="90">
        <v>89775</v>
      </c>
      <c r="I126" s="53">
        <f t="shared" si="1"/>
        <v>10929743.614999993</v>
      </c>
    </row>
    <row r="127" spans="3:9" s="30" customFormat="1" ht="28.5" x14ac:dyDescent="0.2">
      <c r="C127" s="86"/>
      <c r="D127" s="87">
        <v>44526</v>
      </c>
      <c r="E127" s="112" t="s">
        <v>173</v>
      </c>
      <c r="F127" s="52" t="s">
        <v>16</v>
      </c>
      <c r="G127" s="117"/>
      <c r="H127" s="90">
        <v>633.89</v>
      </c>
      <c r="I127" s="53">
        <f t="shared" si="1"/>
        <v>10929109.724999992</v>
      </c>
    </row>
    <row r="128" spans="3:9" s="30" customFormat="1" ht="16.5" x14ac:dyDescent="0.2">
      <c r="C128" s="86"/>
      <c r="D128" s="87">
        <v>44526</v>
      </c>
      <c r="E128" s="112" t="s">
        <v>173</v>
      </c>
      <c r="F128" s="52" t="s">
        <v>174</v>
      </c>
      <c r="G128" s="117"/>
      <c r="H128" s="90">
        <v>14326.11</v>
      </c>
      <c r="I128" s="53">
        <f t="shared" si="1"/>
        <v>10914783.614999993</v>
      </c>
    </row>
    <row r="129" spans="3:9" s="30" customFormat="1" ht="28.5" x14ac:dyDescent="0.2">
      <c r="C129" s="86"/>
      <c r="D129" s="87">
        <v>44526</v>
      </c>
      <c r="E129" s="112" t="s">
        <v>175</v>
      </c>
      <c r="F129" s="52" t="s">
        <v>16</v>
      </c>
      <c r="G129" s="117"/>
      <c r="H129" s="90">
        <v>19000</v>
      </c>
      <c r="I129" s="53">
        <f t="shared" si="1"/>
        <v>10895783.614999993</v>
      </c>
    </row>
    <row r="130" spans="3:9" s="30" customFormat="1" ht="16.5" x14ac:dyDescent="0.2">
      <c r="C130" s="86"/>
      <c r="D130" s="87">
        <v>44526</v>
      </c>
      <c r="E130" s="112" t="s">
        <v>175</v>
      </c>
      <c r="F130" s="52" t="s">
        <v>176</v>
      </c>
      <c r="G130" s="117"/>
      <c r="H130" s="90">
        <v>361000</v>
      </c>
      <c r="I130" s="53">
        <f t="shared" si="1"/>
        <v>10534783.614999993</v>
      </c>
    </row>
    <row r="131" spans="3:9" s="30" customFormat="1" ht="28.5" x14ac:dyDescent="0.2">
      <c r="C131" s="86"/>
      <c r="D131" s="87">
        <v>44526</v>
      </c>
      <c r="E131" s="112" t="s">
        <v>177</v>
      </c>
      <c r="F131" s="52" t="s">
        <v>16</v>
      </c>
      <c r="G131" s="117"/>
      <c r="H131" s="90">
        <v>2527.5</v>
      </c>
      <c r="I131" s="53">
        <f t="shared" si="1"/>
        <v>10532256.114999993</v>
      </c>
    </row>
    <row r="132" spans="3:9" s="30" customFormat="1" ht="16.5" x14ac:dyDescent="0.2">
      <c r="C132" s="86"/>
      <c r="D132" s="87">
        <v>44526</v>
      </c>
      <c r="E132" s="112" t="s">
        <v>177</v>
      </c>
      <c r="F132" s="52" t="s">
        <v>167</v>
      </c>
      <c r="G132" s="117"/>
      <c r="H132" s="90">
        <v>48427.5</v>
      </c>
      <c r="I132" s="53">
        <f>I131+G132-H132</f>
        <v>10483828.614999993</v>
      </c>
    </row>
    <row r="133" spans="3:9" s="30" customFormat="1" ht="28.5" x14ac:dyDescent="0.2">
      <c r="C133" s="86"/>
      <c r="D133" s="87">
        <v>44526</v>
      </c>
      <c r="E133" s="112" t="s">
        <v>178</v>
      </c>
      <c r="F133" s="52" t="s">
        <v>16</v>
      </c>
      <c r="G133" s="117"/>
      <c r="H133" s="90">
        <v>2035</v>
      </c>
      <c r="I133" s="53">
        <f>I132+G133-H133</f>
        <v>10481793.614999993</v>
      </c>
    </row>
    <row r="134" spans="3:9" s="30" customFormat="1" ht="16.5" x14ac:dyDescent="0.2">
      <c r="C134" s="86"/>
      <c r="D134" s="87">
        <v>44526</v>
      </c>
      <c r="E134" s="112" t="s">
        <v>178</v>
      </c>
      <c r="F134" s="52" t="s">
        <v>167</v>
      </c>
      <c r="G134" s="117"/>
      <c r="H134" s="90">
        <v>45991</v>
      </c>
      <c r="I134" s="53">
        <f>I133+G134-H134</f>
        <v>10435802.614999993</v>
      </c>
    </row>
    <row r="135" spans="3:9" s="30" customFormat="1" ht="28.5" x14ac:dyDescent="0.2">
      <c r="C135" s="86"/>
      <c r="D135" s="87">
        <v>44529</v>
      </c>
      <c r="E135" s="112" t="s">
        <v>179</v>
      </c>
      <c r="F135" s="52" t="s">
        <v>16</v>
      </c>
      <c r="G135" s="117"/>
      <c r="H135" s="90">
        <v>7600</v>
      </c>
      <c r="I135" s="53">
        <f t="shared" ref="I135:I146" si="2">I134+G135-H135</f>
        <v>10428202.614999993</v>
      </c>
    </row>
    <row r="136" spans="3:9" s="30" customFormat="1" ht="16.5" x14ac:dyDescent="0.2">
      <c r="C136" s="86"/>
      <c r="D136" s="87">
        <v>44529</v>
      </c>
      <c r="E136" s="112" t="s">
        <v>179</v>
      </c>
      <c r="F136" s="52" t="s">
        <v>176</v>
      </c>
      <c r="G136" s="117"/>
      <c r="H136" s="90">
        <v>144400</v>
      </c>
      <c r="I136" s="53">
        <f t="shared" si="2"/>
        <v>10283802.614999993</v>
      </c>
    </row>
    <row r="137" spans="3:9" s="30" customFormat="1" ht="28.5" x14ac:dyDescent="0.2">
      <c r="C137" s="86"/>
      <c r="D137" s="87">
        <v>44529</v>
      </c>
      <c r="E137" s="112" t="s">
        <v>180</v>
      </c>
      <c r="F137" s="52" t="s">
        <v>16</v>
      </c>
      <c r="G137" s="117"/>
      <c r="H137" s="90">
        <v>39381.300000000003</v>
      </c>
      <c r="I137" s="53">
        <f t="shared" si="2"/>
        <v>10244421.314999992</v>
      </c>
    </row>
    <row r="138" spans="3:9" s="30" customFormat="1" ht="16.5" x14ac:dyDescent="0.2">
      <c r="C138" s="86"/>
      <c r="D138" s="87">
        <v>44529</v>
      </c>
      <c r="E138" s="112" t="s">
        <v>180</v>
      </c>
      <c r="F138" s="52" t="s">
        <v>181</v>
      </c>
      <c r="G138" s="117"/>
      <c r="H138" s="90">
        <v>890017.38</v>
      </c>
      <c r="I138" s="53">
        <f t="shared" si="2"/>
        <v>9354403.9349999912</v>
      </c>
    </row>
    <row r="139" spans="3:9" s="30" customFormat="1" ht="28.5" x14ac:dyDescent="0.2">
      <c r="C139" s="86"/>
      <c r="D139" s="87">
        <v>44529</v>
      </c>
      <c r="E139" s="112"/>
      <c r="F139" s="52" t="s">
        <v>23</v>
      </c>
      <c r="G139" s="117">
        <v>3308.46</v>
      </c>
      <c r="H139" s="90"/>
      <c r="I139" s="53">
        <f t="shared" si="2"/>
        <v>9357712.3949999921</v>
      </c>
    </row>
    <row r="140" spans="3:9" s="30" customFormat="1" ht="28.5" x14ac:dyDescent="0.2">
      <c r="C140" s="86"/>
      <c r="D140" s="87">
        <v>44530</v>
      </c>
      <c r="E140" s="112" t="s">
        <v>182</v>
      </c>
      <c r="F140" s="52" t="s">
        <v>16</v>
      </c>
      <c r="G140" s="117"/>
      <c r="H140" s="90">
        <v>7549.53</v>
      </c>
      <c r="I140" s="53">
        <f t="shared" si="2"/>
        <v>9350162.8649999928</v>
      </c>
    </row>
    <row r="141" spans="3:9" s="30" customFormat="1" ht="16.5" x14ac:dyDescent="0.2">
      <c r="C141" s="86"/>
      <c r="D141" s="87">
        <v>44530</v>
      </c>
      <c r="E141" s="112" t="s">
        <v>182</v>
      </c>
      <c r="F141" s="52" t="s">
        <v>183</v>
      </c>
      <c r="G141" s="117"/>
      <c r="H141" s="90">
        <v>154385.23000000001</v>
      </c>
      <c r="I141" s="53">
        <f t="shared" si="2"/>
        <v>9195777.6349999923</v>
      </c>
    </row>
    <row r="142" spans="3:9" s="30" customFormat="1" ht="28.5" x14ac:dyDescent="0.2">
      <c r="C142" s="86"/>
      <c r="D142" s="87">
        <v>44530</v>
      </c>
      <c r="E142" s="112" t="s">
        <v>184</v>
      </c>
      <c r="F142" s="52" t="s">
        <v>16</v>
      </c>
      <c r="G142" s="117"/>
      <c r="H142" s="90">
        <v>9026.06</v>
      </c>
      <c r="I142" s="53">
        <f t="shared" si="2"/>
        <v>9186751.5749999918</v>
      </c>
    </row>
    <row r="143" spans="3:9" s="30" customFormat="1" ht="16.5" x14ac:dyDescent="0.2">
      <c r="C143" s="86"/>
      <c r="D143" s="87">
        <v>44530</v>
      </c>
      <c r="E143" s="112" t="s">
        <v>184</v>
      </c>
      <c r="F143" s="52" t="s">
        <v>185</v>
      </c>
      <c r="G143" s="117"/>
      <c r="H143" s="90">
        <v>171495.22</v>
      </c>
      <c r="I143" s="53">
        <f t="shared" si="2"/>
        <v>9015256.3549999911</v>
      </c>
    </row>
    <row r="144" spans="3:9" s="30" customFormat="1" ht="28.5" x14ac:dyDescent="0.2">
      <c r="C144" s="86"/>
      <c r="D144" s="87">
        <v>44530</v>
      </c>
      <c r="E144" s="112" t="s">
        <v>186</v>
      </c>
      <c r="F144" s="52" t="s">
        <v>16</v>
      </c>
      <c r="G144" s="117"/>
      <c r="H144" s="90">
        <v>30925.439999999999</v>
      </c>
      <c r="I144" s="53">
        <f t="shared" si="2"/>
        <v>8984330.9149999917</v>
      </c>
    </row>
    <row r="145" spans="3:95" s="30" customFormat="1" ht="16.5" x14ac:dyDescent="0.2">
      <c r="C145" s="86"/>
      <c r="D145" s="87">
        <v>44530</v>
      </c>
      <c r="E145" s="112" t="s">
        <v>186</v>
      </c>
      <c r="F145" s="52" t="s">
        <v>187</v>
      </c>
      <c r="G145" s="117"/>
      <c r="H145" s="90">
        <v>319959.36</v>
      </c>
      <c r="I145" s="53">
        <f t="shared" si="2"/>
        <v>8664371.5549999923</v>
      </c>
    </row>
    <row r="146" spans="3:95" s="30" customFormat="1" ht="28.5" x14ac:dyDescent="0.2">
      <c r="C146" s="86"/>
      <c r="D146" s="87">
        <v>44530</v>
      </c>
      <c r="E146" s="112" t="s">
        <v>188</v>
      </c>
      <c r="F146" s="52" t="s">
        <v>16</v>
      </c>
      <c r="G146" s="117"/>
      <c r="H146" s="90">
        <v>15235</v>
      </c>
      <c r="I146" s="53">
        <f t="shared" si="2"/>
        <v>8649136.5549999923</v>
      </c>
    </row>
    <row r="147" spans="3:95" s="30" customFormat="1" ht="16.5" x14ac:dyDescent="0.2">
      <c r="C147" s="86"/>
      <c r="D147" s="87">
        <v>44530</v>
      </c>
      <c r="E147" s="112" t="s">
        <v>188</v>
      </c>
      <c r="F147" s="52" t="s">
        <v>189</v>
      </c>
      <c r="G147" s="117"/>
      <c r="H147" s="90">
        <v>289465</v>
      </c>
      <c r="I147" s="53">
        <f>I146+G147-H147</f>
        <v>8359671.5549999923</v>
      </c>
    </row>
    <row r="148" spans="3:95" s="30" customFormat="1" ht="28.5" x14ac:dyDescent="0.2">
      <c r="C148" s="86"/>
      <c r="D148" s="87">
        <v>44530</v>
      </c>
      <c r="E148" s="112" t="s">
        <v>190</v>
      </c>
      <c r="F148" s="52" t="s">
        <v>16</v>
      </c>
      <c r="G148" s="117"/>
      <c r="H148" s="90">
        <v>3750</v>
      </c>
      <c r="I148" s="53">
        <f t="shared" ref="I148:I153" si="3">I147+G148-H148</f>
        <v>8355921.5549999923</v>
      </c>
    </row>
    <row r="149" spans="3:95" s="30" customFormat="1" ht="42.75" x14ac:dyDescent="0.2">
      <c r="C149" s="86"/>
      <c r="D149" s="87">
        <v>44530</v>
      </c>
      <c r="E149" s="112" t="s">
        <v>190</v>
      </c>
      <c r="F149" s="52" t="s">
        <v>123</v>
      </c>
      <c r="G149" s="117"/>
      <c r="H149" s="90">
        <v>4050</v>
      </c>
      <c r="I149" s="53">
        <f t="shared" si="3"/>
        <v>8351871.5549999923</v>
      </c>
    </row>
    <row r="150" spans="3:95" s="30" customFormat="1" ht="28.5" x14ac:dyDescent="0.2">
      <c r="C150" s="86"/>
      <c r="D150" s="87">
        <v>44530</v>
      </c>
      <c r="E150" s="112" t="s">
        <v>190</v>
      </c>
      <c r="F150" s="52" t="s">
        <v>191</v>
      </c>
      <c r="G150" s="117"/>
      <c r="H150" s="90">
        <v>80700</v>
      </c>
      <c r="I150" s="53">
        <f t="shared" si="3"/>
        <v>8271171.5549999923</v>
      </c>
    </row>
    <row r="151" spans="3:95" s="30" customFormat="1" ht="28.5" x14ac:dyDescent="0.2">
      <c r="C151" s="86"/>
      <c r="D151" s="87">
        <v>44530</v>
      </c>
      <c r="E151" s="112" t="s">
        <v>192</v>
      </c>
      <c r="F151" s="52" t="s">
        <v>16</v>
      </c>
      <c r="G151" s="117"/>
      <c r="H151" s="90">
        <v>4973.53</v>
      </c>
      <c r="I151" s="53">
        <f t="shared" si="3"/>
        <v>8266198.024999992</v>
      </c>
    </row>
    <row r="152" spans="3:95" s="30" customFormat="1" ht="16.5" x14ac:dyDescent="0.2">
      <c r="C152" s="86"/>
      <c r="D152" s="87">
        <v>44530</v>
      </c>
      <c r="E152" s="112" t="s">
        <v>192</v>
      </c>
      <c r="F152" s="52" t="s">
        <v>193</v>
      </c>
      <c r="G152" s="117"/>
      <c r="H152" s="90">
        <v>94556.47</v>
      </c>
      <c r="I152" s="53">
        <f t="shared" si="3"/>
        <v>8171641.5549999923</v>
      </c>
    </row>
    <row r="153" spans="3:95" s="30" customFormat="1" ht="28.5" x14ac:dyDescent="0.2">
      <c r="C153" s="86"/>
      <c r="D153" s="87">
        <v>44530</v>
      </c>
      <c r="E153" s="112"/>
      <c r="F153" s="52" t="s">
        <v>23</v>
      </c>
      <c r="G153" s="117">
        <v>1432530.72</v>
      </c>
      <c r="H153" s="90"/>
      <c r="I153" s="53">
        <f t="shared" si="3"/>
        <v>9604172.2749999929</v>
      </c>
    </row>
    <row r="154" spans="3:95" s="30" customFormat="1" ht="17.25" thickBot="1" x14ac:dyDescent="0.25">
      <c r="C154" s="86"/>
      <c r="D154" s="87"/>
      <c r="E154" s="112"/>
      <c r="F154" s="52"/>
      <c r="G154" s="53"/>
      <c r="H154" s="90"/>
      <c r="I154" s="53"/>
      <c r="J154" s="110"/>
    </row>
    <row r="155" spans="3:95" s="11" customFormat="1" ht="18" thickTop="1" thickBot="1" x14ac:dyDescent="0.25">
      <c r="C155" s="152" t="s">
        <v>8</v>
      </c>
      <c r="D155" s="152"/>
      <c r="E155" s="152"/>
      <c r="F155" s="152"/>
      <c r="G155" s="72">
        <f>SUM(G17:G154)</f>
        <v>44231752.916000001</v>
      </c>
      <c r="H155" s="72">
        <f>SUM(H17:H154)</f>
        <v>34798141.767999999</v>
      </c>
      <c r="I155" s="73">
        <f>+I16+G155-H155</f>
        <v>9604172.2749999911</v>
      </c>
      <c r="J155" s="31">
        <f>+I155-'[2]CTA. RECOLECTORA AUXILIAR 3001'!$J$6685</f>
        <v>0</v>
      </c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  <c r="BW155" s="1"/>
      <c r="BX155" s="1"/>
      <c r="BY155" s="1"/>
      <c r="BZ155" s="1"/>
      <c r="CA155" s="1"/>
      <c r="CB155" s="1"/>
      <c r="CC155" s="1"/>
      <c r="CD155" s="1"/>
      <c r="CE155" s="1"/>
      <c r="CF155" s="1"/>
      <c r="CG155" s="1"/>
      <c r="CH155" s="1"/>
      <c r="CI155" s="1"/>
      <c r="CJ155" s="1"/>
      <c r="CK155" s="1"/>
      <c r="CL155" s="1"/>
      <c r="CM155" s="1"/>
      <c r="CN155" s="1"/>
      <c r="CO155" s="1"/>
      <c r="CP155" s="1"/>
      <c r="CQ155" s="1"/>
    </row>
    <row r="156" spans="3:95" s="11" customFormat="1" ht="17.25" thickTop="1" x14ac:dyDescent="0.2">
      <c r="C156" s="5"/>
      <c r="D156" s="5"/>
      <c r="E156" s="5"/>
      <c r="F156" s="5"/>
      <c r="G156" s="8"/>
      <c r="H156" s="8"/>
      <c r="I156" s="8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  <c r="BW156" s="1"/>
      <c r="BX156" s="1"/>
      <c r="BY156" s="1"/>
      <c r="BZ156" s="1"/>
      <c r="CA156" s="1"/>
      <c r="CB156" s="1"/>
      <c r="CC156" s="1"/>
      <c r="CD156" s="1"/>
      <c r="CE156" s="1"/>
      <c r="CF156" s="1"/>
      <c r="CG156" s="1"/>
      <c r="CH156" s="1"/>
      <c r="CI156" s="1"/>
      <c r="CJ156" s="1"/>
      <c r="CK156" s="1"/>
      <c r="CL156" s="1"/>
      <c r="CM156" s="1"/>
      <c r="CN156" s="1"/>
      <c r="CO156" s="1"/>
      <c r="CP156" s="1"/>
      <c r="CQ156" s="1"/>
    </row>
    <row r="157" spans="3:95" s="11" customFormat="1" ht="16.5" x14ac:dyDescent="0.2">
      <c r="C157" s="5"/>
      <c r="D157" s="5"/>
      <c r="E157" s="5"/>
      <c r="F157" s="5"/>
      <c r="G157" s="8"/>
      <c r="H157" s="8"/>
      <c r="I157" s="8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  <c r="BW157" s="1"/>
      <c r="BX157" s="1"/>
      <c r="BY157" s="1"/>
      <c r="BZ157" s="1"/>
      <c r="CA157" s="1"/>
      <c r="CB157" s="1"/>
      <c r="CC157" s="1"/>
      <c r="CD157" s="1"/>
      <c r="CE157" s="1"/>
      <c r="CF157" s="1"/>
      <c r="CG157" s="1"/>
      <c r="CH157" s="1"/>
      <c r="CI157" s="1"/>
      <c r="CJ157" s="1"/>
      <c r="CK157" s="1"/>
      <c r="CL157" s="1"/>
      <c r="CM157" s="1"/>
      <c r="CN157" s="1"/>
      <c r="CO157" s="1"/>
      <c r="CP157" s="1"/>
      <c r="CQ157" s="1"/>
    </row>
    <row r="158" spans="3:95" s="11" customFormat="1" ht="16.5" x14ac:dyDescent="0.2">
      <c r="C158" s="5"/>
      <c r="D158" s="5"/>
      <c r="E158" s="5"/>
      <c r="F158" s="5"/>
      <c r="G158" s="8"/>
      <c r="H158" s="8"/>
      <c r="I158" s="8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  <c r="BW158" s="1"/>
      <c r="BX158" s="1"/>
      <c r="BY158" s="1"/>
      <c r="BZ158" s="1"/>
      <c r="CA158" s="1"/>
      <c r="CB158" s="1"/>
      <c r="CC158" s="1"/>
      <c r="CD158" s="1"/>
      <c r="CE158" s="1"/>
      <c r="CF158" s="1"/>
      <c r="CG158" s="1"/>
      <c r="CH158" s="1"/>
      <c r="CI158" s="1"/>
      <c r="CJ158" s="1"/>
      <c r="CK158" s="1"/>
      <c r="CL158" s="1"/>
      <c r="CM158" s="1"/>
      <c r="CN158" s="1"/>
      <c r="CO158" s="1"/>
      <c r="CP158" s="1"/>
      <c r="CQ158" s="1"/>
    </row>
    <row r="159" spans="3:95" s="11" customFormat="1" ht="16.5" x14ac:dyDescent="0.2">
      <c r="C159" s="5"/>
      <c r="D159" s="5"/>
      <c r="E159" s="122" t="s">
        <v>57</v>
      </c>
      <c r="F159" s="123"/>
      <c r="G159" s="122" t="s">
        <v>58</v>
      </c>
      <c r="H159" s="8"/>
      <c r="I159" s="8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  <c r="BV159" s="1"/>
      <c r="BW159" s="1"/>
      <c r="BX159" s="1"/>
      <c r="BY159" s="1"/>
      <c r="BZ159" s="1"/>
      <c r="CA159" s="1"/>
      <c r="CB159" s="1"/>
      <c r="CC159" s="1"/>
      <c r="CD159" s="1"/>
      <c r="CE159" s="1"/>
      <c r="CF159" s="1"/>
      <c r="CG159" s="1"/>
      <c r="CH159" s="1"/>
      <c r="CI159" s="1"/>
      <c r="CJ159" s="1"/>
      <c r="CK159" s="1"/>
      <c r="CL159" s="1"/>
      <c r="CM159" s="1"/>
      <c r="CN159" s="1"/>
      <c r="CO159" s="1"/>
      <c r="CP159" s="1"/>
      <c r="CQ159" s="1"/>
    </row>
    <row r="160" spans="3:95" s="11" customFormat="1" ht="16.5" x14ac:dyDescent="0.2">
      <c r="C160" s="5"/>
      <c r="D160" s="5"/>
      <c r="E160" s="122" t="s">
        <v>47</v>
      </c>
      <c r="F160" s="123"/>
      <c r="G160" s="122" t="s">
        <v>48</v>
      </c>
      <c r="H160" s="8"/>
      <c r="I160" s="8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  <c r="BV160" s="1"/>
      <c r="BW160" s="1"/>
      <c r="BX160" s="1"/>
      <c r="BY160" s="1"/>
      <c r="BZ160" s="1"/>
      <c r="CA160" s="1"/>
      <c r="CB160" s="1"/>
      <c r="CC160" s="1"/>
      <c r="CD160" s="1"/>
      <c r="CE160" s="1"/>
      <c r="CF160" s="1"/>
      <c r="CG160" s="1"/>
      <c r="CH160" s="1"/>
      <c r="CI160" s="1"/>
      <c r="CJ160" s="1"/>
      <c r="CK160" s="1"/>
      <c r="CL160" s="1"/>
      <c r="CM160" s="1"/>
      <c r="CN160" s="1"/>
      <c r="CO160" s="1"/>
      <c r="CP160" s="1"/>
      <c r="CQ160" s="1"/>
    </row>
    <row r="161" spans="3:95" s="11" customFormat="1" ht="16.5" x14ac:dyDescent="0.2">
      <c r="C161" s="5"/>
      <c r="D161" s="5"/>
      <c r="E161" s="122" t="s">
        <v>49</v>
      </c>
      <c r="F161" s="123"/>
      <c r="G161" s="122" t="s">
        <v>194</v>
      </c>
      <c r="H161" s="8"/>
      <c r="I161" s="8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  <c r="BV161" s="1"/>
      <c r="BW161" s="1"/>
      <c r="BX161" s="1"/>
      <c r="BY161" s="1"/>
      <c r="BZ161" s="1"/>
      <c r="CA161" s="1"/>
      <c r="CB161" s="1"/>
      <c r="CC161" s="1"/>
      <c r="CD161" s="1"/>
      <c r="CE161" s="1"/>
      <c r="CF161" s="1"/>
      <c r="CG161" s="1"/>
      <c r="CH161" s="1"/>
      <c r="CI161" s="1"/>
      <c r="CJ161" s="1"/>
      <c r="CK161" s="1"/>
      <c r="CL161" s="1"/>
      <c r="CM161" s="1"/>
      <c r="CN161" s="1"/>
      <c r="CO161" s="1"/>
      <c r="CP161" s="1"/>
      <c r="CQ161" s="1"/>
    </row>
    <row r="162" spans="3:95" s="11" customFormat="1" ht="16.5" x14ac:dyDescent="0.2">
      <c r="C162" s="5"/>
      <c r="D162" s="5"/>
      <c r="E162" s="122" t="s">
        <v>51</v>
      </c>
      <c r="F162" s="123"/>
      <c r="G162" s="122" t="s">
        <v>52</v>
      </c>
      <c r="H162" s="8"/>
      <c r="I162" s="8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  <c r="BV162" s="1"/>
      <c r="BW162" s="1"/>
      <c r="BX162" s="1"/>
      <c r="BY162" s="1"/>
      <c r="BZ162" s="1"/>
      <c r="CA162" s="1"/>
      <c r="CB162" s="1"/>
      <c r="CC162" s="1"/>
      <c r="CD162" s="1"/>
      <c r="CE162" s="1"/>
      <c r="CF162" s="1"/>
      <c r="CG162" s="1"/>
      <c r="CH162" s="1"/>
      <c r="CI162" s="1"/>
      <c r="CJ162" s="1"/>
      <c r="CK162" s="1"/>
      <c r="CL162" s="1"/>
      <c r="CM162" s="1"/>
      <c r="CN162" s="1"/>
      <c r="CO162" s="1"/>
      <c r="CP162" s="1"/>
      <c r="CQ162" s="1"/>
    </row>
    <row r="163" spans="3:95" s="11" customFormat="1" ht="16.5" x14ac:dyDescent="0.2">
      <c r="C163" s="5"/>
      <c r="D163" s="5"/>
      <c r="E163" s="124"/>
      <c r="F163" s="123"/>
      <c r="G163" s="123"/>
      <c r="H163" s="8"/>
      <c r="I163" s="8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  <c r="BU163" s="1"/>
      <c r="BV163" s="1"/>
      <c r="BW163" s="1"/>
      <c r="BX163" s="1"/>
      <c r="BY163" s="1"/>
      <c r="BZ163" s="1"/>
      <c r="CA163" s="1"/>
      <c r="CB163" s="1"/>
      <c r="CC163" s="1"/>
      <c r="CD163" s="1"/>
      <c r="CE163" s="1"/>
      <c r="CF163" s="1"/>
      <c r="CG163" s="1"/>
      <c r="CH163" s="1"/>
      <c r="CI163" s="1"/>
      <c r="CJ163" s="1"/>
      <c r="CK163" s="1"/>
      <c r="CL163" s="1"/>
      <c r="CM163" s="1"/>
      <c r="CN163" s="1"/>
      <c r="CO163" s="1"/>
      <c r="CP163" s="1"/>
      <c r="CQ163" s="1"/>
    </row>
    <row r="164" spans="3:95" s="11" customFormat="1" ht="16.5" x14ac:dyDescent="0.2">
      <c r="C164" s="5"/>
      <c r="D164" s="5"/>
      <c r="E164" s="123"/>
      <c r="F164" s="123" t="s">
        <v>53</v>
      </c>
      <c r="G164" s="123"/>
      <c r="H164" s="8"/>
      <c r="I164" s="8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  <c r="BV164" s="1"/>
      <c r="BW164" s="1"/>
      <c r="BX164" s="1"/>
      <c r="BY164" s="1"/>
      <c r="BZ164" s="1"/>
      <c r="CA164" s="1"/>
      <c r="CB164" s="1"/>
      <c r="CC164" s="1"/>
      <c r="CD164" s="1"/>
      <c r="CE164" s="1"/>
      <c r="CF164" s="1"/>
      <c r="CG164" s="1"/>
      <c r="CH164" s="1"/>
      <c r="CI164" s="1"/>
      <c r="CJ164" s="1"/>
      <c r="CK164" s="1"/>
      <c r="CL164" s="1"/>
      <c r="CM164" s="1"/>
      <c r="CN164" s="1"/>
      <c r="CO164" s="1"/>
      <c r="CP164" s="1"/>
      <c r="CQ164" s="1"/>
    </row>
    <row r="165" spans="3:95" s="11" customFormat="1" ht="18" x14ac:dyDescent="0.25">
      <c r="C165" s="21"/>
      <c r="D165" s="5"/>
      <c r="E165" s="123"/>
      <c r="F165" s="122" t="s">
        <v>54</v>
      </c>
      <c r="G165" s="123"/>
      <c r="H165" s="8"/>
      <c r="I165" s="19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  <c r="BW165" s="1"/>
      <c r="BX165" s="1"/>
      <c r="BY165" s="1"/>
      <c r="BZ165" s="1"/>
      <c r="CA165" s="1"/>
      <c r="CB165" s="1"/>
      <c r="CC165" s="1"/>
      <c r="CD165" s="1"/>
      <c r="CE165" s="1"/>
      <c r="CF165" s="1"/>
      <c r="CG165" s="1"/>
      <c r="CH165" s="1"/>
      <c r="CI165" s="1"/>
      <c r="CJ165" s="1"/>
      <c r="CK165" s="1"/>
      <c r="CL165" s="1"/>
      <c r="CM165" s="1"/>
      <c r="CN165" s="1"/>
      <c r="CO165" s="1"/>
      <c r="CP165" s="1"/>
      <c r="CQ165" s="1"/>
    </row>
    <row r="166" spans="3:95" s="11" customFormat="1" ht="18" x14ac:dyDescent="0.2">
      <c r="C166" s="22"/>
      <c r="D166" s="5"/>
      <c r="E166" s="123"/>
      <c r="F166" s="122" t="s">
        <v>55</v>
      </c>
      <c r="G166" s="123"/>
      <c r="H166" s="8"/>
      <c r="I166" s="23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  <c r="BV166" s="1"/>
      <c r="BW166" s="1"/>
      <c r="BX166" s="1"/>
      <c r="BY166" s="1"/>
      <c r="BZ166" s="1"/>
      <c r="CA166" s="1"/>
      <c r="CB166" s="1"/>
      <c r="CC166" s="1"/>
      <c r="CD166" s="1"/>
      <c r="CE166" s="1"/>
      <c r="CF166" s="1"/>
      <c r="CG166" s="1"/>
      <c r="CH166" s="1"/>
      <c r="CI166" s="1"/>
      <c r="CJ166" s="1"/>
      <c r="CK166" s="1"/>
      <c r="CL166" s="1"/>
      <c r="CM166" s="1"/>
      <c r="CN166" s="1"/>
      <c r="CO166" s="1"/>
      <c r="CP166" s="1"/>
      <c r="CQ166" s="1"/>
    </row>
    <row r="167" spans="3:95" s="11" customFormat="1" ht="18" x14ac:dyDescent="0.2">
      <c r="C167" s="22"/>
      <c r="D167" s="5"/>
      <c r="E167" s="123"/>
      <c r="F167" s="122" t="s">
        <v>56</v>
      </c>
      <c r="G167" s="123"/>
      <c r="H167" s="8"/>
      <c r="I167" s="23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  <c r="BU167" s="1"/>
      <c r="BV167" s="1"/>
      <c r="BW167" s="1"/>
      <c r="BX167" s="1"/>
      <c r="BY167" s="1"/>
      <c r="BZ167" s="1"/>
      <c r="CA167" s="1"/>
      <c r="CB167" s="1"/>
      <c r="CC167" s="1"/>
      <c r="CD167" s="1"/>
      <c r="CE167" s="1"/>
      <c r="CF167" s="1"/>
      <c r="CG167" s="1"/>
      <c r="CH167" s="1"/>
      <c r="CI167" s="1"/>
      <c r="CJ167" s="1"/>
      <c r="CK167" s="1"/>
      <c r="CL167" s="1"/>
      <c r="CM167" s="1"/>
      <c r="CN167" s="1"/>
      <c r="CO167" s="1"/>
      <c r="CP167" s="1"/>
      <c r="CQ167" s="1"/>
    </row>
    <row r="168" spans="3:95" s="11" customFormat="1" ht="16.5" x14ac:dyDescent="0.2">
      <c r="C168" s="5"/>
      <c r="D168" s="5"/>
      <c r="E168" s="123"/>
      <c r="F168" s="123"/>
      <c r="G168" s="123"/>
      <c r="H168" s="8"/>
      <c r="I168" s="4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1"/>
      <c r="BV168" s="1"/>
      <c r="BW168" s="1"/>
      <c r="BX168" s="1"/>
      <c r="BY168" s="1"/>
      <c r="BZ168" s="1"/>
      <c r="CA168" s="1"/>
      <c r="CB168" s="1"/>
      <c r="CC168" s="1"/>
      <c r="CD168" s="1"/>
      <c r="CE168" s="1"/>
      <c r="CF168" s="1"/>
      <c r="CG168" s="1"/>
      <c r="CH168" s="1"/>
      <c r="CI168" s="1"/>
      <c r="CJ168" s="1"/>
      <c r="CK168" s="1"/>
      <c r="CL168" s="1"/>
      <c r="CM168" s="1"/>
      <c r="CN168" s="1"/>
      <c r="CO168" s="1"/>
      <c r="CP168" s="1"/>
      <c r="CQ168" s="1"/>
    </row>
    <row r="169" spans="3:95" s="11" customFormat="1" ht="20.25" x14ac:dyDescent="0.2">
      <c r="C169" s="149"/>
      <c r="D169" s="149"/>
      <c r="E169" s="149"/>
      <c r="F169" s="149"/>
      <c r="G169" s="149"/>
      <c r="H169" s="149"/>
      <c r="I169" s="149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  <c r="BV169" s="1"/>
      <c r="BW169" s="1"/>
      <c r="BX169" s="1"/>
      <c r="BY169" s="1"/>
      <c r="BZ169" s="1"/>
      <c r="CA169" s="1"/>
      <c r="CB169" s="1"/>
      <c r="CC169" s="1"/>
      <c r="CD169" s="1"/>
      <c r="CE169" s="1"/>
      <c r="CF169" s="1"/>
      <c r="CG169" s="1"/>
      <c r="CH169" s="1"/>
      <c r="CI169" s="1"/>
      <c r="CJ169" s="1"/>
      <c r="CK169" s="1"/>
      <c r="CL169" s="1"/>
      <c r="CM169" s="1"/>
      <c r="CN169" s="1"/>
      <c r="CO169" s="1"/>
      <c r="CP169" s="1"/>
      <c r="CQ169" s="1"/>
    </row>
    <row r="170" spans="3:95" s="11" customFormat="1" ht="20.25" x14ac:dyDescent="0.2">
      <c r="C170" s="149"/>
      <c r="D170" s="149"/>
      <c r="E170" s="149"/>
      <c r="F170" s="149"/>
      <c r="G170" s="149"/>
      <c r="H170" s="149"/>
      <c r="I170" s="149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  <c r="BU170" s="1"/>
      <c r="BV170" s="1"/>
      <c r="BW170" s="1"/>
      <c r="BX170" s="1"/>
      <c r="BY170" s="1"/>
      <c r="BZ170" s="1"/>
      <c r="CA170" s="1"/>
      <c r="CB170" s="1"/>
      <c r="CC170" s="1"/>
      <c r="CD170" s="1"/>
      <c r="CE170" s="1"/>
      <c r="CF170" s="1"/>
      <c r="CG170" s="1"/>
      <c r="CH170" s="1"/>
      <c r="CI170" s="1"/>
      <c r="CJ170" s="1"/>
      <c r="CK170" s="1"/>
      <c r="CL170" s="1"/>
      <c r="CM170" s="1"/>
      <c r="CN170" s="1"/>
      <c r="CO170" s="1"/>
      <c r="CP170" s="1"/>
      <c r="CQ170" s="1"/>
    </row>
    <row r="171" spans="3:95" s="11" customFormat="1" ht="20.25" x14ac:dyDescent="0.2">
      <c r="C171" s="149"/>
      <c r="D171" s="149"/>
      <c r="E171" s="149"/>
      <c r="F171" s="149"/>
      <c r="G171" s="149"/>
      <c r="H171" s="149"/>
      <c r="I171" s="149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  <c r="BW171" s="1"/>
      <c r="BX171" s="1"/>
      <c r="BY171" s="1"/>
      <c r="BZ171" s="1"/>
      <c r="CA171" s="1"/>
      <c r="CB171" s="1"/>
      <c r="CC171" s="1"/>
      <c r="CD171" s="1"/>
      <c r="CE171" s="1"/>
      <c r="CF171" s="1"/>
      <c r="CG171" s="1"/>
      <c r="CH171" s="1"/>
      <c r="CI171" s="1"/>
      <c r="CJ171" s="1"/>
      <c r="CK171" s="1"/>
      <c r="CL171" s="1"/>
      <c r="CM171" s="1"/>
      <c r="CN171" s="1"/>
      <c r="CO171" s="1"/>
      <c r="CP171" s="1"/>
      <c r="CQ171" s="1"/>
    </row>
    <row r="172" spans="3:95" s="11" customFormat="1" ht="20.25" x14ac:dyDescent="0.2">
      <c r="C172" s="149"/>
      <c r="D172" s="149"/>
      <c r="E172" s="149"/>
      <c r="F172" s="149"/>
      <c r="G172" s="149"/>
      <c r="H172" s="149"/>
      <c r="I172" s="149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  <c r="BT172" s="1"/>
      <c r="BU172" s="1"/>
      <c r="BV172" s="1"/>
      <c r="BW172" s="1"/>
      <c r="BX172" s="1"/>
      <c r="BY172" s="1"/>
      <c r="BZ172" s="1"/>
      <c r="CA172" s="1"/>
      <c r="CB172" s="1"/>
      <c r="CC172" s="1"/>
      <c r="CD172" s="1"/>
      <c r="CE172" s="1"/>
      <c r="CF172" s="1"/>
      <c r="CG172" s="1"/>
      <c r="CH172" s="1"/>
      <c r="CI172" s="1"/>
      <c r="CJ172" s="1"/>
      <c r="CK172" s="1"/>
      <c r="CL172" s="1"/>
      <c r="CM172" s="1"/>
      <c r="CN172" s="1"/>
      <c r="CO172" s="1"/>
      <c r="CP172" s="1"/>
      <c r="CQ172" s="1"/>
    </row>
    <row r="173" spans="3:95" s="11" customFormat="1" x14ac:dyDescent="0.2">
      <c r="C173" s="9"/>
      <c r="D173" s="9"/>
      <c r="E173" s="9"/>
      <c r="F173" s="9"/>
      <c r="G173" s="9"/>
      <c r="H173" s="9"/>
      <c r="I173" s="9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  <c r="BU173" s="1"/>
      <c r="BV173" s="1"/>
      <c r="BW173" s="1"/>
      <c r="BX173" s="1"/>
      <c r="BY173" s="1"/>
      <c r="BZ173" s="1"/>
      <c r="CA173" s="1"/>
      <c r="CB173" s="1"/>
      <c r="CC173" s="1"/>
      <c r="CD173" s="1"/>
      <c r="CE173" s="1"/>
      <c r="CF173" s="1"/>
      <c r="CG173" s="1"/>
      <c r="CH173" s="1"/>
      <c r="CI173" s="1"/>
      <c r="CJ173" s="1"/>
      <c r="CK173" s="1"/>
      <c r="CL173" s="1"/>
      <c r="CM173" s="1"/>
      <c r="CN173" s="1"/>
      <c r="CO173" s="1"/>
      <c r="CP173" s="1"/>
      <c r="CQ173" s="1"/>
    </row>
    <row r="174" spans="3:95" s="11" customFormat="1" x14ac:dyDescent="0.2">
      <c r="C174" s="9"/>
      <c r="D174" s="9"/>
      <c r="E174" s="9"/>
      <c r="F174" s="9"/>
      <c r="G174" s="9"/>
      <c r="H174" s="9"/>
      <c r="I174" s="9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  <c r="BU174" s="1"/>
      <c r="BV174" s="1"/>
      <c r="BW174" s="1"/>
      <c r="BX174" s="1"/>
      <c r="BY174" s="1"/>
      <c r="BZ174" s="1"/>
      <c r="CA174" s="1"/>
      <c r="CB174" s="1"/>
      <c r="CC174" s="1"/>
      <c r="CD174" s="1"/>
      <c r="CE174" s="1"/>
      <c r="CF174" s="1"/>
      <c r="CG174" s="1"/>
      <c r="CH174" s="1"/>
      <c r="CI174" s="1"/>
      <c r="CJ174" s="1"/>
      <c r="CK174" s="1"/>
      <c r="CL174" s="1"/>
      <c r="CM174" s="1"/>
      <c r="CN174" s="1"/>
      <c r="CO174" s="1"/>
      <c r="CP174" s="1"/>
      <c r="CQ174" s="1"/>
    </row>
    <row r="175" spans="3:95" s="11" customFormat="1" x14ac:dyDescent="0.2">
      <c r="C175" s="9"/>
      <c r="D175" s="9"/>
      <c r="E175" s="9"/>
      <c r="F175" s="9"/>
      <c r="G175" s="9"/>
      <c r="H175" s="9"/>
      <c r="I175" s="9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  <c r="BU175" s="1"/>
      <c r="BV175" s="1"/>
      <c r="BW175" s="1"/>
      <c r="BX175" s="1"/>
      <c r="BY175" s="1"/>
      <c r="BZ175" s="1"/>
      <c r="CA175" s="1"/>
      <c r="CB175" s="1"/>
      <c r="CC175" s="1"/>
      <c r="CD175" s="1"/>
      <c r="CE175" s="1"/>
      <c r="CF175" s="1"/>
      <c r="CG175" s="1"/>
      <c r="CH175" s="1"/>
      <c r="CI175" s="1"/>
      <c r="CJ175" s="1"/>
      <c r="CK175" s="1"/>
      <c r="CL175" s="1"/>
      <c r="CM175" s="1"/>
      <c r="CN175" s="1"/>
      <c r="CO175" s="1"/>
      <c r="CP175" s="1"/>
      <c r="CQ175" s="1"/>
    </row>
    <row r="176" spans="3:95" s="11" customFormat="1" x14ac:dyDescent="0.2">
      <c r="C176" s="9"/>
      <c r="D176" s="9"/>
      <c r="E176" s="9"/>
      <c r="F176" s="9"/>
      <c r="G176" s="9"/>
      <c r="H176" s="9"/>
      <c r="I176" s="9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  <c r="BV176" s="1"/>
      <c r="BW176" s="1"/>
      <c r="BX176" s="1"/>
      <c r="BY176" s="1"/>
      <c r="BZ176" s="1"/>
      <c r="CA176" s="1"/>
      <c r="CB176" s="1"/>
      <c r="CC176" s="1"/>
      <c r="CD176" s="1"/>
      <c r="CE176" s="1"/>
      <c r="CF176" s="1"/>
      <c r="CG176" s="1"/>
      <c r="CH176" s="1"/>
      <c r="CI176" s="1"/>
      <c r="CJ176" s="1"/>
      <c r="CK176" s="1"/>
      <c r="CL176" s="1"/>
      <c r="CM176" s="1"/>
      <c r="CN176" s="1"/>
      <c r="CO176" s="1"/>
      <c r="CP176" s="1"/>
      <c r="CQ176" s="1"/>
    </row>
    <row r="177" spans="3:95" s="11" customFormat="1" x14ac:dyDescent="0.2">
      <c r="C177" s="9"/>
      <c r="D177" s="9"/>
      <c r="E177" s="9"/>
      <c r="F177" s="9"/>
      <c r="G177" s="9"/>
      <c r="H177" s="9"/>
      <c r="I177" s="9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  <c r="BT177" s="1"/>
      <c r="BU177" s="1"/>
      <c r="BV177" s="1"/>
      <c r="BW177" s="1"/>
      <c r="BX177" s="1"/>
      <c r="BY177" s="1"/>
      <c r="BZ177" s="1"/>
      <c r="CA177" s="1"/>
      <c r="CB177" s="1"/>
      <c r="CC177" s="1"/>
      <c r="CD177" s="1"/>
      <c r="CE177" s="1"/>
      <c r="CF177" s="1"/>
      <c r="CG177" s="1"/>
      <c r="CH177" s="1"/>
      <c r="CI177" s="1"/>
      <c r="CJ177" s="1"/>
      <c r="CK177" s="1"/>
      <c r="CL177" s="1"/>
      <c r="CM177" s="1"/>
      <c r="CN177" s="1"/>
      <c r="CO177" s="1"/>
      <c r="CP177" s="1"/>
      <c r="CQ177" s="1"/>
    </row>
    <row r="178" spans="3:95" s="11" customFormat="1" x14ac:dyDescent="0.2">
      <c r="C178" s="9"/>
      <c r="D178" s="9"/>
      <c r="E178" s="9"/>
      <c r="F178" s="9"/>
      <c r="G178" s="9"/>
      <c r="H178" s="9"/>
      <c r="I178" s="9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  <c r="BU178" s="1"/>
      <c r="BV178" s="1"/>
      <c r="BW178" s="1"/>
      <c r="BX178" s="1"/>
      <c r="BY178" s="1"/>
      <c r="BZ178" s="1"/>
      <c r="CA178" s="1"/>
      <c r="CB178" s="1"/>
      <c r="CC178" s="1"/>
      <c r="CD178" s="1"/>
      <c r="CE178" s="1"/>
      <c r="CF178" s="1"/>
      <c r="CG178" s="1"/>
      <c r="CH178" s="1"/>
      <c r="CI178" s="1"/>
      <c r="CJ178" s="1"/>
      <c r="CK178" s="1"/>
      <c r="CL178" s="1"/>
      <c r="CM178" s="1"/>
      <c r="CN178" s="1"/>
      <c r="CO178" s="1"/>
      <c r="CP178" s="1"/>
      <c r="CQ178" s="1"/>
    </row>
    <row r="179" spans="3:95" s="11" customFormat="1" x14ac:dyDescent="0.2">
      <c r="C179" s="9"/>
      <c r="D179" s="9"/>
      <c r="E179" s="9"/>
      <c r="F179" s="9"/>
      <c r="G179" s="9"/>
      <c r="H179" s="9"/>
      <c r="I179" s="9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  <c r="BU179" s="1"/>
      <c r="BV179" s="1"/>
      <c r="BW179" s="1"/>
      <c r="BX179" s="1"/>
      <c r="BY179" s="1"/>
      <c r="BZ179" s="1"/>
      <c r="CA179" s="1"/>
      <c r="CB179" s="1"/>
      <c r="CC179" s="1"/>
      <c r="CD179" s="1"/>
      <c r="CE179" s="1"/>
      <c r="CF179" s="1"/>
      <c r="CG179" s="1"/>
      <c r="CH179" s="1"/>
      <c r="CI179" s="1"/>
      <c r="CJ179" s="1"/>
      <c r="CK179" s="1"/>
      <c r="CL179" s="1"/>
      <c r="CM179" s="1"/>
      <c r="CN179" s="1"/>
      <c r="CO179" s="1"/>
      <c r="CP179" s="1"/>
      <c r="CQ179" s="1"/>
    </row>
    <row r="180" spans="3:95" s="11" customFormat="1" x14ac:dyDescent="0.2">
      <c r="C180" s="9"/>
      <c r="D180" s="9"/>
      <c r="E180" s="9"/>
      <c r="F180" s="9"/>
      <c r="G180" s="9"/>
      <c r="H180" s="9"/>
      <c r="I180" s="9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  <c r="BU180" s="1"/>
      <c r="BV180" s="1"/>
      <c r="BW180" s="1"/>
      <c r="BX180" s="1"/>
      <c r="BY180" s="1"/>
      <c r="BZ180" s="1"/>
      <c r="CA180" s="1"/>
      <c r="CB180" s="1"/>
      <c r="CC180" s="1"/>
      <c r="CD180" s="1"/>
      <c r="CE180" s="1"/>
      <c r="CF180" s="1"/>
      <c r="CG180" s="1"/>
      <c r="CH180" s="1"/>
      <c r="CI180" s="1"/>
      <c r="CJ180" s="1"/>
      <c r="CK180" s="1"/>
      <c r="CL180" s="1"/>
      <c r="CM180" s="1"/>
      <c r="CN180" s="1"/>
      <c r="CO180" s="1"/>
      <c r="CP180" s="1"/>
      <c r="CQ180" s="1"/>
    </row>
    <row r="181" spans="3:95" s="11" customFormat="1" ht="3" customHeight="1" x14ac:dyDescent="0.2">
      <c r="C181" s="9"/>
      <c r="D181" s="9"/>
      <c r="E181" s="9"/>
      <c r="F181" s="9"/>
      <c r="G181" s="9"/>
      <c r="H181" s="9"/>
      <c r="I181" s="9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  <c r="BT181" s="1"/>
      <c r="BU181" s="1"/>
      <c r="BV181" s="1"/>
      <c r="BW181" s="1"/>
      <c r="BX181" s="1"/>
      <c r="BY181" s="1"/>
      <c r="BZ181" s="1"/>
      <c r="CA181" s="1"/>
      <c r="CB181" s="1"/>
      <c r="CC181" s="1"/>
      <c r="CD181" s="1"/>
      <c r="CE181" s="1"/>
      <c r="CF181" s="1"/>
      <c r="CG181" s="1"/>
      <c r="CH181" s="1"/>
      <c r="CI181" s="1"/>
      <c r="CJ181" s="1"/>
      <c r="CK181" s="1"/>
      <c r="CL181" s="1"/>
      <c r="CM181" s="1"/>
      <c r="CN181" s="1"/>
      <c r="CO181" s="1"/>
      <c r="CP181" s="1"/>
      <c r="CQ181" s="1"/>
    </row>
    <row r="182" spans="3:95" s="11" customFormat="1" x14ac:dyDescent="0.2">
      <c r="C182" s="9"/>
      <c r="D182" s="9"/>
      <c r="E182" s="9"/>
      <c r="F182" s="9"/>
      <c r="G182" s="9"/>
      <c r="H182" s="9"/>
      <c r="I182" s="9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  <c r="BU182" s="1"/>
      <c r="BV182" s="1"/>
      <c r="BW182" s="1"/>
      <c r="BX182" s="1"/>
      <c r="BY182" s="1"/>
      <c r="BZ182" s="1"/>
      <c r="CA182" s="1"/>
      <c r="CB182" s="1"/>
      <c r="CC182" s="1"/>
      <c r="CD182" s="1"/>
      <c r="CE182" s="1"/>
      <c r="CF182" s="1"/>
      <c r="CG182" s="1"/>
      <c r="CH182" s="1"/>
      <c r="CI182" s="1"/>
      <c r="CJ182" s="1"/>
      <c r="CK182" s="1"/>
      <c r="CL182" s="1"/>
      <c r="CM182" s="1"/>
      <c r="CN182" s="1"/>
      <c r="CO182" s="1"/>
      <c r="CP182" s="1"/>
      <c r="CQ182" s="1"/>
    </row>
    <row r="183" spans="3:95" s="11" customFormat="1" x14ac:dyDescent="0.2">
      <c r="C183" s="9"/>
      <c r="D183" s="9"/>
      <c r="E183" s="9"/>
      <c r="F183" s="9"/>
      <c r="G183" s="9"/>
      <c r="H183" s="9"/>
      <c r="I183" s="9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1"/>
      <c r="BV183" s="1"/>
      <c r="BW183" s="1"/>
      <c r="BX183" s="1"/>
      <c r="BY183" s="1"/>
      <c r="BZ183" s="1"/>
      <c r="CA183" s="1"/>
      <c r="CB183" s="1"/>
      <c r="CC183" s="1"/>
      <c r="CD183" s="1"/>
      <c r="CE183" s="1"/>
      <c r="CF183" s="1"/>
      <c r="CG183" s="1"/>
      <c r="CH183" s="1"/>
      <c r="CI183" s="1"/>
      <c r="CJ183" s="1"/>
      <c r="CK183" s="1"/>
      <c r="CL183" s="1"/>
      <c r="CM183" s="1"/>
      <c r="CN183" s="1"/>
      <c r="CO183" s="1"/>
      <c r="CP183" s="1"/>
      <c r="CQ183" s="1"/>
    </row>
    <row r="184" spans="3:95" s="11" customFormat="1" x14ac:dyDescent="0.2">
      <c r="C184" s="9"/>
      <c r="D184" s="9"/>
      <c r="E184" s="9"/>
      <c r="F184" s="9"/>
      <c r="G184" s="9"/>
      <c r="H184" s="9"/>
      <c r="I184" s="9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  <c r="BU184" s="1"/>
      <c r="BV184" s="1"/>
      <c r="BW184" s="1"/>
      <c r="BX184" s="1"/>
      <c r="BY184" s="1"/>
      <c r="BZ184" s="1"/>
      <c r="CA184" s="1"/>
      <c r="CB184" s="1"/>
      <c r="CC184" s="1"/>
      <c r="CD184" s="1"/>
      <c r="CE184" s="1"/>
      <c r="CF184" s="1"/>
      <c r="CG184" s="1"/>
      <c r="CH184" s="1"/>
      <c r="CI184" s="1"/>
      <c r="CJ184" s="1"/>
      <c r="CK184" s="1"/>
      <c r="CL184" s="1"/>
      <c r="CM184" s="1"/>
      <c r="CN184" s="1"/>
      <c r="CO184" s="1"/>
      <c r="CP184" s="1"/>
      <c r="CQ184" s="1"/>
    </row>
    <row r="203" spans="3:3" ht="13.5" thickBot="1" x14ac:dyDescent="0.25"/>
    <row r="204" spans="3:3" ht="15" x14ac:dyDescent="0.2">
      <c r="C204" s="2"/>
    </row>
  </sheetData>
  <mergeCells count="12">
    <mergeCell ref="C170:I170"/>
    <mergeCell ref="C171:I171"/>
    <mergeCell ref="C172:I172"/>
    <mergeCell ref="D13:I13"/>
    <mergeCell ref="C13:C15"/>
    <mergeCell ref="D14:H14"/>
    <mergeCell ref="C155:F155"/>
    <mergeCell ref="C6:I6"/>
    <mergeCell ref="C7:I7"/>
    <mergeCell ref="C169:I169"/>
    <mergeCell ref="C8:I8"/>
    <mergeCell ref="C9:I9"/>
  </mergeCells>
  <printOptions horizontalCentered="1"/>
  <pageMargins left="0.25" right="0.25" top="0.75" bottom="0.75" header="0.3" footer="0.3"/>
  <pageSetup scale="63" orientation="portrait" r:id="rId1"/>
  <headerFooter alignWithMargins="0">
    <oddFooter>Página &amp;P</oddFooter>
  </headerFooter>
  <rowBreaks count="4" manualBreakCount="4">
    <brk id="42" min="1" max="8" man="1"/>
    <brk id="75" min="1" max="8" man="1"/>
    <brk id="106" min="1" max="8" man="1"/>
    <brk id="138" min="1" max="8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CP71"/>
  <sheetViews>
    <sheetView topLeftCell="B1" zoomScale="80" zoomScaleNormal="80" zoomScaleSheetLayoutView="55" workbookViewId="0">
      <selection activeCell="D59" sqref="D59"/>
    </sheetView>
  </sheetViews>
  <sheetFormatPr baseColWidth="10" defaultColWidth="9.140625" defaultRowHeight="12.75" x14ac:dyDescent="0.2"/>
  <cols>
    <col min="1" max="1" width="0" style="11" hidden="1" customWidth="1"/>
    <col min="2" max="2" width="3.140625" style="11" customWidth="1"/>
    <col min="3" max="3" width="5" style="1" customWidth="1"/>
    <col min="4" max="4" width="29.28515625" style="1" customWidth="1"/>
    <col min="5" max="5" width="22.28515625" style="1" customWidth="1"/>
    <col min="6" max="6" width="43.85546875" style="42" bestFit="1" customWidth="1"/>
    <col min="7" max="7" width="20.42578125" style="1" customWidth="1"/>
    <col min="8" max="8" width="21" style="1" customWidth="1"/>
    <col min="9" max="9" width="24.42578125" style="1" customWidth="1"/>
    <col min="10" max="10" width="20.140625" style="11" customWidth="1"/>
    <col min="11" max="12" width="9.140625" style="11"/>
    <col min="13" max="16384" width="9.140625" style="1"/>
  </cols>
  <sheetData>
    <row r="1" spans="1:12" s="11" customFormat="1" ht="15" customHeight="1" x14ac:dyDescent="0.2">
      <c r="F1" s="35"/>
    </row>
    <row r="2" spans="1:12" s="11" customFormat="1" x14ac:dyDescent="0.2">
      <c r="F2" s="35"/>
    </row>
    <row r="3" spans="1:12" s="14" customFormat="1" ht="12" customHeight="1" x14ac:dyDescent="0.2">
      <c r="F3" s="36"/>
    </row>
    <row r="4" spans="1:12" s="15" customFormat="1" ht="18" customHeight="1" x14ac:dyDescent="0.3">
      <c r="B4" s="16"/>
      <c r="C4" s="16"/>
      <c r="D4" s="12"/>
      <c r="E4" s="16"/>
      <c r="F4" s="37"/>
      <c r="G4" s="16"/>
      <c r="H4" s="16"/>
      <c r="I4" s="16"/>
      <c r="J4" s="16"/>
    </row>
    <row r="5" spans="1:12" s="13" customFormat="1" ht="18" customHeight="1" x14ac:dyDescent="0.2">
      <c r="A5" s="13" t="s">
        <v>9</v>
      </c>
      <c r="F5" s="38"/>
    </row>
    <row r="6" spans="1:12" s="15" customFormat="1" ht="20.25" customHeight="1" x14ac:dyDescent="0.25">
      <c r="B6" s="13"/>
      <c r="C6" s="141" t="s">
        <v>10</v>
      </c>
      <c r="D6" s="141"/>
      <c r="E6" s="141"/>
      <c r="F6" s="141"/>
      <c r="G6" s="141"/>
      <c r="H6" s="141"/>
      <c r="I6" s="141"/>
      <c r="J6" s="44"/>
    </row>
    <row r="7" spans="1:12" s="14" customFormat="1" ht="18" customHeight="1" x14ac:dyDescent="0.2">
      <c r="B7" s="18"/>
      <c r="C7" s="147" t="s">
        <v>11</v>
      </c>
      <c r="D7" s="147"/>
      <c r="E7" s="147"/>
      <c r="F7" s="147"/>
      <c r="G7" s="147"/>
      <c r="H7" s="147"/>
      <c r="I7" s="147"/>
      <c r="J7" s="45"/>
    </row>
    <row r="8" spans="1:12" s="17" customFormat="1" ht="15.75" customHeight="1" x14ac:dyDescent="0.2">
      <c r="B8" s="18"/>
      <c r="C8" s="147" t="s">
        <v>21</v>
      </c>
      <c r="D8" s="147"/>
      <c r="E8" s="147"/>
      <c r="F8" s="147"/>
      <c r="G8" s="147"/>
      <c r="H8" s="147"/>
      <c r="I8" s="147"/>
      <c r="J8" s="46"/>
    </row>
    <row r="9" spans="1:12" s="14" customFormat="1" ht="18.75" x14ac:dyDescent="0.2">
      <c r="B9" s="15"/>
      <c r="C9" s="148" t="s">
        <v>195</v>
      </c>
      <c r="D9" s="148"/>
      <c r="E9" s="148"/>
      <c r="F9" s="148"/>
      <c r="G9" s="148"/>
      <c r="H9" s="148"/>
      <c r="I9" s="148"/>
      <c r="J9" s="45"/>
    </row>
    <row r="10" spans="1:12" s="14" customFormat="1" ht="18.75" x14ac:dyDescent="0.2">
      <c r="B10" s="15"/>
      <c r="C10" s="34"/>
      <c r="D10" s="34"/>
      <c r="E10" s="34"/>
      <c r="F10" s="39"/>
      <c r="G10" s="34"/>
      <c r="H10" s="34"/>
      <c r="I10" s="34"/>
    </row>
    <row r="11" spans="1:12" s="14" customFormat="1" ht="18.75" x14ac:dyDescent="0.2">
      <c r="B11" s="15"/>
      <c r="C11" s="34"/>
      <c r="D11" s="34"/>
      <c r="E11" s="34"/>
      <c r="F11" s="39"/>
      <c r="G11" s="34"/>
      <c r="H11" s="34"/>
      <c r="I11" s="34"/>
    </row>
    <row r="12" spans="1:12" s="11" customFormat="1" ht="19.5" customHeight="1" thickBot="1" x14ac:dyDescent="0.25">
      <c r="F12" s="35"/>
    </row>
    <row r="13" spans="1:12" s="3" customFormat="1" ht="36.75" customHeight="1" thickTop="1" thickBot="1" x14ac:dyDescent="0.25">
      <c r="A13" s="7"/>
      <c r="B13" s="7"/>
      <c r="C13" s="153"/>
      <c r="D13" s="143" t="s">
        <v>13</v>
      </c>
      <c r="E13" s="143"/>
      <c r="F13" s="143"/>
      <c r="G13" s="143"/>
      <c r="H13" s="143"/>
      <c r="I13" s="143"/>
      <c r="J13" s="7"/>
      <c r="K13" s="7"/>
      <c r="L13" s="7"/>
    </row>
    <row r="14" spans="1:12" s="3" customFormat="1" ht="18" customHeight="1" thickTop="1" thickBot="1" x14ac:dyDescent="0.25">
      <c r="A14" s="7"/>
      <c r="B14" s="7"/>
      <c r="C14" s="154"/>
      <c r="D14" s="142" t="s">
        <v>7</v>
      </c>
      <c r="E14" s="142"/>
      <c r="F14" s="142"/>
      <c r="G14" s="142"/>
      <c r="H14" s="142"/>
      <c r="I14" s="62">
        <v>3288099.9235000117</v>
      </c>
      <c r="J14" s="7"/>
      <c r="K14" s="7"/>
      <c r="L14" s="7"/>
    </row>
    <row r="15" spans="1:12" s="3" customFormat="1" ht="45.75" customHeight="1" thickTop="1" x14ac:dyDescent="0.2">
      <c r="A15" s="7"/>
      <c r="B15" s="7"/>
      <c r="C15" s="154"/>
      <c r="D15" s="61" t="s">
        <v>4</v>
      </c>
      <c r="E15" s="61" t="s">
        <v>5</v>
      </c>
      <c r="F15" s="61" t="s">
        <v>6</v>
      </c>
      <c r="G15" s="61" t="s">
        <v>0</v>
      </c>
      <c r="H15" s="61" t="s">
        <v>1</v>
      </c>
      <c r="I15" s="61" t="s">
        <v>2</v>
      </c>
      <c r="J15" s="7"/>
      <c r="K15" s="7"/>
      <c r="L15" s="7"/>
    </row>
    <row r="16" spans="1:12" s="10" customFormat="1" ht="51.75" customHeight="1" thickBot="1" x14ac:dyDescent="0.25">
      <c r="C16" s="55"/>
      <c r="D16" s="56"/>
      <c r="E16" s="57"/>
      <c r="F16" s="58" t="s">
        <v>86</v>
      </c>
      <c r="G16" s="59"/>
      <c r="H16" s="60">
        <v>0</v>
      </c>
      <c r="I16" s="59">
        <f>+I14</f>
        <v>3288099.9235000117</v>
      </c>
    </row>
    <row r="17" spans="3:9" s="10" customFormat="1" ht="17.25" thickTop="1" x14ac:dyDescent="0.2">
      <c r="C17" s="63"/>
      <c r="D17" s="64">
        <v>44505</v>
      </c>
      <c r="E17" s="105"/>
      <c r="F17" s="49" t="s">
        <v>12</v>
      </c>
      <c r="G17" s="65"/>
      <c r="H17" s="50">
        <v>28.9</v>
      </c>
      <c r="I17" s="51">
        <f>I16+G17-H17</f>
        <v>3288071.0235000118</v>
      </c>
    </row>
    <row r="18" spans="3:9" s="10" customFormat="1" ht="16.5" x14ac:dyDescent="0.2">
      <c r="C18" s="66"/>
      <c r="D18" s="67">
        <v>44510</v>
      </c>
      <c r="E18" s="106" t="s">
        <v>199</v>
      </c>
      <c r="F18" s="52" t="s">
        <v>200</v>
      </c>
      <c r="G18" s="68"/>
      <c r="H18" s="53">
        <v>12299.68</v>
      </c>
      <c r="I18" s="54">
        <f t="shared" ref="I18:I40" si="0">I17+G18-H18</f>
        <v>3275771.3435000116</v>
      </c>
    </row>
    <row r="19" spans="3:9" s="7" customFormat="1" ht="16.5" x14ac:dyDescent="0.2">
      <c r="C19" s="66"/>
      <c r="D19" s="67">
        <v>44510</v>
      </c>
      <c r="E19" s="106" t="s">
        <v>201</v>
      </c>
      <c r="F19" s="52" t="s">
        <v>202</v>
      </c>
      <c r="G19" s="68"/>
      <c r="H19" s="53">
        <v>5750</v>
      </c>
      <c r="I19" s="54">
        <f t="shared" si="0"/>
        <v>3270021.3435000116</v>
      </c>
    </row>
    <row r="20" spans="3:9" s="7" customFormat="1" ht="16.5" x14ac:dyDescent="0.2">
      <c r="C20" s="66"/>
      <c r="D20" s="67">
        <v>44510</v>
      </c>
      <c r="E20" s="106" t="s">
        <v>203</v>
      </c>
      <c r="F20" s="52" t="s">
        <v>24</v>
      </c>
      <c r="G20" s="68"/>
      <c r="H20" s="53">
        <v>42154.77</v>
      </c>
      <c r="I20" s="54">
        <f t="shared" si="0"/>
        <v>3227866.5735000116</v>
      </c>
    </row>
    <row r="21" spans="3:9" s="7" customFormat="1" ht="16.5" x14ac:dyDescent="0.2">
      <c r="C21" s="66"/>
      <c r="D21" s="67">
        <v>44510</v>
      </c>
      <c r="E21" s="106" t="s">
        <v>204</v>
      </c>
      <c r="F21" s="52" t="s">
        <v>205</v>
      </c>
      <c r="G21" s="68"/>
      <c r="H21" s="53">
        <v>4712</v>
      </c>
      <c r="I21" s="54">
        <f t="shared" si="0"/>
        <v>3223154.5735000116</v>
      </c>
    </row>
    <row r="22" spans="3:9" s="7" customFormat="1" ht="16.5" x14ac:dyDescent="0.2">
      <c r="C22" s="66"/>
      <c r="D22" s="67">
        <v>44510</v>
      </c>
      <c r="E22" s="106" t="s">
        <v>204</v>
      </c>
      <c r="F22" s="52" t="s">
        <v>24</v>
      </c>
      <c r="G22" s="68"/>
      <c r="H22" s="53">
        <v>20000</v>
      </c>
      <c r="I22" s="54">
        <f t="shared" si="0"/>
        <v>3203154.5735000116</v>
      </c>
    </row>
    <row r="23" spans="3:9" s="7" customFormat="1" ht="16.5" x14ac:dyDescent="0.2">
      <c r="C23" s="66"/>
      <c r="D23" s="67">
        <v>44511</v>
      </c>
      <c r="E23" s="106"/>
      <c r="F23" s="52" t="s">
        <v>12</v>
      </c>
      <c r="G23" s="68"/>
      <c r="H23" s="53">
        <v>2.7</v>
      </c>
      <c r="I23" s="54">
        <f t="shared" si="0"/>
        <v>3203151.8735000114</v>
      </c>
    </row>
    <row r="24" spans="3:9" s="7" customFormat="1" ht="16.5" x14ac:dyDescent="0.2">
      <c r="C24" s="66"/>
      <c r="D24" s="69">
        <v>44512</v>
      </c>
      <c r="E24" s="70"/>
      <c r="F24" s="52" t="s">
        <v>12</v>
      </c>
      <c r="G24" s="68"/>
      <c r="H24" s="71">
        <v>16.2</v>
      </c>
      <c r="I24" s="54">
        <f t="shared" si="0"/>
        <v>3203135.6735000112</v>
      </c>
    </row>
    <row r="25" spans="3:9" s="7" customFormat="1" ht="16.5" x14ac:dyDescent="0.2">
      <c r="C25" s="66"/>
      <c r="D25" s="67" t="s">
        <v>196</v>
      </c>
      <c r="E25" s="106"/>
      <c r="F25" s="52" t="s">
        <v>12</v>
      </c>
      <c r="G25" s="68"/>
      <c r="H25" s="53">
        <v>10.8</v>
      </c>
      <c r="I25" s="54">
        <f>I24+G25-H25</f>
        <v>3203124.8735000114</v>
      </c>
    </row>
    <row r="26" spans="3:9" s="7" customFormat="1" ht="16.5" x14ac:dyDescent="0.2">
      <c r="C26" s="66"/>
      <c r="D26" s="67" t="s">
        <v>197</v>
      </c>
      <c r="E26" s="106"/>
      <c r="F26" s="52" t="s">
        <v>12</v>
      </c>
      <c r="G26" s="68"/>
      <c r="H26" s="53">
        <v>61.28</v>
      </c>
      <c r="I26" s="54">
        <f>I25+G26-H26</f>
        <v>3203063.5935000116</v>
      </c>
    </row>
    <row r="27" spans="3:9" s="7" customFormat="1" ht="16.5" x14ac:dyDescent="0.2">
      <c r="C27" s="66"/>
      <c r="D27" s="67" t="s">
        <v>198</v>
      </c>
      <c r="E27" s="106"/>
      <c r="F27" s="52" t="s">
        <v>12</v>
      </c>
      <c r="G27" s="68"/>
      <c r="H27" s="53">
        <v>101.86</v>
      </c>
      <c r="I27" s="54">
        <f t="shared" si="0"/>
        <v>3202961.7335000117</v>
      </c>
    </row>
    <row r="28" spans="3:9" s="7" customFormat="1" ht="16.5" x14ac:dyDescent="0.2">
      <c r="C28" s="66"/>
      <c r="D28" s="67">
        <v>44524</v>
      </c>
      <c r="E28" s="106" t="s">
        <v>206</v>
      </c>
      <c r="F28" s="52" t="s">
        <v>207</v>
      </c>
      <c r="G28" s="68"/>
      <c r="H28" s="53">
        <v>5000</v>
      </c>
      <c r="I28" s="54">
        <f t="shared" si="0"/>
        <v>3197961.7335000117</v>
      </c>
    </row>
    <row r="29" spans="3:9" s="7" customFormat="1" ht="16.5" x14ac:dyDescent="0.2">
      <c r="C29" s="66"/>
      <c r="D29" s="67">
        <v>44524</v>
      </c>
      <c r="E29" s="106" t="s">
        <v>208</v>
      </c>
      <c r="F29" s="52" t="s">
        <v>209</v>
      </c>
      <c r="G29" s="68"/>
      <c r="H29" s="53"/>
      <c r="I29" s="54">
        <f t="shared" si="0"/>
        <v>3197961.7335000117</v>
      </c>
    </row>
    <row r="30" spans="3:9" s="7" customFormat="1" ht="16.5" x14ac:dyDescent="0.2">
      <c r="C30" s="66"/>
      <c r="D30" s="67">
        <v>44524</v>
      </c>
      <c r="E30" s="106" t="s">
        <v>210</v>
      </c>
      <c r="F30" s="52" t="s">
        <v>209</v>
      </c>
      <c r="G30" s="68"/>
      <c r="H30" s="53"/>
      <c r="I30" s="54">
        <f t="shared" si="0"/>
        <v>3197961.7335000117</v>
      </c>
    </row>
    <row r="31" spans="3:9" s="7" customFormat="1" ht="16.5" x14ac:dyDescent="0.2">
      <c r="C31" s="66"/>
      <c r="D31" s="67">
        <v>44524</v>
      </c>
      <c r="E31" s="107" t="s">
        <v>211</v>
      </c>
      <c r="F31" s="52" t="s">
        <v>212</v>
      </c>
      <c r="G31" s="68"/>
      <c r="H31" s="53">
        <v>1480</v>
      </c>
      <c r="I31" s="54">
        <f t="shared" si="0"/>
        <v>3196481.7335000117</v>
      </c>
    </row>
    <row r="32" spans="3:9" s="7" customFormat="1" ht="16.5" x14ac:dyDescent="0.2">
      <c r="C32" s="66"/>
      <c r="D32" s="67">
        <v>44524</v>
      </c>
      <c r="E32" s="106" t="s">
        <v>213</v>
      </c>
      <c r="F32" s="52" t="s">
        <v>214</v>
      </c>
      <c r="G32" s="68"/>
      <c r="H32" s="53">
        <v>149191.79999999999</v>
      </c>
      <c r="I32" s="54">
        <f t="shared" si="0"/>
        <v>3047289.9335000119</v>
      </c>
    </row>
    <row r="33" spans="3:94" s="7" customFormat="1" ht="16.5" x14ac:dyDescent="0.2">
      <c r="C33" s="66"/>
      <c r="D33" s="67">
        <v>44524</v>
      </c>
      <c r="E33" s="106" t="s">
        <v>215</v>
      </c>
      <c r="F33" s="52" t="s">
        <v>216</v>
      </c>
      <c r="G33" s="68"/>
      <c r="H33" s="53">
        <v>4448</v>
      </c>
      <c r="I33" s="54">
        <f t="shared" si="0"/>
        <v>3042841.9335000119</v>
      </c>
    </row>
    <row r="34" spans="3:94" s="7" customFormat="1" ht="16.5" x14ac:dyDescent="0.2">
      <c r="C34" s="66"/>
      <c r="D34" s="67">
        <v>44524</v>
      </c>
      <c r="E34" s="106" t="s">
        <v>217</v>
      </c>
      <c r="F34" s="52" t="s">
        <v>218</v>
      </c>
      <c r="G34" s="68"/>
      <c r="H34" s="53">
        <v>9253</v>
      </c>
      <c r="I34" s="54">
        <f t="shared" si="0"/>
        <v>3033588.9335000119</v>
      </c>
    </row>
    <row r="35" spans="3:94" s="7" customFormat="1" ht="16.5" x14ac:dyDescent="0.2">
      <c r="C35" s="66"/>
      <c r="D35" s="67">
        <v>44526</v>
      </c>
      <c r="E35" s="106"/>
      <c r="F35" s="52" t="s">
        <v>12</v>
      </c>
      <c r="G35" s="68"/>
      <c r="H35" s="53">
        <v>35.1</v>
      </c>
      <c r="I35" s="54">
        <f t="shared" si="0"/>
        <v>3033553.8335000118</v>
      </c>
    </row>
    <row r="36" spans="3:94" s="7" customFormat="1" ht="27" customHeight="1" x14ac:dyDescent="0.2">
      <c r="C36" s="66"/>
      <c r="D36" s="67">
        <v>44530</v>
      </c>
      <c r="E36" s="106" t="s">
        <v>219</v>
      </c>
      <c r="F36" s="52" t="s">
        <v>46</v>
      </c>
      <c r="G36" s="68"/>
      <c r="H36" s="53">
        <v>12600</v>
      </c>
      <c r="I36" s="54">
        <f t="shared" si="0"/>
        <v>3020953.8335000118</v>
      </c>
    </row>
    <row r="37" spans="3:94" s="7" customFormat="1" ht="16.5" x14ac:dyDescent="0.2">
      <c r="C37" s="66"/>
      <c r="D37" s="67">
        <v>44530</v>
      </c>
      <c r="E37" s="106" t="s">
        <v>220</v>
      </c>
      <c r="F37" s="52" t="s">
        <v>45</v>
      </c>
      <c r="G37" s="68"/>
      <c r="H37" s="53">
        <v>8190.93</v>
      </c>
      <c r="I37" s="54">
        <f t="shared" si="0"/>
        <v>3012762.9035000117</v>
      </c>
    </row>
    <row r="38" spans="3:94" s="7" customFormat="1" ht="16.5" x14ac:dyDescent="0.2">
      <c r="C38" s="66"/>
      <c r="D38" s="67">
        <v>44530</v>
      </c>
      <c r="E38" s="106" t="s">
        <v>221</v>
      </c>
      <c r="F38" s="52" t="s">
        <v>45</v>
      </c>
      <c r="G38" s="68"/>
      <c r="H38" s="53">
        <v>1432.9</v>
      </c>
      <c r="I38" s="54">
        <f t="shared" si="0"/>
        <v>3011330.0035000117</v>
      </c>
    </row>
    <row r="39" spans="3:94" s="7" customFormat="1" ht="27.75" customHeight="1" x14ac:dyDescent="0.2">
      <c r="C39" s="66"/>
      <c r="D39" s="67">
        <v>44530</v>
      </c>
      <c r="E39" s="106" t="s">
        <v>222</v>
      </c>
      <c r="F39" s="52" t="s">
        <v>24</v>
      </c>
      <c r="G39" s="68"/>
      <c r="H39" s="53">
        <v>53060.09</v>
      </c>
      <c r="I39" s="54">
        <f t="shared" si="0"/>
        <v>2958269.9135000119</v>
      </c>
    </row>
    <row r="40" spans="3:94" s="7" customFormat="1" ht="29.25" thickBot="1" x14ac:dyDescent="0.25">
      <c r="C40" s="66"/>
      <c r="D40" s="67">
        <v>44530</v>
      </c>
      <c r="E40" s="106"/>
      <c r="F40" s="52" t="s">
        <v>32</v>
      </c>
      <c r="G40" s="68"/>
      <c r="H40" s="53">
        <v>175</v>
      </c>
      <c r="I40" s="54">
        <f t="shared" si="0"/>
        <v>2958094.9135000119</v>
      </c>
    </row>
    <row r="41" spans="3:94" s="11" customFormat="1" ht="18" thickTop="1" thickBot="1" x14ac:dyDescent="0.25">
      <c r="C41" s="152" t="s">
        <v>8</v>
      </c>
      <c r="D41" s="152"/>
      <c r="E41" s="152"/>
      <c r="F41" s="152"/>
      <c r="G41" s="72">
        <f>SUM(G17:G40)</f>
        <v>0</v>
      </c>
      <c r="H41" s="72">
        <f>SUM(H17:H40)</f>
        <v>330005.01</v>
      </c>
      <c r="I41" s="73">
        <f>+I14+G41-H41</f>
        <v>2958094.9135000119</v>
      </c>
      <c r="J41" s="26">
        <f>+I41-'[2]CTA. OPERATIVA.(160)'!$J$5846</f>
        <v>0</v>
      </c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</row>
    <row r="42" spans="3:94" s="11" customFormat="1" ht="17.25" thickTop="1" x14ac:dyDescent="0.2">
      <c r="C42" s="5"/>
      <c r="D42" s="5"/>
      <c r="E42" s="5"/>
      <c r="F42" s="40"/>
      <c r="G42" s="8"/>
      <c r="H42" s="8"/>
      <c r="I42" s="8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</row>
    <row r="43" spans="3:94" s="11" customFormat="1" ht="16.5" x14ac:dyDescent="0.2">
      <c r="C43" s="5"/>
      <c r="D43" s="9"/>
      <c r="E43" s="9"/>
      <c r="F43" s="41"/>
      <c r="G43" s="9"/>
      <c r="H43" s="9"/>
      <c r="I43" s="9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</row>
    <row r="44" spans="3:94" s="11" customFormat="1" ht="16.5" x14ac:dyDescent="0.2">
      <c r="C44" s="5"/>
      <c r="D44" s="122" t="s">
        <v>57</v>
      </c>
      <c r="E44" s="9"/>
      <c r="F44" s="41"/>
      <c r="G44" s="9"/>
      <c r="H44" s="123"/>
      <c r="I44" s="9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</row>
    <row r="45" spans="3:94" s="11" customFormat="1" ht="16.5" x14ac:dyDescent="0.2">
      <c r="C45" s="5"/>
      <c r="D45" s="122" t="s">
        <v>47</v>
      </c>
      <c r="E45" s="9"/>
      <c r="F45" s="41"/>
      <c r="G45" s="9"/>
      <c r="H45" s="122" t="s">
        <v>58</v>
      </c>
      <c r="I45" s="9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</row>
    <row r="46" spans="3:94" s="11" customFormat="1" ht="16.5" x14ac:dyDescent="0.2">
      <c r="C46" s="5"/>
      <c r="D46" s="122" t="s">
        <v>49</v>
      </c>
      <c r="E46" s="9"/>
      <c r="F46" s="41"/>
      <c r="G46" s="9"/>
      <c r="H46" s="122" t="s">
        <v>48</v>
      </c>
      <c r="I46" s="9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</row>
    <row r="47" spans="3:94" s="11" customFormat="1" ht="16.5" x14ac:dyDescent="0.2">
      <c r="C47" s="5"/>
      <c r="D47" s="122" t="s">
        <v>51</v>
      </c>
      <c r="E47" s="9"/>
      <c r="F47" s="41"/>
      <c r="G47" s="9"/>
      <c r="H47" s="122" t="s">
        <v>52</v>
      </c>
      <c r="I47" s="9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</row>
    <row r="48" spans="3:94" s="11" customFormat="1" ht="16.5" x14ac:dyDescent="0.2">
      <c r="C48" s="5"/>
      <c r="D48" s="9"/>
      <c r="E48" s="9"/>
      <c r="F48" s="123" t="s">
        <v>59</v>
      </c>
      <c r="G48" s="9"/>
      <c r="I48" s="9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</row>
    <row r="49" spans="3:94" s="11" customFormat="1" ht="16.5" x14ac:dyDescent="0.2">
      <c r="C49" s="5"/>
      <c r="D49" s="9"/>
      <c r="E49" s="9"/>
      <c r="F49" s="122" t="s">
        <v>54</v>
      </c>
      <c r="G49" s="9"/>
      <c r="H49" s="9"/>
      <c r="I49" s="9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</row>
    <row r="50" spans="3:94" s="11" customFormat="1" ht="18" x14ac:dyDescent="0.2">
      <c r="C50" s="22"/>
      <c r="D50" s="9"/>
      <c r="E50" s="9"/>
      <c r="F50" s="122" t="s">
        <v>55</v>
      </c>
      <c r="G50" s="9"/>
      <c r="H50" s="9"/>
      <c r="I50" s="9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</row>
    <row r="51" spans="3:94" s="11" customFormat="1" ht="18" x14ac:dyDescent="0.2">
      <c r="C51" s="22"/>
      <c r="D51" s="9"/>
      <c r="E51" s="9"/>
      <c r="F51" s="122" t="s">
        <v>56</v>
      </c>
      <c r="G51" s="9"/>
      <c r="H51" s="9"/>
      <c r="I51" s="9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</row>
    <row r="52" spans="3:94" s="11" customFormat="1" ht="16.5" x14ac:dyDescent="0.2">
      <c r="C52" s="5"/>
      <c r="D52" s="9"/>
      <c r="E52" s="9"/>
      <c r="F52" s="123"/>
      <c r="G52" s="9"/>
      <c r="H52" s="9"/>
      <c r="I52" s="9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</row>
    <row r="71" spans="3:3" ht="15" x14ac:dyDescent="0.2">
      <c r="C71" s="156"/>
    </row>
  </sheetData>
  <mergeCells count="8">
    <mergeCell ref="C13:C15"/>
    <mergeCell ref="D13:I13"/>
    <mergeCell ref="D14:H14"/>
    <mergeCell ref="C6:I6"/>
    <mergeCell ref="C7:I7"/>
    <mergeCell ref="C8:I8"/>
    <mergeCell ref="C9:I9"/>
    <mergeCell ref="C41:F41"/>
  </mergeCells>
  <printOptions horizontalCentered="1"/>
  <pageMargins left="0.25" right="0.25" top="0.75" bottom="0.75" header="0.3" footer="0.3"/>
  <pageSetup scale="54" orientation="portrait" r:id="rId1"/>
  <headerFooter alignWithMargins="0">
    <oddFooter>Página 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CR116"/>
  <sheetViews>
    <sheetView tabSelected="1" topLeftCell="C1" zoomScale="85" zoomScaleNormal="85" zoomScaleSheetLayoutView="70" workbookViewId="0">
      <selection activeCell="D15" sqref="D15:D17"/>
    </sheetView>
  </sheetViews>
  <sheetFormatPr baseColWidth="10" defaultColWidth="9.140625" defaultRowHeight="12.75" x14ac:dyDescent="0.2"/>
  <cols>
    <col min="1" max="1" width="0" style="11" hidden="1" customWidth="1"/>
    <col min="2" max="2" width="4.42578125" style="11" hidden="1" customWidth="1"/>
    <col min="3" max="3" width="4.7109375" style="11" customWidth="1"/>
    <col min="4" max="4" width="5.85546875" style="1" customWidth="1"/>
    <col min="5" max="5" width="17.85546875" style="1" customWidth="1"/>
    <col min="6" max="6" width="14" style="1" customWidth="1"/>
    <col min="7" max="7" width="52.140625" style="1" customWidth="1"/>
    <col min="8" max="8" width="20.42578125" style="1" customWidth="1"/>
    <col min="9" max="9" width="21" style="1" customWidth="1"/>
    <col min="10" max="10" width="24.42578125" style="1" customWidth="1"/>
    <col min="11" max="11" width="24.5703125" style="11" customWidth="1"/>
    <col min="12" max="14" width="9.140625" style="11"/>
    <col min="15" max="16384" width="9.140625" style="1"/>
  </cols>
  <sheetData>
    <row r="1" spans="1:14" s="11" customFormat="1" x14ac:dyDescent="0.2"/>
    <row r="2" spans="1:14" s="14" customFormat="1" ht="12" customHeight="1" x14ac:dyDescent="0.2"/>
    <row r="3" spans="1:14" s="14" customFormat="1" ht="12" customHeight="1" x14ac:dyDescent="0.2"/>
    <row r="4" spans="1:14" s="14" customFormat="1" ht="12" customHeight="1" x14ac:dyDescent="0.2"/>
    <row r="5" spans="1:14" s="15" customFormat="1" ht="18" customHeight="1" x14ac:dyDescent="0.3">
      <c r="C5" s="16"/>
      <c r="D5" s="16"/>
      <c r="E5" s="12"/>
      <c r="F5" s="16"/>
      <c r="G5" s="16"/>
      <c r="H5" s="16"/>
      <c r="I5" s="16"/>
      <c r="J5" s="16"/>
      <c r="K5" s="16"/>
      <c r="L5" s="16"/>
    </row>
    <row r="6" spans="1:14" s="13" customFormat="1" ht="19.5" customHeight="1" x14ac:dyDescent="0.2">
      <c r="A6" s="13" t="s">
        <v>9</v>
      </c>
    </row>
    <row r="7" spans="1:14" s="13" customFormat="1" ht="19.5" customHeight="1" x14ac:dyDescent="0.2"/>
    <row r="8" spans="1:14" s="15" customFormat="1" ht="19.5" customHeight="1" x14ac:dyDescent="0.3">
      <c r="C8" s="13"/>
      <c r="D8" s="141" t="s">
        <v>10</v>
      </c>
      <c r="E8" s="141"/>
      <c r="F8" s="141"/>
      <c r="G8" s="141"/>
      <c r="H8" s="141"/>
      <c r="I8" s="141"/>
      <c r="J8" s="141"/>
      <c r="K8" s="16"/>
      <c r="L8" s="16"/>
    </row>
    <row r="9" spans="1:14" s="14" customFormat="1" ht="18.75" x14ac:dyDescent="0.2">
      <c r="C9" s="18"/>
      <c r="D9" s="147" t="s">
        <v>18</v>
      </c>
      <c r="E9" s="147"/>
      <c r="F9" s="147"/>
      <c r="G9" s="147"/>
      <c r="H9" s="147"/>
      <c r="I9" s="147"/>
      <c r="J9" s="147"/>
    </row>
    <row r="10" spans="1:14" s="17" customFormat="1" ht="18" customHeight="1" x14ac:dyDescent="0.2">
      <c r="B10" s="18"/>
      <c r="C10" s="18"/>
      <c r="D10" s="147" t="s">
        <v>20</v>
      </c>
      <c r="E10" s="147"/>
      <c r="F10" s="147"/>
      <c r="G10" s="147"/>
      <c r="H10" s="147"/>
      <c r="I10" s="147"/>
      <c r="J10" s="147"/>
    </row>
    <row r="11" spans="1:14" s="14" customFormat="1" ht="18.75" customHeight="1" x14ac:dyDescent="0.2">
      <c r="D11" s="148" t="s">
        <v>195</v>
      </c>
      <c r="E11" s="148"/>
      <c r="F11" s="148"/>
      <c r="G11" s="148"/>
      <c r="H11" s="148"/>
      <c r="I11" s="148"/>
      <c r="J11" s="148"/>
    </row>
    <row r="12" spans="1:14" s="14" customFormat="1" ht="18.75" x14ac:dyDescent="0.2">
      <c r="D12" s="43"/>
      <c r="E12" s="43"/>
      <c r="F12" s="43"/>
      <c r="G12" s="43"/>
      <c r="H12" s="43"/>
      <c r="I12" s="43"/>
      <c r="J12" s="43"/>
    </row>
    <row r="13" spans="1:14" s="14" customFormat="1" ht="18.75" x14ac:dyDescent="0.2">
      <c r="D13" s="34"/>
      <c r="E13" s="34"/>
      <c r="F13" s="34"/>
      <c r="G13" s="34"/>
      <c r="H13" s="34"/>
      <c r="I13" s="34"/>
      <c r="J13" s="34"/>
    </row>
    <row r="14" spans="1:14" s="11" customFormat="1" ht="19.5" customHeight="1" thickBot="1" x14ac:dyDescent="0.25"/>
    <row r="15" spans="1:14" s="3" customFormat="1" ht="26.25" customHeight="1" thickTop="1" thickBot="1" x14ac:dyDescent="0.25">
      <c r="A15" s="7"/>
      <c r="B15" s="7"/>
      <c r="C15" s="7"/>
      <c r="D15" s="146"/>
      <c r="E15" s="143" t="s">
        <v>18</v>
      </c>
      <c r="F15" s="143"/>
      <c r="G15" s="143"/>
      <c r="H15" s="143"/>
      <c r="I15" s="143"/>
      <c r="J15" s="143"/>
      <c r="K15" s="7"/>
      <c r="L15" s="7"/>
      <c r="M15" s="7"/>
      <c r="N15" s="7"/>
    </row>
    <row r="16" spans="1:14" s="3" customFormat="1" ht="18" customHeight="1" thickTop="1" thickBot="1" x14ac:dyDescent="0.25">
      <c r="A16" s="7"/>
      <c r="B16" s="7"/>
      <c r="C16" s="7"/>
      <c r="D16" s="146"/>
      <c r="E16" s="142" t="s">
        <v>7</v>
      </c>
      <c r="F16" s="142"/>
      <c r="G16" s="142"/>
      <c r="H16" s="142"/>
      <c r="I16" s="142"/>
      <c r="J16" s="62">
        <v>22961413.14999989</v>
      </c>
      <c r="K16" s="7"/>
      <c r="L16" s="7"/>
      <c r="M16" s="7"/>
      <c r="N16" s="7"/>
    </row>
    <row r="17" spans="1:14" s="3" customFormat="1" ht="45.75" customHeight="1" thickTop="1" thickBot="1" x14ac:dyDescent="0.25">
      <c r="A17" s="7"/>
      <c r="B17" s="7"/>
      <c r="C17" s="7"/>
      <c r="D17" s="146"/>
      <c r="E17" s="74" t="s">
        <v>4</v>
      </c>
      <c r="F17" s="74" t="s">
        <v>5</v>
      </c>
      <c r="G17" s="74" t="s">
        <v>6</v>
      </c>
      <c r="H17" s="74" t="s">
        <v>0</v>
      </c>
      <c r="I17" s="74" t="s">
        <v>1</v>
      </c>
      <c r="J17" s="74" t="s">
        <v>2</v>
      </c>
      <c r="K17" s="7"/>
      <c r="L17" s="7"/>
      <c r="M17" s="7"/>
      <c r="N17" s="7"/>
    </row>
    <row r="18" spans="1:14" s="10" customFormat="1" ht="26.25" customHeight="1" thickTop="1" x14ac:dyDescent="0.2">
      <c r="D18" s="92"/>
      <c r="E18" s="93"/>
      <c r="F18" s="92"/>
      <c r="G18" s="93">
        <v>44500</v>
      </c>
      <c r="H18" s="94"/>
      <c r="I18" s="95">
        <v>0</v>
      </c>
      <c r="J18" s="94">
        <f>+J16</f>
        <v>22961413.14999989</v>
      </c>
    </row>
    <row r="19" spans="1:14" s="10" customFormat="1" ht="28.5" x14ac:dyDescent="0.2">
      <c r="D19" s="96"/>
      <c r="E19" s="97">
        <v>44501</v>
      </c>
      <c r="F19" s="98"/>
      <c r="G19" s="157" t="s">
        <v>269</v>
      </c>
      <c r="H19" s="100">
        <v>202400</v>
      </c>
      <c r="I19" s="100"/>
      <c r="J19" s="100">
        <f t="shared" ref="J19:J73" si="0">J18+H19-I19</f>
        <v>23163813.14999989</v>
      </c>
    </row>
    <row r="20" spans="1:14" s="10" customFormat="1" ht="28.5" x14ac:dyDescent="0.2">
      <c r="D20" s="96"/>
      <c r="E20" s="97">
        <v>44503</v>
      </c>
      <c r="F20" s="98"/>
      <c r="G20" s="99" t="s">
        <v>30</v>
      </c>
      <c r="H20" s="100"/>
      <c r="I20" s="100">
        <v>4064.95</v>
      </c>
      <c r="J20" s="100">
        <f t="shared" si="0"/>
        <v>23159748.199999891</v>
      </c>
    </row>
    <row r="21" spans="1:14" s="10" customFormat="1" ht="42.75" x14ac:dyDescent="0.2">
      <c r="D21" s="96"/>
      <c r="E21" s="97">
        <v>44503</v>
      </c>
      <c r="F21" s="98" t="s">
        <v>223</v>
      </c>
      <c r="G21" s="99" t="s">
        <v>224</v>
      </c>
      <c r="H21" s="100"/>
      <c r="I21" s="100">
        <v>36584.51</v>
      </c>
      <c r="J21" s="100">
        <f t="shared" si="0"/>
        <v>23123163.68999989</v>
      </c>
    </row>
    <row r="22" spans="1:14" s="10" customFormat="1" ht="28.5" x14ac:dyDescent="0.2">
      <c r="D22" s="96"/>
      <c r="E22" s="97">
        <v>44503</v>
      </c>
      <c r="F22" s="98"/>
      <c r="G22" s="99" t="s">
        <v>30</v>
      </c>
      <c r="H22" s="100"/>
      <c r="I22" s="100">
        <v>51202.41</v>
      </c>
      <c r="J22" s="100">
        <f t="shared" si="0"/>
        <v>23071961.279999889</v>
      </c>
    </row>
    <row r="23" spans="1:14" s="10" customFormat="1" ht="42.75" x14ac:dyDescent="0.2">
      <c r="D23" s="96"/>
      <c r="E23" s="97">
        <v>44503</v>
      </c>
      <c r="F23" s="98" t="s">
        <v>225</v>
      </c>
      <c r="G23" s="99" t="s">
        <v>226</v>
      </c>
      <c r="H23" s="100"/>
      <c r="I23" s="100">
        <v>460821.79</v>
      </c>
      <c r="J23" s="100">
        <f t="shared" si="0"/>
        <v>22611139.48999989</v>
      </c>
    </row>
    <row r="24" spans="1:14" s="10" customFormat="1" ht="28.5" x14ac:dyDescent="0.2">
      <c r="D24" s="96"/>
      <c r="E24" s="97">
        <v>44503</v>
      </c>
      <c r="F24" s="98"/>
      <c r="G24" s="99" t="s">
        <v>30</v>
      </c>
      <c r="H24" s="100"/>
      <c r="I24" s="100">
        <v>20376.419999999998</v>
      </c>
      <c r="J24" s="100">
        <f t="shared" si="0"/>
        <v>22590763.069999889</v>
      </c>
    </row>
    <row r="25" spans="1:14" s="10" customFormat="1" ht="42.75" x14ac:dyDescent="0.2">
      <c r="D25" s="96"/>
      <c r="E25" s="97">
        <v>44503</v>
      </c>
      <c r="F25" s="98" t="s">
        <v>227</v>
      </c>
      <c r="G25" s="99" t="s">
        <v>228</v>
      </c>
      <c r="H25" s="100"/>
      <c r="I25" s="100">
        <v>183387.79</v>
      </c>
      <c r="J25" s="100">
        <f t="shared" si="0"/>
        <v>22407375.279999889</v>
      </c>
    </row>
    <row r="26" spans="1:14" s="10" customFormat="1" ht="28.5" x14ac:dyDescent="0.2">
      <c r="D26" s="96"/>
      <c r="E26" s="97">
        <v>44503</v>
      </c>
      <c r="F26" s="98"/>
      <c r="G26" s="99" t="s">
        <v>30</v>
      </c>
      <c r="H26" s="100"/>
      <c r="I26" s="100">
        <v>59054.94</v>
      </c>
      <c r="J26" s="100">
        <f t="shared" si="0"/>
        <v>22348320.339999888</v>
      </c>
    </row>
    <row r="27" spans="1:14" s="10" customFormat="1" ht="42.75" x14ac:dyDescent="0.2">
      <c r="D27" s="96"/>
      <c r="E27" s="97">
        <v>44503</v>
      </c>
      <c r="F27" s="98" t="s">
        <v>229</v>
      </c>
      <c r="G27" s="99" t="s">
        <v>230</v>
      </c>
      <c r="H27" s="100"/>
      <c r="I27" s="100">
        <v>531494.56999999995</v>
      </c>
      <c r="J27" s="100">
        <f t="shared" si="0"/>
        <v>21816825.769999888</v>
      </c>
      <c r="K27" s="111"/>
    </row>
    <row r="28" spans="1:14" s="10" customFormat="1" ht="28.5" x14ac:dyDescent="0.2">
      <c r="D28" s="96"/>
      <c r="E28" s="97">
        <v>44503</v>
      </c>
      <c r="F28" s="98"/>
      <c r="G28" s="99" t="s">
        <v>30</v>
      </c>
      <c r="H28" s="100"/>
      <c r="I28" s="100">
        <v>160858.10999999999</v>
      </c>
      <c r="J28" s="100">
        <f t="shared" si="0"/>
        <v>21655967.659999888</v>
      </c>
    </row>
    <row r="29" spans="1:14" s="10" customFormat="1" ht="43.5" customHeight="1" x14ac:dyDescent="0.2">
      <c r="D29" s="96"/>
      <c r="E29" s="97">
        <v>44503</v>
      </c>
      <c r="F29" s="98" t="s">
        <v>231</v>
      </c>
      <c r="G29" s="99" t="s">
        <v>232</v>
      </c>
      <c r="H29" s="100"/>
      <c r="I29" s="100">
        <v>1447723.46</v>
      </c>
      <c r="J29" s="100">
        <f t="shared" si="0"/>
        <v>20208244.199999887</v>
      </c>
    </row>
    <row r="30" spans="1:14" s="10" customFormat="1" ht="28.5" x14ac:dyDescent="0.2">
      <c r="D30" s="96"/>
      <c r="E30" s="97">
        <v>44503</v>
      </c>
      <c r="F30" s="98"/>
      <c r="G30" s="99" t="s">
        <v>30</v>
      </c>
      <c r="H30" s="100"/>
      <c r="I30" s="100">
        <v>84229.25</v>
      </c>
      <c r="J30" s="100">
        <f t="shared" si="0"/>
        <v>20124014.949999887</v>
      </c>
    </row>
    <row r="31" spans="1:14" s="10" customFormat="1" ht="42.75" x14ac:dyDescent="0.2">
      <c r="D31" s="96"/>
      <c r="E31" s="97">
        <v>44503</v>
      </c>
      <c r="F31" s="98" t="s">
        <v>233</v>
      </c>
      <c r="G31" s="99" t="s">
        <v>234</v>
      </c>
      <c r="H31" s="100"/>
      <c r="I31" s="100">
        <v>758063.39</v>
      </c>
      <c r="J31" s="100">
        <f t="shared" si="0"/>
        <v>19365951.559999887</v>
      </c>
    </row>
    <row r="32" spans="1:14" s="10" customFormat="1" ht="28.5" x14ac:dyDescent="0.2">
      <c r="D32" s="96"/>
      <c r="E32" s="97">
        <v>44508</v>
      </c>
      <c r="F32" s="98"/>
      <c r="G32" s="99" t="s">
        <v>25</v>
      </c>
      <c r="H32" s="100">
        <v>3404496.79</v>
      </c>
      <c r="I32" s="100"/>
      <c r="J32" s="100">
        <f t="shared" si="0"/>
        <v>22770448.349999886</v>
      </c>
    </row>
    <row r="33" spans="4:11" s="10" customFormat="1" ht="28.5" x14ac:dyDescent="0.2">
      <c r="D33" s="96"/>
      <c r="E33" s="97">
        <v>44508</v>
      </c>
      <c r="F33" s="98"/>
      <c r="G33" s="99" t="s">
        <v>25</v>
      </c>
      <c r="H33" s="100"/>
      <c r="I33" s="100">
        <v>3404496.79</v>
      </c>
      <c r="J33" s="100">
        <f t="shared" si="0"/>
        <v>19365951.559999887</v>
      </c>
    </row>
    <row r="34" spans="4:11" s="10" customFormat="1" ht="28.5" x14ac:dyDescent="0.2">
      <c r="D34" s="96"/>
      <c r="E34" s="97">
        <v>44509</v>
      </c>
      <c r="F34" s="98"/>
      <c r="G34" s="157" t="s">
        <v>269</v>
      </c>
      <c r="H34" s="100">
        <v>456200</v>
      </c>
      <c r="I34" s="100"/>
      <c r="J34" s="100">
        <f t="shared" si="0"/>
        <v>19822151.559999887</v>
      </c>
    </row>
    <row r="35" spans="4:11" s="10" customFormat="1" ht="28.5" x14ac:dyDescent="0.2">
      <c r="D35" s="96"/>
      <c r="E35" s="97">
        <v>44509</v>
      </c>
      <c r="F35" s="98"/>
      <c r="G35" s="157" t="s">
        <v>269</v>
      </c>
      <c r="H35" s="100">
        <v>202400</v>
      </c>
      <c r="I35" s="100"/>
      <c r="J35" s="100">
        <f t="shared" si="0"/>
        <v>20024551.559999887</v>
      </c>
      <c r="K35" s="111"/>
    </row>
    <row r="36" spans="4:11" s="10" customFormat="1" ht="48.75" customHeight="1" x14ac:dyDescent="0.2">
      <c r="D36" s="96"/>
      <c r="E36" s="97">
        <v>44509</v>
      </c>
      <c r="F36" s="98"/>
      <c r="G36" s="99" t="s">
        <v>235</v>
      </c>
      <c r="H36" s="100">
        <v>48763.8</v>
      </c>
      <c r="I36" s="100"/>
      <c r="J36" s="100">
        <f t="shared" si="0"/>
        <v>20073315.359999888</v>
      </c>
      <c r="K36" s="111"/>
    </row>
    <row r="37" spans="4:11" s="10" customFormat="1" ht="47.25" customHeight="1" x14ac:dyDescent="0.2">
      <c r="D37" s="96"/>
      <c r="E37" s="97">
        <v>44509</v>
      </c>
      <c r="F37" s="98"/>
      <c r="G37" s="99" t="s">
        <v>235</v>
      </c>
      <c r="H37" s="100">
        <v>62696.639999999999</v>
      </c>
      <c r="I37" s="100"/>
      <c r="J37" s="100">
        <f t="shared" si="0"/>
        <v>20136011.999999888</v>
      </c>
      <c r="K37" s="111"/>
    </row>
    <row r="38" spans="4:11" s="10" customFormat="1" ht="28.5" x14ac:dyDescent="0.2">
      <c r="D38" s="96"/>
      <c r="E38" s="97">
        <v>44509</v>
      </c>
      <c r="F38" s="98" t="s">
        <v>236</v>
      </c>
      <c r="G38" s="99" t="s">
        <v>237</v>
      </c>
      <c r="H38" s="100"/>
      <c r="I38" s="100">
        <v>34617</v>
      </c>
      <c r="J38" s="100">
        <f t="shared" si="0"/>
        <v>20101394.999999888</v>
      </c>
      <c r="K38" s="111"/>
    </row>
    <row r="39" spans="4:11" s="10" customFormat="1" ht="28.5" x14ac:dyDescent="0.2">
      <c r="D39" s="96"/>
      <c r="E39" s="97">
        <v>44509</v>
      </c>
      <c r="F39" s="98"/>
      <c r="G39" s="99" t="s">
        <v>30</v>
      </c>
      <c r="H39" s="100"/>
      <c r="I39" s="100">
        <v>58354.559999999998</v>
      </c>
      <c r="J39" s="100">
        <f t="shared" si="0"/>
        <v>20043040.43999989</v>
      </c>
      <c r="K39" s="111"/>
    </row>
    <row r="40" spans="4:11" s="10" customFormat="1" ht="34.5" customHeight="1" x14ac:dyDescent="0.2">
      <c r="D40" s="96"/>
      <c r="E40" s="97">
        <v>44509</v>
      </c>
      <c r="F40" s="98">
        <v>6008</v>
      </c>
      <c r="G40" s="99" t="s">
        <v>238</v>
      </c>
      <c r="H40" s="100"/>
      <c r="I40" s="100">
        <v>859524.6</v>
      </c>
      <c r="J40" s="100">
        <f t="shared" si="0"/>
        <v>19183515.839999888</v>
      </c>
      <c r="K40" s="111"/>
    </row>
    <row r="41" spans="4:11" s="10" customFormat="1" ht="28.5" x14ac:dyDescent="0.2">
      <c r="D41" s="96"/>
      <c r="E41" s="97">
        <v>44509</v>
      </c>
      <c r="F41" s="98"/>
      <c r="G41" s="99" t="s">
        <v>30</v>
      </c>
      <c r="H41" s="100"/>
      <c r="I41" s="100">
        <v>60714.76</v>
      </c>
      <c r="J41" s="100">
        <f t="shared" si="0"/>
        <v>19122801.079999886</v>
      </c>
      <c r="K41" s="111"/>
    </row>
    <row r="42" spans="4:11" s="10" customFormat="1" ht="42.75" x14ac:dyDescent="0.2">
      <c r="D42" s="96"/>
      <c r="E42" s="97">
        <v>44509</v>
      </c>
      <c r="F42" s="98" t="s">
        <v>239</v>
      </c>
      <c r="G42" s="99" t="s">
        <v>240</v>
      </c>
      <c r="H42" s="100"/>
      <c r="I42" s="100">
        <v>921110.66</v>
      </c>
      <c r="J42" s="100">
        <f t="shared" si="0"/>
        <v>18201690.419999886</v>
      </c>
      <c r="K42" s="111"/>
    </row>
    <row r="43" spans="4:11" s="10" customFormat="1" ht="28.5" x14ac:dyDescent="0.2">
      <c r="D43" s="96"/>
      <c r="E43" s="97">
        <v>44509</v>
      </c>
      <c r="F43" s="98" t="s">
        <v>241</v>
      </c>
      <c r="G43" s="99" t="s">
        <v>242</v>
      </c>
      <c r="H43" s="100"/>
      <c r="I43" s="100">
        <v>34617</v>
      </c>
      <c r="J43" s="100">
        <f t="shared" si="0"/>
        <v>18167073.419999886</v>
      </c>
      <c r="K43" s="111"/>
    </row>
    <row r="44" spans="4:11" s="10" customFormat="1" ht="28.5" x14ac:dyDescent="0.2">
      <c r="D44" s="96"/>
      <c r="E44" s="97">
        <v>44509</v>
      </c>
      <c r="F44" s="98" t="s">
        <v>243</v>
      </c>
      <c r="G44" s="99" t="s">
        <v>244</v>
      </c>
      <c r="H44" s="100"/>
      <c r="I44" s="100">
        <v>34617</v>
      </c>
      <c r="J44" s="100">
        <f t="shared" si="0"/>
        <v>18132456.419999886</v>
      </c>
      <c r="K44" s="111"/>
    </row>
    <row r="45" spans="4:11" s="10" customFormat="1" ht="28.5" x14ac:dyDescent="0.2">
      <c r="D45" s="96"/>
      <c r="E45" s="97">
        <v>44509</v>
      </c>
      <c r="F45" s="98"/>
      <c r="G45" s="99" t="s">
        <v>30</v>
      </c>
      <c r="H45" s="100"/>
      <c r="I45" s="100">
        <v>8695.83</v>
      </c>
      <c r="J45" s="100">
        <f t="shared" si="0"/>
        <v>18123760.589999888</v>
      </c>
      <c r="K45" s="111"/>
    </row>
    <row r="46" spans="4:11" s="10" customFormat="1" ht="42.75" x14ac:dyDescent="0.2">
      <c r="D46" s="96"/>
      <c r="E46" s="97">
        <v>44509</v>
      </c>
      <c r="F46" s="98" t="s">
        <v>245</v>
      </c>
      <c r="G46" s="99" t="s">
        <v>246</v>
      </c>
      <c r="H46" s="100"/>
      <c r="I46" s="100">
        <v>186294.08</v>
      </c>
      <c r="J46" s="100">
        <f t="shared" si="0"/>
        <v>17937466.50999989</v>
      </c>
      <c r="K46" s="111"/>
    </row>
    <row r="47" spans="4:11" s="10" customFormat="1" ht="28.5" x14ac:dyDescent="0.2">
      <c r="D47" s="96"/>
      <c r="E47" s="97">
        <v>44509</v>
      </c>
      <c r="F47" s="98"/>
      <c r="G47" s="99" t="s">
        <v>30</v>
      </c>
      <c r="H47" s="100"/>
      <c r="I47" s="100">
        <v>60714.76</v>
      </c>
      <c r="J47" s="100">
        <f t="shared" si="0"/>
        <v>17876751.749999888</v>
      </c>
      <c r="K47" s="111"/>
    </row>
    <row r="48" spans="4:11" s="10" customFormat="1" ht="28.5" x14ac:dyDescent="0.2">
      <c r="D48" s="96"/>
      <c r="E48" s="97">
        <v>44509</v>
      </c>
      <c r="F48" s="98" t="s">
        <v>247</v>
      </c>
      <c r="G48" s="99" t="s">
        <v>248</v>
      </c>
      <c r="H48" s="100"/>
      <c r="I48" s="100">
        <v>971882.26</v>
      </c>
      <c r="J48" s="100">
        <f t="shared" si="0"/>
        <v>16904869.489999887</v>
      </c>
      <c r="K48" s="111"/>
    </row>
    <row r="49" spans="4:11" s="10" customFormat="1" ht="28.5" x14ac:dyDescent="0.2">
      <c r="D49" s="96"/>
      <c r="E49" s="97">
        <v>44509</v>
      </c>
      <c r="F49" s="98"/>
      <c r="G49" s="99" t="s">
        <v>30</v>
      </c>
      <c r="H49" s="100"/>
      <c r="I49" s="100">
        <v>7726.02</v>
      </c>
      <c r="J49" s="100">
        <f t="shared" si="0"/>
        <v>16897143.469999887</v>
      </c>
      <c r="K49" s="111"/>
    </row>
    <row r="50" spans="4:11" s="10" customFormat="1" ht="42.75" x14ac:dyDescent="0.2">
      <c r="D50" s="96"/>
      <c r="E50" s="97">
        <v>44509</v>
      </c>
      <c r="F50" s="98" t="s">
        <v>121</v>
      </c>
      <c r="G50" s="99" t="s">
        <v>249</v>
      </c>
      <c r="H50" s="100"/>
      <c r="I50" s="100">
        <v>165628.26</v>
      </c>
      <c r="J50" s="100">
        <f t="shared" si="0"/>
        <v>16731515.209999887</v>
      </c>
      <c r="K50" s="111"/>
    </row>
    <row r="51" spans="4:11" s="10" customFormat="1" ht="28.5" x14ac:dyDescent="0.2">
      <c r="D51" s="96"/>
      <c r="E51" s="97">
        <v>44511</v>
      </c>
      <c r="F51" s="98"/>
      <c r="G51" s="99" t="s">
        <v>29</v>
      </c>
      <c r="H51" s="100">
        <v>25814069.780000001</v>
      </c>
      <c r="I51" s="100"/>
      <c r="J51" s="100">
        <f t="shared" si="0"/>
        <v>42545584.98999989</v>
      </c>
      <c r="K51" s="111"/>
    </row>
    <row r="52" spans="4:11" s="10" customFormat="1" ht="42.75" x14ac:dyDescent="0.2">
      <c r="D52" s="96"/>
      <c r="E52" s="97">
        <v>44511</v>
      </c>
      <c r="F52" s="98"/>
      <c r="G52" s="99" t="s">
        <v>41</v>
      </c>
      <c r="H52" s="100"/>
      <c r="I52" s="100">
        <v>1999852</v>
      </c>
      <c r="J52" s="100">
        <f t="shared" si="0"/>
        <v>40545732.98999989</v>
      </c>
      <c r="K52" s="111"/>
    </row>
    <row r="53" spans="4:11" s="10" customFormat="1" ht="28.5" x14ac:dyDescent="0.2">
      <c r="D53" s="96"/>
      <c r="E53" s="97">
        <v>44512</v>
      </c>
      <c r="F53" s="98"/>
      <c r="G53" s="157" t="s">
        <v>269</v>
      </c>
      <c r="H53" s="100">
        <v>101200</v>
      </c>
      <c r="I53" s="100"/>
      <c r="J53" s="100">
        <f t="shared" si="0"/>
        <v>40646932.98999989</v>
      </c>
      <c r="K53" s="111"/>
    </row>
    <row r="54" spans="4:11" s="10" customFormat="1" ht="28.5" x14ac:dyDescent="0.2">
      <c r="D54" s="96"/>
      <c r="E54" s="97">
        <v>44516</v>
      </c>
      <c r="F54" s="98"/>
      <c r="G54" s="157" t="s">
        <v>269</v>
      </c>
      <c r="H54" s="100">
        <v>50600</v>
      </c>
      <c r="I54" s="100"/>
      <c r="J54" s="100">
        <f t="shared" si="0"/>
        <v>40697532.98999989</v>
      </c>
      <c r="K54" s="111"/>
    </row>
    <row r="55" spans="4:11" s="10" customFormat="1" ht="28.5" x14ac:dyDescent="0.2">
      <c r="D55" s="96"/>
      <c r="E55" s="97">
        <v>44518</v>
      </c>
      <c r="F55" s="98"/>
      <c r="G55" s="99" t="s">
        <v>25</v>
      </c>
      <c r="H55" s="100">
        <v>3444692.04</v>
      </c>
      <c r="I55" s="100"/>
      <c r="J55" s="100">
        <f t="shared" si="0"/>
        <v>44142225.029999889</v>
      </c>
      <c r="K55" s="111"/>
    </row>
    <row r="56" spans="4:11" s="10" customFormat="1" ht="28.5" x14ac:dyDescent="0.2">
      <c r="D56" s="96"/>
      <c r="E56" s="97">
        <v>44518</v>
      </c>
      <c r="F56" s="98"/>
      <c r="G56" s="99" t="s">
        <v>25</v>
      </c>
      <c r="H56" s="100"/>
      <c r="I56" s="100">
        <v>3444692.04</v>
      </c>
      <c r="J56" s="100">
        <f t="shared" si="0"/>
        <v>40697532.98999989</v>
      </c>
      <c r="K56" s="111"/>
    </row>
    <row r="57" spans="4:11" s="10" customFormat="1" ht="28.5" x14ac:dyDescent="0.2">
      <c r="D57" s="96"/>
      <c r="E57" s="97">
        <v>44518</v>
      </c>
      <c r="F57" s="98"/>
      <c r="G57" s="99" t="s">
        <v>25</v>
      </c>
      <c r="H57" s="100">
        <v>26274296.149999999</v>
      </c>
      <c r="I57" s="100"/>
      <c r="J57" s="100">
        <f t="shared" si="0"/>
        <v>66971829.139999889</v>
      </c>
      <c r="K57" s="111"/>
    </row>
    <row r="58" spans="4:11" s="10" customFormat="1" ht="28.5" x14ac:dyDescent="0.2">
      <c r="D58" s="96"/>
      <c r="E58" s="97">
        <v>44518</v>
      </c>
      <c r="F58" s="98"/>
      <c r="G58" s="99" t="s">
        <v>25</v>
      </c>
      <c r="H58" s="100"/>
      <c r="I58" s="100">
        <v>26274296.149999999</v>
      </c>
      <c r="J58" s="100">
        <f t="shared" si="0"/>
        <v>40697532.98999989</v>
      </c>
      <c r="K58" s="111"/>
    </row>
    <row r="59" spans="4:11" s="10" customFormat="1" ht="28.5" x14ac:dyDescent="0.2">
      <c r="D59" s="96"/>
      <c r="E59" s="97">
        <v>44522</v>
      </c>
      <c r="F59" s="98"/>
      <c r="G59" s="99" t="s">
        <v>30</v>
      </c>
      <c r="H59" s="100"/>
      <c r="I59" s="100">
        <v>344469.16</v>
      </c>
      <c r="J59" s="100">
        <f t="shared" si="0"/>
        <v>40353063.829999894</v>
      </c>
      <c r="K59" s="111"/>
    </row>
    <row r="60" spans="4:11" s="10" customFormat="1" ht="42.75" x14ac:dyDescent="0.2">
      <c r="D60" s="96"/>
      <c r="E60" s="97">
        <v>44522</v>
      </c>
      <c r="F60" s="98" t="s">
        <v>250</v>
      </c>
      <c r="G60" s="99" t="s">
        <v>251</v>
      </c>
      <c r="H60" s="100"/>
      <c r="I60" s="100">
        <v>3100222.88</v>
      </c>
      <c r="J60" s="100">
        <f t="shared" si="0"/>
        <v>37252840.949999891</v>
      </c>
      <c r="K60" s="111"/>
    </row>
    <row r="61" spans="4:11" s="10" customFormat="1" ht="28.5" x14ac:dyDescent="0.2">
      <c r="D61" s="96"/>
      <c r="E61" s="97">
        <v>44522</v>
      </c>
      <c r="F61" s="98"/>
      <c r="G61" s="99" t="s">
        <v>30</v>
      </c>
      <c r="H61" s="100"/>
      <c r="I61" s="100">
        <v>1216547.33</v>
      </c>
      <c r="J61" s="100">
        <f t="shared" si="0"/>
        <v>36036293.619999893</v>
      </c>
      <c r="K61" s="111"/>
    </row>
    <row r="62" spans="4:11" s="10" customFormat="1" ht="42.75" x14ac:dyDescent="0.2">
      <c r="D62" s="96"/>
      <c r="E62" s="97">
        <v>44522</v>
      </c>
      <c r="F62" s="98" t="s">
        <v>252</v>
      </c>
      <c r="G62" s="99" t="s">
        <v>253</v>
      </c>
      <c r="H62" s="100"/>
      <c r="I62" s="100">
        <v>22847985.100000001</v>
      </c>
      <c r="J62" s="100">
        <f t="shared" si="0"/>
        <v>13188308.519999892</v>
      </c>
      <c r="K62" s="111"/>
    </row>
    <row r="63" spans="4:11" s="10" customFormat="1" ht="28.5" x14ac:dyDescent="0.2">
      <c r="D63" s="96"/>
      <c r="E63" s="97">
        <v>44522</v>
      </c>
      <c r="F63" s="98"/>
      <c r="G63" s="99" t="s">
        <v>30</v>
      </c>
      <c r="H63" s="100"/>
      <c r="I63" s="100">
        <v>51026.19</v>
      </c>
      <c r="J63" s="100">
        <f t="shared" si="0"/>
        <v>13137282.329999892</v>
      </c>
      <c r="K63" s="111"/>
    </row>
    <row r="64" spans="4:11" s="10" customFormat="1" ht="42.75" x14ac:dyDescent="0.2">
      <c r="D64" s="96"/>
      <c r="E64" s="97">
        <v>44522</v>
      </c>
      <c r="F64" s="98" t="s">
        <v>254</v>
      </c>
      <c r="G64" s="99" t="s">
        <v>255</v>
      </c>
      <c r="H64" s="100"/>
      <c r="I64" s="100">
        <v>457829.41</v>
      </c>
      <c r="J64" s="100">
        <f t="shared" si="0"/>
        <v>12679452.919999892</v>
      </c>
      <c r="K64" s="111"/>
    </row>
    <row r="65" spans="4:96" s="10" customFormat="1" ht="28.5" x14ac:dyDescent="0.2">
      <c r="D65" s="96"/>
      <c r="E65" s="97">
        <v>44522</v>
      </c>
      <c r="F65" s="98"/>
      <c r="G65" s="99" t="s">
        <v>30</v>
      </c>
      <c r="H65" s="100"/>
      <c r="I65" s="100">
        <v>64665.93</v>
      </c>
      <c r="J65" s="100">
        <f t="shared" si="0"/>
        <v>12614786.989999892</v>
      </c>
      <c r="K65" s="111"/>
    </row>
    <row r="66" spans="4:96" s="10" customFormat="1" ht="28.5" x14ac:dyDescent="0.2">
      <c r="D66" s="96"/>
      <c r="E66" s="97">
        <v>44522</v>
      </c>
      <c r="F66" s="98" t="s">
        <v>256</v>
      </c>
      <c r="G66" s="99" t="s">
        <v>257</v>
      </c>
      <c r="H66" s="100"/>
      <c r="I66" s="100">
        <v>1511242.19</v>
      </c>
      <c r="J66" s="100">
        <f t="shared" si="0"/>
        <v>11103544.799999893</v>
      </c>
      <c r="K66" s="111"/>
    </row>
    <row r="67" spans="4:96" s="10" customFormat="1" ht="28.5" x14ac:dyDescent="0.2">
      <c r="D67" s="96"/>
      <c r="E67" s="97">
        <v>44522</v>
      </c>
      <c r="F67" s="98" t="s">
        <v>258</v>
      </c>
      <c r="G67" s="99" t="s">
        <v>259</v>
      </c>
      <c r="H67" s="100"/>
      <c r="I67" s="100">
        <v>125000</v>
      </c>
      <c r="J67" s="100">
        <f t="shared" si="0"/>
        <v>10978544.799999893</v>
      </c>
      <c r="K67" s="111"/>
    </row>
    <row r="68" spans="4:96" s="10" customFormat="1" ht="28.5" x14ac:dyDescent="0.2">
      <c r="D68" s="96"/>
      <c r="E68" s="97">
        <v>44523</v>
      </c>
      <c r="F68" s="98"/>
      <c r="G68" s="157" t="s">
        <v>269</v>
      </c>
      <c r="H68" s="100">
        <v>300150</v>
      </c>
      <c r="I68" s="100"/>
      <c r="J68" s="100">
        <f t="shared" si="0"/>
        <v>11278694.799999893</v>
      </c>
      <c r="K68" s="111"/>
    </row>
    <row r="69" spans="4:96" s="10" customFormat="1" ht="28.5" x14ac:dyDescent="0.2">
      <c r="D69" s="96"/>
      <c r="E69" s="97">
        <v>44524</v>
      </c>
      <c r="F69" s="98"/>
      <c r="G69" s="157" t="s">
        <v>269</v>
      </c>
      <c r="H69" s="100">
        <v>179749.8</v>
      </c>
      <c r="I69" s="100"/>
      <c r="J69" s="100">
        <f t="shared" si="0"/>
        <v>11458444.599999893</v>
      </c>
      <c r="K69" s="111"/>
    </row>
    <row r="70" spans="4:96" s="10" customFormat="1" ht="28.5" x14ac:dyDescent="0.2">
      <c r="D70" s="96"/>
      <c r="E70" s="97">
        <v>44525</v>
      </c>
      <c r="F70" s="98"/>
      <c r="G70" s="99" t="s">
        <v>25</v>
      </c>
      <c r="H70" s="100">
        <v>111460.44</v>
      </c>
      <c r="I70" s="100"/>
      <c r="J70" s="100">
        <f t="shared" si="0"/>
        <v>11569905.039999893</v>
      </c>
      <c r="K70" s="111"/>
    </row>
    <row r="71" spans="4:96" s="10" customFormat="1" ht="28.5" x14ac:dyDescent="0.2">
      <c r="D71" s="96"/>
      <c r="E71" s="97">
        <v>44525</v>
      </c>
      <c r="F71" s="98"/>
      <c r="G71" s="99" t="s">
        <v>25</v>
      </c>
      <c r="H71" s="100"/>
      <c r="I71" s="100">
        <v>111460.44</v>
      </c>
      <c r="J71" s="100">
        <f t="shared" si="0"/>
        <v>11458444.599999893</v>
      </c>
      <c r="K71" s="111"/>
    </row>
    <row r="72" spans="4:96" s="10" customFormat="1" ht="28.5" x14ac:dyDescent="0.2">
      <c r="D72" s="96"/>
      <c r="E72" s="97">
        <v>44526</v>
      </c>
      <c r="F72" s="98"/>
      <c r="G72" s="99" t="s">
        <v>260</v>
      </c>
      <c r="H72" s="100">
        <v>20542632.530000001</v>
      </c>
      <c r="I72" s="100"/>
      <c r="J72" s="100">
        <f t="shared" si="0"/>
        <v>32001077.129999895</v>
      </c>
      <c r="K72" s="111"/>
    </row>
    <row r="73" spans="4:96" s="10" customFormat="1" ht="36" customHeight="1" thickBot="1" x14ac:dyDescent="0.25">
      <c r="D73" s="96"/>
      <c r="E73" s="97">
        <v>44526</v>
      </c>
      <c r="F73" s="98" t="s">
        <v>261</v>
      </c>
      <c r="G73" s="99" t="s">
        <v>262</v>
      </c>
      <c r="H73" s="100"/>
      <c r="I73" s="100">
        <v>111460.44</v>
      </c>
      <c r="J73" s="100">
        <f t="shared" si="0"/>
        <v>31889616.689999893</v>
      </c>
      <c r="K73" s="111"/>
    </row>
    <row r="74" spans="4:96" s="11" customFormat="1" ht="19.5" thickTop="1" thickBot="1" x14ac:dyDescent="0.25">
      <c r="D74" s="155" t="s">
        <v>8</v>
      </c>
      <c r="E74" s="155"/>
      <c r="F74" s="155"/>
      <c r="G74" s="155"/>
      <c r="H74" s="102">
        <f>SUM(H19:H73)</f>
        <v>81195807.969999999</v>
      </c>
      <c r="I74" s="102">
        <f>SUM(I19:I73)</f>
        <v>72267604.429999992</v>
      </c>
      <c r="J74" s="73">
        <f>+J18+H74-I74</f>
        <v>31889616.689999893</v>
      </c>
      <c r="K74" s="32">
        <f>+J74-'[2]CTA. NOMINA 2000'!$G$1280</f>
        <v>0</v>
      </c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</row>
    <row r="75" spans="4:96" s="11" customFormat="1" ht="18.75" thickTop="1" x14ac:dyDescent="0.2">
      <c r="D75" s="158"/>
      <c r="E75" s="158"/>
      <c r="F75" s="158"/>
      <c r="G75" s="158"/>
      <c r="H75" s="159"/>
      <c r="I75" s="159"/>
      <c r="J75" s="160"/>
      <c r="K75" s="32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</row>
    <row r="76" spans="4:96" s="11" customFormat="1" ht="18" x14ac:dyDescent="0.2">
      <c r="D76" s="158"/>
      <c r="E76" s="158"/>
      <c r="F76" s="158"/>
      <c r="G76" s="158"/>
      <c r="H76" s="159"/>
      <c r="I76" s="159"/>
      <c r="J76" s="160"/>
      <c r="K76" s="32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</row>
    <row r="77" spans="4:96" s="11" customFormat="1" ht="15.75" customHeight="1" x14ac:dyDescent="0.2">
      <c r="D77" s="9"/>
      <c r="E77" s="9"/>
      <c r="F77" s="9"/>
      <c r="G77" s="9"/>
      <c r="H77" s="9"/>
      <c r="I77" s="9"/>
      <c r="J77" s="9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</row>
    <row r="78" spans="4:96" s="11" customFormat="1" ht="14.25" x14ac:dyDescent="0.2">
      <c r="D78" s="9"/>
      <c r="E78" s="122" t="s">
        <v>57</v>
      </c>
      <c r="F78" s="9"/>
      <c r="G78" s="41"/>
      <c r="H78" s="9"/>
      <c r="I78" s="123"/>
      <c r="J78" s="9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</row>
    <row r="79" spans="4:96" s="11" customFormat="1" ht="14.25" x14ac:dyDescent="0.2">
      <c r="D79" s="9"/>
      <c r="E79" s="122" t="s">
        <v>47</v>
      </c>
      <c r="F79" s="9"/>
      <c r="G79" s="41"/>
      <c r="H79" s="9"/>
      <c r="I79" s="122" t="s">
        <v>58</v>
      </c>
      <c r="J79" s="9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</row>
    <row r="80" spans="4:96" s="11" customFormat="1" ht="14.25" x14ac:dyDescent="0.2">
      <c r="D80" s="9"/>
      <c r="E80" s="122" t="s">
        <v>49</v>
      </c>
      <c r="F80" s="9"/>
      <c r="G80" s="41" t="s">
        <v>270</v>
      </c>
      <c r="H80" s="9"/>
      <c r="I80" s="122" t="s">
        <v>48</v>
      </c>
      <c r="J80" s="9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</row>
    <row r="81" spans="4:96" s="11" customFormat="1" ht="14.25" x14ac:dyDescent="0.2">
      <c r="D81" s="9"/>
      <c r="E81" s="122" t="s">
        <v>51</v>
      </c>
      <c r="F81" s="9"/>
      <c r="G81" s="122" t="s">
        <v>54</v>
      </c>
      <c r="H81" s="9"/>
      <c r="I81" s="122" t="s">
        <v>52</v>
      </c>
      <c r="J81" s="9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</row>
    <row r="82" spans="4:96" s="11" customFormat="1" ht="14.25" x14ac:dyDescent="0.2">
      <c r="D82" s="9"/>
      <c r="E82" s="9"/>
      <c r="F82" s="9"/>
      <c r="G82" s="122" t="s">
        <v>55</v>
      </c>
      <c r="H82" s="9"/>
      <c r="I82" s="9"/>
      <c r="J82" s="9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</row>
    <row r="83" spans="4:96" s="11" customFormat="1" ht="14.25" x14ac:dyDescent="0.2">
      <c r="D83" s="9"/>
      <c r="E83" s="9"/>
      <c r="F83" s="9"/>
      <c r="G83" s="122" t="s">
        <v>56</v>
      </c>
      <c r="H83" s="9"/>
      <c r="I83" s="9"/>
      <c r="J83" s="9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1"/>
      <c r="CO83" s="1"/>
      <c r="CP83" s="1"/>
      <c r="CQ83" s="1"/>
      <c r="CR83" s="1"/>
    </row>
    <row r="84" spans="4:96" s="11" customFormat="1" x14ac:dyDescent="0.2">
      <c r="D84" s="9"/>
      <c r="E84" s="9"/>
      <c r="F84" s="9"/>
      <c r="H84" s="9"/>
      <c r="I84" s="9"/>
      <c r="J84" s="9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"/>
      <c r="CQ84" s="1"/>
      <c r="CR84" s="1"/>
    </row>
    <row r="85" spans="4:96" s="11" customFormat="1" ht="14.25" x14ac:dyDescent="0.2">
      <c r="D85" s="9"/>
      <c r="E85" s="9"/>
      <c r="F85" s="9"/>
      <c r="G85" s="123"/>
      <c r="H85" s="9"/>
      <c r="I85" s="9"/>
      <c r="J85" s="9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1"/>
      <c r="CO85" s="1"/>
      <c r="CP85" s="1"/>
      <c r="CQ85" s="1"/>
      <c r="CR85" s="1"/>
    </row>
    <row r="86" spans="4:96" s="11" customFormat="1" x14ac:dyDescent="0.2">
      <c r="D86" s="9"/>
      <c r="E86" s="9"/>
      <c r="F86" s="9"/>
      <c r="G86" s="9"/>
      <c r="H86" s="9"/>
      <c r="I86" s="9"/>
      <c r="J86" s="9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1"/>
      <c r="CO86" s="1"/>
      <c r="CP86" s="1"/>
      <c r="CQ86" s="1"/>
      <c r="CR86" s="1"/>
    </row>
    <row r="87" spans="4:96" s="11" customFormat="1" x14ac:dyDescent="0.2">
      <c r="D87" s="1"/>
      <c r="E87" s="1"/>
      <c r="F87" s="1"/>
      <c r="G87" s="1"/>
      <c r="H87" s="1"/>
      <c r="I87" s="1"/>
      <c r="J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  <c r="CK87" s="1"/>
      <c r="CL87" s="1"/>
      <c r="CM87" s="1"/>
      <c r="CN87" s="1"/>
      <c r="CO87" s="1"/>
      <c r="CP87" s="1"/>
      <c r="CQ87" s="1"/>
      <c r="CR87" s="1"/>
    </row>
    <row r="88" spans="4:96" s="11" customFormat="1" x14ac:dyDescent="0.2">
      <c r="D88" s="1"/>
      <c r="E88" s="1"/>
      <c r="F88" s="1"/>
      <c r="G88" s="1"/>
      <c r="H88" s="1"/>
      <c r="I88" s="1"/>
      <c r="J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  <c r="CK88" s="1"/>
      <c r="CL88" s="1"/>
      <c r="CM88" s="1"/>
      <c r="CN88" s="1"/>
      <c r="CO88" s="1"/>
      <c r="CP88" s="1"/>
      <c r="CQ88" s="1"/>
      <c r="CR88" s="1"/>
    </row>
    <row r="89" spans="4:96" s="11" customFormat="1" x14ac:dyDescent="0.2">
      <c r="D89" s="1"/>
      <c r="E89" s="1"/>
      <c r="F89" s="1"/>
      <c r="G89" s="1"/>
      <c r="H89" s="1"/>
      <c r="I89" s="1"/>
      <c r="J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  <c r="CG89" s="1"/>
      <c r="CH89" s="1"/>
      <c r="CI89" s="1"/>
      <c r="CJ89" s="1"/>
      <c r="CK89" s="1"/>
      <c r="CL89" s="1"/>
      <c r="CM89" s="1"/>
      <c r="CN89" s="1"/>
      <c r="CO89" s="1"/>
      <c r="CP89" s="1"/>
      <c r="CQ89" s="1"/>
      <c r="CR89" s="1"/>
    </row>
    <row r="90" spans="4:96" s="11" customFormat="1" x14ac:dyDescent="0.2">
      <c r="D90" s="1"/>
      <c r="E90" s="1"/>
      <c r="F90" s="1"/>
      <c r="G90" s="1"/>
      <c r="H90" s="1"/>
      <c r="I90" s="1"/>
      <c r="J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  <c r="CG90" s="1"/>
      <c r="CH90" s="1"/>
      <c r="CI90" s="1"/>
      <c r="CJ90" s="1"/>
      <c r="CK90" s="1"/>
      <c r="CL90" s="1"/>
      <c r="CM90" s="1"/>
      <c r="CN90" s="1"/>
      <c r="CO90" s="1"/>
      <c r="CP90" s="1"/>
      <c r="CQ90" s="1"/>
      <c r="CR90" s="1"/>
    </row>
    <row r="91" spans="4:96" s="11" customFormat="1" x14ac:dyDescent="0.2">
      <c r="D91" s="1"/>
      <c r="E91" s="1"/>
      <c r="F91" s="1"/>
      <c r="G91" s="1"/>
      <c r="H91" s="1"/>
      <c r="I91" s="1"/>
      <c r="J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</row>
    <row r="92" spans="4:96" s="11" customFormat="1" x14ac:dyDescent="0.2">
      <c r="D92" s="1"/>
      <c r="E92" s="1"/>
      <c r="F92" s="1"/>
      <c r="G92" s="1"/>
      <c r="H92" s="1"/>
      <c r="I92" s="1"/>
      <c r="J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s="1"/>
      <c r="CH92" s="1"/>
      <c r="CI92" s="1"/>
      <c r="CJ92" s="1"/>
      <c r="CK92" s="1"/>
      <c r="CL92" s="1"/>
      <c r="CM92" s="1"/>
      <c r="CN92" s="1"/>
      <c r="CO92" s="1"/>
      <c r="CP92" s="1"/>
      <c r="CQ92" s="1"/>
      <c r="CR92" s="1"/>
    </row>
    <row r="93" spans="4:96" s="11" customFormat="1" x14ac:dyDescent="0.2">
      <c r="D93" s="1"/>
      <c r="E93" s="1"/>
      <c r="F93" s="1"/>
      <c r="G93" s="1"/>
      <c r="H93" s="1"/>
      <c r="I93" s="1"/>
      <c r="J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  <c r="CF93" s="1"/>
      <c r="CG93" s="1"/>
      <c r="CH93" s="1"/>
      <c r="CI93" s="1"/>
      <c r="CJ93" s="1"/>
      <c r="CK93" s="1"/>
      <c r="CL93" s="1"/>
      <c r="CM93" s="1"/>
      <c r="CN93" s="1"/>
      <c r="CO93" s="1"/>
      <c r="CP93" s="1"/>
      <c r="CQ93" s="1"/>
      <c r="CR93" s="1"/>
    </row>
    <row r="94" spans="4:96" s="11" customFormat="1" x14ac:dyDescent="0.2">
      <c r="D94" s="1"/>
      <c r="E94" s="1"/>
      <c r="F94" s="1"/>
      <c r="G94" s="1"/>
      <c r="H94" s="1"/>
      <c r="I94" s="1"/>
      <c r="J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  <c r="CF94" s="1"/>
      <c r="CG94" s="1"/>
      <c r="CH94" s="1"/>
      <c r="CI94" s="1"/>
      <c r="CJ94" s="1"/>
      <c r="CK94" s="1"/>
      <c r="CL94" s="1"/>
      <c r="CM94" s="1"/>
      <c r="CN94" s="1"/>
      <c r="CO94" s="1"/>
      <c r="CP94" s="1"/>
      <c r="CQ94" s="1"/>
      <c r="CR94" s="1"/>
    </row>
    <row r="95" spans="4:96" s="11" customFormat="1" x14ac:dyDescent="0.2">
      <c r="D95" s="1"/>
      <c r="E95" s="1"/>
      <c r="F95" s="1"/>
      <c r="G95" s="1"/>
      <c r="H95" s="1"/>
      <c r="I95" s="1"/>
      <c r="J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  <c r="CF95" s="1"/>
      <c r="CG95" s="1"/>
      <c r="CH95" s="1"/>
      <c r="CI95" s="1"/>
      <c r="CJ95" s="1"/>
      <c r="CK95" s="1"/>
      <c r="CL95" s="1"/>
      <c r="CM95" s="1"/>
      <c r="CN95" s="1"/>
      <c r="CO95" s="1"/>
      <c r="CP95" s="1"/>
      <c r="CQ95" s="1"/>
      <c r="CR95" s="1"/>
    </row>
    <row r="96" spans="4:96" s="11" customFormat="1" x14ac:dyDescent="0.2">
      <c r="D96" s="9"/>
      <c r="E96" s="9"/>
      <c r="F96" s="9"/>
      <c r="G96" s="9"/>
      <c r="H96" s="9"/>
      <c r="I96" s="9"/>
      <c r="J96" s="9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  <c r="CD96" s="1"/>
      <c r="CE96" s="1"/>
      <c r="CF96" s="1"/>
      <c r="CG96" s="1"/>
      <c r="CH96" s="1"/>
      <c r="CI96" s="1"/>
      <c r="CJ96" s="1"/>
      <c r="CK96" s="1"/>
      <c r="CL96" s="1"/>
      <c r="CM96" s="1"/>
      <c r="CN96" s="1"/>
      <c r="CO96" s="1"/>
      <c r="CP96" s="1"/>
      <c r="CQ96" s="1"/>
      <c r="CR96" s="1"/>
    </row>
    <row r="116" spans="4:4" ht="15" x14ac:dyDescent="0.2">
      <c r="D116" s="156"/>
    </row>
  </sheetData>
  <mergeCells count="8">
    <mergeCell ref="D8:J8"/>
    <mergeCell ref="D9:J9"/>
    <mergeCell ref="D74:G74"/>
    <mergeCell ref="D10:J10"/>
    <mergeCell ref="D11:J11"/>
    <mergeCell ref="D15:D17"/>
    <mergeCell ref="E15:J15"/>
    <mergeCell ref="E16:I16"/>
  </mergeCells>
  <printOptions horizontalCentered="1"/>
  <pageMargins left="0.25" right="0.25" top="0.75" bottom="0.75" header="0.3" footer="0.3"/>
  <pageSetup scale="64" orientation="portrait" r:id="rId1"/>
  <headerFooter alignWithMargins="0">
    <oddFooter>Página &amp;P</oddFooter>
  </headerFooter>
  <rowBreaks count="2" manualBreakCount="2">
    <brk id="39" max="9" man="1"/>
    <brk id="66" max="9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CR77"/>
  <sheetViews>
    <sheetView topLeftCell="C5" zoomScale="85" zoomScaleNormal="85" zoomScaleSheetLayoutView="70" workbookViewId="0">
      <selection activeCell="K26" sqref="K26"/>
    </sheetView>
  </sheetViews>
  <sheetFormatPr baseColWidth="10" defaultColWidth="9.140625" defaultRowHeight="12.75" x14ac:dyDescent="0.2"/>
  <cols>
    <col min="1" max="1" width="0" style="11" hidden="1" customWidth="1"/>
    <col min="2" max="2" width="9.140625" style="11" hidden="1" customWidth="1"/>
    <col min="3" max="3" width="5" style="11" customWidth="1"/>
    <col min="4" max="4" width="6" style="1" customWidth="1"/>
    <col min="5" max="5" width="24.5703125" style="1" customWidth="1"/>
    <col min="6" max="6" width="18.85546875" style="1" customWidth="1"/>
    <col min="7" max="7" width="41.85546875" style="1" customWidth="1"/>
    <col min="8" max="8" width="20.42578125" style="1" customWidth="1"/>
    <col min="9" max="9" width="21" style="1" customWidth="1"/>
    <col min="10" max="10" width="24.42578125" style="1" customWidth="1"/>
    <col min="11" max="11" width="24.5703125" style="11" customWidth="1"/>
    <col min="12" max="14" width="9.140625" style="11"/>
    <col min="15" max="16384" width="9.140625" style="1"/>
  </cols>
  <sheetData>
    <row r="1" spans="1:14" s="11" customFormat="1" x14ac:dyDescent="0.2"/>
    <row r="2" spans="1:14" s="14" customFormat="1" ht="12" customHeight="1" x14ac:dyDescent="0.2"/>
    <row r="3" spans="1:14" s="14" customFormat="1" ht="12" customHeight="1" x14ac:dyDescent="0.2"/>
    <row r="4" spans="1:14" s="14" customFormat="1" ht="12" customHeight="1" x14ac:dyDescent="0.2"/>
    <row r="5" spans="1:14" s="15" customFormat="1" ht="18" customHeight="1" x14ac:dyDescent="0.3">
      <c r="C5" s="16"/>
      <c r="D5" s="16"/>
      <c r="E5" s="12"/>
      <c r="F5" s="16"/>
      <c r="G5" s="16"/>
      <c r="H5" s="16"/>
      <c r="I5" s="16"/>
      <c r="J5" s="16"/>
      <c r="K5" s="16"/>
      <c r="L5" s="16"/>
    </row>
    <row r="6" spans="1:14" s="13" customFormat="1" ht="19.5" customHeight="1" x14ac:dyDescent="0.2">
      <c r="A6" s="13" t="s">
        <v>9</v>
      </c>
    </row>
    <row r="7" spans="1:14" s="13" customFormat="1" ht="19.5" customHeight="1" x14ac:dyDescent="0.2"/>
    <row r="8" spans="1:14" s="15" customFormat="1" ht="19.5" customHeight="1" x14ac:dyDescent="0.3">
      <c r="C8" s="13"/>
      <c r="D8" s="141" t="s">
        <v>10</v>
      </c>
      <c r="E8" s="141"/>
      <c r="F8" s="141"/>
      <c r="G8" s="141"/>
      <c r="H8" s="141"/>
      <c r="I8" s="141"/>
      <c r="J8" s="141"/>
      <c r="K8" s="16"/>
      <c r="L8" s="16"/>
    </row>
    <row r="9" spans="1:14" s="14" customFormat="1" ht="18.75" x14ac:dyDescent="0.2">
      <c r="C9" s="18"/>
      <c r="D9" s="147" t="s">
        <v>26</v>
      </c>
      <c r="E9" s="147"/>
      <c r="F9" s="147"/>
      <c r="G9" s="147"/>
      <c r="H9" s="147"/>
      <c r="I9" s="147"/>
      <c r="J9" s="147"/>
    </row>
    <row r="10" spans="1:14" s="17" customFormat="1" ht="18" customHeight="1" x14ac:dyDescent="0.2">
      <c r="B10" s="18"/>
      <c r="C10" s="18"/>
      <c r="D10" s="147" t="s">
        <v>20</v>
      </c>
      <c r="E10" s="147"/>
      <c r="F10" s="147"/>
      <c r="G10" s="147"/>
      <c r="H10" s="147"/>
      <c r="I10" s="147"/>
      <c r="J10" s="147"/>
    </row>
    <row r="11" spans="1:14" s="14" customFormat="1" ht="18.75" customHeight="1" x14ac:dyDescent="0.2">
      <c r="D11" s="148" t="s">
        <v>195</v>
      </c>
      <c r="E11" s="148"/>
      <c r="F11" s="148"/>
      <c r="G11" s="148"/>
      <c r="H11" s="148"/>
      <c r="I11" s="148"/>
      <c r="J11" s="148"/>
    </row>
    <row r="12" spans="1:14" s="14" customFormat="1" ht="18.75" x14ac:dyDescent="0.2">
      <c r="D12" s="109"/>
      <c r="E12" s="109"/>
      <c r="F12" s="109"/>
      <c r="G12" s="109"/>
      <c r="H12" s="109"/>
      <c r="I12" s="109"/>
      <c r="J12" s="109"/>
    </row>
    <row r="13" spans="1:14" s="14" customFormat="1" ht="18.75" x14ac:dyDescent="0.2">
      <c r="D13" s="34"/>
      <c r="E13" s="34"/>
      <c r="F13" s="34"/>
      <c r="G13" s="34"/>
      <c r="H13" s="34"/>
      <c r="I13" s="34"/>
      <c r="J13" s="34"/>
    </row>
    <row r="14" spans="1:14" s="11" customFormat="1" ht="19.5" customHeight="1" thickBot="1" x14ac:dyDescent="0.25"/>
    <row r="15" spans="1:14" s="3" customFormat="1" ht="36.75" customHeight="1" thickTop="1" thickBot="1" x14ac:dyDescent="0.25">
      <c r="A15" s="7"/>
      <c r="B15" s="7"/>
      <c r="C15" s="7"/>
      <c r="D15" s="146"/>
      <c r="E15" s="143" t="s">
        <v>26</v>
      </c>
      <c r="F15" s="143"/>
      <c r="G15" s="143"/>
      <c r="H15" s="143"/>
      <c r="I15" s="143"/>
      <c r="J15" s="143"/>
      <c r="K15" s="7"/>
      <c r="L15" s="7"/>
      <c r="M15" s="7"/>
      <c r="N15" s="7"/>
    </row>
    <row r="16" spans="1:14" s="3" customFormat="1" ht="18" customHeight="1" thickTop="1" thickBot="1" x14ac:dyDescent="0.25">
      <c r="A16" s="7"/>
      <c r="B16" s="7"/>
      <c r="C16" s="7"/>
      <c r="D16" s="146"/>
      <c r="E16" s="142" t="s">
        <v>27</v>
      </c>
      <c r="F16" s="142"/>
      <c r="G16" s="142"/>
      <c r="H16" s="142"/>
      <c r="I16" s="142"/>
      <c r="J16" s="62">
        <v>1571959.4399999997</v>
      </c>
      <c r="K16" s="7"/>
      <c r="L16" s="7"/>
      <c r="M16" s="7"/>
      <c r="N16" s="7"/>
    </row>
    <row r="17" spans="1:96" s="3" customFormat="1" ht="45.75" customHeight="1" thickTop="1" thickBot="1" x14ac:dyDescent="0.25">
      <c r="A17" s="7"/>
      <c r="B17" s="7"/>
      <c r="C17" s="7"/>
      <c r="D17" s="146"/>
      <c r="E17" s="74" t="s">
        <v>4</v>
      </c>
      <c r="F17" s="74" t="s">
        <v>5</v>
      </c>
      <c r="G17" s="74" t="s">
        <v>6</v>
      </c>
      <c r="H17" s="74" t="s">
        <v>0</v>
      </c>
      <c r="I17" s="74" t="s">
        <v>1</v>
      </c>
      <c r="J17" s="74" t="s">
        <v>2</v>
      </c>
      <c r="K17" s="7"/>
      <c r="L17" s="7"/>
      <c r="M17" s="7"/>
      <c r="N17" s="7"/>
    </row>
    <row r="18" spans="1:96" s="10" customFormat="1" ht="51.75" customHeight="1" thickTop="1" x14ac:dyDescent="0.2">
      <c r="D18" s="92"/>
      <c r="E18" s="93"/>
      <c r="F18" s="92"/>
      <c r="G18" s="93">
        <v>44500</v>
      </c>
      <c r="H18" s="94"/>
      <c r="I18" s="95">
        <v>0</v>
      </c>
      <c r="J18" s="94">
        <f>+J16</f>
        <v>1571959.4399999997</v>
      </c>
    </row>
    <row r="19" spans="1:96" s="10" customFormat="1" ht="28.5" x14ac:dyDescent="0.2">
      <c r="D19" s="96"/>
      <c r="E19" s="97">
        <v>44530</v>
      </c>
      <c r="F19" s="98"/>
      <c r="G19" s="99" t="s">
        <v>32</v>
      </c>
      <c r="H19" s="100"/>
      <c r="I19" s="100">
        <v>175</v>
      </c>
      <c r="J19" s="101">
        <f>J18+H19-I19</f>
        <v>1571784.4399999997</v>
      </c>
    </row>
    <row r="20" spans="1:96" s="10" customFormat="1" ht="16.5" x14ac:dyDescent="0.2">
      <c r="D20" s="96"/>
      <c r="E20" s="97"/>
      <c r="F20" s="98"/>
      <c r="G20" s="99"/>
      <c r="H20" s="100"/>
      <c r="I20" s="100"/>
      <c r="J20" s="101">
        <f>J19+H20-I20</f>
        <v>1571784.4399999997</v>
      </c>
    </row>
    <row r="21" spans="1:96" s="10" customFormat="1" ht="16.5" x14ac:dyDescent="0.2">
      <c r="D21" s="96"/>
      <c r="E21" s="97"/>
      <c r="F21" s="98"/>
      <c r="G21" s="99"/>
      <c r="H21" s="100"/>
      <c r="I21" s="100"/>
      <c r="J21" s="101">
        <f>J20+H21-I21</f>
        <v>1571784.4399999997</v>
      </c>
      <c r="K21" s="111"/>
    </row>
    <row r="22" spans="1:96" s="10" customFormat="1" ht="16.5" x14ac:dyDescent="0.2">
      <c r="D22" s="96"/>
      <c r="E22" s="97"/>
      <c r="F22" s="98"/>
      <c r="G22" s="99"/>
      <c r="H22" s="100"/>
      <c r="I22" s="100"/>
      <c r="J22" s="101">
        <f>J21+H22-I22</f>
        <v>1571784.4399999997</v>
      </c>
    </row>
    <row r="23" spans="1:96" s="10" customFormat="1" ht="16.5" x14ac:dyDescent="0.2">
      <c r="D23" s="96"/>
      <c r="E23" s="97"/>
      <c r="F23" s="98"/>
      <c r="G23" s="99"/>
      <c r="H23" s="100"/>
      <c r="I23" s="100"/>
      <c r="J23" s="101">
        <f>J22+H23-I23</f>
        <v>1571784.4399999997</v>
      </c>
    </row>
    <row r="24" spans="1:96" s="10" customFormat="1" ht="17.25" thickBot="1" x14ac:dyDescent="0.25">
      <c r="D24" s="96"/>
      <c r="E24" s="97"/>
      <c r="F24" s="98"/>
      <c r="G24" s="99"/>
      <c r="H24" s="100"/>
      <c r="I24" s="100"/>
      <c r="J24" s="101"/>
    </row>
    <row r="25" spans="1:96" s="11" customFormat="1" ht="19.5" thickTop="1" thickBot="1" x14ac:dyDescent="0.25">
      <c r="D25" s="155" t="s">
        <v>8</v>
      </c>
      <c r="E25" s="155"/>
      <c r="F25" s="155"/>
      <c r="G25" s="155"/>
      <c r="H25" s="102">
        <f>SUM(H19:H24)</f>
        <v>0</v>
      </c>
      <c r="I25" s="102">
        <f>SUM(I19:I24)</f>
        <v>175</v>
      </c>
      <c r="J25" s="73">
        <f>+J18+H25-I25</f>
        <v>1571784.4399999997</v>
      </c>
      <c r="K25" s="32">
        <f>+J25-'[2]CTA. FONDOCYT 960'!$J$76</f>
        <v>0</v>
      </c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</row>
    <row r="26" spans="1:96" s="11" customFormat="1" ht="17.25" thickTop="1" x14ac:dyDescent="0.2">
      <c r="D26" s="5"/>
      <c r="E26" s="5"/>
      <c r="F26" s="5"/>
      <c r="G26" s="5"/>
      <c r="H26" s="8"/>
      <c r="I26" s="8"/>
      <c r="J26" s="8"/>
      <c r="K26" s="11" t="s">
        <v>28</v>
      </c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</row>
    <row r="27" spans="1:96" s="11" customFormat="1" ht="16.5" x14ac:dyDescent="0.2">
      <c r="D27" s="5"/>
      <c r="E27" s="5"/>
      <c r="F27" s="5"/>
      <c r="G27" s="5"/>
      <c r="H27" s="8"/>
      <c r="I27" s="8"/>
      <c r="J27" s="8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</row>
    <row r="28" spans="1:96" s="11" customFormat="1" ht="16.5" x14ac:dyDescent="0.2">
      <c r="D28" s="5"/>
      <c r="E28" s="122" t="s">
        <v>57</v>
      </c>
      <c r="F28" s="9"/>
      <c r="G28" s="41"/>
      <c r="H28" s="9"/>
      <c r="I28" s="123"/>
      <c r="J28" s="9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</row>
    <row r="29" spans="1:96" s="11" customFormat="1" ht="16.5" x14ac:dyDescent="0.2">
      <c r="D29" s="5"/>
      <c r="E29" s="122" t="s">
        <v>47</v>
      </c>
      <c r="F29" s="9"/>
      <c r="G29" s="41"/>
      <c r="H29" s="9"/>
      <c r="I29" s="122" t="s">
        <v>58</v>
      </c>
      <c r="J29" s="9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</row>
    <row r="30" spans="1:96" s="11" customFormat="1" ht="16.5" x14ac:dyDescent="0.2">
      <c r="D30" s="5"/>
      <c r="E30" s="122" t="s">
        <v>49</v>
      </c>
      <c r="F30" s="9"/>
      <c r="G30" s="41"/>
      <c r="H30" s="9"/>
      <c r="I30" s="122" t="s">
        <v>48</v>
      </c>
      <c r="J30" s="9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</row>
    <row r="31" spans="1:96" s="11" customFormat="1" ht="16.5" x14ac:dyDescent="0.2">
      <c r="D31" s="5"/>
      <c r="E31" s="122" t="s">
        <v>51</v>
      </c>
      <c r="F31" s="9"/>
      <c r="G31" s="41"/>
      <c r="H31" s="9"/>
      <c r="I31" s="122" t="s">
        <v>50</v>
      </c>
      <c r="J31" s="9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</row>
    <row r="32" spans="1:96" s="11" customFormat="1" ht="16.5" x14ac:dyDescent="0.2">
      <c r="D32" s="5"/>
      <c r="E32" s="9"/>
      <c r="F32" s="9"/>
      <c r="G32" s="123" t="s">
        <v>59</v>
      </c>
      <c r="H32" s="9"/>
      <c r="I32" s="122" t="s">
        <v>52</v>
      </c>
      <c r="J32" s="9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</row>
    <row r="33" spans="4:96" s="11" customFormat="1" ht="16.5" x14ac:dyDescent="0.2">
      <c r="D33" s="5"/>
      <c r="E33" s="9"/>
      <c r="F33" s="9"/>
      <c r="G33" s="122" t="s">
        <v>54</v>
      </c>
      <c r="H33" s="9"/>
      <c r="I33" s="9"/>
      <c r="J33" s="9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</row>
    <row r="34" spans="4:96" s="11" customFormat="1" ht="16.5" x14ac:dyDescent="0.2">
      <c r="D34" s="5"/>
      <c r="E34" s="9"/>
      <c r="F34" s="9"/>
      <c r="G34" s="122" t="s">
        <v>55</v>
      </c>
      <c r="H34" s="9"/>
      <c r="I34" s="9"/>
      <c r="J34" s="9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</row>
    <row r="35" spans="4:96" s="11" customFormat="1" ht="16.5" x14ac:dyDescent="0.2">
      <c r="D35" s="5"/>
      <c r="E35" s="9"/>
      <c r="F35" s="9"/>
      <c r="G35" s="122" t="s">
        <v>56</v>
      </c>
      <c r="H35" s="9"/>
      <c r="I35" s="9"/>
      <c r="J35" s="9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</row>
    <row r="36" spans="4:96" s="11" customFormat="1" ht="16.5" x14ac:dyDescent="0.2">
      <c r="D36" s="5"/>
      <c r="E36" s="9"/>
      <c r="F36" s="9"/>
      <c r="G36" s="123"/>
      <c r="H36" s="9"/>
      <c r="I36" s="9"/>
      <c r="J36" s="9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</row>
    <row r="37" spans="4:96" s="11" customFormat="1" ht="16.5" x14ac:dyDescent="0.2">
      <c r="D37" s="5"/>
      <c r="E37" s="5"/>
      <c r="F37" s="5"/>
      <c r="G37" s="5"/>
      <c r="H37" s="8"/>
      <c r="I37" s="8"/>
      <c r="J37" s="8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</row>
    <row r="38" spans="4:96" s="11" customFormat="1" ht="18" x14ac:dyDescent="0.2">
      <c r="D38" s="22"/>
      <c r="E38" s="21"/>
      <c r="F38" s="20"/>
      <c r="G38" s="20"/>
      <c r="H38" s="23"/>
      <c r="I38" s="23"/>
      <c r="J38" s="23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</row>
    <row r="39" spans="4:96" s="11" customFormat="1" ht="16.5" x14ac:dyDescent="0.2">
      <c r="D39" s="5"/>
      <c r="E39" s="6"/>
      <c r="F39" s="3"/>
      <c r="G39" s="3"/>
      <c r="H39" s="4"/>
      <c r="I39" s="4"/>
      <c r="J39" s="4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</row>
    <row r="40" spans="4:96" s="11" customFormat="1" ht="16.5" x14ac:dyDescent="0.2">
      <c r="D40" s="150"/>
      <c r="E40" s="150"/>
      <c r="F40" s="150"/>
      <c r="G40" s="150"/>
      <c r="H40" s="150"/>
      <c r="I40" s="150"/>
      <c r="J40" s="150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</row>
    <row r="41" spans="4:96" s="11" customFormat="1" ht="16.5" x14ac:dyDescent="0.2">
      <c r="D41" s="151"/>
      <c r="E41" s="151"/>
      <c r="F41" s="151"/>
      <c r="G41" s="151"/>
      <c r="H41" s="151"/>
      <c r="I41" s="151"/>
      <c r="J41" s="15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</row>
    <row r="42" spans="4:96" s="11" customFormat="1" ht="20.25" x14ac:dyDescent="0.2">
      <c r="D42" s="149"/>
      <c r="E42" s="149"/>
      <c r="F42" s="149"/>
      <c r="G42" s="149"/>
      <c r="H42" s="149"/>
      <c r="I42" s="149"/>
      <c r="J42" s="149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</row>
    <row r="43" spans="4:96" s="11" customFormat="1" ht="20.25" x14ac:dyDescent="0.2">
      <c r="D43" s="149"/>
      <c r="E43" s="149"/>
      <c r="F43" s="149"/>
      <c r="G43" s="149"/>
      <c r="H43" s="149"/>
      <c r="I43" s="149"/>
      <c r="J43" s="149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</row>
    <row r="44" spans="4:96" s="11" customFormat="1" ht="20.25" x14ac:dyDescent="0.2">
      <c r="D44" s="149"/>
      <c r="E44" s="149"/>
      <c r="F44" s="149"/>
      <c r="G44" s="149"/>
      <c r="H44" s="149"/>
      <c r="I44" s="149"/>
      <c r="J44" s="149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</row>
    <row r="45" spans="4:96" s="11" customFormat="1" ht="20.25" x14ac:dyDescent="0.2">
      <c r="D45" s="149"/>
      <c r="E45" s="149"/>
      <c r="F45" s="149"/>
      <c r="G45" s="149"/>
      <c r="H45" s="149"/>
      <c r="I45" s="149"/>
      <c r="J45" s="149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</row>
    <row r="46" spans="4:96" s="11" customFormat="1" x14ac:dyDescent="0.2">
      <c r="D46" s="9"/>
      <c r="E46" s="9"/>
      <c r="F46" s="9"/>
      <c r="G46" s="9"/>
      <c r="H46" s="9"/>
      <c r="I46" s="9"/>
      <c r="J46" s="9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</row>
    <row r="47" spans="4:96" s="11" customFormat="1" x14ac:dyDescent="0.2">
      <c r="D47" s="9"/>
      <c r="E47" s="9"/>
      <c r="F47" s="9"/>
      <c r="G47" s="9"/>
      <c r="H47" s="9"/>
      <c r="I47" s="9"/>
      <c r="J47" s="9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</row>
    <row r="48" spans="4:96" s="11" customFormat="1" x14ac:dyDescent="0.2">
      <c r="D48" s="9"/>
      <c r="E48" s="9"/>
      <c r="F48" s="9"/>
      <c r="G48" s="9"/>
      <c r="H48" s="9"/>
      <c r="I48" s="9"/>
      <c r="J48" s="9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</row>
    <row r="49" spans="4:96" s="11" customFormat="1" x14ac:dyDescent="0.2">
      <c r="D49" s="9"/>
      <c r="E49" s="9"/>
      <c r="F49" s="9"/>
      <c r="G49" s="9"/>
      <c r="H49" s="9"/>
      <c r="I49" s="9"/>
      <c r="J49" s="9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</row>
    <row r="50" spans="4:96" s="11" customFormat="1" x14ac:dyDescent="0.2">
      <c r="D50" s="9"/>
      <c r="E50" s="9"/>
      <c r="F50" s="9"/>
      <c r="G50" s="9"/>
      <c r="H50" s="9"/>
      <c r="I50" s="9"/>
      <c r="J50" s="9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</row>
    <row r="51" spans="4:96" s="11" customFormat="1" x14ac:dyDescent="0.2">
      <c r="D51" s="9"/>
      <c r="E51" s="9"/>
      <c r="F51" s="9"/>
      <c r="G51" s="9"/>
      <c r="H51" s="9"/>
      <c r="I51" s="9"/>
      <c r="J51" s="9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</row>
    <row r="52" spans="4:96" s="11" customFormat="1" x14ac:dyDescent="0.2">
      <c r="D52" s="9"/>
      <c r="E52" s="9"/>
      <c r="F52" s="9"/>
      <c r="G52" s="9"/>
      <c r="H52" s="9"/>
      <c r="I52" s="9"/>
      <c r="J52" s="9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</row>
    <row r="53" spans="4:96" s="11" customFormat="1" x14ac:dyDescent="0.2">
      <c r="D53" s="9"/>
      <c r="E53" s="9"/>
      <c r="F53" s="9"/>
      <c r="G53" s="9"/>
      <c r="H53" s="9"/>
      <c r="I53" s="9"/>
      <c r="J53" s="9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</row>
    <row r="54" spans="4:96" s="11" customFormat="1" x14ac:dyDescent="0.2">
      <c r="D54" s="9"/>
      <c r="E54" s="9"/>
      <c r="F54" s="9"/>
      <c r="G54" s="9"/>
      <c r="H54" s="9"/>
      <c r="I54" s="9"/>
      <c r="J54" s="9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</row>
    <row r="55" spans="4:96" s="11" customFormat="1" x14ac:dyDescent="0.2">
      <c r="D55" s="9"/>
      <c r="E55" s="9"/>
      <c r="F55" s="9"/>
      <c r="G55" s="9"/>
      <c r="H55" s="9"/>
      <c r="I55" s="9"/>
      <c r="J55" s="9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</row>
    <row r="56" spans="4:96" s="11" customFormat="1" x14ac:dyDescent="0.2">
      <c r="D56" s="9"/>
      <c r="E56" s="9"/>
      <c r="F56" s="9"/>
      <c r="G56" s="9"/>
      <c r="H56" s="9"/>
      <c r="I56" s="9"/>
      <c r="J56" s="9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</row>
    <row r="57" spans="4:96" s="11" customFormat="1" x14ac:dyDescent="0.2">
      <c r="D57" s="9"/>
      <c r="E57" s="9"/>
      <c r="F57" s="9"/>
      <c r="G57" s="9"/>
      <c r="H57" s="9"/>
      <c r="I57" s="9"/>
      <c r="J57" s="9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</row>
    <row r="76" spans="4:4" ht="13.5" thickBot="1" x14ac:dyDescent="0.25"/>
    <row r="77" spans="4:4" ht="15" x14ac:dyDescent="0.2">
      <c r="D77" s="2"/>
    </row>
  </sheetData>
  <mergeCells count="14">
    <mergeCell ref="D8:J8"/>
    <mergeCell ref="D9:J9"/>
    <mergeCell ref="D10:J10"/>
    <mergeCell ref="D11:J11"/>
    <mergeCell ref="D15:D17"/>
    <mergeCell ref="E15:J15"/>
    <mergeCell ref="E16:I16"/>
    <mergeCell ref="D45:J45"/>
    <mergeCell ref="D25:G25"/>
    <mergeCell ref="D40:J40"/>
    <mergeCell ref="D41:J41"/>
    <mergeCell ref="D42:J42"/>
    <mergeCell ref="D43:J43"/>
    <mergeCell ref="D44:J44"/>
  </mergeCells>
  <printOptions horizontalCentered="1"/>
  <pageMargins left="0" right="0" top="0.15748031496062992" bottom="0.15748031496062992" header="0" footer="0"/>
  <pageSetup scale="63" orientation="portrait" r:id="rId1"/>
  <headerFooter alignWithMargins="0">
    <oddFooter>Página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10</vt:i4>
      </vt:variant>
    </vt:vector>
  </HeadingPairs>
  <TitlesOfParts>
    <vt:vector size="15" baseType="lpstr">
      <vt:lpstr>INGRESOS CUENTA COLECT</vt:lpstr>
      <vt:lpstr>EGRESOS CTA. AUXILIAR 33001</vt:lpstr>
      <vt:lpstr>EGRESOS CTA.  OPERT. 160</vt:lpstr>
      <vt:lpstr>EGRESOS CTA. NOMINA</vt:lpstr>
      <vt:lpstr>EGRESOS CTA. FONDOCYT</vt:lpstr>
      <vt:lpstr>'EGRESOS CTA.  OPERT. 160'!Área_de_impresión</vt:lpstr>
      <vt:lpstr>'EGRESOS CTA. AUXILIAR 33001'!Área_de_impresión</vt:lpstr>
      <vt:lpstr>'EGRESOS CTA. FONDOCYT'!Área_de_impresión</vt:lpstr>
      <vt:lpstr>'EGRESOS CTA. NOMINA'!Área_de_impresión</vt:lpstr>
      <vt:lpstr>'INGRESOS CUENTA COLECT'!Área_de_impresión</vt:lpstr>
      <vt:lpstr>'EGRESOS CTA.  OPERT. 160'!Títulos_a_imprimir</vt:lpstr>
      <vt:lpstr>'EGRESOS CTA. AUXILIAR 33001'!Títulos_a_imprimir</vt:lpstr>
      <vt:lpstr>'EGRESOS CTA. FONDOCYT'!Títulos_a_imprimir</vt:lpstr>
      <vt:lpstr>'EGRESOS CTA. NOMINA'!Títulos_a_imprimir</vt:lpstr>
      <vt:lpstr>'INGRESOS CUENTA COLECT'!Títulos_a_imprimir</vt:lpstr>
    </vt:vector>
  </TitlesOfParts>
  <Company>Comision Nacional de Etica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 Villar</dc:creator>
  <cp:lastModifiedBy>Julia Villar</cp:lastModifiedBy>
  <cp:lastPrinted>2021-12-09T19:37:52Z</cp:lastPrinted>
  <dcterms:created xsi:type="dcterms:W3CDTF">2006-07-11T17:39:34Z</dcterms:created>
  <dcterms:modified xsi:type="dcterms:W3CDTF">2021-12-09T20:01:55Z</dcterms:modified>
</cp:coreProperties>
</file>