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"/>
    </mc:Choice>
  </mc:AlternateContent>
  <bookViews>
    <workbookView xWindow="0" yWindow="0" windowWidth="20490" windowHeight="7155" tabRatio="601" firstSheet="1" activeTab="1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COLECT'!$B$17:$G$181</definedName>
    <definedName name="_xlnm.Print_Area" localSheetId="2">'EGRESOS CTA.  OPERT. 160'!$A$1:$I$84</definedName>
    <definedName name="_xlnm.Print_Area" localSheetId="1">'EGRESOS CTA. AUXILIAR 33001'!$B$1:$I$273</definedName>
    <definedName name="_xlnm.Print_Area" localSheetId="4">'EGRESOS CTA. FONDOCYT'!$A$1:$J$50</definedName>
    <definedName name="_xlnm.Print_Area" localSheetId="3">'EGRESOS CTA. NOMINA'!$A$1:$J$96</definedName>
    <definedName name="_xlnm.Print_Area" localSheetId="0">'INGRESOS CUENTA COLECT'!$A$1:$G$231</definedName>
    <definedName name="_xlnm.Print_Titles" localSheetId="2">'EGRESOS CTA.  OPERT. 160'!$1:$14</definedName>
    <definedName name="_xlnm.Print_Titles" localSheetId="1">'EGRESOS CTA. AUXILIAR 33001'!$1:$15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K34" i="7" l="1"/>
  <c r="I86" i="6"/>
  <c r="H86" i="6"/>
  <c r="H60" i="5" l="1"/>
  <c r="G248" i="4" l="1"/>
  <c r="H248" i="4"/>
  <c r="G214" i="1"/>
  <c r="G215" i="1"/>
  <c r="G42" i="1" l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E215" i="1" l="1"/>
  <c r="F215" i="1"/>
  <c r="I15" i="5" l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G60" i="5"/>
  <c r="I60" i="5" s="1"/>
  <c r="I16" i="4"/>
  <c r="I34" i="7"/>
  <c r="H34" i="7"/>
  <c r="J18" i="7"/>
  <c r="G17" i="1"/>
  <c r="J16" i="6"/>
  <c r="J86" i="6" s="1"/>
  <c r="K86" i="6" s="1"/>
  <c r="E17" i="1"/>
  <c r="I17" i="4" l="1"/>
  <c r="I18" i="4" s="1"/>
  <c r="I248" i="4"/>
  <c r="J248" i="4" s="1"/>
  <c r="J34" i="7"/>
  <c r="J19" i="7"/>
  <c r="J20" i="7" s="1"/>
  <c r="J21" i="7" s="1"/>
  <c r="J22" i="7" s="1"/>
  <c r="J23" i="7" s="1"/>
  <c r="J24" i="7" s="1"/>
  <c r="J25" i="7" s="1"/>
  <c r="J26" i="7" s="1"/>
  <c r="J27" i="7" s="1"/>
  <c r="J28" i="7" s="1"/>
  <c r="J29" i="7" s="1"/>
  <c r="J30" i="7" s="1"/>
  <c r="J31" i="7" s="1"/>
  <c r="J32" i="7" s="1"/>
  <c r="J33" i="7" s="1"/>
  <c r="J17" i="6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J70" i="6" s="1"/>
  <c r="J71" i="6" s="1"/>
  <c r="J72" i="6" s="1"/>
  <c r="J73" i="6" s="1"/>
  <c r="J74" i="6" s="1"/>
  <c r="J75" i="6" s="1"/>
  <c r="J76" i="6" s="1"/>
  <c r="J77" i="6" s="1"/>
  <c r="J78" i="6" s="1"/>
  <c r="J79" i="6" s="1"/>
  <c r="J80" i="6" s="1"/>
  <c r="J81" i="6" s="1"/>
  <c r="J82" i="6" s="1"/>
  <c r="J83" i="6" s="1"/>
  <c r="J84" i="6" s="1"/>
  <c r="J85" i="6" s="1"/>
  <c r="I34" i="5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19" i="4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G18" i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I34" i="4" l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l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I245" i="4" s="1"/>
  <c r="I246" i="4" s="1"/>
  <c r="H215" i="1" l="1"/>
  <c r="J60" i="5" l="1"/>
</calcChain>
</file>

<file path=xl/sharedStrings.xml><?xml version="1.0" encoding="utf-8"?>
<sst xmlns="http://schemas.openxmlformats.org/spreadsheetml/2006/main" count="1010" uniqueCount="371">
  <si>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</si>
  <si>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</si>
  <si>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</si>
  <si>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</si>
  <si>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</si>
  <si>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</si>
  <si>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</si>
  <si>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</si>
  <si>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</si>
  <si>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</si>
  <si>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</si>
  <si>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</si>
  <si>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</si>
  <si>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</si>
  <si>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</si>
  <si>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</si>
  <si>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</si>
  <si>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</si>
  <si>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</si>
  <si>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</si>
  <si>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</si>
  <si>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</si>
  <si>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</si>
  <si>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</si>
  <si>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XIOMARA SUZAÑA GALVAN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</si>
  <si>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</si>
  <si>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</si>
  <si>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</si>
  <si>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</si>
  <si>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</si>
  <si>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RETENCION ISR SALARIAL POR TRASF. VIA LIBRAMIENTOS</t>
  </si>
  <si>
    <t>NOTA DEBITO POR COBRO TARJETA CREDITO CARDNET</t>
  </si>
  <si>
    <t>CARGOS POR SERVICIOS (RETENCION DE ESTADO)</t>
  </si>
  <si>
    <t>DEPOSITO VIA TRANSF. ARS METASALUD</t>
  </si>
  <si>
    <t>NOTA DEBITO POR COBRO TARJETA CREDITO AMERICAN EXPRESS</t>
  </si>
  <si>
    <t xml:space="preserve">DEPOSITO CK. ARS PRIMERA HUMANO </t>
  </si>
  <si>
    <t>DEPOSITO CK. ARS HUMANO SEGUROS</t>
  </si>
  <si>
    <t>AMIPHARMA DOMINICANA, S. R. L.</t>
  </si>
  <si>
    <t xml:space="preserve">DEPOSITO VIA TRANSF. DE CUENTA 2000 A 3000, TRANSLADO DE FONDOS PARA PAGOS </t>
  </si>
  <si>
    <t>HOSPIFAR, S. R. L.</t>
  </si>
  <si>
    <t>COMPAÑÍA DOMINICANA DE TELEFONOS, S. A.</t>
  </si>
  <si>
    <t>WENDY LUZ RODRIGUEZ DIAZ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</si>
  <si>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</si>
  <si>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</si>
  <si>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</si>
  <si>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</si>
  <si>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</si>
  <si>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 xml:space="preserve">             ______________________________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</si>
  <si>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</si>
  <si>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</si>
  <si>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</si>
  <si>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</si>
  <si>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</si>
  <si>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 VIA TRANSF. ARS YUNEN</t>
  </si>
  <si>
    <t>DEPOSITO</t>
  </si>
  <si>
    <t>DEPOSITO VIA TRANSF. ARS MAPFRE SALUD</t>
  </si>
  <si>
    <t>DEPOSITO VIA TRANSF. ARS FUTURO</t>
  </si>
  <si>
    <t>DEPOSITO VIA TRANSF. ARS RESERVAS</t>
  </si>
  <si>
    <t>BCE. AL 31/10/2021</t>
  </si>
  <si>
    <t>NOMINA  RETROACTIVO CARACTER TEMPORAL SEPTIEMBRE 2021 FONDO PROPIO</t>
  </si>
  <si>
    <t>BIO NUCLEAR, S. A.</t>
  </si>
  <si>
    <t>PRO PHARMACEUTICAL PEÑA, SRL</t>
  </si>
  <si>
    <t>ELECTRO SERVICIOS QUISQUEYA, S.R.L.</t>
  </si>
  <si>
    <t>SUED &amp; FARGESA, S. R. L.</t>
  </si>
  <si>
    <t>FARACH, S. A.</t>
  </si>
  <si>
    <t>SUPLIDORES MEDICOS COMERCIALES, S.R.L (SUMEDCOR)</t>
  </si>
  <si>
    <t>SEAN DOMINICAN, S.R.L.</t>
  </si>
  <si>
    <t>WORLD TECHNOLOGY TATIS, S.R.L.</t>
  </si>
  <si>
    <t>NULO</t>
  </si>
  <si>
    <t>CICLOLAB DOMINICANA, S.A.S</t>
  </si>
  <si>
    <t xml:space="preserve">NOMINA RETROACTIVO CARACTER EVENTUAL SEPTIEMBRE 2021 FONDO GENERAL </t>
  </si>
  <si>
    <t>DEPOSITO VIA TRANSF. MINISTERIO DE SALUD PÚBLICA</t>
  </si>
  <si>
    <t xml:space="preserve">____________________________________________ </t>
  </si>
  <si>
    <t>Del 01 Al 31 De Diciembre 2021</t>
  </si>
  <si>
    <t>NOTA DEBITO POR COBRO TARJETA CREDITO NOVIEMBRE 2021</t>
  </si>
  <si>
    <t xml:space="preserve"> Deposito CK.Fundacion Colonia De Venezuela en Republica Dominicana. Donacion a la Sra. Francis Eufemia Acosta De Morocoma,para radioterapia</t>
  </si>
  <si>
    <t>pago de alquiler espacio máquinas expendedoras snacks y café de parte de VS Solution, correspondientes a noviembre/2021</t>
  </si>
  <si>
    <t xml:space="preserve"> Deposito CK.Asoc. Mujeres Solidarias, Donacion a la Sra. Maria de la Caridad Theodor Seco,para  aplicación de Quimioterapia. </t>
  </si>
  <si>
    <t>Deposito CK. Asoc. Mujeres Solidarias (AMSI), Donacion a la Sra.Francia Contreras para  compra de medicamentos por un monto de RD$ 2,178,.00</t>
  </si>
  <si>
    <t>COMISION TARJETA DE CREDITO AMEX</t>
  </si>
  <si>
    <t>DEPOSITO PAGO CHEQUES ARS GMA</t>
  </si>
  <si>
    <t>DEPOSITO PAGO CHEQUES ARS SIMGA</t>
  </si>
  <si>
    <t>DEPOSITO VIA TRANSFERENCIA DE LATIN AMERICAN COOPERATIVE ONC</t>
  </si>
  <si>
    <t>DEPOSITO VIA TRANSF. ARS SEMMA</t>
  </si>
  <si>
    <t xml:space="preserve"> Deposito Via Transferencia Fundacion Saint Jude, Saldo factura de los menores Noah Alexander Gonzalez Paez, Renata Matos Quezada y Ysidra Jimenez Camilo </t>
  </si>
  <si>
    <t>DEPOSITO ARS VIA TRANS. UNIVERSAL</t>
  </si>
  <si>
    <t>DEPOSITO VIA TRANSF. ARS RENACER</t>
  </si>
  <si>
    <t xml:space="preserve"> Deposito CK.Asoc. Mujeres Solidarias, Donacion a la Sra. Maria de la Caridad Theodor Seco,para  aplicación de Quimioterapia. Por un monto de RD$12,893.50 </t>
  </si>
  <si>
    <t xml:space="preserve">Deposito CK. Instituto Dominicano de Desarrollo Integral.* Donacion al Sra. Rosalia Acevedo de Dotis , para cirugia por un monto de $30,000.00 </t>
  </si>
  <si>
    <t>DEPOSITO PAGO CHEQUES ARS SIMAG</t>
  </si>
  <si>
    <t>DEPOSITO VIA TRANSF. ARS META SALUD</t>
  </si>
  <si>
    <t>DEPOSITO CK.  SOLEO FOOD SERVICES SRL PAGO  RENTA CAFETERIA NOVIEMBRE 2021</t>
  </si>
  <si>
    <t>pago de alquiler espacio máquinas expendedoras snacks y café de parte de VS Solution, correspondientes a diciembre/2021</t>
  </si>
  <si>
    <t xml:space="preserve">Devolucion  CK. Por falta de fondos, Instituto Dominicano de Desarrollo Integral.* Donacion al Sra. Rosalia Acevedo de Dotis , para cirugia por un monto de $30,000.00 </t>
  </si>
  <si>
    <t>006060</t>
  </si>
  <si>
    <t>SAGA PHARMA SRL</t>
  </si>
  <si>
    <t>006061</t>
  </si>
  <si>
    <t>SILVER TIGER BUSINESS, S.R.L.</t>
  </si>
  <si>
    <t>006062</t>
  </si>
  <si>
    <t>PHARMACEUTICAL TECHNOLOGY, S. A.</t>
  </si>
  <si>
    <t>006063</t>
  </si>
  <si>
    <t>MACROTECH FARMACEUTICA, SRL</t>
  </si>
  <si>
    <t>006064</t>
  </si>
  <si>
    <t>006065</t>
  </si>
  <si>
    <t>GESTORES DE CAPACITACION ORGANIZACIONAL HTR, E.I.R.L</t>
  </si>
  <si>
    <t>006066</t>
  </si>
  <si>
    <t>FARMACO QUIMICA NACIONAL, S.A.</t>
  </si>
  <si>
    <t>006067</t>
  </si>
  <si>
    <t>006068</t>
  </si>
  <si>
    <t>006069</t>
  </si>
  <si>
    <t>EPX DOMINICANA, S.R.L.</t>
  </si>
  <si>
    <t>006070</t>
  </si>
  <si>
    <t>SANTOS &amp; ORTIZ GROUP, S.R.L.</t>
  </si>
  <si>
    <t>006071</t>
  </si>
  <si>
    <t>NOMINA REINTEGRO INCENTIVO, ENERO-JUNIO 2021 FONDO PROPIO</t>
  </si>
  <si>
    <t>006072</t>
  </si>
  <si>
    <t>006073</t>
  </si>
  <si>
    <t>NOMINA  RETROACTIVO CARACTER TEMPORAL OCTUBRE 2021 FONDO PROPIO</t>
  </si>
  <si>
    <t>006085</t>
  </si>
  <si>
    <t>GRUPO FARMACEUTICO CAR-M, S.R.L.</t>
  </si>
  <si>
    <t>006086</t>
  </si>
  <si>
    <t>006087</t>
  </si>
  <si>
    <t>ENCAJES LA ROSARIO, S.R.L.</t>
  </si>
  <si>
    <t>006088</t>
  </si>
  <si>
    <t>006089</t>
  </si>
  <si>
    <t>006090</t>
  </si>
  <si>
    <t>GRUPO EMPRESARIAL FERLAN, S.R.L.</t>
  </si>
  <si>
    <t>006091</t>
  </si>
  <si>
    <t>ZARIOS TECHNOLOGY, S.R.L.</t>
  </si>
  <si>
    <t>006097</t>
  </si>
  <si>
    <t>NOMINA REGALIA PASCUAL CARÁCTER TEMPORAL, PEPRSONAL ACTIVO DICIEMBRE 2021- FONDO PROPIO</t>
  </si>
  <si>
    <t>007000</t>
  </si>
  <si>
    <t>MATERIALES INDUSTRIALES,SAS</t>
  </si>
  <si>
    <t>007001</t>
  </si>
  <si>
    <t>007002</t>
  </si>
  <si>
    <t>RETENCION 30% POR TRASF. VIA LIBRAMIENTOS A PROVEERDORES</t>
  </si>
  <si>
    <t>KYODOM, S.R.L.</t>
  </si>
  <si>
    <t>007003</t>
  </si>
  <si>
    <t>007004</t>
  </si>
  <si>
    <t>CAPACITACION ESPECIALIZADA (CAES), S.R.L.</t>
  </si>
  <si>
    <t>007005</t>
  </si>
  <si>
    <t>DRL &amp; ASOCIADOS, S.R.L.</t>
  </si>
  <si>
    <t>007006</t>
  </si>
  <si>
    <t>OSCAR A. RENTA NEGRON, S.A.</t>
  </si>
  <si>
    <t>007007</t>
  </si>
  <si>
    <t>007008</t>
  </si>
  <si>
    <t>ITCORP GONGLOSS, S.R.L.</t>
  </si>
  <si>
    <t>007009</t>
  </si>
  <si>
    <t>007010</t>
  </si>
  <si>
    <t>DOCTORES MALLEN GUERRA, S. A.</t>
  </si>
  <si>
    <t>007011</t>
  </si>
  <si>
    <t>CRISTALIA DOMINICANA, S.R.L.</t>
  </si>
  <si>
    <t>007012</t>
  </si>
  <si>
    <t>QUIES COMPANY, S.R.L.</t>
  </si>
  <si>
    <t>007013</t>
  </si>
  <si>
    <t>007014</t>
  </si>
  <si>
    <t>SERVICIOS MULTIPLES COMERCIALES SEMCO, S.R.L.</t>
  </si>
  <si>
    <t>007015</t>
  </si>
  <si>
    <t>NOMINA PERSONAL DE CARÁCTER EVENTUAL NOVIEMBRE 2021,FONDO PROPIO</t>
  </si>
  <si>
    <t>007018</t>
  </si>
  <si>
    <t>AGUA CRYSTAL, S. A.</t>
  </si>
  <si>
    <t>007019</t>
  </si>
  <si>
    <t>NOMINA REGALIA PASCUAL CARÁCTER TEMPORAL, PEPRSONAL  INACTIVO DICIEMBRE 2021- FONDO PROPIO</t>
  </si>
  <si>
    <t>007020</t>
  </si>
  <si>
    <t>PAGO DE INDEMIZACION  EX COLABORADORPOR SENTENCIA Num. 030-02-2018-SSEN-00168. DICIEMBRE 2021-FONDO PROPIO</t>
  </si>
  <si>
    <t>007021</t>
  </si>
  <si>
    <t>007022</t>
  </si>
  <si>
    <t>RAMIREZ &amp; MOJICA ENVOY PACK COURIER EXPRESS, S.R.L.</t>
  </si>
  <si>
    <t>007023</t>
  </si>
  <si>
    <t>INCLISE,SRL</t>
  </si>
  <si>
    <t>007025</t>
  </si>
  <si>
    <t>GREEN QUALITY, S.R.L.</t>
  </si>
  <si>
    <t>007026</t>
  </si>
  <si>
    <t>PAGO DE NOMINA  VACACIONES NO DISFRUTADAS EX COLABORADORPOR SENTENCIA Num. 030-02-2018-SSEN-00168. DICIEMBRE 2021-FONDO PROPIO</t>
  </si>
  <si>
    <t>007024</t>
  </si>
  <si>
    <t>SERVICIOS ELECTRODOMESTICOS INSTITUCIONALES, S.A.</t>
  </si>
  <si>
    <t>007027</t>
  </si>
  <si>
    <t>PROPANO Y DERIVADOS, S. A.</t>
  </si>
  <si>
    <t>007028</t>
  </si>
  <si>
    <t>IMPROFORMAS, S.R.L.</t>
  </si>
  <si>
    <t>007029</t>
  </si>
  <si>
    <t xml:space="preserve">NOMINA COMPENSACION ESPECIAL DICIEMBRE 2021 FONDO PROPIO </t>
  </si>
  <si>
    <t>007030</t>
  </si>
  <si>
    <t>NOMINA PERSONAL CARACTER TEMPORAL DICIEMBRE 2021 FONDO PROPIO</t>
  </si>
  <si>
    <t>007031</t>
  </si>
  <si>
    <t>WEST, S.A.</t>
  </si>
  <si>
    <t>007032</t>
  </si>
  <si>
    <t>007037</t>
  </si>
  <si>
    <t>COFESA INGENIEROS ARQUITECTOS CONSULTORES, S.R.L.</t>
  </si>
  <si>
    <t>007038</t>
  </si>
  <si>
    <t>BLANCO &amp; PRIETO SERVICIOS MULTIGRAFICOS, S.R.L.</t>
  </si>
  <si>
    <t>007039</t>
  </si>
  <si>
    <t>007040</t>
  </si>
  <si>
    <t>INVERSIONES ND &amp; ASOCIADOS,S.R.L</t>
  </si>
  <si>
    <t>007041</t>
  </si>
  <si>
    <t>SUIPHAR DOMINICANA,S.R.L</t>
  </si>
  <si>
    <t>007042</t>
  </si>
  <si>
    <t>007043</t>
  </si>
  <si>
    <t>EDITORA HOY, SAS</t>
  </si>
  <si>
    <t>007044</t>
  </si>
  <si>
    <t>007045</t>
  </si>
  <si>
    <t>SANTOS CATANO INVERSIONES &amp; EVENTOS, S.R.L.</t>
  </si>
  <si>
    <t>007046</t>
  </si>
  <si>
    <t>007047</t>
  </si>
  <si>
    <t>007048</t>
  </si>
  <si>
    <t>KETTLE SANCHEZ &amp; CO.  S.A.</t>
  </si>
  <si>
    <t>007049</t>
  </si>
  <si>
    <t>007050</t>
  </si>
  <si>
    <t>007051</t>
  </si>
  <si>
    <t>AIR LIQUIDE DOMINICANA, S.A.S.</t>
  </si>
  <si>
    <t>007052</t>
  </si>
  <si>
    <t>007053</t>
  </si>
  <si>
    <t>007054</t>
  </si>
  <si>
    <t>DISTRIBUIDORA NACIONAL DE MEDICAMENTOS, S.R.L.</t>
  </si>
  <si>
    <t>007055</t>
  </si>
  <si>
    <t>007056</t>
  </si>
  <si>
    <t>INDO-QUIMICA, S.A.S</t>
  </si>
  <si>
    <t>007057</t>
  </si>
  <si>
    <t>007058</t>
  </si>
  <si>
    <t xml:space="preserve">RETENCION  10% ISR PERSONA FISICA POR TRASF. VIA LIBRAMIENTOS </t>
  </si>
  <si>
    <t>NOMINA RETROACTIVO CARACTER EVENTUAL NOVIEMBRE 2021 FONDO PROPIO</t>
  </si>
  <si>
    <t>007059</t>
  </si>
  <si>
    <t xml:space="preserve">NOMINA VACACIONES NO DISFRUTADAS EX COLABORADORES DICIEMBRE 2021-FONDO PROPIO </t>
  </si>
  <si>
    <t>RETENCION CAFETERIA POR TRASF. VIA LIBRAMIENTOS</t>
  </si>
  <si>
    <t>007060</t>
  </si>
  <si>
    <t xml:space="preserve">NOMINA INDEMNIZACION EX COLABORADORES DICIEMBRE 2021- FONDO PROPIO </t>
  </si>
  <si>
    <t>007061</t>
  </si>
  <si>
    <t>CESAR AUGUSTO PEREZ SUBEREN</t>
  </si>
  <si>
    <t>007062</t>
  </si>
  <si>
    <t>SIALAP SOLUCIONES, S.R.L.</t>
  </si>
  <si>
    <t>007063</t>
  </si>
  <si>
    <t>30/12/2021</t>
  </si>
  <si>
    <t>DENTO MEDIA, S.R.L.</t>
  </si>
  <si>
    <t>007064</t>
  </si>
  <si>
    <t>LEMEDI-K.SRL</t>
  </si>
  <si>
    <t>007065</t>
  </si>
  <si>
    <t>SEVEN PHARMA DR, S.R.L.</t>
  </si>
  <si>
    <t>007066</t>
  </si>
  <si>
    <t>RADIONCOL SERVICIOS MEDICOS, S.R.L.</t>
  </si>
  <si>
    <t>007067</t>
  </si>
  <si>
    <t>007068</t>
  </si>
  <si>
    <t>BIO-NOVA, S.R.L.</t>
  </si>
  <si>
    <t>007069</t>
  </si>
  <si>
    <t>007070</t>
  </si>
  <si>
    <t>007071</t>
  </si>
  <si>
    <t>CIRCUIMED, S.R.L.</t>
  </si>
  <si>
    <t>007072</t>
  </si>
  <si>
    <t>31/12/2021</t>
  </si>
  <si>
    <t>007073</t>
  </si>
  <si>
    <t>R&amp;R MANTENIMIENTO, S.R.L.</t>
  </si>
  <si>
    <t>007074</t>
  </si>
  <si>
    <t>007075</t>
  </si>
  <si>
    <t>GTG INDUSTRIAL, S.R.L</t>
  </si>
  <si>
    <t>007076</t>
  </si>
  <si>
    <t>CONSTRUCTORA E INGENIERIA JUACHAM, S.R.L.</t>
  </si>
  <si>
    <t>007077</t>
  </si>
  <si>
    <t>007078</t>
  </si>
  <si>
    <t>MEGA LABS, SRL</t>
  </si>
  <si>
    <t>007079</t>
  </si>
  <si>
    <t>DISTHECA, S.R.L.</t>
  </si>
  <si>
    <t>007080</t>
  </si>
  <si>
    <t>ESCUDERIA MT, S.R.L.</t>
  </si>
  <si>
    <t>007081</t>
  </si>
  <si>
    <t>CEPEDA ENCARNACION SERVICIOS DE INGENIERIA, S.R.L.</t>
  </si>
  <si>
    <t>007082</t>
  </si>
  <si>
    <t>007083</t>
  </si>
  <si>
    <t>007084</t>
  </si>
  <si>
    <t>007085</t>
  </si>
  <si>
    <t>007086</t>
  </si>
  <si>
    <t>007087</t>
  </si>
  <si>
    <t>OFFITEK, S.R.L.</t>
  </si>
  <si>
    <t>1781</t>
  </si>
  <si>
    <t>DHL</t>
  </si>
  <si>
    <t>1782</t>
  </si>
  <si>
    <t>1783</t>
  </si>
  <si>
    <t>JOHANNY CAROLINA CONTRERAS GONZALEZ</t>
  </si>
  <si>
    <t>1784</t>
  </si>
  <si>
    <t>ANGELICA CRISTINA GRULLON REYES DE REYES</t>
  </si>
  <si>
    <t>1785</t>
  </si>
  <si>
    <t>MARIELLA CEDANO NUÑEZ DE SANCHEZ</t>
  </si>
  <si>
    <t>1786</t>
  </si>
  <si>
    <t>DOLORES GERTRUDIS MONTAÑO TEJEDA</t>
  </si>
  <si>
    <t>1787</t>
  </si>
  <si>
    <t xml:space="preserve">NULO </t>
  </si>
  <si>
    <t>1788</t>
  </si>
  <si>
    <t>ALIANZA INNOVADORA DE SERVICIOS AMBIENTALES,S.R.L.</t>
  </si>
  <si>
    <t>1789</t>
  </si>
  <si>
    <t>REFERENCIA LABORATORIO CLINICO, S.A.</t>
  </si>
  <si>
    <t>1790</t>
  </si>
  <si>
    <t>COLECTOR IMPUESTOS INTERNOS</t>
  </si>
  <si>
    <t>1791</t>
  </si>
  <si>
    <t>1792</t>
  </si>
  <si>
    <t>CERTIFICACION CHEQUE PRIVADO</t>
  </si>
  <si>
    <t>1793</t>
  </si>
  <si>
    <t>1794</t>
  </si>
  <si>
    <t>1795</t>
  </si>
  <si>
    <t>1796</t>
  </si>
  <si>
    <t>GRUPO CAROL, S.A.S.</t>
  </si>
  <si>
    <t>1797</t>
  </si>
  <si>
    <t>FARMA HISPANA, S.R.L.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</si>
  <si>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</si>
  <si>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</si>
  <si>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</si>
  <si>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</si>
  <si>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</si>
  <si>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</si>
  <si>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</si>
  <si>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</si>
  <si>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</si>
  <si>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006074</t>
  </si>
  <si>
    <t xml:space="preserve">NOMINA RETROACTIVO PERSONAL CARACTER TEMPORAL  MARZO  2021 FONDO GENERAL </t>
  </si>
  <si>
    <t>006075</t>
  </si>
  <si>
    <t xml:space="preserve">NOMINA RETROACTIVO PERSONAL CARACTER TEMPORAL  ABRIL  2021 FONDO GENERAL </t>
  </si>
  <si>
    <t>006076</t>
  </si>
  <si>
    <t xml:space="preserve">NOMINA RETROACTIVO PERSONAL CARACTER TEMPORAL  MAYO  2021 FONDO GENERAL </t>
  </si>
  <si>
    <t>006077</t>
  </si>
  <si>
    <t xml:space="preserve">NOMINA RETROACTIVO PERSONAL CARACTER TEMPORAL  JUNIO  2021 FONDO GENERAL </t>
  </si>
  <si>
    <t>006078</t>
  </si>
  <si>
    <t xml:space="preserve">NOMINA RETROACTIVO PERSONAL CARACTER TEMPORAL  JULIO  2021 FONDO GENERAL </t>
  </si>
  <si>
    <t>006079</t>
  </si>
  <si>
    <t xml:space="preserve">NOMINA RETROACTIVO PERSONAL CARACTER TEMPORAL  AGOSTO  2021 FONDO GENERAL </t>
  </si>
  <si>
    <t>006080</t>
  </si>
  <si>
    <t xml:space="preserve">NOMINA RETROACTIVO PERSONAL CARACTER TEMPORAL  SEPTIEMBRE  2021 FONDO GENERAL </t>
  </si>
  <si>
    <t>006081</t>
  </si>
  <si>
    <t>006082</t>
  </si>
  <si>
    <t xml:space="preserve">NOMINA RETROACTIVO PERSONAL CARACTER TEMPORAL  OCTUBRE  2021 FONDO GENERAL </t>
  </si>
  <si>
    <t>006083</t>
  </si>
  <si>
    <t>006084</t>
  </si>
  <si>
    <t xml:space="preserve">NOMINA ADICIONAL PERSONAL CARACTER TEMPORAL  NOVIEMBRE  2021 FONDO GENERAL </t>
  </si>
  <si>
    <t>006092</t>
  </si>
  <si>
    <t>006093</t>
  </si>
  <si>
    <t>006094</t>
  </si>
  <si>
    <t>NOMINA REGALIA PASCUAL CARÁCTER TEMPORAL, PEPRSONAL ACTIVO DICIEMBRE 2021- FONDO GENERAL</t>
  </si>
  <si>
    <t>006095</t>
  </si>
  <si>
    <t xml:space="preserve">NOMINA REGALIA PASCUAL COMPENSACION MILITAR, DICIEMBRE 2021 FONDO GENERAL </t>
  </si>
  <si>
    <t>006098</t>
  </si>
  <si>
    <t>NOMINA REGALIA PASCUAL  CARÁCTER TEMPORAL, CICLOTRON DICIEMBRE 2021 FONDO GENERAL</t>
  </si>
  <si>
    <t>006099</t>
  </si>
  <si>
    <t xml:space="preserve">NOMINA REGALIA PASCUAL PERSONAL FIJO DICIEMBRE 2021, FONDO GENERAL </t>
  </si>
  <si>
    <t>007016</t>
  </si>
  <si>
    <t>NOMINA ADICIONAL PERSONAL CARÁCTER TEMPORAL NOVIEMBRE 2021, FONDO GENERAL</t>
  </si>
  <si>
    <t>007017</t>
  </si>
  <si>
    <t>NOMINA ADICIONAL PERSONAL FIJO NOVIEMBRE 2021, FONDO GENERAL</t>
  </si>
  <si>
    <t>DEPOSITO VIA TRANSF. PRESIDENCIA DE LA REPUBLICA DOMINICANA</t>
  </si>
  <si>
    <t>007033</t>
  </si>
  <si>
    <t>NOMINA PERSONAL CARACTER TEMPORAL DICIEMBRE 2021 FONDO GENERAL</t>
  </si>
  <si>
    <t>007034</t>
  </si>
  <si>
    <t>NOMINA PERSONAL CARÁCTER TEMPORAL CICLOTRON DICIEMBRE 2021 FONDO GENERAL</t>
  </si>
  <si>
    <t>007035</t>
  </si>
  <si>
    <t>NOMINA  PERSONAL FIJO DICIEMBRE 2021, FONDO GENERAL</t>
  </si>
  <si>
    <t>007036</t>
  </si>
  <si>
    <t>007088</t>
  </si>
  <si>
    <t>AGRO DE MI TIERRA ISIDRO QUEZADA SRL</t>
  </si>
  <si>
    <t xml:space="preserve">Lcda. Sandra Ciprian </t>
  </si>
  <si>
    <t>Yokasta Burgos</t>
  </si>
  <si>
    <t>0027</t>
  </si>
  <si>
    <t>ADRIAN MOISES PUELLO GUERRERO</t>
  </si>
  <si>
    <t>COMISION PAGO DGII</t>
  </si>
  <si>
    <t>0028</t>
  </si>
  <si>
    <t xml:space="preserve">JULISSA ELIZABETH ALONZO ARIAS DE GOWY </t>
  </si>
  <si>
    <t>0029</t>
  </si>
  <si>
    <t>TAMY SANTANA MONSANTO</t>
  </si>
  <si>
    <t>0030</t>
  </si>
  <si>
    <t>DANIEL ADONIS GOMEZ ESPINOSA</t>
  </si>
  <si>
    <t>0031</t>
  </si>
  <si>
    <t>EDWIN DAVID GERMOSEN CAMACHO</t>
  </si>
  <si>
    <t>0032</t>
  </si>
  <si>
    <t>LUIS MANUEL MONTAS BERROA</t>
  </si>
  <si>
    <t>0033</t>
  </si>
  <si>
    <t>VICTOR MANUEL POLANCO VARGAS</t>
  </si>
  <si>
    <t>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</si>
</sst>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43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" fontId="5" fillId="4" borderId="4" xfId="0" applyNumberFormat="1" applyFont="1" applyFill="1" applyBorder="1" applyAlignment="1">
      <alignment vertical="center"/>
    </xf>
    <xf numFmtId="4" fontId="5" fillId="4" borderId="5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19" fillId="0" borderId="8" xfId="0" applyFont="1" applyFill="1" applyBorder="1" applyAlignment="1">
      <alignment vertical="center" wrapText="1"/>
    </xf>
    <xf numFmtId="43" fontId="19" fillId="0" borderId="8" xfId="1" applyFont="1" applyFill="1" applyBorder="1" applyAlignment="1">
      <alignment vertical="center"/>
    </xf>
    <xf numFmtId="43" fontId="12" fillId="0" borderId="8" xfId="1" applyFont="1" applyFill="1" applyBorder="1" applyAlignment="1">
      <alignment horizontal="right" vertical="center"/>
    </xf>
    <xf numFmtId="0" fontId="5" fillId="6" borderId="9" xfId="0" applyFont="1" applyFill="1" applyBorder="1" applyAlignment="1">
      <alignment horizontal="center" vertical="center"/>
    </xf>
    <xf numFmtId="165" fontId="13" fillId="6" borderId="9" xfId="0" applyNumberFormat="1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20" fillId="6" borderId="9" xfId="0" applyFont="1" applyFill="1" applyBorder="1" applyAlignment="1">
      <alignment vertical="center" wrapText="1"/>
    </xf>
    <xf numFmtId="43" fontId="20" fillId="6" borderId="9" xfId="1" applyFont="1" applyFill="1" applyBorder="1" applyAlignment="1">
      <alignment vertical="center"/>
    </xf>
    <xf numFmtId="43" fontId="13" fillId="6" borderId="9" xfId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center" wrapText="1"/>
    </xf>
    <xf numFmtId="43" fontId="5" fillId="2" borderId="11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/>
    </xf>
    <xf numFmtId="165" fontId="12" fillId="3" borderId="8" xfId="0" applyNumberFormat="1" applyFont="1" applyFill="1" applyBorder="1" applyAlignment="1">
      <alignment horizontal="left" vertical="center" wrapText="1"/>
    </xf>
    <xf numFmtId="43" fontId="19" fillId="0" borderId="8" xfId="1" applyFont="1" applyFill="1" applyBorder="1" applyAlignment="1">
      <alignment vertical="center" wrapText="1"/>
    </xf>
    <xf numFmtId="165" fontId="12" fillId="0" borderId="8" xfId="0" applyNumberFormat="1" applyFont="1" applyFill="1" applyBorder="1" applyAlignment="1">
      <alignment horizontal="left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3" fontId="12" fillId="0" borderId="8" xfId="1" applyFont="1" applyFill="1" applyBorder="1" applyAlignment="1">
      <alignment horizontal="right" vertical="center" wrapText="1"/>
    </xf>
    <xf numFmtId="43" fontId="20" fillId="0" borderId="11" xfId="1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vertical="center"/>
    </xf>
    <xf numFmtId="165" fontId="13" fillId="6" borderId="11" xfId="0" applyNumberFormat="1" applyFont="1" applyFill="1" applyBorder="1" applyAlignment="1">
      <alignment vertical="center"/>
    </xf>
    <xf numFmtId="0" fontId="13" fillId="6" borderId="11" xfId="0" applyFont="1" applyFill="1" applyBorder="1" applyAlignment="1">
      <alignment vertical="center"/>
    </xf>
    <xf numFmtId="0" fontId="20" fillId="6" borderId="11" xfId="0" applyFont="1" applyFill="1" applyBorder="1" applyAlignment="1">
      <alignment vertical="center" wrapText="1"/>
    </xf>
    <xf numFmtId="43" fontId="20" fillId="6" borderId="11" xfId="1" applyFont="1" applyFill="1" applyBorder="1" applyAlignment="1">
      <alignment vertical="center"/>
    </xf>
    <xf numFmtId="43" fontId="13" fillId="6" borderId="11" xfId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65" fontId="12" fillId="0" borderId="8" xfId="0" applyNumberFormat="1" applyFont="1" applyFill="1" applyBorder="1" applyAlignment="1">
      <alignment horizontal="right" vertical="center"/>
    </xf>
    <xf numFmtId="0" fontId="19" fillId="7" borderId="8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vertical="center"/>
    </xf>
    <xf numFmtId="49" fontId="12" fillId="3" borderId="8" xfId="0" quotePrefix="1" applyNumberFormat="1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/>
    </xf>
    <xf numFmtId="165" fontId="13" fillId="6" borderId="7" xfId="0" applyNumberFormat="1" applyFont="1" applyFill="1" applyBorder="1" applyAlignment="1">
      <alignment horizontal="center" vertical="center"/>
    </xf>
    <xf numFmtId="43" fontId="20" fillId="6" borderId="7" xfId="1" applyFont="1" applyFill="1" applyBorder="1" applyAlignment="1">
      <alignment vertical="center"/>
    </xf>
    <xf numFmtId="43" fontId="13" fillId="6" borderId="7" xfId="1" applyFont="1" applyFill="1" applyBorder="1" applyAlignment="1">
      <alignment horizontal="right" vertical="center"/>
    </xf>
    <xf numFmtId="0" fontId="12" fillId="3" borderId="8" xfId="0" applyFont="1" applyFill="1" applyBorder="1" applyAlignment="1">
      <alignment horizontal="center" vertical="center"/>
    </xf>
    <xf numFmtId="165" fontId="15" fillId="0" borderId="8" xfId="0" applyNumberFormat="1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horizontal="center" vertical="center"/>
    </xf>
    <xf numFmtId="43" fontId="19" fillId="0" borderId="8" xfId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right" vertical="center"/>
    </xf>
    <xf numFmtId="43" fontId="5" fillId="2" borderId="11" xfId="1" applyFont="1" applyFill="1" applyBorder="1" applyAlignment="1">
      <alignment horizontal="center" vertical="center" wrapText="1"/>
    </xf>
    <xf numFmtId="43" fontId="20" fillId="5" borderId="11" xfId="1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49" fontId="12" fillId="0" borderId="12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0" borderId="0" xfId="0" applyNumberFormat="1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9" fontId="12" fillId="0" borderId="8" xfId="0" quotePrefix="1" applyNumberFormat="1" applyFont="1" applyFill="1" applyBorder="1" applyAlignment="1">
      <alignment horizontal="center" vertical="center" wrapText="1"/>
    </xf>
    <xf numFmtId="43" fontId="19" fillId="0" borderId="12" xfId="4" applyFont="1" applyFill="1" applyBorder="1" applyAlignment="1">
      <alignment vertical="center"/>
    </xf>
    <xf numFmtId="43" fontId="19" fillId="0" borderId="12" xfId="4" applyFont="1" applyFill="1" applyBorder="1"/>
    <xf numFmtId="43" fontId="12" fillId="0" borderId="12" xfId="4" applyFont="1" applyFill="1" applyBorder="1" applyAlignment="1">
      <alignment vertical="center"/>
    </xf>
    <xf numFmtId="43" fontId="19" fillId="0" borderId="12" xfId="4" applyFont="1" applyFill="1" applyBorder="1" applyAlignment="1">
      <alignment horizontal="left" vertical="center"/>
    </xf>
    <xf numFmtId="43" fontId="12" fillId="0" borderId="12" xfId="4" applyFont="1" applyFill="1" applyBorder="1"/>
    <xf numFmtId="0" fontId="19" fillId="0" borderId="12" xfId="0" applyFont="1" applyFill="1" applyBorder="1" applyAlignment="1">
      <alignment vertical="center" wrapText="1"/>
    </xf>
    <xf numFmtId="43" fontId="19" fillId="0" borderId="12" xfId="4" applyFont="1" applyFill="1" applyBorder="1" applyAlignment="1">
      <alignment vertical="center" wrapText="1"/>
    </xf>
    <xf numFmtId="43" fontId="5" fillId="4" borderId="5" xfId="1" applyFont="1" applyFill="1" applyBorder="1" applyAlignment="1">
      <alignment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43" fontId="19" fillId="0" borderId="12" xfId="1" applyFont="1" applyFill="1" applyBorder="1" applyAlignment="1">
      <alignment vertical="center"/>
    </xf>
    <xf numFmtId="43" fontId="19" fillId="0" borderId="14" xfId="1" applyFont="1" applyFill="1" applyBorder="1" applyAlignment="1">
      <alignment vertical="center"/>
    </xf>
    <xf numFmtId="165" fontId="13" fillId="5" borderId="15" xfId="0" applyNumberFormat="1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43" fontId="20" fillId="5" borderId="15" xfId="1" applyFont="1" applyFill="1" applyBorder="1" applyAlignment="1">
      <alignment vertical="center"/>
    </xf>
    <xf numFmtId="43" fontId="13" fillId="5" borderId="15" xfId="1" applyFont="1" applyFill="1" applyBorder="1" applyAlignment="1">
      <alignment horizontal="right" vertical="center"/>
    </xf>
    <xf numFmtId="165" fontId="19" fillId="0" borderId="16" xfId="0" applyNumberFormat="1" applyFont="1" applyFill="1" applyBorder="1" applyAlignment="1">
      <alignment horizontal="left" vertical="center" wrapText="1"/>
    </xf>
    <xf numFmtId="165" fontId="19" fillId="0" borderId="17" xfId="0" applyNumberFormat="1" applyFont="1" applyFill="1" applyBorder="1" applyAlignment="1">
      <alignment horizontal="left" vertical="center" wrapText="1"/>
    </xf>
    <xf numFmtId="165" fontId="12" fillId="0" borderId="17" xfId="0" applyNumberFormat="1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/>
    </xf>
    <xf numFmtId="0" fontId="19" fillId="0" borderId="18" xfId="0" applyFont="1" applyFill="1" applyBorder="1" applyAlignment="1">
      <alignment horizontal="center"/>
    </xf>
    <xf numFmtId="0" fontId="19" fillId="0" borderId="12" xfId="0" applyFont="1" applyFill="1" applyBorder="1" applyAlignment="1">
      <alignment vertical="top" wrapText="1"/>
    </xf>
    <xf numFmtId="0" fontId="7" fillId="0" borderId="0" xfId="0" applyFont="1" applyBorder="1" applyAlignment="1">
      <alignment vertical="center"/>
    </xf>
    <xf numFmtId="0" fontId="22" fillId="0" borderId="5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3" fontId="19" fillId="0" borderId="5" xfId="4" applyFont="1" applyFill="1" applyBorder="1" applyAlignment="1">
      <alignment vertical="center"/>
    </xf>
    <xf numFmtId="165" fontId="19" fillId="0" borderId="19" xfId="0" applyNumberFormat="1" applyFont="1" applyFill="1" applyBorder="1" applyAlignment="1">
      <alignment horizontal="left" vertical="center" wrapText="1"/>
    </xf>
    <xf numFmtId="0" fontId="19" fillId="0" borderId="20" xfId="0" applyFont="1" applyFill="1" applyBorder="1" applyAlignment="1">
      <alignment horizontal="center"/>
    </xf>
    <xf numFmtId="165" fontId="19" fillId="0" borderId="12" xfId="0" applyNumberFormat="1" applyFont="1" applyFill="1" applyBorder="1" applyAlignment="1">
      <alignment horizontal="left" vertical="center" wrapText="1"/>
    </xf>
    <xf numFmtId="0" fontId="19" fillId="0" borderId="12" xfId="0" applyFont="1" applyFill="1" applyBorder="1" applyAlignment="1">
      <alignment horizontal="center"/>
    </xf>
    <xf numFmtId="0" fontId="5" fillId="0" borderId="20" xfId="0" applyFont="1" applyFill="1" applyBorder="1" applyAlignment="1">
      <alignment vertical="center"/>
    </xf>
    <xf numFmtId="4" fontId="5" fillId="3" borderId="21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49" fontId="12" fillId="0" borderId="12" xfId="0" quotePrefix="1" applyNumberFormat="1" applyFont="1" applyFill="1" applyBorder="1" applyAlignment="1">
      <alignment horizontal="center" vertical="center" wrapText="1"/>
    </xf>
    <xf numFmtId="43" fontId="12" fillId="0" borderId="12" xfId="1" applyFont="1" applyFill="1" applyBorder="1" applyAlignment="1">
      <alignment vertical="center"/>
    </xf>
    <xf numFmtId="49" fontId="12" fillId="0" borderId="23" xfId="0" quotePrefix="1" applyNumberFormat="1" applyFont="1" applyFill="1" applyBorder="1" applyAlignment="1">
      <alignment horizontal="center" vertical="center" wrapText="1"/>
    </xf>
    <xf numFmtId="43" fontId="19" fillId="0" borderId="23" xfId="1" applyFont="1" applyFill="1" applyBorder="1" applyAlignment="1">
      <alignment vertical="center"/>
    </xf>
    <xf numFmtId="43" fontId="12" fillId="0" borderId="23" xfId="1" applyFont="1" applyFill="1" applyBorder="1" applyAlignment="1">
      <alignment vertical="center"/>
    </xf>
    <xf numFmtId="165" fontId="12" fillId="0" borderId="24" xfId="0" applyNumberFormat="1" applyFont="1" applyFill="1" applyBorder="1" applyAlignment="1">
      <alignment horizontal="right" vertical="center"/>
    </xf>
    <xf numFmtId="43" fontId="19" fillId="0" borderId="25" xfId="1" applyFont="1" applyFill="1" applyBorder="1" applyAlignment="1">
      <alignment vertical="center"/>
    </xf>
    <xf numFmtId="165" fontId="12" fillId="0" borderId="26" xfId="0" applyNumberFormat="1" applyFont="1" applyFill="1" applyBorder="1" applyAlignment="1">
      <alignment horizontal="right" vertical="center"/>
    </xf>
    <xf numFmtId="49" fontId="12" fillId="0" borderId="27" xfId="0" quotePrefix="1" applyNumberFormat="1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vertical="center" wrapText="1"/>
    </xf>
    <xf numFmtId="43" fontId="19" fillId="0" borderId="27" xfId="1" applyFont="1" applyFill="1" applyBorder="1" applyAlignment="1">
      <alignment vertical="center"/>
    </xf>
    <xf numFmtId="43" fontId="12" fillId="0" borderId="27" xfId="1" applyFont="1" applyFill="1" applyBorder="1" applyAlignment="1">
      <alignment vertical="center"/>
    </xf>
    <xf numFmtId="43" fontId="19" fillId="0" borderId="28" xfId="1" applyFont="1" applyFill="1" applyBorder="1" applyAlignment="1">
      <alignment vertical="center"/>
    </xf>
    <xf numFmtId="165" fontId="12" fillId="0" borderId="29" xfId="0" applyNumberFormat="1" applyFont="1" applyFill="1" applyBorder="1" applyAlignment="1">
      <alignment horizontal="right" vertical="center"/>
    </xf>
    <xf numFmtId="0" fontId="19" fillId="0" borderId="30" xfId="0" applyFont="1" applyFill="1" applyBorder="1" applyAlignment="1">
      <alignment vertical="center" wrapText="1"/>
    </xf>
    <xf numFmtId="49" fontId="12" fillId="0" borderId="22" xfId="0" quotePrefix="1" applyNumberFormat="1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vertical="center" wrapText="1"/>
    </xf>
    <xf numFmtId="43" fontId="12" fillId="0" borderId="34" xfId="1" applyFont="1" applyFill="1" applyBorder="1" applyAlignment="1">
      <alignment horizontal="center" vertical="center"/>
    </xf>
    <xf numFmtId="43" fontId="12" fillId="0" borderId="23" xfId="1" applyFont="1" applyFill="1" applyBorder="1" applyAlignment="1">
      <alignment horizontal="center" vertical="center"/>
    </xf>
    <xf numFmtId="43" fontId="12" fillId="0" borderId="16" xfId="1" applyFont="1" applyFill="1" applyBorder="1" applyAlignment="1">
      <alignment horizontal="center" vertical="center"/>
    </xf>
    <xf numFmtId="43" fontId="12" fillId="0" borderId="17" xfId="1" applyFont="1" applyFill="1" applyBorder="1" applyAlignment="1">
      <alignment horizontal="center" vertical="center"/>
    </xf>
    <xf numFmtId="43" fontId="12" fillId="0" borderId="18" xfId="1" applyFont="1" applyFill="1" applyBorder="1" applyAlignment="1">
      <alignment horizontal="center" vertical="center"/>
    </xf>
    <xf numFmtId="43" fontId="12" fillId="0" borderId="31" xfId="1" applyFont="1" applyFill="1" applyBorder="1" applyAlignment="1">
      <alignment horizontal="center" vertical="center"/>
    </xf>
    <xf numFmtId="43" fontId="12" fillId="0" borderId="32" xfId="1" applyFont="1" applyFill="1" applyBorder="1" applyAlignment="1">
      <alignment horizontal="center" vertical="center"/>
    </xf>
    <xf numFmtId="43" fontId="12" fillId="0" borderId="33" xfId="1" applyFont="1" applyFill="1" applyBorder="1" applyAlignment="1">
      <alignment horizontal="center" vertical="center"/>
    </xf>
    <xf numFmtId="43" fontId="12" fillId="0" borderId="35" xfId="1" applyFont="1" applyFill="1" applyBorder="1" applyAlignment="1">
      <alignment horizontal="center" vertical="center"/>
    </xf>
    <xf numFmtId="43" fontId="12" fillId="0" borderId="22" xfId="1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vertical="center" wrapText="1"/>
    </xf>
    <xf numFmtId="0" fontId="15" fillId="0" borderId="37" xfId="0" applyFont="1" applyFill="1" applyBorder="1" applyAlignment="1">
      <alignment vertical="center" wrapText="1"/>
    </xf>
    <xf numFmtId="43" fontId="12" fillId="0" borderId="38" xfId="1" applyFont="1" applyFill="1" applyBorder="1" applyAlignment="1">
      <alignment horizontal="center" vertical="center"/>
    </xf>
    <xf numFmtId="43" fontId="12" fillId="0" borderId="37" xfId="1" applyFont="1" applyFill="1" applyBorder="1" applyAlignment="1">
      <alignment horizontal="center" vertical="center"/>
    </xf>
    <xf numFmtId="0" fontId="15" fillId="0" borderId="39" xfId="0" applyFont="1" applyFill="1" applyBorder="1" applyAlignment="1">
      <alignment vertical="center" wrapText="1"/>
    </xf>
    <xf numFmtId="165" fontId="15" fillId="0" borderId="16" xfId="0" applyNumberFormat="1" applyFont="1" applyFill="1" applyBorder="1" applyAlignment="1">
      <alignment horizontal="left" vertical="center" wrapText="1"/>
    </xf>
    <xf numFmtId="165" fontId="15" fillId="0" borderId="17" xfId="0" applyNumberFormat="1" applyFont="1" applyFill="1" applyBorder="1" applyAlignment="1">
      <alignment horizontal="left" vertical="center" wrapText="1"/>
    </xf>
    <xf numFmtId="0" fontId="15" fillId="0" borderId="40" xfId="0" applyFont="1" applyFill="1" applyBorder="1" applyAlignment="1">
      <alignment vertical="center" wrapText="1"/>
    </xf>
    <xf numFmtId="0" fontId="15" fillId="0" borderId="41" xfId="0" applyFont="1" applyFill="1" applyBorder="1" applyAlignment="1">
      <alignment vertical="center" wrapText="1"/>
    </xf>
    <xf numFmtId="0" fontId="15" fillId="0" borderId="31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165" fontId="15" fillId="0" borderId="23" xfId="0" applyNumberFormat="1" applyFont="1" applyFill="1" applyBorder="1" applyAlignment="1">
      <alignment horizontal="left" vertical="center" wrapText="1"/>
    </xf>
    <xf numFmtId="0" fontId="15" fillId="0" borderId="23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center" vertical="center"/>
    </xf>
    <xf numFmtId="0" fontId="15" fillId="0" borderId="41" xfId="0" applyFont="1" applyFill="1" applyBorder="1" applyAlignment="1">
      <alignment horizontal="center" vertical="center"/>
    </xf>
    <xf numFmtId="0" fontId="15" fillId="0" borderId="42" xfId="0" applyFont="1" applyFill="1" applyBorder="1" applyAlignment="1">
      <alignment horizontal="center" vertical="center"/>
    </xf>
    <xf numFmtId="165" fontId="15" fillId="0" borderId="31" xfId="0" applyNumberFormat="1" applyFont="1" applyFill="1" applyBorder="1" applyAlignment="1">
      <alignment horizontal="left" vertical="center" wrapText="1"/>
    </xf>
    <xf numFmtId="165" fontId="15" fillId="0" borderId="32" xfId="0" applyNumberFormat="1" applyFont="1" applyFill="1" applyBorder="1" applyAlignment="1">
      <alignment horizontal="left" vertical="center" wrapText="1"/>
    </xf>
    <xf numFmtId="165" fontId="15" fillId="0" borderId="33" xfId="0" applyNumberFormat="1" applyFont="1" applyFill="1" applyBorder="1" applyAlignment="1">
      <alignment horizontal="left" vertical="center" wrapText="1"/>
    </xf>
    <xf numFmtId="4" fontId="13" fillId="3" borderId="44" xfId="0" applyNumberFormat="1" applyFont="1" applyFill="1" applyBorder="1" applyAlignment="1">
      <alignment horizontal="right" vertical="center"/>
    </xf>
    <xf numFmtId="43" fontId="20" fillId="0" borderId="45" xfId="1" applyFont="1" applyFill="1" applyBorder="1" applyAlignment="1">
      <alignment vertical="center"/>
    </xf>
    <xf numFmtId="0" fontId="23" fillId="3" borderId="0" xfId="0" applyFont="1" applyFill="1" applyAlignment="1">
      <alignment horizontal="center"/>
    </xf>
    <xf numFmtId="0" fontId="6" fillId="3" borderId="46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165" fontId="12" fillId="3" borderId="12" xfId="0" applyNumberFormat="1" applyFont="1" applyFill="1" applyBorder="1" applyAlignment="1">
      <alignment horizontal="left" vertical="center" wrapText="1"/>
    </xf>
    <xf numFmtId="0" fontId="19" fillId="0" borderId="34" xfId="0" applyFont="1" applyFill="1" applyBorder="1" applyAlignment="1">
      <alignment vertical="center" wrapText="1"/>
    </xf>
    <xf numFmtId="165" fontId="12" fillId="3" borderId="23" xfId="0" applyNumberFormat="1" applyFont="1" applyFill="1" applyBorder="1" applyAlignment="1">
      <alignment horizontal="left" vertical="center" wrapText="1"/>
    </xf>
    <xf numFmtId="165" fontId="12" fillId="3" borderId="17" xfId="0" applyNumberFormat="1" applyFont="1" applyFill="1" applyBorder="1" applyAlignment="1">
      <alignment horizontal="left" vertical="center" wrapText="1"/>
    </xf>
    <xf numFmtId="165" fontId="12" fillId="3" borderId="18" xfId="0" applyNumberFormat="1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43" fontId="12" fillId="0" borderId="34" xfId="1" applyFont="1" applyFill="1" applyBorder="1" applyAlignment="1">
      <alignment horizontal="right" vertical="center"/>
    </xf>
    <xf numFmtId="0" fontId="19" fillId="0" borderId="17" xfId="0" applyFont="1" applyFill="1" applyBorder="1" applyAlignment="1">
      <alignment vertical="center" wrapText="1"/>
    </xf>
    <xf numFmtId="0" fontId="19" fillId="0" borderId="18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43" fontId="19" fillId="0" borderId="23" xfId="1" applyFont="1" applyFill="1" applyBorder="1" applyAlignment="1">
      <alignment vertical="center" wrapText="1"/>
    </xf>
    <xf numFmtId="43" fontId="19" fillId="0" borderId="31" xfId="1" applyFont="1" applyFill="1" applyBorder="1" applyAlignment="1">
      <alignment vertical="center" wrapText="1"/>
    </xf>
    <xf numFmtId="43" fontId="19" fillId="0" borderId="32" xfId="1" applyFont="1" applyFill="1" applyBorder="1" applyAlignment="1">
      <alignment vertical="center" wrapText="1"/>
    </xf>
    <xf numFmtId="43" fontId="19" fillId="0" borderId="48" xfId="1" applyFont="1" applyFill="1" applyBorder="1" applyAlignment="1">
      <alignment vertical="center" wrapText="1"/>
    </xf>
    <xf numFmtId="43" fontId="19" fillId="0" borderId="31" xfId="1" applyFont="1" applyFill="1" applyBorder="1" applyAlignment="1">
      <alignment vertical="center"/>
    </xf>
    <xf numFmtId="43" fontId="19" fillId="0" borderId="32" xfId="1" applyFont="1" applyFill="1" applyBorder="1" applyAlignment="1">
      <alignment vertical="center"/>
    </xf>
    <xf numFmtId="43" fontId="19" fillId="0" borderId="48" xfId="1" applyFont="1" applyFill="1" applyBorder="1" applyAlignment="1">
      <alignment vertical="center"/>
    </xf>
    <xf numFmtId="0" fontId="19" fillId="0" borderId="6" xfId="0" applyFont="1" applyFill="1" applyBorder="1" applyAlignment="1">
      <alignment vertical="center" wrapText="1"/>
    </xf>
    <xf numFmtId="43" fontId="19" fillId="0" borderId="35" xfId="1" applyFont="1" applyFill="1" applyBorder="1" applyAlignment="1">
      <alignment vertical="center" wrapText="1"/>
    </xf>
    <xf numFmtId="43" fontId="19" fillId="0" borderId="35" xfId="1" applyFont="1" applyFill="1" applyBorder="1" applyAlignment="1">
      <alignment vertical="center"/>
    </xf>
    <xf numFmtId="0" fontId="19" fillId="0" borderId="2" xfId="0" applyFont="1" applyFill="1" applyBorder="1" applyAlignment="1">
      <alignment vertical="center" wrapText="1"/>
    </xf>
    <xf numFmtId="43" fontId="19" fillId="0" borderId="33" xfId="1" applyFont="1" applyFill="1" applyBorder="1" applyAlignment="1">
      <alignment vertical="center" wrapText="1"/>
    </xf>
    <xf numFmtId="43" fontId="19" fillId="0" borderId="33" xfId="1" applyFont="1" applyFill="1" applyBorder="1" applyAlignment="1">
      <alignment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0" fontId="12" fillId="0" borderId="47" xfId="0" applyFont="1" applyFill="1" applyBorder="1" applyAlignment="1">
      <alignment horizontal="center" vertical="center" wrapText="1"/>
    </xf>
    <xf numFmtId="0" fontId="12" fillId="0" borderId="49" xfId="0" applyFont="1" applyFill="1" applyBorder="1" applyAlignment="1">
      <alignment horizontal="center" vertical="center" wrapText="1"/>
    </xf>
    <xf numFmtId="165" fontId="12" fillId="3" borderId="31" xfId="0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5" fillId="2" borderId="11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1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" fontId="13" fillId="3" borderId="43" xfId="0" applyNumberFormat="1" applyFont="1" applyFill="1" applyBorder="1" applyAlignment="1">
      <alignment horizontal="center" vertical="center"/>
    </xf>
    <xf numFmtId="4" fontId="13" fillId="3" borderId="44" xfId="0" applyNumberFormat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3</xdr:col>
      <xdr:colOff>28575</xdr:colOff>
      <xdr:row>5</xdr:row>
      <xdr:rowOff>209550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19050"/>
          <a:ext cx="26765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1571625</xdr:colOff>
      <xdr:row>4</xdr:row>
      <xdr:rowOff>123825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309</xdr:row>
      <xdr:rowOff>28575</xdr:rowOff>
    </xdr:from>
    <xdr:to>
      <xdr:col>7</xdr:col>
      <xdr:colOff>895350</xdr:colOff>
      <xdr:row>319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333375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1562100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927847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143</xdr:row>
      <xdr:rowOff>47625</xdr:rowOff>
    </xdr:from>
    <xdr:to>
      <xdr:col>8</xdr:col>
      <xdr:colOff>784972</xdr:colOff>
      <xdr:row>154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144</xdr:row>
      <xdr:rowOff>38100</xdr:rowOff>
    </xdr:from>
    <xdr:to>
      <xdr:col>8</xdr:col>
      <xdr:colOff>937372</xdr:colOff>
      <xdr:row>155</xdr:row>
      <xdr:rowOff>47625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145</xdr:row>
      <xdr:rowOff>38100</xdr:rowOff>
    </xdr:from>
    <xdr:to>
      <xdr:col>8</xdr:col>
      <xdr:colOff>1089772</xdr:colOff>
      <xdr:row>156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146</xdr:row>
      <xdr:rowOff>28575</xdr:rowOff>
    </xdr:from>
    <xdr:to>
      <xdr:col>8</xdr:col>
      <xdr:colOff>1165972</xdr:colOff>
      <xdr:row>157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10</xdr:col>
      <xdr:colOff>209550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LIBRO%20BANCO%202016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1"/>
      <sheetName val="CTA. RECOLECTORA AUXILIAR 3001"/>
      <sheetName val="CTA. OPERATIVA.(160)"/>
      <sheetName val="Dynamics Enum Cache"/>
      <sheetName val="CTA. NOMINA 2000"/>
      <sheetName val="CTA. FONDOCYT 960"/>
      <sheetName val="RENTA CAFETERIA  "/>
      <sheetName val="DISPONIBILIDAD"/>
      <sheetName val="CUENTA SUBVENCION DE NOMINA"/>
    </sheetNames>
    <sheetDataSet>
      <sheetData sheetId="0">
        <row r="14269">
          <cell r="G14269">
            <v>10673506.022099948</v>
          </cell>
        </row>
      </sheetData>
      <sheetData sheetId="1"/>
      <sheetData sheetId="2">
        <row r="6916">
          <cell r="J6916">
            <v>2490162.5919999941</v>
          </cell>
        </row>
      </sheetData>
      <sheetData sheetId="3">
        <row r="5894">
          <cell r="J5894">
            <v>1197978.1435000119</v>
          </cell>
        </row>
      </sheetData>
      <sheetData sheetId="4"/>
      <sheetData sheetId="5">
        <row r="1347">
          <cell r="G1347">
            <v>9150835.0199998841</v>
          </cell>
        </row>
      </sheetData>
      <sheetData sheetId="6">
        <row r="91">
          <cell r="J91">
            <v>1411264.2799999998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57"/>
  <sheetViews>
    <sheetView topLeftCell="A7" zoomScale="80" zoomScaleNormal="80" zoomScaleSheetLayoutView="40" workbookViewId="0">
      <selection activeCell="D116" sqref="D116"/>
    </sheetView>
  </sheetViews>
  <sheetFormatPr baseColWidth="10" defaultColWidth="9.140625" defaultRowHeight="12.75" x14ac:dyDescent="0.2"/>
  <cols>
    <col min="1" max="1" width="0.5703125" style="1" customWidth="1"/>
    <col min="2" max="2" width="24.5703125" style="1" customWidth="1"/>
    <col min="3" max="3" width="14.5703125" style="1" customWidth="1"/>
    <col min="4" max="4" width="53.85546875" style="1" customWidth="1"/>
    <col min="5" max="5" width="24.85546875" style="1" customWidth="1"/>
    <col min="6" max="6" width="21" style="1" customWidth="1"/>
    <col min="7" max="7" width="28" style="1" customWidth="1"/>
    <col min="8" max="8" width="19.28515625" style="11" bestFit="1" customWidth="1"/>
    <col min="9" max="11" width="9.140625" style="11"/>
    <col min="12" max="16384" width="9.140625" style="1"/>
  </cols>
  <sheetData>
    <row r="1" spans="1:14" s="11" customFormat="1" ht="15" customHeight="1" x14ac:dyDescent="0.2"/>
    <row r="2" spans="1:14" s="11" customFormat="1" x14ac:dyDescent="0.2"/>
    <row r="3" spans="1:14" s="14" customFormat="1" ht="12" customHeight="1" x14ac:dyDescent="0.2"/>
    <row r="4" spans="1:14" s="15" customFormat="1" ht="18" customHeight="1" x14ac:dyDescent="0.3">
      <c r="A4" s="16"/>
      <c r="B4" s="12"/>
      <c r="C4" s="16"/>
      <c r="D4" s="16"/>
      <c r="E4" s="16"/>
      <c r="F4" s="16"/>
      <c r="G4" s="16"/>
      <c r="H4" s="16"/>
      <c r="I4" s="16"/>
    </row>
    <row r="5" spans="1:14" s="13" customFormat="1" ht="18.75" x14ac:dyDescent="0.2">
      <c r="A5" s="225"/>
      <c r="B5" s="225"/>
      <c r="C5" s="225"/>
      <c r="D5" s="225"/>
      <c r="E5" s="225"/>
      <c r="F5" s="225"/>
      <c r="G5" s="225"/>
    </row>
    <row r="6" spans="1:14" s="15" customFormat="1" ht="18.75" x14ac:dyDescent="0.3">
      <c r="A6" s="225" t="s">
        <v>10</v>
      </c>
      <c r="B6" s="225"/>
      <c r="C6" s="225"/>
      <c r="D6" s="225"/>
      <c r="E6" s="225"/>
      <c r="F6" s="225"/>
      <c r="G6" s="225"/>
      <c r="H6" s="16"/>
      <c r="I6" s="16"/>
    </row>
    <row r="7" spans="1:14" s="14" customFormat="1" ht="18.75" x14ac:dyDescent="0.2">
      <c r="A7" s="225" t="s">
        <v>15</v>
      </c>
      <c r="B7" s="225"/>
      <c r="C7" s="225"/>
      <c r="D7" s="225"/>
      <c r="E7" s="225"/>
      <c r="F7" s="225"/>
      <c r="G7" s="225"/>
    </row>
    <row r="8" spans="1:14" s="17" customFormat="1" ht="21" customHeight="1" x14ac:dyDescent="0.2">
      <c r="A8" s="231" t="s">
        <v>3</v>
      </c>
      <c r="B8" s="231"/>
      <c r="C8" s="231"/>
      <c r="D8" s="231"/>
      <c r="E8" s="231"/>
      <c r="F8" s="231"/>
      <c r="G8" s="231"/>
    </row>
    <row r="9" spans="1:14" s="14" customFormat="1" ht="18.75" x14ac:dyDescent="0.2">
      <c r="A9" s="232" t="s">
        <v>73</v>
      </c>
      <c r="B9" s="232"/>
      <c r="C9" s="232"/>
      <c r="D9" s="232"/>
      <c r="E9" s="232"/>
      <c r="F9" s="232"/>
      <c r="G9" s="232"/>
    </row>
    <row r="10" spans="1:14" s="14" customFormat="1" ht="18.75" x14ac:dyDescent="0.2">
      <c r="A10" s="15"/>
      <c r="B10" s="34"/>
      <c r="C10" s="34"/>
      <c r="D10" s="34"/>
      <c r="E10" s="34"/>
      <c r="F10" s="34"/>
      <c r="G10" s="15"/>
    </row>
    <row r="11" spans="1:14" s="14" customFormat="1" ht="18.75" x14ac:dyDescent="0.2">
      <c r="A11" s="15"/>
      <c r="B11" s="34"/>
      <c r="C11" s="34"/>
      <c r="D11" s="34"/>
      <c r="E11" s="34"/>
      <c r="F11" s="34"/>
      <c r="G11" s="15"/>
    </row>
    <row r="12" spans="1:14" s="11" customFormat="1" ht="19.5" customHeight="1" thickBot="1" x14ac:dyDescent="0.25">
      <c r="N12" s="33"/>
    </row>
    <row r="13" spans="1:14" s="3" customFormat="1" ht="27.75" customHeight="1" thickTop="1" thickBot="1" x14ac:dyDescent="0.25">
      <c r="A13" s="228"/>
      <c r="B13" s="227" t="s">
        <v>14</v>
      </c>
      <c r="C13" s="227"/>
      <c r="D13" s="227"/>
      <c r="E13" s="227"/>
      <c r="F13" s="227"/>
      <c r="G13" s="227"/>
      <c r="H13" s="7"/>
      <c r="I13" s="7"/>
      <c r="J13" s="7"/>
      <c r="K13" s="7"/>
    </row>
    <row r="14" spans="1:14" s="3" customFormat="1" ht="27.75" customHeight="1" thickTop="1" thickBot="1" x14ac:dyDescent="0.25">
      <c r="A14" s="228"/>
      <c r="B14" s="226" t="s">
        <v>15</v>
      </c>
      <c r="C14" s="226"/>
      <c r="D14" s="226"/>
      <c r="E14" s="226"/>
      <c r="F14" s="226"/>
      <c r="G14" s="97">
        <v>41404413.872099951</v>
      </c>
      <c r="H14" s="7"/>
      <c r="I14" s="7"/>
      <c r="J14" s="7"/>
      <c r="K14" s="7"/>
    </row>
    <row r="15" spans="1:14" s="3" customFormat="1" ht="26.25" customHeight="1" thickTop="1" thickBot="1" x14ac:dyDescent="0.25">
      <c r="A15" s="228"/>
      <c r="B15" s="230"/>
      <c r="C15" s="230"/>
      <c r="D15" s="230"/>
      <c r="E15" s="230"/>
      <c r="F15" s="230"/>
      <c r="G15" s="97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29"/>
      <c r="B16" s="72" t="s">
        <v>4</v>
      </c>
      <c r="C16" s="72" t="s">
        <v>5</v>
      </c>
      <c r="D16" s="72" t="s">
        <v>6</v>
      </c>
      <c r="E16" s="72" t="s">
        <v>0</v>
      </c>
      <c r="F16" s="72" t="s">
        <v>1</v>
      </c>
      <c r="G16" s="72" t="s">
        <v>2</v>
      </c>
      <c r="H16" s="7"/>
      <c r="I16" s="7"/>
      <c r="J16" s="7"/>
      <c r="K16" s="7"/>
    </row>
    <row r="17" spans="1:7" s="10" customFormat="1" ht="36.75" customHeight="1" thickTop="1" thickBot="1" x14ac:dyDescent="0.25">
      <c r="A17" s="46"/>
      <c r="B17" s="120"/>
      <c r="C17" s="121"/>
      <c r="D17" s="120">
        <v>44530</v>
      </c>
      <c r="E17" s="122">
        <f>'[1]CTA. RECOLECTORA (010)'!E6</f>
        <v>0</v>
      </c>
      <c r="F17" s="123">
        <v>0</v>
      </c>
      <c r="G17" s="98">
        <f>+G14</f>
        <v>41404413.872099951</v>
      </c>
    </row>
    <row r="18" spans="1:7" s="10" customFormat="1" ht="30" thickTop="1" thickBot="1" x14ac:dyDescent="0.25">
      <c r="A18" s="47"/>
      <c r="B18" s="124">
        <v>44531</v>
      </c>
      <c r="C18" s="127"/>
      <c r="D18" s="112" t="s">
        <v>74</v>
      </c>
      <c r="E18" s="107"/>
      <c r="F18" s="107">
        <v>6075.84</v>
      </c>
      <c r="G18" s="119">
        <f>G17+E18-F18</f>
        <v>41398338.032099947</v>
      </c>
    </row>
    <row r="19" spans="1:7" s="10" customFormat="1" ht="18" thickTop="1" thickBot="1" x14ac:dyDescent="0.25">
      <c r="A19" s="25"/>
      <c r="B19" s="125">
        <v>44531</v>
      </c>
      <c r="C19" s="128"/>
      <c r="D19" s="112" t="s">
        <v>54</v>
      </c>
      <c r="E19" s="107">
        <v>122415</v>
      </c>
      <c r="F19" s="108"/>
      <c r="G19" s="119">
        <f>G18+E19-F19</f>
        <v>41520753.032099947</v>
      </c>
    </row>
    <row r="20" spans="1:7" s="7" customFormat="1" ht="18" thickTop="1" thickBot="1" x14ac:dyDescent="0.25">
      <c r="A20" s="25"/>
      <c r="B20" s="125">
        <v>44531</v>
      </c>
      <c r="C20" s="128"/>
      <c r="D20" s="112" t="s">
        <v>54</v>
      </c>
      <c r="E20" s="107">
        <v>28325</v>
      </c>
      <c r="F20" s="108"/>
      <c r="G20" s="119">
        <f t="shared" ref="G20:G83" si="0">G19+E20-F20</f>
        <v>41549078.032099947</v>
      </c>
    </row>
    <row r="21" spans="1:7" s="7" customFormat="1" ht="18" thickTop="1" thickBot="1" x14ac:dyDescent="0.25">
      <c r="A21" s="25"/>
      <c r="B21" s="125">
        <v>44531</v>
      </c>
      <c r="C21" s="128"/>
      <c r="D21" s="112" t="s">
        <v>54</v>
      </c>
      <c r="E21" s="107">
        <v>8935</v>
      </c>
      <c r="F21" s="108"/>
      <c r="G21" s="119">
        <f t="shared" si="0"/>
        <v>41558013.032099947</v>
      </c>
    </row>
    <row r="22" spans="1:7" s="7" customFormat="1" ht="30" thickTop="1" thickBot="1" x14ac:dyDescent="0.25">
      <c r="A22" s="25"/>
      <c r="B22" s="125">
        <v>44531</v>
      </c>
      <c r="C22" s="128"/>
      <c r="D22" s="112" t="s">
        <v>31</v>
      </c>
      <c r="E22" s="107">
        <v>18939.8</v>
      </c>
      <c r="F22" s="108">
        <v>492.43</v>
      </c>
      <c r="G22" s="119">
        <f t="shared" si="0"/>
        <v>41576460.402099945</v>
      </c>
    </row>
    <row r="23" spans="1:7" s="7" customFormat="1" ht="58.5" thickTop="1" thickBot="1" x14ac:dyDescent="0.25">
      <c r="A23" s="25"/>
      <c r="B23" s="125">
        <v>44531</v>
      </c>
      <c r="C23" s="128"/>
      <c r="D23" s="112" t="s">
        <v>75</v>
      </c>
      <c r="E23" s="107">
        <v>5000</v>
      </c>
      <c r="F23" s="108"/>
      <c r="G23" s="119">
        <f t="shared" si="0"/>
        <v>41581460.402099945</v>
      </c>
    </row>
    <row r="24" spans="1:7" s="7" customFormat="1" ht="44.25" thickTop="1" thickBot="1" x14ac:dyDescent="0.25">
      <c r="A24" s="25"/>
      <c r="B24" s="125">
        <v>44531</v>
      </c>
      <c r="C24" s="128"/>
      <c r="D24" s="112" t="s">
        <v>76</v>
      </c>
      <c r="E24" s="107">
        <v>15000</v>
      </c>
      <c r="F24" s="108"/>
      <c r="G24" s="119">
        <f t="shared" si="0"/>
        <v>41596460.402099945</v>
      </c>
    </row>
    <row r="25" spans="1:7" s="7" customFormat="1" ht="30" thickTop="1" thickBot="1" x14ac:dyDescent="0.25">
      <c r="A25" s="25"/>
      <c r="B25" s="125">
        <v>44531</v>
      </c>
      <c r="C25" s="128"/>
      <c r="D25" s="112" t="s">
        <v>23</v>
      </c>
      <c r="E25" s="107"/>
      <c r="F25" s="108">
        <v>58500</v>
      </c>
      <c r="G25" s="119">
        <f t="shared" si="0"/>
        <v>41537960.402099945</v>
      </c>
    </row>
    <row r="26" spans="1:7" s="7" customFormat="1" ht="18" thickTop="1" thickBot="1" x14ac:dyDescent="0.25">
      <c r="A26" s="25"/>
      <c r="B26" s="125">
        <v>44532</v>
      </c>
      <c r="C26" s="128"/>
      <c r="D26" s="112" t="s">
        <v>54</v>
      </c>
      <c r="E26" s="107">
        <v>171158</v>
      </c>
      <c r="F26" s="108"/>
      <c r="G26" s="119">
        <f t="shared" si="0"/>
        <v>41709118.402099945</v>
      </c>
    </row>
    <row r="27" spans="1:7" s="7" customFormat="1" ht="21" customHeight="1" thickTop="1" thickBot="1" x14ac:dyDescent="0.25">
      <c r="A27" s="25"/>
      <c r="B27" s="125">
        <v>44532</v>
      </c>
      <c r="C27" s="128"/>
      <c r="D27" s="112" t="s">
        <v>54</v>
      </c>
      <c r="E27" s="107">
        <v>61412</v>
      </c>
      <c r="F27" s="108"/>
      <c r="G27" s="119">
        <f t="shared" si="0"/>
        <v>41770530.402099945</v>
      </c>
    </row>
    <row r="28" spans="1:7" s="7" customFormat="1" ht="18" thickTop="1" thickBot="1" x14ac:dyDescent="0.25">
      <c r="A28" s="25"/>
      <c r="B28" s="125">
        <v>44532</v>
      </c>
      <c r="C28" s="128"/>
      <c r="D28" s="112" t="s">
        <v>54</v>
      </c>
      <c r="E28" s="107">
        <v>2660</v>
      </c>
      <c r="F28" s="108"/>
      <c r="G28" s="119">
        <f t="shared" si="0"/>
        <v>41773190.402099945</v>
      </c>
    </row>
    <row r="29" spans="1:7" s="7" customFormat="1" ht="30" thickTop="1" thickBot="1" x14ac:dyDescent="0.25">
      <c r="A29" s="25"/>
      <c r="B29" s="125">
        <v>44532</v>
      </c>
      <c r="C29" s="128"/>
      <c r="D29" s="112" t="s">
        <v>31</v>
      </c>
      <c r="E29" s="107">
        <v>54922.75</v>
      </c>
      <c r="F29" s="108">
        <v>1428</v>
      </c>
      <c r="G29" s="119">
        <f t="shared" si="0"/>
        <v>41826685.152099945</v>
      </c>
    </row>
    <row r="30" spans="1:7" s="7" customFormat="1" ht="44.25" thickTop="1" thickBot="1" x14ac:dyDescent="0.25">
      <c r="A30" s="25"/>
      <c r="B30" s="125">
        <v>44532</v>
      </c>
      <c r="C30" s="128"/>
      <c r="D30" s="112" t="s">
        <v>77</v>
      </c>
      <c r="E30" s="107">
        <v>8165.5</v>
      </c>
      <c r="F30" s="108"/>
      <c r="G30" s="119">
        <f t="shared" si="0"/>
        <v>41834850.652099945</v>
      </c>
    </row>
    <row r="31" spans="1:7" s="7" customFormat="1" ht="59.25" customHeight="1" thickTop="1" thickBot="1" x14ac:dyDescent="0.25">
      <c r="A31" s="25"/>
      <c r="B31" s="125">
        <v>44532</v>
      </c>
      <c r="C31" s="128"/>
      <c r="D31" s="112" t="s">
        <v>78</v>
      </c>
      <c r="E31" s="107">
        <v>2178</v>
      </c>
      <c r="F31" s="107"/>
      <c r="G31" s="119">
        <f t="shared" si="0"/>
        <v>41837028.652099945</v>
      </c>
    </row>
    <row r="32" spans="1:7" s="7" customFormat="1" ht="30" thickTop="1" thickBot="1" x14ac:dyDescent="0.25">
      <c r="A32" s="25"/>
      <c r="B32" s="125">
        <v>44532</v>
      </c>
      <c r="C32" s="128"/>
      <c r="D32" s="112" t="s">
        <v>23</v>
      </c>
      <c r="E32" s="107"/>
      <c r="F32" s="108">
        <v>1476484.49</v>
      </c>
      <c r="G32" s="119">
        <f t="shared" si="0"/>
        <v>40360544.162099943</v>
      </c>
    </row>
    <row r="33" spans="1:7" s="7" customFormat="1" ht="18" thickTop="1" thickBot="1" x14ac:dyDescent="0.25">
      <c r="A33" s="25"/>
      <c r="B33" s="125">
        <v>44532</v>
      </c>
      <c r="C33" s="128"/>
      <c r="D33" s="112" t="s">
        <v>33</v>
      </c>
      <c r="E33" s="107">
        <v>82670.67</v>
      </c>
      <c r="F33" s="108"/>
      <c r="G33" s="119">
        <f t="shared" si="0"/>
        <v>40443214.832099944</v>
      </c>
    </row>
    <row r="34" spans="1:7" s="7" customFormat="1" ht="18" thickTop="1" thickBot="1" x14ac:dyDescent="0.25">
      <c r="A34" s="25"/>
      <c r="B34" s="125">
        <v>44532</v>
      </c>
      <c r="C34" s="128"/>
      <c r="D34" s="112" t="s">
        <v>22</v>
      </c>
      <c r="E34" s="107">
        <v>50000</v>
      </c>
      <c r="F34" s="108"/>
      <c r="G34" s="119">
        <f t="shared" si="0"/>
        <v>40493214.832099944</v>
      </c>
    </row>
    <row r="35" spans="1:7" s="7" customFormat="1" ht="18" thickTop="1" thickBot="1" x14ac:dyDescent="0.25">
      <c r="A35" s="25"/>
      <c r="B35" s="125">
        <v>44532</v>
      </c>
      <c r="C35" s="128"/>
      <c r="D35" s="112" t="s">
        <v>22</v>
      </c>
      <c r="E35" s="107">
        <v>136796.24</v>
      </c>
      <c r="F35" s="108"/>
      <c r="G35" s="119">
        <f t="shared" si="0"/>
        <v>40630011.072099946</v>
      </c>
    </row>
    <row r="36" spans="1:7" s="7" customFormat="1" ht="23.25" customHeight="1" thickTop="1" thickBot="1" x14ac:dyDescent="0.25">
      <c r="A36" s="25"/>
      <c r="B36" s="125">
        <v>44533</v>
      </c>
      <c r="C36" s="128"/>
      <c r="D36" s="112" t="s">
        <v>54</v>
      </c>
      <c r="E36" s="107">
        <v>177850</v>
      </c>
      <c r="F36" s="107"/>
      <c r="G36" s="119">
        <f t="shared" si="0"/>
        <v>40807861.072099946</v>
      </c>
    </row>
    <row r="37" spans="1:7" s="7" customFormat="1" ht="18" thickTop="1" thickBot="1" x14ac:dyDescent="0.25">
      <c r="A37" s="25"/>
      <c r="B37" s="125">
        <v>44533</v>
      </c>
      <c r="C37" s="128"/>
      <c r="D37" s="131" t="s">
        <v>54</v>
      </c>
      <c r="E37" s="107">
        <v>95322</v>
      </c>
      <c r="F37" s="108"/>
      <c r="G37" s="119">
        <f t="shared" si="0"/>
        <v>40903183.072099946</v>
      </c>
    </row>
    <row r="38" spans="1:7" s="7" customFormat="1" ht="18" thickTop="1" thickBot="1" x14ac:dyDescent="0.25">
      <c r="A38" s="25"/>
      <c r="B38" s="125">
        <v>44533</v>
      </c>
      <c r="C38" s="128"/>
      <c r="D38" s="112" t="s">
        <v>54</v>
      </c>
      <c r="E38" s="107">
        <v>6020</v>
      </c>
      <c r="F38" s="108"/>
      <c r="G38" s="119">
        <f t="shared" si="0"/>
        <v>40909203.072099946</v>
      </c>
    </row>
    <row r="39" spans="1:7" s="7" customFormat="1" ht="18" thickTop="1" thickBot="1" x14ac:dyDescent="0.25">
      <c r="A39" s="25"/>
      <c r="B39" s="125">
        <v>44533</v>
      </c>
      <c r="C39" s="128"/>
      <c r="D39" s="112" t="s">
        <v>54</v>
      </c>
      <c r="E39" s="107">
        <v>100</v>
      </c>
      <c r="F39" s="108"/>
      <c r="G39" s="119">
        <f t="shared" si="0"/>
        <v>40909303.072099946</v>
      </c>
    </row>
    <row r="40" spans="1:7" s="7" customFormat="1" ht="30" thickTop="1" thickBot="1" x14ac:dyDescent="0.25">
      <c r="A40" s="25"/>
      <c r="B40" s="125">
        <v>44533</v>
      </c>
      <c r="C40" s="128"/>
      <c r="D40" s="112" t="s">
        <v>31</v>
      </c>
      <c r="E40" s="107">
        <v>139895.93</v>
      </c>
      <c r="F40" s="108">
        <v>3637.3</v>
      </c>
      <c r="G40" s="119">
        <f t="shared" si="0"/>
        <v>41045561.702099949</v>
      </c>
    </row>
    <row r="41" spans="1:7" s="7" customFormat="1" ht="30" thickTop="1" thickBot="1" x14ac:dyDescent="0.25">
      <c r="A41" s="25"/>
      <c r="B41" s="125">
        <v>44533</v>
      </c>
      <c r="C41" s="128"/>
      <c r="D41" s="112" t="s">
        <v>34</v>
      </c>
      <c r="E41" s="107">
        <v>972.6</v>
      </c>
      <c r="F41" s="108">
        <v>54.18</v>
      </c>
      <c r="G41" s="119">
        <f t="shared" si="0"/>
        <v>41046480.122099951</v>
      </c>
    </row>
    <row r="42" spans="1:7" s="7" customFormat="1" ht="18" thickTop="1" thickBot="1" x14ac:dyDescent="0.25">
      <c r="A42" s="25"/>
      <c r="B42" s="125">
        <v>44534</v>
      </c>
      <c r="C42" s="128"/>
      <c r="D42" s="131" t="s">
        <v>54</v>
      </c>
      <c r="E42" s="107">
        <v>34370</v>
      </c>
      <c r="F42" s="108"/>
      <c r="G42" s="119">
        <f t="shared" si="0"/>
        <v>41080850.122099951</v>
      </c>
    </row>
    <row r="43" spans="1:7" s="7" customFormat="1" ht="30" thickTop="1" thickBot="1" x14ac:dyDescent="0.25">
      <c r="A43" s="25"/>
      <c r="B43" s="125">
        <v>44534</v>
      </c>
      <c r="C43" s="128"/>
      <c r="D43" s="112" t="s">
        <v>31</v>
      </c>
      <c r="E43" s="107">
        <v>4700</v>
      </c>
      <c r="F43" s="108">
        <v>122.2</v>
      </c>
      <c r="G43" s="119">
        <f t="shared" si="0"/>
        <v>41085427.922099948</v>
      </c>
    </row>
    <row r="44" spans="1:7" s="7" customFormat="1" ht="18" thickTop="1" thickBot="1" x14ac:dyDescent="0.25">
      <c r="A44" s="25"/>
      <c r="B44" s="125">
        <v>44535</v>
      </c>
      <c r="C44" s="128"/>
      <c r="D44" s="112" t="s">
        <v>54</v>
      </c>
      <c r="E44" s="107">
        <v>12920</v>
      </c>
      <c r="F44" s="108"/>
      <c r="G44" s="119">
        <f t="shared" si="0"/>
        <v>41098347.922099948</v>
      </c>
    </row>
    <row r="45" spans="1:7" s="7" customFormat="1" ht="18" thickTop="1" thickBot="1" x14ac:dyDescent="0.25">
      <c r="A45" s="25"/>
      <c r="B45" s="125">
        <v>44536</v>
      </c>
      <c r="C45" s="128"/>
      <c r="D45" s="112" t="s">
        <v>54</v>
      </c>
      <c r="E45" s="107">
        <v>120528</v>
      </c>
      <c r="F45" s="108"/>
      <c r="G45" s="119">
        <f t="shared" si="0"/>
        <v>41218875.922099948</v>
      </c>
    </row>
    <row r="46" spans="1:7" s="7" customFormat="1" ht="18" thickTop="1" thickBot="1" x14ac:dyDescent="0.25">
      <c r="A46" s="25"/>
      <c r="B46" s="125">
        <v>44536</v>
      </c>
      <c r="C46" s="128"/>
      <c r="D46" s="112" t="s">
        <v>54</v>
      </c>
      <c r="E46" s="107">
        <v>41045</v>
      </c>
      <c r="F46" s="108"/>
      <c r="G46" s="119">
        <f t="shared" si="0"/>
        <v>41259920.922099948</v>
      </c>
    </row>
    <row r="47" spans="1:7" s="7" customFormat="1" ht="18" thickTop="1" thickBot="1" x14ac:dyDescent="0.25">
      <c r="A47" s="25"/>
      <c r="B47" s="125">
        <v>44536</v>
      </c>
      <c r="C47" s="128"/>
      <c r="D47" s="112" t="s">
        <v>54</v>
      </c>
      <c r="E47" s="107">
        <v>1500</v>
      </c>
      <c r="F47" s="108"/>
      <c r="G47" s="119">
        <f t="shared" si="0"/>
        <v>41261420.922099948</v>
      </c>
    </row>
    <row r="48" spans="1:7" s="7" customFormat="1" ht="22.5" customHeight="1" thickTop="1" thickBot="1" x14ac:dyDescent="0.25">
      <c r="A48" s="25"/>
      <c r="B48" s="125">
        <v>44536</v>
      </c>
      <c r="C48" s="128"/>
      <c r="D48" s="112" t="s">
        <v>54</v>
      </c>
      <c r="E48" s="107">
        <v>4602</v>
      </c>
      <c r="F48" s="107"/>
      <c r="G48" s="119">
        <f t="shared" si="0"/>
        <v>41266022.922099948</v>
      </c>
    </row>
    <row r="49" spans="1:7" s="7" customFormat="1" ht="18" thickTop="1" thickBot="1" x14ac:dyDescent="0.25">
      <c r="A49" s="25"/>
      <c r="B49" s="125">
        <v>44536</v>
      </c>
      <c r="C49" s="128"/>
      <c r="D49" s="112" t="s">
        <v>54</v>
      </c>
      <c r="E49" s="107">
        <v>66</v>
      </c>
      <c r="F49" s="108"/>
      <c r="G49" s="119">
        <f t="shared" si="0"/>
        <v>41266088.922099948</v>
      </c>
    </row>
    <row r="50" spans="1:7" s="7" customFormat="1" ht="30" thickTop="1" thickBot="1" x14ac:dyDescent="0.25">
      <c r="A50" s="25"/>
      <c r="B50" s="125">
        <v>44536</v>
      </c>
      <c r="C50" s="128"/>
      <c r="D50" s="112" t="s">
        <v>31</v>
      </c>
      <c r="E50" s="107">
        <v>60818.95</v>
      </c>
      <c r="F50" s="108">
        <v>1581.29</v>
      </c>
      <c r="G50" s="119">
        <f t="shared" si="0"/>
        <v>41325326.582099952</v>
      </c>
    </row>
    <row r="51" spans="1:7" s="7" customFormat="1" ht="30" thickTop="1" thickBot="1" x14ac:dyDescent="0.25">
      <c r="A51" s="25"/>
      <c r="B51" s="125">
        <v>44536</v>
      </c>
      <c r="C51" s="128"/>
      <c r="D51" s="112" t="s">
        <v>34</v>
      </c>
      <c r="E51" s="107">
        <v>1887</v>
      </c>
      <c r="F51" s="108">
        <v>81.61</v>
      </c>
      <c r="G51" s="119">
        <f t="shared" si="0"/>
        <v>41327131.972099952</v>
      </c>
    </row>
    <row r="52" spans="1:7" s="7" customFormat="1" ht="18" thickTop="1" thickBot="1" x14ac:dyDescent="0.25">
      <c r="A52" s="25"/>
      <c r="B52" s="125">
        <v>44536</v>
      </c>
      <c r="C52" s="128"/>
      <c r="D52" s="112" t="s">
        <v>22</v>
      </c>
      <c r="E52" s="107">
        <v>628000</v>
      </c>
      <c r="F52" s="108"/>
      <c r="G52" s="119">
        <f t="shared" si="0"/>
        <v>41955131.972099952</v>
      </c>
    </row>
    <row r="53" spans="1:7" s="7" customFormat="1" ht="18" thickTop="1" thickBot="1" x14ac:dyDescent="0.25">
      <c r="A53" s="25"/>
      <c r="B53" s="125">
        <v>44536</v>
      </c>
      <c r="C53" s="128"/>
      <c r="D53" s="112" t="s">
        <v>22</v>
      </c>
      <c r="E53" s="107">
        <v>227207.36</v>
      </c>
      <c r="F53" s="108"/>
      <c r="G53" s="119">
        <f t="shared" si="0"/>
        <v>42182339.332099952</v>
      </c>
    </row>
    <row r="54" spans="1:7" s="7" customFormat="1" ht="19.5" customHeight="1" thickTop="1" thickBot="1" x14ac:dyDescent="0.25">
      <c r="A54" s="25"/>
      <c r="B54" s="125">
        <v>44537</v>
      </c>
      <c r="C54" s="128"/>
      <c r="D54" s="112" t="s">
        <v>54</v>
      </c>
      <c r="E54" s="107">
        <v>175233</v>
      </c>
      <c r="F54" s="107"/>
      <c r="G54" s="119">
        <f t="shared" si="0"/>
        <v>42357572.332099952</v>
      </c>
    </row>
    <row r="55" spans="1:7" s="7" customFormat="1" ht="18" thickTop="1" thickBot="1" x14ac:dyDescent="0.25">
      <c r="A55" s="25"/>
      <c r="B55" s="125">
        <v>44537</v>
      </c>
      <c r="C55" s="128"/>
      <c r="D55" s="112" t="s">
        <v>54</v>
      </c>
      <c r="E55" s="107">
        <v>52872</v>
      </c>
      <c r="F55" s="108"/>
      <c r="G55" s="119">
        <f t="shared" si="0"/>
        <v>42410444.332099952</v>
      </c>
    </row>
    <row r="56" spans="1:7" s="7" customFormat="1" ht="18" thickTop="1" thickBot="1" x14ac:dyDescent="0.25">
      <c r="A56" s="25"/>
      <c r="B56" s="125">
        <v>44537</v>
      </c>
      <c r="C56" s="128"/>
      <c r="D56" s="112" t="s">
        <v>54</v>
      </c>
      <c r="E56" s="107">
        <v>7230</v>
      </c>
      <c r="F56" s="108"/>
      <c r="G56" s="119">
        <f t="shared" si="0"/>
        <v>42417674.332099952</v>
      </c>
    </row>
    <row r="57" spans="1:7" s="7" customFormat="1" ht="30" thickTop="1" thickBot="1" x14ac:dyDescent="0.25">
      <c r="A57" s="25"/>
      <c r="B57" s="125">
        <v>44537</v>
      </c>
      <c r="C57" s="128"/>
      <c r="D57" s="112" t="s">
        <v>31</v>
      </c>
      <c r="E57" s="107">
        <v>18085.560000000001</v>
      </c>
      <c r="F57" s="108">
        <v>470.23</v>
      </c>
      <c r="G57" s="119">
        <f t="shared" si="0"/>
        <v>42435289.662099957</v>
      </c>
    </row>
    <row r="58" spans="1:7" s="7" customFormat="1" ht="18" thickTop="1" thickBot="1" x14ac:dyDescent="0.25">
      <c r="A58" s="25"/>
      <c r="B58" s="125">
        <v>44537</v>
      </c>
      <c r="C58" s="128"/>
      <c r="D58" s="112" t="s">
        <v>80</v>
      </c>
      <c r="E58" s="107">
        <v>286014.08000000002</v>
      </c>
      <c r="F58" s="108"/>
      <c r="G58" s="119">
        <f t="shared" si="0"/>
        <v>42721303.742099956</v>
      </c>
    </row>
    <row r="59" spans="1:7" s="7" customFormat="1" ht="18" thickTop="1" thickBot="1" x14ac:dyDescent="0.25">
      <c r="A59" s="25"/>
      <c r="B59" s="125">
        <v>44537</v>
      </c>
      <c r="C59" s="128"/>
      <c r="D59" s="112" t="s">
        <v>81</v>
      </c>
      <c r="E59" s="107">
        <v>24377.119999999999</v>
      </c>
      <c r="F59" s="108"/>
      <c r="G59" s="119">
        <f t="shared" si="0"/>
        <v>42745680.862099953</v>
      </c>
    </row>
    <row r="60" spans="1:7" s="7" customFormat="1" ht="18" thickTop="1" thickBot="1" x14ac:dyDescent="0.25">
      <c r="A60" s="25"/>
      <c r="B60" s="125">
        <v>44537</v>
      </c>
      <c r="C60" s="128"/>
      <c r="D60" s="112" t="s">
        <v>22</v>
      </c>
      <c r="E60" s="107">
        <v>1926067</v>
      </c>
      <c r="F60" s="108"/>
      <c r="G60" s="119">
        <f t="shared" si="0"/>
        <v>44671747.862099953</v>
      </c>
    </row>
    <row r="61" spans="1:7" s="7" customFormat="1" ht="30" thickTop="1" thickBot="1" x14ac:dyDescent="0.25">
      <c r="A61" s="25"/>
      <c r="B61" s="125">
        <v>44537</v>
      </c>
      <c r="C61" s="128"/>
      <c r="D61" s="112" t="s">
        <v>23</v>
      </c>
      <c r="E61" s="107"/>
      <c r="F61" s="108">
        <v>517957.52</v>
      </c>
      <c r="G61" s="119">
        <f t="shared" si="0"/>
        <v>44153790.34209995</v>
      </c>
    </row>
    <row r="62" spans="1:7" s="7" customFormat="1" ht="18" thickTop="1" thickBot="1" x14ac:dyDescent="0.25">
      <c r="A62" s="25"/>
      <c r="B62" s="125">
        <v>44538</v>
      </c>
      <c r="C62" s="128"/>
      <c r="D62" s="112" t="s">
        <v>54</v>
      </c>
      <c r="E62" s="107">
        <v>113023</v>
      </c>
      <c r="F62" s="108"/>
      <c r="G62" s="119">
        <f t="shared" si="0"/>
        <v>44266813.34209995</v>
      </c>
    </row>
    <row r="63" spans="1:7" s="7" customFormat="1" ht="18" thickTop="1" thickBot="1" x14ac:dyDescent="0.25">
      <c r="A63" s="25"/>
      <c r="B63" s="125">
        <v>44538</v>
      </c>
      <c r="C63" s="128"/>
      <c r="D63" s="131" t="s">
        <v>54</v>
      </c>
      <c r="E63" s="107">
        <v>99060</v>
      </c>
      <c r="F63" s="110"/>
      <c r="G63" s="119">
        <f t="shared" si="0"/>
        <v>44365873.34209995</v>
      </c>
    </row>
    <row r="64" spans="1:7" s="7" customFormat="1" ht="18" thickTop="1" thickBot="1" x14ac:dyDescent="0.25">
      <c r="A64" s="25"/>
      <c r="B64" s="125">
        <v>44538</v>
      </c>
      <c r="C64" s="128"/>
      <c r="D64" s="112" t="s">
        <v>54</v>
      </c>
      <c r="E64" s="107">
        <v>4380</v>
      </c>
      <c r="F64" s="108"/>
      <c r="G64" s="119">
        <f t="shared" si="0"/>
        <v>44370253.34209995</v>
      </c>
    </row>
    <row r="65" spans="1:7" s="7" customFormat="1" ht="18" thickTop="1" thickBot="1" x14ac:dyDescent="0.25">
      <c r="A65" s="25"/>
      <c r="B65" s="125">
        <v>44538</v>
      </c>
      <c r="C65" s="128"/>
      <c r="D65" s="112" t="s">
        <v>54</v>
      </c>
      <c r="E65" s="107">
        <v>75</v>
      </c>
      <c r="F65" s="108"/>
      <c r="G65" s="119">
        <f t="shared" si="0"/>
        <v>44370328.34209995</v>
      </c>
    </row>
    <row r="66" spans="1:7" s="7" customFormat="1" ht="30" thickTop="1" thickBot="1" x14ac:dyDescent="0.25">
      <c r="A66" s="25"/>
      <c r="B66" s="125">
        <v>44538</v>
      </c>
      <c r="C66" s="128"/>
      <c r="D66" s="112" t="s">
        <v>31</v>
      </c>
      <c r="E66" s="107">
        <v>66358.03</v>
      </c>
      <c r="F66" s="107">
        <v>1725.31</v>
      </c>
      <c r="G66" s="119">
        <f t="shared" si="0"/>
        <v>44434961.062099949</v>
      </c>
    </row>
    <row r="67" spans="1:7" s="7" customFormat="1" ht="18" thickTop="1" thickBot="1" x14ac:dyDescent="0.25">
      <c r="A67" s="25"/>
      <c r="B67" s="125">
        <v>44539</v>
      </c>
      <c r="C67" s="128"/>
      <c r="D67" s="112" t="s">
        <v>54</v>
      </c>
      <c r="E67" s="107">
        <v>112820</v>
      </c>
      <c r="F67" s="108"/>
      <c r="G67" s="119">
        <f t="shared" si="0"/>
        <v>44547781.062099949</v>
      </c>
    </row>
    <row r="68" spans="1:7" s="7" customFormat="1" ht="18" thickTop="1" thickBot="1" x14ac:dyDescent="0.25">
      <c r="A68" s="25"/>
      <c r="B68" s="125">
        <v>44539</v>
      </c>
      <c r="C68" s="128"/>
      <c r="D68" s="112" t="s">
        <v>54</v>
      </c>
      <c r="E68" s="107">
        <v>77671</v>
      </c>
      <c r="F68" s="108"/>
      <c r="G68" s="119">
        <f t="shared" si="0"/>
        <v>44625452.062099949</v>
      </c>
    </row>
    <row r="69" spans="1:7" s="7" customFormat="1" ht="18.75" customHeight="1" thickTop="1" thickBot="1" x14ac:dyDescent="0.25">
      <c r="A69" s="25"/>
      <c r="B69" s="125">
        <v>44539</v>
      </c>
      <c r="C69" s="128"/>
      <c r="D69" s="112" t="s">
        <v>54</v>
      </c>
      <c r="E69" s="107">
        <v>2800</v>
      </c>
      <c r="F69" s="108"/>
      <c r="G69" s="119">
        <f t="shared" si="0"/>
        <v>44628252.062099949</v>
      </c>
    </row>
    <row r="70" spans="1:7" s="7" customFormat="1" ht="18" thickTop="1" thickBot="1" x14ac:dyDescent="0.25">
      <c r="A70" s="25"/>
      <c r="B70" s="125">
        <v>44539</v>
      </c>
      <c r="C70" s="128"/>
      <c r="D70" s="112" t="s">
        <v>54</v>
      </c>
      <c r="E70" s="107">
        <v>8820</v>
      </c>
      <c r="F70" s="108"/>
      <c r="G70" s="119">
        <f t="shared" si="0"/>
        <v>44637072.062099949</v>
      </c>
    </row>
    <row r="71" spans="1:7" s="7" customFormat="1" ht="30" thickTop="1" thickBot="1" x14ac:dyDescent="0.25">
      <c r="A71" s="25"/>
      <c r="B71" s="125">
        <v>44539</v>
      </c>
      <c r="C71" s="128"/>
      <c r="D71" s="112" t="s">
        <v>31</v>
      </c>
      <c r="E71" s="107">
        <v>37780.54</v>
      </c>
      <c r="F71" s="108">
        <v>982.3</v>
      </c>
      <c r="G71" s="119">
        <f t="shared" si="0"/>
        <v>44673870.302099951</v>
      </c>
    </row>
    <row r="72" spans="1:7" s="7" customFormat="1" ht="30" thickTop="1" thickBot="1" x14ac:dyDescent="0.25">
      <c r="A72" s="25"/>
      <c r="B72" s="125">
        <v>44539</v>
      </c>
      <c r="C72" s="128"/>
      <c r="D72" s="112" t="s">
        <v>23</v>
      </c>
      <c r="E72" s="107"/>
      <c r="F72" s="108">
        <v>3957726.55</v>
      </c>
      <c r="G72" s="119">
        <f t="shared" si="0"/>
        <v>40716143.752099954</v>
      </c>
    </row>
    <row r="73" spans="1:7" s="7" customFormat="1" ht="18.75" customHeight="1" thickTop="1" thickBot="1" x14ac:dyDescent="0.25">
      <c r="A73" s="25"/>
      <c r="B73" s="125">
        <v>44540</v>
      </c>
      <c r="C73" s="128"/>
      <c r="D73" s="112" t="s">
        <v>54</v>
      </c>
      <c r="E73" s="107">
        <v>125640</v>
      </c>
      <c r="F73" s="108"/>
      <c r="G73" s="119">
        <f t="shared" si="0"/>
        <v>40841783.752099954</v>
      </c>
    </row>
    <row r="74" spans="1:7" s="7" customFormat="1" ht="18" thickTop="1" thickBot="1" x14ac:dyDescent="0.25">
      <c r="A74" s="25"/>
      <c r="B74" s="125">
        <v>44540</v>
      </c>
      <c r="C74" s="128"/>
      <c r="D74" s="131" t="s">
        <v>54</v>
      </c>
      <c r="E74" s="107">
        <v>81672</v>
      </c>
      <c r="F74" s="110"/>
      <c r="G74" s="119">
        <f t="shared" si="0"/>
        <v>40923455.752099954</v>
      </c>
    </row>
    <row r="75" spans="1:7" s="7" customFormat="1" ht="18" thickTop="1" thickBot="1" x14ac:dyDescent="0.25">
      <c r="A75" s="25"/>
      <c r="B75" s="125">
        <v>44540</v>
      </c>
      <c r="C75" s="128"/>
      <c r="D75" s="112" t="s">
        <v>54</v>
      </c>
      <c r="E75" s="107">
        <v>175</v>
      </c>
      <c r="F75" s="108"/>
      <c r="G75" s="119">
        <f t="shared" si="0"/>
        <v>40923630.752099954</v>
      </c>
    </row>
    <row r="76" spans="1:7" s="7" customFormat="1" ht="18" thickTop="1" thickBot="1" x14ac:dyDescent="0.25">
      <c r="A76" s="25"/>
      <c r="B76" s="125">
        <v>44540</v>
      </c>
      <c r="C76" s="128"/>
      <c r="D76" s="112" t="s">
        <v>54</v>
      </c>
      <c r="E76" s="107">
        <v>203</v>
      </c>
      <c r="F76" s="108"/>
      <c r="G76" s="119">
        <f t="shared" si="0"/>
        <v>40923833.752099954</v>
      </c>
    </row>
    <row r="77" spans="1:7" s="7" customFormat="1" ht="18" thickTop="1" thickBot="1" x14ac:dyDescent="0.25">
      <c r="A77" s="25"/>
      <c r="B77" s="125">
        <v>44540</v>
      </c>
      <c r="C77" s="128"/>
      <c r="D77" s="112" t="s">
        <v>22</v>
      </c>
      <c r="E77" s="107">
        <v>263334.8</v>
      </c>
      <c r="F77" s="108"/>
      <c r="G77" s="119">
        <f t="shared" si="0"/>
        <v>41187168.552099951</v>
      </c>
    </row>
    <row r="78" spans="1:7" s="7" customFormat="1" ht="18" thickTop="1" thickBot="1" x14ac:dyDescent="0.25">
      <c r="A78" s="25"/>
      <c r="B78" s="125">
        <v>44540</v>
      </c>
      <c r="C78" s="128"/>
      <c r="D78" s="112" t="s">
        <v>22</v>
      </c>
      <c r="E78" s="107">
        <v>5130810.8600000003</v>
      </c>
      <c r="F78" s="108"/>
      <c r="G78" s="119">
        <f t="shared" si="0"/>
        <v>46317979.41209995</v>
      </c>
    </row>
    <row r="79" spans="1:7" s="7" customFormat="1" ht="18" thickTop="1" thickBot="1" x14ac:dyDescent="0.25">
      <c r="A79" s="25"/>
      <c r="B79" s="125">
        <v>44540</v>
      </c>
      <c r="C79" s="128"/>
      <c r="D79" s="112" t="s">
        <v>22</v>
      </c>
      <c r="E79" s="107">
        <v>110346.41</v>
      </c>
      <c r="F79" s="108"/>
      <c r="G79" s="119">
        <f t="shared" si="0"/>
        <v>46428325.822099946</v>
      </c>
    </row>
    <row r="80" spans="1:7" s="7" customFormat="1" ht="18" thickTop="1" thickBot="1" x14ac:dyDescent="0.25">
      <c r="A80" s="25"/>
      <c r="B80" s="125">
        <v>44540</v>
      </c>
      <c r="C80" s="128"/>
      <c r="D80" s="112" t="s">
        <v>22</v>
      </c>
      <c r="E80" s="107">
        <v>1597915.42</v>
      </c>
      <c r="F80" s="108"/>
      <c r="G80" s="119">
        <f t="shared" si="0"/>
        <v>48026241.242099948</v>
      </c>
    </row>
    <row r="81" spans="1:7" s="7" customFormat="1" ht="18" thickTop="1" thickBot="1" x14ac:dyDescent="0.25">
      <c r="A81" s="25"/>
      <c r="B81" s="125">
        <v>44540</v>
      </c>
      <c r="C81" s="128"/>
      <c r="D81" s="112" t="s">
        <v>22</v>
      </c>
      <c r="E81" s="107">
        <v>755488.5</v>
      </c>
      <c r="F81" s="108"/>
      <c r="G81" s="119">
        <f t="shared" si="0"/>
        <v>48781729.742099948</v>
      </c>
    </row>
    <row r="82" spans="1:7" s="7" customFormat="1" ht="30" thickTop="1" thickBot="1" x14ac:dyDescent="0.25">
      <c r="A82" s="25"/>
      <c r="B82" s="125">
        <v>44540</v>
      </c>
      <c r="C82" s="128"/>
      <c r="D82" s="112" t="s">
        <v>31</v>
      </c>
      <c r="E82" s="107">
        <v>138645.41</v>
      </c>
      <c r="F82" s="108">
        <v>3604.78</v>
      </c>
      <c r="G82" s="119">
        <f t="shared" si="0"/>
        <v>48916770.372099943</v>
      </c>
    </row>
    <row r="83" spans="1:7" s="7" customFormat="1" ht="30" thickTop="1" thickBot="1" x14ac:dyDescent="0.25">
      <c r="A83" s="25"/>
      <c r="B83" s="125">
        <v>44540</v>
      </c>
      <c r="C83" s="128"/>
      <c r="D83" s="112" t="s">
        <v>34</v>
      </c>
      <c r="E83" s="107">
        <v>1007.8</v>
      </c>
      <c r="F83" s="108">
        <v>55.230000000000004</v>
      </c>
      <c r="G83" s="119">
        <f t="shared" si="0"/>
        <v>48917722.942099944</v>
      </c>
    </row>
    <row r="84" spans="1:7" s="7" customFormat="1" ht="30" thickTop="1" thickBot="1" x14ac:dyDescent="0.25">
      <c r="A84" s="25"/>
      <c r="B84" s="125">
        <v>44540</v>
      </c>
      <c r="C84" s="128"/>
      <c r="D84" s="112" t="s">
        <v>23</v>
      </c>
      <c r="E84" s="109"/>
      <c r="F84" s="108">
        <v>620936.62</v>
      </c>
      <c r="G84" s="119">
        <f t="shared" ref="G84:G147" si="1">G83+E84-F84</f>
        <v>48296786.322099946</v>
      </c>
    </row>
    <row r="85" spans="1:7" s="7" customFormat="1" ht="18" thickTop="1" thickBot="1" x14ac:dyDescent="0.25">
      <c r="A85" s="25"/>
      <c r="B85" s="125">
        <v>44541</v>
      </c>
      <c r="C85" s="128"/>
      <c r="D85" s="112" t="s">
        <v>54</v>
      </c>
      <c r="E85" s="109">
        <v>22420</v>
      </c>
      <c r="F85" s="108"/>
      <c r="G85" s="119">
        <f t="shared" si="1"/>
        <v>48319206.322099946</v>
      </c>
    </row>
    <row r="86" spans="1:7" s="7" customFormat="1" ht="30" thickTop="1" thickBot="1" x14ac:dyDescent="0.25">
      <c r="A86" s="25"/>
      <c r="B86" s="125">
        <v>44541</v>
      </c>
      <c r="C86" s="128"/>
      <c r="D86" s="112" t="s">
        <v>31</v>
      </c>
      <c r="E86" s="109">
        <v>7000</v>
      </c>
      <c r="F86" s="111">
        <v>182</v>
      </c>
      <c r="G86" s="119">
        <f t="shared" si="1"/>
        <v>48326024.322099946</v>
      </c>
    </row>
    <row r="87" spans="1:7" s="7" customFormat="1" ht="18" thickTop="1" thickBot="1" x14ac:dyDescent="0.25">
      <c r="A87" s="25"/>
      <c r="B87" s="125">
        <v>44542</v>
      </c>
      <c r="C87" s="128"/>
      <c r="D87" s="112" t="s">
        <v>54</v>
      </c>
      <c r="E87" s="109">
        <v>17050</v>
      </c>
      <c r="F87" s="111"/>
      <c r="G87" s="119">
        <f t="shared" si="1"/>
        <v>48343074.322099946</v>
      </c>
    </row>
    <row r="88" spans="1:7" s="7" customFormat="1" ht="18" thickTop="1" thickBot="1" x14ac:dyDescent="0.25">
      <c r="A88" s="25"/>
      <c r="B88" s="125">
        <v>44542</v>
      </c>
      <c r="C88" s="128"/>
      <c r="D88" s="131" t="s">
        <v>54</v>
      </c>
      <c r="E88" s="107">
        <v>2200</v>
      </c>
      <c r="F88" s="108"/>
      <c r="G88" s="119">
        <f t="shared" si="1"/>
        <v>48345274.322099946</v>
      </c>
    </row>
    <row r="89" spans="1:7" s="7" customFormat="1" ht="30" thickTop="1" thickBot="1" x14ac:dyDescent="0.25">
      <c r="A89" s="25"/>
      <c r="B89" s="125">
        <v>44542</v>
      </c>
      <c r="C89" s="128"/>
      <c r="D89" s="112" t="s">
        <v>31</v>
      </c>
      <c r="E89" s="107">
        <v>32200</v>
      </c>
      <c r="F89" s="108">
        <v>837.2</v>
      </c>
      <c r="G89" s="119">
        <f t="shared" si="1"/>
        <v>48376637.122099943</v>
      </c>
    </row>
    <row r="90" spans="1:7" s="7" customFormat="1" ht="20.25" customHeight="1" thickTop="1" thickBot="1" x14ac:dyDescent="0.25">
      <c r="A90" s="25"/>
      <c r="B90" s="125">
        <v>44543</v>
      </c>
      <c r="C90" s="128"/>
      <c r="D90" s="112" t="s">
        <v>54</v>
      </c>
      <c r="E90" s="107">
        <v>147341</v>
      </c>
      <c r="F90" s="108"/>
      <c r="G90" s="119">
        <f t="shared" si="1"/>
        <v>48523978.122099943</v>
      </c>
    </row>
    <row r="91" spans="1:7" s="7" customFormat="1" ht="18" thickTop="1" thickBot="1" x14ac:dyDescent="0.25">
      <c r="A91" s="25"/>
      <c r="B91" s="125">
        <v>44543</v>
      </c>
      <c r="C91" s="128"/>
      <c r="D91" s="112" t="s">
        <v>54</v>
      </c>
      <c r="E91" s="107">
        <v>38295</v>
      </c>
      <c r="F91" s="108"/>
      <c r="G91" s="119">
        <f t="shared" si="1"/>
        <v>48562273.122099943</v>
      </c>
    </row>
    <row r="92" spans="1:7" s="7" customFormat="1" ht="18" thickTop="1" thickBot="1" x14ac:dyDescent="0.25">
      <c r="A92" s="25"/>
      <c r="B92" s="125">
        <v>44543</v>
      </c>
      <c r="C92" s="128"/>
      <c r="D92" s="112" t="s">
        <v>54</v>
      </c>
      <c r="E92" s="107">
        <v>4085</v>
      </c>
      <c r="F92" s="108"/>
      <c r="G92" s="119">
        <f t="shared" si="1"/>
        <v>48566358.122099943</v>
      </c>
    </row>
    <row r="93" spans="1:7" s="7" customFormat="1" ht="30" thickTop="1" thickBot="1" x14ac:dyDescent="0.25">
      <c r="A93" s="25"/>
      <c r="B93" s="125">
        <v>44543</v>
      </c>
      <c r="C93" s="128"/>
      <c r="D93" s="112" t="s">
        <v>31</v>
      </c>
      <c r="E93" s="107">
        <v>116840.58</v>
      </c>
      <c r="F93" s="108">
        <v>3037.87</v>
      </c>
      <c r="G93" s="119">
        <f t="shared" si="1"/>
        <v>48680160.832099944</v>
      </c>
    </row>
    <row r="94" spans="1:7" s="7" customFormat="1" ht="30" thickTop="1" thickBot="1" x14ac:dyDescent="0.25">
      <c r="A94" s="25"/>
      <c r="B94" s="125">
        <v>44543</v>
      </c>
      <c r="C94" s="128"/>
      <c r="D94" s="112" t="s">
        <v>38</v>
      </c>
      <c r="E94" s="107">
        <v>2757699.8</v>
      </c>
      <c r="F94" s="108"/>
      <c r="G94" s="119">
        <f t="shared" si="1"/>
        <v>51437860.632099941</v>
      </c>
    </row>
    <row r="95" spans="1:7" s="7" customFormat="1" ht="18" thickTop="1" thickBot="1" x14ac:dyDescent="0.25">
      <c r="A95" s="25"/>
      <c r="B95" s="125">
        <v>44544</v>
      </c>
      <c r="C95" s="128"/>
      <c r="D95" s="112" t="s">
        <v>54</v>
      </c>
      <c r="E95" s="107">
        <v>121387</v>
      </c>
      <c r="F95" s="108"/>
      <c r="G95" s="119">
        <f t="shared" si="1"/>
        <v>51559247.632099941</v>
      </c>
    </row>
    <row r="96" spans="1:7" s="7" customFormat="1" ht="18" thickTop="1" thickBot="1" x14ac:dyDescent="0.25">
      <c r="A96" s="25"/>
      <c r="B96" s="125">
        <v>44544</v>
      </c>
      <c r="C96" s="128"/>
      <c r="D96" s="112" t="s">
        <v>54</v>
      </c>
      <c r="E96" s="107">
        <v>95230</v>
      </c>
      <c r="F96" s="108"/>
      <c r="G96" s="119">
        <f t="shared" si="1"/>
        <v>51654477.632099941</v>
      </c>
    </row>
    <row r="97" spans="1:7" s="7" customFormat="1" ht="18" thickTop="1" thickBot="1" x14ac:dyDescent="0.25">
      <c r="A97" s="25"/>
      <c r="B97" s="125">
        <v>44544</v>
      </c>
      <c r="C97" s="128"/>
      <c r="D97" s="112" t="s">
        <v>54</v>
      </c>
      <c r="E97" s="107">
        <v>4753</v>
      </c>
      <c r="F97" s="108"/>
      <c r="G97" s="119">
        <f t="shared" si="1"/>
        <v>51659230.632099941</v>
      </c>
    </row>
    <row r="98" spans="1:7" s="7" customFormat="1" ht="18" thickTop="1" thickBot="1" x14ac:dyDescent="0.25">
      <c r="A98" s="25"/>
      <c r="B98" s="125">
        <v>44544</v>
      </c>
      <c r="C98" s="128"/>
      <c r="D98" s="112" t="s">
        <v>54</v>
      </c>
      <c r="E98" s="107">
        <v>1950</v>
      </c>
      <c r="F98" s="108"/>
      <c r="G98" s="119">
        <f t="shared" si="1"/>
        <v>51661180.632099941</v>
      </c>
    </row>
    <row r="99" spans="1:7" s="7" customFormat="1" ht="30" thickTop="1" thickBot="1" x14ac:dyDescent="0.25">
      <c r="A99" s="25"/>
      <c r="B99" s="125">
        <v>44544</v>
      </c>
      <c r="C99" s="128"/>
      <c r="D99" s="112" t="s">
        <v>31</v>
      </c>
      <c r="E99" s="107">
        <v>157340.37</v>
      </c>
      <c r="F99" s="108">
        <v>4090.86</v>
      </c>
      <c r="G99" s="119">
        <f t="shared" si="1"/>
        <v>51814430.142099939</v>
      </c>
    </row>
    <row r="100" spans="1:7" s="7" customFormat="1" ht="30" thickTop="1" thickBot="1" x14ac:dyDescent="0.25">
      <c r="A100" s="25"/>
      <c r="B100" s="125">
        <v>44544</v>
      </c>
      <c r="C100" s="128"/>
      <c r="D100" s="112" t="s">
        <v>23</v>
      </c>
      <c r="E100" s="107"/>
      <c r="F100" s="108">
        <v>22916821.559999999</v>
      </c>
      <c r="G100" s="119">
        <f t="shared" si="1"/>
        <v>28897608.582099941</v>
      </c>
    </row>
    <row r="101" spans="1:7" s="7" customFormat="1" ht="18" thickTop="1" thickBot="1" x14ac:dyDescent="0.25">
      <c r="A101" s="25"/>
      <c r="B101" s="125">
        <v>44545</v>
      </c>
      <c r="C101" s="128"/>
      <c r="D101" s="112" t="s">
        <v>54</v>
      </c>
      <c r="E101" s="107">
        <v>179108</v>
      </c>
      <c r="F101" s="108"/>
      <c r="G101" s="119">
        <f t="shared" si="1"/>
        <v>29076716.582099941</v>
      </c>
    </row>
    <row r="102" spans="1:7" s="7" customFormat="1" ht="18" thickTop="1" thickBot="1" x14ac:dyDescent="0.25">
      <c r="A102" s="25"/>
      <c r="B102" s="125">
        <v>44545</v>
      </c>
      <c r="C102" s="128"/>
      <c r="D102" s="112" t="s">
        <v>54</v>
      </c>
      <c r="E102" s="107">
        <v>36600</v>
      </c>
      <c r="F102" s="108"/>
      <c r="G102" s="119">
        <f t="shared" si="1"/>
        <v>29113316.582099941</v>
      </c>
    </row>
    <row r="103" spans="1:7" s="7" customFormat="1" ht="18" thickTop="1" thickBot="1" x14ac:dyDescent="0.25">
      <c r="A103" s="25"/>
      <c r="B103" s="125">
        <v>44545</v>
      </c>
      <c r="C103" s="128"/>
      <c r="D103" s="112" t="s">
        <v>54</v>
      </c>
      <c r="E103" s="107">
        <v>1260</v>
      </c>
      <c r="F103" s="108"/>
      <c r="G103" s="119">
        <f t="shared" si="1"/>
        <v>29114576.582099941</v>
      </c>
    </row>
    <row r="104" spans="1:7" s="7" customFormat="1" ht="30" thickTop="1" thickBot="1" x14ac:dyDescent="0.25">
      <c r="A104" s="25"/>
      <c r="B104" s="125">
        <v>44545</v>
      </c>
      <c r="C104" s="128"/>
      <c r="D104" s="131" t="s">
        <v>31</v>
      </c>
      <c r="E104" s="107">
        <v>33698.35</v>
      </c>
      <c r="F104" s="108">
        <v>876.16</v>
      </c>
      <c r="G104" s="119">
        <f t="shared" si="1"/>
        <v>29147398.772099942</v>
      </c>
    </row>
    <row r="105" spans="1:7" s="7" customFormat="1" ht="30" thickTop="1" thickBot="1" x14ac:dyDescent="0.25">
      <c r="A105" s="25"/>
      <c r="B105" s="125">
        <v>44545</v>
      </c>
      <c r="C105" s="128"/>
      <c r="D105" s="112" t="s">
        <v>23</v>
      </c>
      <c r="E105" s="107"/>
      <c r="F105" s="108">
        <v>1481646.62</v>
      </c>
      <c r="G105" s="119">
        <f t="shared" si="1"/>
        <v>27665752.152099941</v>
      </c>
    </row>
    <row r="106" spans="1:7" s="7" customFormat="1" ht="18" thickTop="1" thickBot="1" x14ac:dyDescent="0.25">
      <c r="A106" s="25"/>
      <c r="B106" s="125">
        <v>44546</v>
      </c>
      <c r="C106" s="128"/>
      <c r="D106" s="112" t="s">
        <v>54</v>
      </c>
      <c r="E106" s="107">
        <v>217482</v>
      </c>
      <c r="F106" s="108"/>
      <c r="G106" s="119">
        <f t="shared" si="1"/>
        <v>27883234.152099941</v>
      </c>
    </row>
    <row r="107" spans="1:7" s="7" customFormat="1" ht="18" thickTop="1" thickBot="1" x14ac:dyDescent="0.25">
      <c r="A107" s="25"/>
      <c r="B107" s="125">
        <v>44546</v>
      </c>
      <c r="C107" s="128"/>
      <c r="D107" s="112" t="s">
        <v>54</v>
      </c>
      <c r="E107" s="107">
        <v>37815</v>
      </c>
      <c r="F107" s="108"/>
      <c r="G107" s="119">
        <f t="shared" si="1"/>
        <v>27921049.152099941</v>
      </c>
    </row>
    <row r="108" spans="1:7" s="7" customFormat="1" ht="18" thickTop="1" thickBot="1" x14ac:dyDescent="0.25">
      <c r="A108" s="25"/>
      <c r="B108" s="125">
        <v>44546</v>
      </c>
      <c r="C108" s="128"/>
      <c r="D108" s="112" t="s">
        <v>54</v>
      </c>
      <c r="E108" s="107">
        <v>2800</v>
      </c>
      <c r="F108" s="108"/>
      <c r="G108" s="119">
        <f t="shared" si="1"/>
        <v>27923849.152099941</v>
      </c>
    </row>
    <row r="109" spans="1:7" s="7" customFormat="1" ht="18" thickTop="1" thickBot="1" x14ac:dyDescent="0.25">
      <c r="A109" s="25"/>
      <c r="B109" s="125">
        <v>44546</v>
      </c>
      <c r="C109" s="128"/>
      <c r="D109" s="112" t="s">
        <v>54</v>
      </c>
      <c r="E109" s="107">
        <v>890</v>
      </c>
      <c r="F109" s="108"/>
      <c r="G109" s="119">
        <f t="shared" si="1"/>
        <v>27924739.152099941</v>
      </c>
    </row>
    <row r="110" spans="1:7" s="7" customFormat="1" ht="30" thickTop="1" thickBot="1" x14ac:dyDescent="0.25">
      <c r="A110" s="25"/>
      <c r="B110" s="125">
        <v>44546</v>
      </c>
      <c r="C110" s="128"/>
      <c r="D110" s="112" t="s">
        <v>31</v>
      </c>
      <c r="E110" s="107">
        <v>8710.1</v>
      </c>
      <c r="F110" s="108">
        <v>226.46</v>
      </c>
      <c r="G110" s="119">
        <f t="shared" si="1"/>
        <v>27933222.792099942</v>
      </c>
    </row>
    <row r="111" spans="1:7" s="7" customFormat="1" ht="18" thickTop="1" thickBot="1" x14ac:dyDescent="0.25">
      <c r="A111" s="25"/>
      <c r="B111" s="125">
        <v>44546</v>
      </c>
      <c r="C111" s="128"/>
      <c r="D111" s="112" t="s">
        <v>36</v>
      </c>
      <c r="E111" s="107">
        <v>2091481.9</v>
      </c>
      <c r="F111" s="108"/>
      <c r="G111" s="119">
        <f t="shared" si="1"/>
        <v>30024704.69209994</v>
      </c>
    </row>
    <row r="112" spans="1:7" s="7" customFormat="1" ht="18" thickTop="1" thickBot="1" x14ac:dyDescent="0.25">
      <c r="A112" s="25"/>
      <c r="B112" s="125">
        <v>44546</v>
      </c>
      <c r="C112" s="128"/>
      <c r="D112" s="112" t="s">
        <v>35</v>
      </c>
      <c r="E112" s="107">
        <v>5093244.84</v>
      </c>
      <c r="F112" s="108"/>
      <c r="G112" s="119">
        <f t="shared" si="1"/>
        <v>35117949.53209994</v>
      </c>
    </row>
    <row r="113" spans="1:8" s="7" customFormat="1" ht="30" thickTop="1" thickBot="1" x14ac:dyDescent="0.25">
      <c r="A113" s="25"/>
      <c r="B113" s="125">
        <v>44546</v>
      </c>
      <c r="C113" s="128"/>
      <c r="D113" s="112" t="s">
        <v>82</v>
      </c>
      <c r="E113" s="107">
        <v>79920</v>
      </c>
      <c r="F113" s="108"/>
      <c r="G113" s="119">
        <f t="shared" si="1"/>
        <v>35197869.53209994</v>
      </c>
      <c r="H113" s="24"/>
    </row>
    <row r="114" spans="1:8" s="7" customFormat="1" ht="18" thickTop="1" thickBot="1" x14ac:dyDescent="0.25">
      <c r="A114" s="25"/>
      <c r="B114" s="125">
        <v>44546</v>
      </c>
      <c r="C114" s="128"/>
      <c r="D114" s="112" t="s">
        <v>83</v>
      </c>
      <c r="E114" s="107">
        <v>1281152.72</v>
      </c>
      <c r="F114" s="108"/>
      <c r="G114" s="119">
        <f t="shared" si="1"/>
        <v>36479022.252099939</v>
      </c>
    </row>
    <row r="115" spans="1:8" s="7" customFormat="1" ht="30" thickTop="1" thickBot="1" x14ac:dyDescent="0.25">
      <c r="A115" s="25"/>
      <c r="B115" s="125">
        <v>44546</v>
      </c>
      <c r="C115" s="128"/>
      <c r="D115" s="112" t="s">
        <v>23</v>
      </c>
      <c r="E115" s="107"/>
      <c r="F115" s="108">
        <v>5606263.8499999996</v>
      </c>
      <c r="G115" s="119">
        <f t="shared" si="1"/>
        <v>30872758.402099937</v>
      </c>
    </row>
    <row r="116" spans="1:8" s="7" customFormat="1" ht="18" thickTop="1" thickBot="1" x14ac:dyDescent="0.25">
      <c r="A116" s="25"/>
      <c r="B116" s="125">
        <v>44547</v>
      </c>
      <c r="C116" s="128"/>
      <c r="D116" s="112" t="s">
        <v>54</v>
      </c>
      <c r="E116" s="107">
        <v>128644</v>
      </c>
      <c r="F116" s="108"/>
      <c r="G116" s="119">
        <f t="shared" si="1"/>
        <v>31001402.402099937</v>
      </c>
    </row>
    <row r="117" spans="1:8" s="7" customFormat="1" ht="18" thickTop="1" thickBot="1" x14ac:dyDescent="0.25">
      <c r="A117" s="25"/>
      <c r="B117" s="125">
        <v>44547</v>
      </c>
      <c r="C117" s="128"/>
      <c r="D117" s="112" t="s">
        <v>54</v>
      </c>
      <c r="E117" s="107">
        <v>53179</v>
      </c>
      <c r="F117" s="108"/>
      <c r="G117" s="119">
        <f t="shared" si="1"/>
        <v>31054581.402099937</v>
      </c>
    </row>
    <row r="118" spans="1:8" s="7" customFormat="1" ht="18" thickTop="1" thickBot="1" x14ac:dyDescent="0.25">
      <c r="A118" s="25"/>
      <c r="B118" s="125">
        <v>44547</v>
      </c>
      <c r="C118" s="128"/>
      <c r="D118" s="112" t="s">
        <v>54</v>
      </c>
      <c r="E118" s="107">
        <v>735</v>
      </c>
      <c r="F118" s="108"/>
      <c r="G118" s="119">
        <f t="shared" si="1"/>
        <v>31055316.402099937</v>
      </c>
    </row>
    <row r="119" spans="1:8" s="7" customFormat="1" ht="30" thickTop="1" thickBot="1" x14ac:dyDescent="0.25">
      <c r="A119" s="25"/>
      <c r="B119" s="125">
        <v>44547</v>
      </c>
      <c r="C119" s="128"/>
      <c r="D119" s="112" t="s">
        <v>31</v>
      </c>
      <c r="E119" s="107">
        <v>116181.2</v>
      </c>
      <c r="F119" s="107">
        <v>3020.7</v>
      </c>
      <c r="G119" s="119">
        <f t="shared" si="1"/>
        <v>31168476.902099937</v>
      </c>
    </row>
    <row r="120" spans="1:8" s="7" customFormat="1" ht="18" thickTop="1" thickBot="1" x14ac:dyDescent="0.25">
      <c r="A120" s="25"/>
      <c r="B120" s="125">
        <v>44547</v>
      </c>
      <c r="C120" s="128"/>
      <c r="D120" s="131" t="s">
        <v>22</v>
      </c>
      <c r="E120" s="107">
        <v>158068.6</v>
      </c>
      <c r="F120" s="108"/>
      <c r="G120" s="119">
        <f t="shared" si="1"/>
        <v>31326545.502099939</v>
      </c>
    </row>
    <row r="121" spans="1:8" s="7" customFormat="1" ht="18" thickTop="1" thickBot="1" x14ac:dyDescent="0.25">
      <c r="A121" s="25"/>
      <c r="B121" s="125">
        <v>44547</v>
      </c>
      <c r="C121" s="128"/>
      <c r="D121" s="112" t="s">
        <v>22</v>
      </c>
      <c r="E121" s="107">
        <v>6495986.3099999996</v>
      </c>
      <c r="F121" s="108"/>
      <c r="G121" s="119">
        <f t="shared" si="1"/>
        <v>37822531.812099941</v>
      </c>
    </row>
    <row r="122" spans="1:8" s="7" customFormat="1" ht="18" thickTop="1" thickBot="1" x14ac:dyDescent="0.25">
      <c r="A122" s="25"/>
      <c r="B122" s="125">
        <v>44547</v>
      </c>
      <c r="C122" s="128"/>
      <c r="D122" s="112" t="s">
        <v>22</v>
      </c>
      <c r="E122" s="107">
        <v>2416455.6</v>
      </c>
      <c r="F122" s="108"/>
      <c r="G122" s="119">
        <f t="shared" si="1"/>
        <v>40238987.412099943</v>
      </c>
    </row>
    <row r="123" spans="1:8" s="7" customFormat="1" ht="58.5" thickTop="1" thickBot="1" x14ac:dyDescent="0.25">
      <c r="A123" s="25"/>
      <c r="B123" s="125">
        <v>44547</v>
      </c>
      <c r="C123" s="128"/>
      <c r="D123" s="112" t="s">
        <v>84</v>
      </c>
      <c r="E123" s="107">
        <v>7173</v>
      </c>
      <c r="F123" s="108"/>
      <c r="G123" s="119">
        <f t="shared" si="1"/>
        <v>40246160.412099943</v>
      </c>
    </row>
    <row r="124" spans="1:8" s="7" customFormat="1" ht="30" thickTop="1" thickBot="1" x14ac:dyDescent="0.25">
      <c r="A124" s="25"/>
      <c r="B124" s="125">
        <v>44547</v>
      </c>
      <c r="C124" s="128"/>
      <c r="D124" s="112" t="s">
        <v>23</v>
      </c>
      <c r="E124" s="107"/>
      <c r="F124" s="108">
        <v>1482995.22</v>
      </c>
      <c r="G124" s="119">
        <f t="shared" si="1"/>
        <v>38763165.192099944</v>
      </c>
    </row>
    <row r="125" spans="1:8" s="7" customFormat="1" ht="18" thickTop="1" thickBot="1" x14ac:dyDescent="0.25">
      <c r="A125" s="25"/>
      <c r="B125" s="125">
        <v>44548</v>
      </c>
      <c r="C125" s="128"/>
      <c r="D125" s="112" t="s">
        <v>54</v>
      </c>
      <c r="E125" s="107">
        <v>11500</v>
      </c>
      <c r="F125" s="108"/>
      <c r="G125" s="119">
        <f t="shared" si="1"/>
        <v>38774665.192099944</v>
      </c>
    </row>
    <row r="126" spans="1:8" s="7" customFormat="1" ht="18" thickTop="1" thickBot="1" x14ac:dyDescent="0.25">
      <c r="A126" s="25"/>
      <c r="B126" s="125">
        <v>44549</v>
      </c>
      <c r="C126" s="128"/>
      <c r="D126" s="112" t="s">
        <v>54</v>
      </c>
      <c r="E126" s="107">
        <v>1400</v>
      </c>
      <c r="F126" s="108"/>
      <c r="G126" s="119">
        <f t="shared" si="1"/>
        <v>38776065.192099944</v>
      </c>
    </row>
    <row r="127" spans="1:8" s="7" customFormat="1" ht="18" thickTop="1" thickBot="1" x14ac:dyDescent="0.25">
      <c r="A127" s="25"/>
      <c r="B127" s="125">
        <v>44549</v>
      </c>
      <c r="C127" s="128"/>
      <c r="D127" s="112" t="s">
        <v>54</v>
      </c>
      <c r="E127" s="107">
        <v>22000</v>
      </c>
      <c r="F127" s="108"/>
      <c r="G127" s="119">
        <f t="shared" si="1"/>
        <v>38798065.192099944</v>
      </c>
    </row>
    <row r="128" spans="1:8" s="7" customFormat="1" ht="18" thickTop="1" thickBot="1" x14ac:dyDescent="0.25">
      <c r="A128" s="25"/>
      <c r="B128" s="125">
        <v>44550</v>
      </c>
      <c r="C128" s="128"/>
      <c r="D128" s="112" t="s">
        <v>54</v>
      </c>
      <c r="E128" s="107">
        <v>117485</v>
      </c>
      <c r="F128" s="108"/>
      <c r="G128" s="119">
        <f t="shared" si="1"/>
        <v>38915550.192099944</v>
      </c>
    </row>
    <row r="129" spans="1:8" s="7" customFormat="1" ht="55.5" customHeight="1" thickTop="1" thickBot="1" x14ac:dyDescent="0.25">
      <c r="A129" s="25"/>
      <c r="B129" s="126">
        <v>44550</v>
      </c>
      <c r="C129" s="129"/>
      <c r="D129" s="112" t="s">
        <v>54</v>
      </c>
      <c r="E129" s="107">
        <v>49582</v>
      </c>
      <c r="F129" s="108"/>
      <c r="G129" s="119">
        <f t="shared" si="1"/>
        <v>38965132.192099944</v>
      </c>
    </row>
    <row r="130" spans="1:8" s="7" customFormat="1" ht="18" thickTop="1" thickBot="1" x14ac:dyDescent="0.25">
      <c r="A130" s="25"/>
      <c r="B130" s="125">
        <v>44550</v>
      </c>
      <c r="C130" s="128"/>
      <c r="D130" s="112" t="s">
        <v>54</v>
      </c>
      <c r="E130" s="107">
        <v>1650</v>
      </c>
      <c r="F130" s="108"/>
      <c r="G130" s="119">
        <f t="shared" si="1"/>
        <v>38966782.192099944</v>
      </c>
    </row>
    <row r="131" spans="1:8" s="7" customFormat="1" ht="18" thickTop="1" thickBot="1" x14ac:dyDescent="0.25">
      <c r="A131" s="25"/>
      <c r="B131" s="125">
        <v>44550</v>
      </c>
      <c r="C131" s="128"/>
      <c r="D131" s="112" t="s">
        <v>54</v>
      </c>
      <c r="E131" s="107">
        <v>220</v>
      </c>
      <c r="F131" s="108"/>
      <c r="G131" s="119">
        <f t="shared" si="1"/>
        <v>38967002.192099944</v>
      </c>
    </row>
    <row r="132" spans="1:8" s="7" customFormat="1" ht="30" thickTop="1" thickBot="1" x14ac:dyDescent="0.25">
      <c r="A132" s="25"/>
      <c r="B132" s="125">
        <v>44550</v>
      </c>
      <c r="C132" s="128"/>
      <c r="D132" s="112" t="s">
        <v>31</v>
      </c>
      <c r="E132" s="107">
        <v>78542.59</v>
      </c>
      <c r="F132" s="107">
        <v>2042.11</v>
      </c>
      <c r="G132" s="119">
        <f t="shared" si="1"/>
        <v>39043502.672099948</v>
      </c>
    </row>
    <row r="133" spans="1:8" s="7" customFormat="1" ht="18" thickTop="1" thickBot="1" x14ac:dyDescent="0.25">
      <c r="A133" s="25"/>
      <c r="B133" s="125">
        <v>44550</v>
      </c>
      <c r="C133" s="128"/>
      <c r="D133" s="112" t="s">
        <v>55</v>
      </c>
      <c r="E133" s="107">
        <v>2198091.1800000002</v>
      </c>
      <c r="F133" s="108"/>
      <c r="G133" s="119">
        <f t="shared" si="1"/>
        <v>41241593.852099948</v>
      </c>
      <c r="H133" s="24"/>
    </row>
    <row r="134" spans="1:8" s="7" customFormat="1" ht="18" thickTop="1" thickBot="1" x14ac:dyDescent="0.25">
      <c r="A134" s="25"/>
      <c r="B134" s="125">
        <v>44550</v>
      </c>
      <c r="C134" s="128"/>
      <c r="D134" s="112" t="s">
        <v>55</v>
      </c>
      <c r="E134" s="107">
        <v>1204680.6100000001</v>
      </c>
      <c r="F134" s="108"/>
      <c r="G134" s="119">
        <f t="shared" si="1"/>
        <v>42446274.462099947</v>
      </c>
    </row>
    <row r="135" spans="1:8" s="7" customFormat="1" ht="18" thickTop="1" thickBot="1" x14ac:dyDescent="0.25">
      <c r="A135" s="25"/>
      <c r="B135" s="125">
        <v>44550</v>
      </c>
      <c r="C135" s="128"/>
      <c r="D135" s="112" t="s">
        <v>55</v>
      </c>
      <c r="E135" s="107">
        <v>20444.89</v>
      </c>
      <c r="F135" s="108"/>
      <c r="G135" s="119">
        <f t="shared" si="1"/>
        <v>42466719.352099948</v>
      </c>
    </row>
    <row r="136" spans="1:8" s="7" customFormat="1" ht="18" thickTop="1" thickBot="1" x14ac:dyDescent="0.25">
      <c r="A136" s="25"/>
      <c r="B136" s="126">
        <v>44550</v>
      </c>
      <c r="C136" s="129"/>
      <c r="D136" s="112" t="s">
        <v>55</v>
      </c>
      <c r="E136" s="107">
        <v>9212</v>
      </c>
      <c r="F136" s="108"/>
      <c r="G136" s="119">
        <f t="shared" si="1"/>
        <v>42475931.352099948</v>
      </c>
    </row>
    <row r="137" spans="1:8" s="7" customFormat="1" ht="18" thickTop="1" thickBot="1" x14ac:dyDescent="0.25">
      <c r="A137" s="25"/>
      <c r="B137" s="125">
        <v>44550</v>
      </c>
      <c r="C137" s="128"/>
      <c r="D137" s="112" t="s">
        <v>55</v>
      </c>
      <c r="E137" s="107">
        <v>57109.7</v>
      </c>
      <c r="F137" s="108"/>
      <c r="G137" s="119">
        <f t="shared" si="1"/>
        <v>42533041.052099951</v>
      </c>
    </row>
    <row r="138" spans="1:8" s="7" customFormat="1" ht="18" thickTop="1" thickBot="1" x14ac:dyDescent="0.25">
      <c r="A138" s="25"/>
      <c r="B138" s="125">
        <v>44550</v>
      </c>
      <c r="C138" s="128"/>
      <c r="D138" s="112" t="s">
        <v>55</v>
      </c>
      <c r="E138" s="107">
        <v>45514.96</v>
      </c>
      <c r="F138" s="108"/>
      <c r="G138" s="119">
        <f t="shared" si="1"/>
        <v>42578556.012099952</v>
      </c>
    </row>
    <row r="139" spans="1:8" s="7" customFormat="1" ht="18" thickTop="1" thickBot="1" x14ac:dyDescent="0.25">
      <c r="A139" s="25"/>
      <c r="B139" s="125">
        <v>44550</v>
      </c>
      <c r="C139" s="128"/>
      <c r="D139" s="112" t="s">
        <v>55</v>
      </c>
      <c r="E139" s="107">
        <v>69414.5</v>
      </c>
      <c r="F139" s="108"/>
      <c r="G139" s="119">
        <f t="shared" si="1"/>
        <v>42647970.512099952</v>
      </c>
    </row>
    <row r="140" spans="1:8" s="7" customFormat="1" ht="18" thickTop="1" thickBot="1" x14ac:dyDescent="0.25">
      <c r="A140" s="25"/>
      <c r="B140" s="125">
        <v>44550</v>
      </c>
      <c r="C140" s="128"/>
      <c r="D140" s="112" t="s">
        <v>55</v>
      </c>
      <c r="E140" s="107">
        <v>2658.5</v>
      </c>
      <c r="F140" s="108"/>
      <c r="G140" s="119">
        <f t="shared" si="1"/>
        <v>42650629.012099952</v>
      </c>
      <c r="H140" s="24"/>
    </row>
    <row r="141" spans="1:8" s="7" customFormat="1" ht="18" thickTop="1" thickBot="1" x14ac:dyDescent="0.25">
      <c r="A141" s="25"/>
      <c r="B141" s="125">
        <v>44550</v>
      </c>
      <c r="C141" s="128"/>
      <c r="D141" s="112" t="s">
        <v>55</v>
      </c>
      <c r="E141" s="107">
        <v>2593.5</v>
      </c>
      <c r="F141" s="108"/>
      <c r="G141" s="119">
        <f t="shared" si="1"/>
        <v>42653222.512099952</v>
      </c>
    </row>
    <row r="142" spans="1:8" s="7" customFormat="1" ht="18" thickTop="1" thickBot="1" x14ac:dyDescent="0.25">
      <c r="A142" s="25"/>
      <c r="B142" s="125">
        <v>44550</v>
      </c>
      <c r="C142" s="128"/>
      <c r="D142" s="131" t="s">
        <v>55</v>
      </c>
      <c r="E142" s="107">
        <v>528.5</v>
      </c>
      <c r="F142" s="108"/>
      <c r="G142" s="119">
        <f t="shared" si="1"/>
        <v>42653751.012099952</v>
      </c>
    </row>
    <row r="143" spans="1:8" s="7" customFormat="1" ht="18" thickTop="1" thickBot="1" x14ac:dyDescent="0.25">
      <c r="A143" s="25"/>
      <c r="B143" s="125">
        <v>44550</v>
      </c>
      <c r="C143" s="128"/>
      <c r="D143" s="112" t="s">
        <v>55</v>
      </c>
      <c r="E143" s="107">
        <v>2942</v>
      </c>
      <c r="F143" s="108"/>
      <c r="G143" s="119">
        <f t="shared" si="1"/>
        <v>42656693.012099952</v>
      </c>
    </row>
    <row r="144" spans="1:8" s="7" customFormat="1" ht="18" thickTop="1" thickBot="1" x14ac:dyDescent="0.25">
      <c r="A144" s="25"/>
      <c r="B144" s="125">
        <v>44550</v>
      </c>
      <c r="C144" s="128"/>
      <c r="D144" s="112" t="s">
        <v>55</v>
      </c>
      <c r="E144" s="107">
        <v>1000</v>
      </c>
      <c r="F144" s="108"/>
      <c r="G144" s="119">
        <f t="shared" si="1"/>
        <v>42657693.012099952</v>
      </c>
    </row>
    <row r="145" spans="1:7" s="7" customFormat="1" ht="18" thickTop="1" thickBot="1" x14ac:dyDescent="0.25">
      <c r="A145" s="25"/>
      <c r="B145" s="125">
        <v>44550</v>
      </c>
      <c r="C145" s="128"/>
      <c r="D145" s="112" t="s">
        <v>55</v>
      </c>
      <c r="E145" s="107">
        <v>3855.9</v>
      </c>
      <c r="F145" s="108"/>
      <c r="G145" s="119">
        <f t="shared" si="1"/>
        <v>42661548.91209995</v>
      </c>
    </row>
    <row r="146" spans="1:7" s="7" customFormat="1" ht="18" thickTop="1" thickBot="1" x14ac:dyDescent="0.25">
      <c r="A146" s="25"/>
      <c r="B146" s="125">
        <v>44550</v>
      </c>
      <c r="C146" s="128"/>
      <c r="D146" s="112" t="s">
        <v>55</v>
      </c>
      <c r="E146" s="107">
        <v>828.8</v>
      </c>
      <c r="F146" s="108"/>
      <c r="G146" s="119">
        <f t="shared" si="1"/>
        <v>42662377.712099947</v>
      </c>
    </row>
    <row r="147" spans="1:7" s="7" customFormat="1" ht="18" thickTop="1" thickBot="1" x14ac:dyDescent="0.25">
      <c r="A147" s="25"/>
      <c r="B147" s="125">
        <v>44550</v>
      </c>
      <c r="C147" s="128"/>
      <c r="D147" s="112" t="s">
        <v>55</v>
      </c>
      <c r="E147" s="107">
        <v>343</v>
      </c>
      <c r="F147" s="108"/>
      <c r="G147" s="119">
        <f t="shared" si="1"/>
        <v>42662720.712099947</v>
      </c>
    </row>
    <row r="148" spans="1:7" s="7" customFormat="1" ht="18" thickTop="1" thickBot="1" x14ac:dyDescent="0.25">
      <c r="A148" s="25"/>
      <c r="B148" s="125">
        <v>44550</v>
      </c>
      <c r="C148" s="128"/>
      <c r="D148" s="112" t="s">
        <v>55</v>
      </c>
      <c r="E148" s="107">
        <v>322.41000000000003</v>
      </c>
      <c r="F148" s="107"/>
      <c r="G148" s="119">
        <f t="shared" ref="G148:G211" si="2">G147+E148-F148</f>
        <v>42663043.122099943</v>
      </c>
    </row>
    <row r="149" spans="1:7" s="7" customFormat="1" ht="18" thickTop="1" thickBot="1" x14ac:dyDescent="0.25">
      <c r="A149" s="25"/>
      <c r="B149" s="125">
        <v>44550</v>
      </c>
      <c r="C149" s="128"/>
      <c r="D149" s="112" t="s">
        <v>55</v>
      </c>
      <c r="E149" s="107">
        <v>104</v>
      </c>
      <c r="F149" s="108"/>
      <c r="G149" s="119">
        <f t="shared" si="2"/>
        <v>42663147.122099943</v>
      </c>
    </row>
    <row r="150" spans="1:7" s="7" customFormat="1" ht="30" thickTop="1" thickBot="1" x14ac:dyDescent="0.25">
      <c r="A150" s="25"/>
      <c r="B150" s="125">
        <v>44550</v>
      </c>
      <c r="C150" s="128"/>
      <c r="D150" s="112" t="s">
        <v>23</v>
      </c>
      <c r="E150" s="107"/>
      <c r="F150" s="108">
        <v>94057.8</v>
      </c>
      <c r="G150" s="119">
        <f t="shared" si="2"/>
        <v>42569089.322099946</v>
      </c>
    </row>
    <row r="151" spans="1:7" s="7" customFormat="1" ht="18" thickTop="1" thickBot="1" x14ac:dyDescent="0.25">
      <c r="A151" s="25"/>
      <c r="B151" s="125">
        <v>44551</v>
      </c>
      <c r="C151" s="128"/>
      <c r="D151" s="112" t="s">
        <v>54</v>
      </c>
      <c r="E151" s="107">
        <v>52726</v>
      </c>
      <c r="F151" s="108"/>
      <c r="G151" s="119">
        <f t="shared" si="2"/>
        <v>42621815.322099946</v>
      </c>
    </row>
    <row r="152" spans="1:7" s="7" customFormat="1" ht="18" thickTop="1" thickBot="1" x14ac:dyDescent="0.25">
      <c r="A152" s="102"/>
      <c r="B152" s="125">
        <v>44551</v>
      </c>
      <c r="C152" s="128"/>
      <c r="D152" s="131" t="s">
        <v>54</v>
      </c>
      <c r="E152" s="107">
        <v>35</v>
      </c>
      <c r="F152" s="110"/>
      <c r="G152" s="119">
        <f t="shared" si="2"/>
        <v>42621850.322099946</v>
      </c>
    </row>
    <row r="153" spans="1:7" s="7" customFormat="1" ht="30" thickTop="1" thickBot="1" x14ac:dyDescent="0.25">
      <c r="A153" s="102"/>
      <c r="B153" s="125">
        <v>44551</v>
      </c>
      <c r="C153" s="128"/>
      <c r="D153" s="131" t="s">
        <v>31</v>
      </c>
      <c r="E153" s="107">
        <v>67574.45</v>
      </c>
      <c r="F153" s="113">
        <v>1756.94</v>
      </c>
      <c r="G153" s="119">
        <f t="shared" si="2"/>
        <v>42687667.832099952</v>
      </c>
    </row>
    <row r="154" spans="1:7" s="7" customFormat="1" ht="18" thickTop="1" thickBot="1" x14ac:dyDescent="0.25">
      <c r="A154" s="102"/>
      <c r="B154" s="125">
        <v>44551</v>
      </c>
      <c r="C154" s="128"/>
      <c r="D154" s="112" t="s">
        <v>85</v>
      </c>
      <c r="E154" s="107">
        <v>1028095.05</v>
      </c>
      <c r="F154" s="108"/>
      <c r="G154" s="119">
        <f t="shared" si="2"/>
        <v>43715762.882099949</v>
      </c>
    </row>
    <row r="155" spans="1:7" s="7" customFormat="1" ht="18" thickTop="1" thickBot="1" x14ac:dyDescent="0.25">
      <c r="A155" s="102"/>
      <c r="B155" s="125">
        <v>44551</v>
      </c>
      <c r="C155" s="128"/>
      <c r="D155" s="112" t="s">
        <v>22</v>
      </c>
      <c r="E155" s="107">
        <v>288199.8</v>
      </c>
      <c r="F155" s="108"/>
      <c r="G155" s="119">
        <f t="shared" si="2"/>
        <v>44003962.682099946</v>
      </c>
    </row>
    <row r="156" spans="1:7" s="7" customFormat="1" ht="18" thickTop="1" thickBot="1" x14ac:dyDescent="0.25">
      <c r="A156" s="102"/>
      <c r="B156" s="125">
        <v>44551</v>
      </c>
      <c r="C156" s="128"/>
      <c r="D156" s="112" t="s">
        <v>86</v>
      </c>
      <c r="E156" s="107">
        <v>87927.71</v>
      </c>
      <c r="F156" s="108"/>
      <c r="G156" s="119">
        <f t="shared" si="2"/>
        <v>44091890.392099947</v>
      </c>
    </row>
    <row r="157" spans="1:7" s="7" customFormat="1" ht="18" thickTop="1" thickBot="1" x14ac:dyDescent="0.25">
      <c r="A157" s="102"/>
      <c r="B157" s="125">
        <v>44552</v>
      </c>
      <c r="C157" s="128"/>
      <c r="D157" s="112" t="s">
        <v>54</v>
      </c>
      <c r="E157" s="107">
        <v>60629</v>
      </c>
      <c r="F157" s="108"/>
      <c r="G157" s="119">
        <f t="shared" si="2"/>
        <v>44152519.392099947</v>
      </c>
    </row>
    <row r="158" spans="1:7" s="7" customFormat="1" ht="41.25" customHeight="1" thickTop="1" thickBot="1" x14ac:dyDescent="0.25">
      <c r="A158" s="102"/>
      <c r="B158" s="125">
        <v>44552</v>
      </c>
      <c r="C158" s="128"/>
      <c r="D158" s="112" t="s">
        <v>54</v>
      </c>
      <c r="E158" s="107">
        <v>59788</v>
      </c>
      <c r="F158" s="108"/>
      <c r="G158" s="119">
        <f t="shared" si="2"/>
        <v>44212307.392099947</v>
      </c>
    </row>
    <row r="159" spans="1:7" s="7" customFormat="1" ht="18" thickTop="1" thickBot="1" x14ac:dyDescent="0.25">
      <c r="A159" s="102"/>
      <c r="B159" s="125">
        <v>44552</v>
      </c>
      <c r="C159" s="128"/>
      <c r="D159" s="112" t="s">
        <v>54</v>
      </c>
      <c r="E159" s="107">
        <v>2540</v>
      </c>
      <c r="F159" s="108"/>
      <c r="G159" s="119">
        <f t="shared" si="2"/>
        <v>44214847.392099947</v>
      </c>
    </row>
    <row r="160" spans="1:7" s="7" customFormat="1" ht="18" thickTop="1" thickBot="1" x14ac:dyDescent="0.25">
      <c r="A160" s="102"/>
      <c r="B160" s="125">
        <v>44552</v>
      </c>
      <c r="C160" s="128"/>
      <c r="D160" s="112" t="s">
        <v>54</v>
      </c>
      <c r="E160" s="107">
        <v>55</v>
      </c>
      <c r="F160" s="108"/>
      <c r="G160" s="119">
        <f t="shared" si="2"/>
        <v>44214902.392099947</v>
      </c>
    </row>
    <row r="161" spans="1:7" s="7" customFormat="1" ht="30" thickTop="1" thickBot="1" x14ac:dyDescent="0.25">
      <c r="A161" s="102"/>
      <c r="B161" s="125">
        <v>44552</v>
      </c>
      <c r="C161" s="128"/>
      <c r="D161" s="112" t="s">
        <v>31</v>
      </c>
      <c r="E161" s="107">
        <v>47014.95</v>
      </c>
      <c r="F161" s="107">
        <v>1222.3900000000001</v>
      </c>
      <c r="G161" s="119">
        <f t="shared" si="2"/>
        <v>44260694.952099949</v>
      </c>
    </row>
    <row r="162" spans="1:7" s="7" customFormat="1" ht="18" thickTop="1" thickBot="1" x14ac:dyDescent="0.25">
      <c r="A162" s="102"/>
      <c r="B162" s="125">
        <v>44552</v>
      </c>
      <c r="C162" s="128"/>
      <c r="D162" s="112" t="s">
        <v>22</v>
      </c>
      <c r="E162" s="107">
        <v>2540878.7999999998</v>
      </c>
      <c r="F162" s="108"/>
      <c r="G162" s="119">
        <f t="shared" si="2"/>
        <v>46801573.752099946</v>
      </c>
    </row>
    <row r="163" spans="1:7" s="7" customFormat="1" ht="18" thickTop="1" thickBot="1" x14ac:dyDescent="0.25">
      <c r="A163" s="102"/>
      <c r="B163" s="125">
        <v>44552</v>
      </c>
      <c r="C163" s="128"/>
      <c r="D163" s="112" t="s">
        <v>22</v>
      </c>
      <c r="E163" s="107">
        <v>4288962.79</v>
      </c>
      <c r="F163" s="108"/>
      <c r="G163" s="119">
        <f t="shared" si="2"/>
        <v>51090536.542099945</v>
      </c>
    </row>
    <row r="164" spans="1:7" s="7" customFormat="1" ht="30" thickTop="1" thickBot="1" x14ac:dyDescent="0.25">
      <c r="A164" s="102"/>
      <c r="B164" s="125">
        <v>44552</v>
      </c>
      <c r="C164" s="128"/>
      <c r="D164" s="112" t="s">
        <v>23</v>
      </c>
      <c r="E164" s="107"/>
      <c r="F164" s="108">
        <v>10023842.83</v>
      </c>
      <c r="G164" s="119">
        <f t="shared" si="2"/>
        <v>41066693.712099947</v>
      </c>
    </row>
    <row r="165" spans="1:7" s="7" customFormat="1" ht="30" thickTop="1" thickBot="1" x14ac:dyDescent="0.25">
      <c r="A165" s="102"/>
      <c r="B165" s="125">
        <v>44552</v>
      </c>
      <c r="C165" s="128"/>
      <c r="D165" s="112" t="s">
        <v>23</v>
      </c>
      <c r="E165" s="107"/>
      <c r="F165" s="108">
        <v>8416892.3000000007</v>
      </c>
      <c r="G165" s="119">
        <f t="shared" si="2"/>
        <v>32649801.412099946</v>
      </c>
    </row>
    <row r="166" spans="1:7" s="7" customFormat="1" ht="30" thickTop="1" thickBot="1" x14ac:dyDescent="0.25">
      <c r="A166" s="102"/>
      <c r="B166" s="125">
        <v>44552</v>
      </c>
      <c r="C166" s="128"/>
      <c r="D166" s="112" t="s">
        <v>23</v>
      </c>
      <c r="E166" s="107"/>
      <c r="F166" s="108">
        <v>10395343.65</v>
      </c>
      <c r="G166" s="119">
        <f t="shared" si="2"/>
        <v>22254457.762099944</v>
      </c>
    </row>
    <row r="167" spans="1:7" s="7" customFormat="1" ht="30" thickTop="1" thickBot="1" x14ac:dyDescent="0.25">
      <c r="A167" s="102"/>
      <c r="B167" s="125">
        <v>44552</v>
      </c>
      <c r="C167" s="128"/>
      <c r="D167" s="112" t="s">
        <v>23</v>
      </c>
      <c r="E167" s="107"/>
      <c r="F167" s="108">
        <v>13606708.060000001</v>
      </c>
      <c r="G167" s="119">
        <f t="shared" si="2"/>
        <v>8647749.7020999435</v>
      </c>
    </row>
    <row r="168" spans="1:7" s="7" customFormat="1" ht="18" thickTop="1" thickBot="1" x14ac:dyDescent="0.25">
      <c r="A168" s="102"/>
      <c r="B168" s="125">
        <v>44553</v>
      </c>
      <c r="C168" s="128"/>
      <c r="D168" s="112" t="s">
        <v>54</v>
      </c>
      <c r="E168" s="109">
        <v>76985</v>
      </c>
      <c r="F168" s="111"/>
      <c r="G168" s="119">
        <f t="shared" si="2"/>
        <v>8724734.7020999435</v>
      </c>
    </row>
    <row r="169" spans="1:7" s="7" customFormat="1" ht="18" thickTop="1" thickBot="1" x14ac:dyDescent="0.25">
      <c r="A169" s="102"/>
      <c r="B169" s="125">
        <v>44553</v>
      </c>
      <c r="C169" s="128"/>
      <c r="D169" s="112" t="s">
        <v>54</v>
      </c>
      <c r="E169" s="109">
        <v>25952</v>
      </c>
      <c r="F169" s="111"/>
      <c r="G169" s="119">
        <f t="shared" si="2"/>
        <v>8750686.7020999435</v>
      </c>
    </row>
    <row r="170" spans="1:7" s="7" customFormat="1" ht="18" thickTop="1" thickBot="1" x14ac:dyDescent="0.25">
      <c r="A170" s="102"/>
      <c r="B170" s="125">
        <v>44553</v>
      </c>
      <c r="C170" s="128"/>
      <c r="D170" s="112" t="s">
        <v>54</v>
      </c>
      <c r="E170" s="109">
        <v>2480</v>
      </c>
      <c r="F170" s="111"/>
      <c r="G170" s="119">
        <f t="shared" si="2"/>
        <v>8753166.7020999435</v>
      </c>
    </row>
    <row r="171" spans="1:7" s="7" customFormat="1" ht="30" thickTop="1" thickBot="1" x14ac:dyDescent="0.25">
      <c r="A171" s="102"/>
      <c r="B171" s="125">
        <v>44553</v>
      </c>
      <c r="C171" s="128"/>
      <c r="D171" s="112" t="s">
        <v>31</v>
      </c>
      <c r="E171" s="109">
        <v>90024.31</v>
      </c>
      <c r="F171" s="108">
        <v>2340.63</v>
      </c>
      <c r="G171" s="119">
        <f t="shared" si="2"/>
        <v>8840850.3820999432</v>
      </c>
    </row>
    <row r="172" spans="1:7" s="7" customFormat="1" ht="18" thickTop="1" thickBot="1" x14ac:dyDescent="0.25">
      <c r="A172" s="102"/>
      <c r="B172" s="125">
        <v>44554</v>
      </c>
      <c r="C172" s="128"/>
      <c r="D172" s="112" t="s">
        <v>54</v>
      </c>
      <c r="E172" s="107">
        <v>10000</v>
      </c>
      <c r="F172" s="108"/>
      <c r="G172" s="119">
        <f t="shared" si="2"/>
        <v>8850850.3820999432</v>
      </c>
    </row>
    <row r="173" spans="1:7" s="7" customFormat="1" ht="41.25" customHeight="1" thickTop="1" thickBot="1" x14ac:dyDescent="0.25">
      <c r="A173" s="102"/>
      <c r="B173" s="125">
        <v>44554</v>
      </c>
      <c r="C173" s="128"/>
      <c r="D173" s="131" t="s">
        <v>56</v>
      </c>
      <c r="E173" s="107">
        <v>165781.48000000001</v>
      </c>
      <c r="F173" s="110"/>
      <c r="G173" s="119">
        <f t="shared" si="2"/>
        <v>9016631.8620999437</v>
      </c>
    </row>
    <row r="174" spans="1:7" s="7" customFormat="1" ht="18" thickTop="1" thickBot="1" x14ac:dyDescent="0.25">
      <c r="A174" s="102"/>
      <c r="B174" s="125">
        <v>44555</v>
      </c>
      <c r="C174" s="128"/>
      <c r="D174" s="112" t="s">
        <v>54</v>
      </c>
      <c r="E174" s="107">
        <v>9950</v>
      </c>
      <c r="F174" s="107"/>
      <c r="G174" s="119">
        <f t="shared" si="2"/>
        <v>9026581.8620999437</v>
      </c>
    </row>
    <row r="175" spans="1:7" s="7" customFormat="1" ht="30" thickTop="1" thickBot="1" x14ac:dyDescent="0.25">
      <c r="A175" s="102"/>
      <c r="B175" s="125">
        <v>44555</v>
      </c>
      <c r="C175" s="128"/>
      <c r="D175" s="112" t="s">
        <v>31</v>
      </c>
      <c r="E175" s="107">
        <v>23062.32</v>
      </c>
      <c r="F175" s="108">
        <v>599.62</v>
      </c>
      <c r="G175" s="119">
        <f t="shared" si="2"/>
        <v>9049044.5620999448</v>
      </c>
    </row>
    <row r="176" spans="1:7" s="7" customFormat="1" ht="18" thickTop="1" thickBot="1" x14ac:dyDescent="0.25">
      <c r="A176" s="102"/>
      <c r="B176" s="125">
        <v>44556</v>
      </c>
      <c r="C176" s="128"/>
      <c r="D176" s="112" t="s">
        <v>54</v>
      </c>
      <c r="E176" s="107">
        <v>18895</v>
      </c>
      <c r="F176" s="108"/>
      <c r="G176" s="119">
        <f t="shared" si="2"/>
        <v>9067939.5620999448</v>
      </c>
    </row>
    <row r="177" spans="1:7" s="7" customFormat="1" ht="30" thickTop="1" thickBot="1" x14ac:dyDescent="0.25">
      <c r="A177" s="102"/>
      <c r="B177" s="125">
        <v>44556</v>
      </c>
      <c r="C177" s="128"/>
      <c r="D177" s="112" t="s">
        <v>31</v>
      </c>
      <c r="E177" s="109">
        <v>31500</v>
      </c>
      <c r="F177" s="111">
        <v>819</v>
      </c>
      <c r="G177" s="119">
        <f t="shared" si="2"/>
        <v>9098620.5620999448</v>
      </c>
    </row>
    <row r="178" spans="1:7" s="7" customFormat="1" ht="18" thickTop="1" thickBot="1" x14ac:dyDescent="0.25">
      <c r="A178" s="102"/>
      <c r="B178" s="125">
        <v>44557</v>
      </c>
      <c r="C178" s="128"/>
      <c r="D178" s="112" t="s">
        <v>54</v>
      </c>
      <c r="E178" s="118">
        <v>80613</v>
      </c>
      <c r="F178" s="111"/>
      <c r="G178" s="119">
        <f t="shared" si="2"/>
        <v>9179233.5620999448</v>
      </c>
    </row>
    <row r="179" spans="1:7" s="7" customFormat="1" ht="18" thickTop="1" thickBot="1" x14ac:dyDescent="0.25">
      <c r="A179" s="102"/>
      <c r="B179" s="125">
        <v>44557</v>
      </c>
      <c r="C179" s="128"/>
      <c r="D179" s="112" t="s">
        <v>54</v>
      </c>
      <c r="E179" s="109">
        <v>47962</v>
      </c>
      <c r="F179" s="111"/>
      <c r="G179" s="119">
        <f t="shared" si="2"/>
        <v>9227195.5620999448</v>
      </c>
    </row>
    <row r="180" spans="1:7" s="7" customFormat="1" ht="18" thickTop="1" thickBot="1" x14ac:dyDescent="0.25">
      <c r="A180" s="102"/>
      <c r="B180" s="125">
        <v>44557</v>
      </c>
      <c r="C180" s="130"/>
      <c r="D180" s="112" t="s">
        <v>54</v>
      </c>
      <c r="E180" s="107">
        <v>4716</v>
      </c>
      <c r="F180" s="108"/>
      <c r="G180" s="119">
        <f t="shared" si="2"/>
        <v>9231911.5620999448</v>
      </c>
    </row>
    <row r="181" spans="1:7" s="7" customFormat="1" ht="30" thickTop="1" thickBot="1" x14ac:dyDescent="0.25">
      <c r="A181" s="102"/>
      <c r="B181" s="138">
        <v>44557</v>
      </c>
      <c r="C181" s="139"/>
      <c r="D181" s="112" t="s">
        <v>31</v>
      </c>
      <c r="E181" s="107">
        <v>9496.01</v>
      </c>
      <c r="F181" s="137">
        <v>246.9</v>
      </c>
      <c r="G181" s="119">
        <f t="shared" si="2"/>
        <v>9241160.6720999442</v>
      </c>
    </row>
    <row r="182" spans="1:7" s="7" customFormat="1" ht="58.5" thickTop="1" thickBot="1" x14ac:dyDescent="0.25">
      <c r="A182" s="102"/>
      <c r="B182" s="140">
        <v>44557</v>
      </c>
      <c r="C182" s="141"/>
      <c r="D182" s="112" t="s">
        <v>87</v>
      </c>
      <c r="E182" s="137">
        <v>12893.5</v>
      </c>
      <c r="F182" s="137"/>
      <c r="G182" s="119">
        <f t="shared" si="2"/>
        <v>9254054.1720999442</v>
      </c>
    </row>
    <row r="183" spans="1:7" s="7" customFormat="1" ht="18" thickTop="1" thickBot="1" x14ac:dyDescent="0.25">
      <c r="A183" s="102"/>
      <c r="B183" s="140">
        <v>44558</v>
      </c>
      <c r="C183" s="141"/>
      <c r="D183" s="112" t="s">
        <v>54</v>
      </c>
      <c r="E183" s="137">
        <v>101101</v>
      </c>
      <c r="F183" s="137"/>
      <c r="G183" s="119">
        <f t="shared" si="2"/>
        <v>9355155.1720999442</v>
      </c>
    </row>
    <row r="184" spans="1:7" s="7" customFormat="1" ht="18" thickTop="1" thickBot="1" x14ac:dyDescent="0.25">
      <c r="A184" s="102"/>
      <c r="B184" s="140">
        <v>44558</v>
      </c>
      <c r="C184" s="141"/>
      <c r="D184" s="112" t="s">
        <v>54</v>
      </c>
      <c r="E184" s="137">
        <v>2000</v>
      </c>
      <c r="F184" s="137"/>
      <c r="G184" s="119">
        <f t="shared" si="2"/>
        <v>9357155.1720999442</v>
      </c>
    </row>
    <row r="185" spans="1:7" s="7" customFormat="1" ht="18" thickTop="1" thickBot="1" x14ac:dyDescent="0.25">
      <c r="A185" s="102"/>
      <c r="B185" s="140">
        <v>44558</v>
      </c>
      <c r="C185" s="141"/>
      <c r="D185" s="112" t="s">
        <v>54</v>
      </c>
      <c r="E185" s="137">
        <v>33556</v>
      </c>
      <c r="F185" s="137"/>
      <c r="G185" s="119">
        <f t="shared" si="2"/>
        <v>9390711.1720999442</v>
      </c>
    </row>
    <row r="186" spans="1:7" s="7" customFormat="1" ht="18" thickTop="1" thickBot="1" x14ac:dyDescent="0.25">
      <c r="A186" s="102"/>
      <c r="B186" s="140">
        <v>44558</v>
      </c>
      <c r="C186" s="141"/>
      <c r="D186" s="112" t="s">
        <v>54</v>
      </c>
      <c r="E186" s="137">
        <v>11370</v>
      </c>
      <c r="F186" s="137"/>
      <c r="G186" s="119">
        <f t="shared" si="2"/>
        <v>9402081.1720999442</v>
      </c>
    </row>
    <row r="187" spans="1:7" s="7" customFormat="1" ht="30" thickTop="1" thickBot="1" x14ac:dyDescent="0.25">
      <c r="A187" s="102"/>
      <c r="B187" s="140">
        <v>44558</v>
      </c>
      <c r="C187" s="141"/>
      <c r="D187" s="112" t="s">
        <v>31</v>
      </c>
      <c r="E187" s="137">
        <v>57216.28</v>
      </c>
      <c r="F187" s="137">
        <v>1487.63</v>
      </c>
      <c r="G187" s="119">
        <f t="shared" si="2"/>
        <v>9457809.8220999427</v>
      </c>
    </row>
    <row r="188" spans="1:7" s="7" customFormat="1" ht="18" thickTop="1" thickBot="1" x14ac:dyDescent="0.25">
      <c r="A188" s="102"/>
      <c r="B188" s="140">
        <v>44558</v>
      </c>
      <c r="C188" s="141"/>
      <c r="D188" s="112" t="s">
        <v>57</v>
      </c>
      <c r="E188" s="137">
        <v>245782.8</v>
      </c>
      <c r="F188" s="137"/>
      <c r="G188" s="119">
        <f t="shared" si="2"/>
        <v>9703592.6220999435</v>
      </c>
    </row>
    <row r="189" spans="1:7" s="7" customFormat="1" ht="18" thickTop="1" thickBot="1" x14ac:dyDescent="0.25">
      <c r="A189" s="102"/>
      <c r="B189" s="140">
        <v>44559</v>
      </c>
      <c r="C189" s="141"/>
      <c r="D189" s="112" t="s">
        <v>54</v>
      </c>
      <c r="E189" s="137">
        <v>101397</v>
      </c>
      <c r="F189" s="137"/>
      <c r="G189" s="119">
        <f t="shared" si="2"/>
        <v>9804989.6220999435</v>
      </c>
    </row>
    <row r="190" spans="1:7" s="7" customFormat="1" ht="18" thickTop="1" thickBot="1" x14ac:dyDescent="0.25">
      <c r="A190" s="102"/>
      <c r="B190" s="140">
        <v>44559</v>
      </c>
      <c r="C190" s="141"/>
      <c r="D190" s="112" t="s">
        <v>54</v>
      </c>
      <c r="E190" s="137">
        <v>33980</v>
      </c>
      <c r="F190" s="137"/>
      <c r="G190" s="119">
        <f t="shared" si="2"/>
        <v>9838969.6220999435</v>
      </c>
    </row>
    <row r="191" spans="1:7" s="7" customFormat="1" ht="18" thickTop="1" thickBot="1" x14ac:dyDescent="0.25">
      <c r="A191" s="102"/>
      <c r="B191" s="140">
        <v>44559</v>
      </c>
      <c r="C191" s="141"/>
      <c r="D191" s="112" t="s">
        <v>54</v>
      </c>
      <c r="E191" s="137">
        <v>155</v>
      </c>
      <c r="F191" s="137"/>
      <c r="G191" s="119">
        <f t="shared" si="2"/>
        <v>9839124.6220999435</v>
      </c>
    </row>
    <row r="192" spans="1:7" s="7" customFormat="1" ht="30" thickTop="1" thickBot="1" x14ac:dyDescent="0.25">
      <c r="A192" s="102"/>
      <c r="B192" s="140">
        <v>44559</v>
      </c>
      <c r="C192" s="141"/>
      <c r="D192" s="112" t="s">
        <v>31</v>
      </c>
      <c r="E192" s="137">
        <v>86211.85</v>
      </c>
      <c r="F192" s="137">
        <v>2241.5100000000002</v>
      </c>
      <c r="G192" s="119">
        <f t="shared" si="2"/>
        <v>9923094.9620999433</v>
      </c>
    </row>
    <row r="193" spans="1:7" s="7" customFormat="1" ht="30" thickTop="1" thickBot="1" x14ac:dyDescent="0.25">
      <c r="A193" s="102"/>
      <c r="B193" s="140">
        <v>44559</v>
      </c>
      <c r="C193" s="141"/>
      <c r="D193" s="112" t="s">
        <v>34</v>
      </c>
      <c r="E193" s="137">
        <v>6350</v>
      </c>
      <c r="F193" s="137">
        <v>215.5</v>
      </c>
      <c r="G193" s="119">
        <f t="shared" si="2"/>
        <v>9929229.4620999433</v>
      </c>
    </row>
    <row r="194" spans="1:7" s="7" customFormat="1" ht="18" thickTop="1" thickBot="1" x14ac:dyDescent="0.25">
      <c r="A194" s="102"/>
      <c r="B194" s="140">
        <v>44559</v>
      </c>
      <c r="C194" s="141"/>
      <c r="D194" s="112" t="s">
        <v>89</v>
      </c>
      <c r="E194" s="137">
        <v>46144.800000000003</v>
      </c>
      <c r="F194" s="137"/>
      <c r="G194" s="119">
        <f t="shared" si="2"/>
        <v>9975374.2620999441</v>
      </c>
    </row>
    <row r="195" spans="1:7" s="7" customFormat="1" ht="18" thickTop="1" thickBot="1" x14ac:dyDescent="0.25">
      <c r="A195" s="102"/>
      <c r="B195" s="140">
        <v>44559</v>
      </c>
      <c r="C195" s="141"/>
      <c r="D195" s="112" t="s">
        <v>90</v>
      </c>
      <c r="E195" s="137">
        <v>93417.84</v>
      </c>
      <c r="F195" s="137"/>
      <c r="G195" s="119">
        <f t="shared" si="2"/>
        <v>10068792.102099944</v>
      </c>
    </row>
    <row r="196" spans="1:7" s="7" customFormat="1" ht="18" thickTop="1" thickBot="1" x14ac:dyDescent="0.25">
      <c r="A196" s="102"/>
      <c r="B196" s="140">
        <v>44559</v>
      </c>
      <c r="C196" s="141"/>
      <c r="D196" s="112" t="s">
        <v>53</v>
      </c>
      <c r="E196" s="137">
        <v>455707.63</v>
      </c>
      <c r="F196" s="137"/>
      <c r="G196" s="119">
        <f t="shared" si="2"/>
        <v>10524499.732099945</v>
      </c>
    </row>
    <row r="197" spans="1:7" s="7" customFormat="1" ht="30" thickTop="1" thickBot="1" x14ac:dyDescent="0.25">
      <c r="A197" s="102"/>
      <c r="B197" s="140">
        <v>44559</v>
      </c>
      <c r="C197" s="141"/>
      <c r="D197" s="112" t="s">
        <v>23</v>
      </c>
      <c r="E197" s="137"/>
      <c r="F197" s="137">
        <v>2035657.32</v>
      </c>
      <c r="G197" s="119">
        <f t="shared" si="2"/>
        <v>8488842.4120999444</v>
      </c>
    </row>
    <row r="198" spans="1:7" s="7" customFormat="1" ht="58.5" thickTop="1" thickBot="1" x14ac:dyDescent="0.25">
      <c r="A198" s="102"/>
      <c r="B198" s="140">
        <v>44559</v>
      </c>
      <c r="C198" s="141"/>
      <c r="D198" s="112" t="s">
        <v>88</v>
      </c>
      <c r="E198" s="137">
        <v>30000</v>
      </c>
      <c r="F198" s="137"/>
      <c r="G198" s="119">
        <f t="shared" si="2"/>
        <v>8518842.4120999444</v>
      </c>
    </row>
    <row r="199" spans="1:7" s="7" customFormat="1" ht="18" thickTop="1" thickBot="1" x14ac:dyDescent="0.25">
      <c r="A199" s="102"/>
      <c r="B199" s="140">
        <v>44560</v>
      </c>
      <c r="C199" s="141"/>
      <c r="D199" s="112" t="s">
        <v>54</v>
      </c>
      <c r="E199" s="137">
        <v>43171</v>
      </c>
      <c r="F199" s="137"/>
      <c r="G199" s="119">
        <f t="shared" si="2"/>
        <v>8562013.4120999444</v>
      </c>
    </row>
    <row r="200" spans="1:7" s="7" customFormat="1" ht="18" thickTop="1" thickBot="1" x14ac:dyDescent="0.25">
      <c r="A200" s="102"/>
      <c r="B200" s="140">
        <v>44560</v>
      </c>
      <c r="C200" s="141"/>
      <c r="D200" s="112" t="s">
        <v>54</v>
      </c>
      <c r="E200" s="137">
        <v>70140</v>
      </c>
      <c r="F200" s="137"/>
      <c r="G200" s="119">
        <f t="shared" si="2"/>
        <v>8632153.4120999444</v>
      </c>
    </row>
    <row r="201" spans="1:7" s="7" customFormat="1" ht="18" thickTop="1" thickBot="1" x14ac:dyDescent="0.25">
      <c r="A201" s="102"/>
      <c r="B201" s="140">
        <v>44560</v>
      </c>
      <c r="C201" s="141"/>
      <c r="D201" s="112" t="s">
        <v>54</v>
      </c>
      <c r="E201" s="137">
        <v>13000</v>
      </c>
      <c r="F201" s="137"/>
      <c r="G201" s="119">
        <f t="shared" si="2"/>
        <v>8645153.4120999444</v>
      </c>
    </row>
    <row r="202" spans="1:7" s="7" customFormat="1" ht="18" thickTop="1" thickBot="1" x14ac:dyDescent="0.25">
      <c r="A202" s="102"/>
      <c r="B202" s="140">
        <v>44560</v>
      </c>
      <c r="C202" s="141"/>
      <c r="D202" s="112" t="s">
        <v>54</v>
      </c>
      <c r="E202" s="137">
        <v>1632</v>
      </c>
      <c r="F202" s="137"/>
      <c r="G202" s="119">
        <f t="shared" si="2"/>
        <v>8646785.4120999444</v>
      </c>
    </row>
    <row r="203" spans="1:7" s="7" customFormat="1" ht="30" thickTop="1" thickBot="1" x14ac:dyDescent="0.25">
      <c r="A203" s="102"/>
      <c r="B203" s="140">
        <v>44560</v>
      </c>
      <c r="C203" s="141"/>
      <c r="D203" s="112" t="s">
        <v>31</v>
      </c>
      <c r="E203" s="137">
        <v>54623.09</v>
      </c>
      <c r="F203" s="137">
        <v>1420.21</v>
      </c>
      <c r="G203" s="119">
        <f t="shared" si="2"/>
        <v>8699988.2920999434</v>
      </c>
    </row>
    <row r="204" spans="1:7" s="7" customFormat="1" ht="30" thickTop="1" thickBot="1" x14ac:dyDescent="0.25">
      <c r="A204" s="102"/>
      <c r="B204" s="140">
        <v>44560</v>
      </c>
      <c r="C204" s="141"/>
      <c r="D204" s="112" t="s">
        <v>34</v>
      </c>
      <c r="E204" s="137">
        <v>1430</v>
      </c>
      <c r="F204" s="137"/>
      <c r="G204" s="119">
        <f t="shared" si="2"/>
        <v>8701418.2920999434</v>
      </c>
    </row>
    <row r="205" spans="1:7" s="7" customFormat="1" ht="18" thickTop="1" thickBot="1" x14ac:dyDescent="0.25">
      <c r="A205" s="102"/>
      <c r="B205" s="140">
        <v>44560</v>
      </c>
      <c r="C205" s="141"/>
      <c r="D205" s="112" t="s">
        <v>79</v>
      </c>
      <c r="E205" s="137"/>
      <c r="F205" s="137"/>
      <c r="G205" s="119">
        <f t="shared" si="2"/>
        <v>8701418.2920999434</v>
      </c>
    </row>
    <row r="206" spans="1:7" s="7" customFormat="1" ht="30" thickTop="1" thickBot="1" x14ac:dyDescent="0.25">
      <c r="A206" s="102"/>
      <c r="B206" s="140">
        <v>44560</v>
      </c>
      <c r="C206" s="141"/>
      <c r="D206" s="112" t="s">
        <v>91</v>
      </c>
      <c r="E206" s="137">
        <v>70000</v>
      </c>
      <c r="F206" s="137"/>
      <c r="G206" s="119">
        <f t="shared" si="2"/>
        <v>8771418.2920999434</v>
      </c>
    </row>
    <row r="207" spans="1:7" s="7" customFormat="1" ht="18" thickTop="1" thickBot="1" x14ac:dyDescent="0.25">
      <c r="A207" s="102"/>
      <c r="B207" s="140">
        <v>44560</v>
      </c>
      <c r="C207" s="141"/>
      <c r="D207" s="112" t="s">
        <v>83</v>
      </c>
      <c r="E207" s="137">
        <v>1624944.4</v>
      </c>
      <c r="F207" s="137"/>
      <c r="G207" s="119">
        <f t="shared" si="2"/>
        <v>10396362.692099944</v>
      </c>
    </row>
    <row r="208" spans="1:7" s="7" customFormat="1" ht="18" thickTop="1" thickBot="1" x14ac:dyDescent="0.25">
      <c r="A208" s="102"/>
      <c r="B208" s="140">
        <v>44560</v>
      </c>
      <c r="C208" s="141"/>
      <c r="D208" s="112" t="s">
        <v>83</v>
      </c>
      <c r="E208" s="137">
        <v>4050</v>
      </c>
      <c r="F208" s="137"/>
      <c r="G208" s="119">
        <f t="shared" si="2"/>
        <v>10400412.692099944</v>
      </c>
    </row>
    <row r="209" spans="1:8" s="7" customFormat="1" ht="18" thickTop="1" thickBot="1" x14ac:dyDescent="0.25">
      <c r="A209" s="102"/>
      <c r="B209" s="140">
        <v>44560</v>
      </c>
      <c r="C209" s="141"/>
      <c r="D209" s="112" t="s">
        <v>83</v>
      </c>
      <c r="E209" s="137">
        <v>130850.06</v>
      </c>
      <c r="F209" s="137"/>
      <c r="G209" s="119">
        <f t="shared" si="2"/>
        <v>10531262.752099944</v>
      </c>
    </row>
    <row r="210" spans="1:8" s="7" customFormat="1" ht="18" thickTop="1" thickBot="1" x14ac:dyDescent="0.25">
      <c r="A210" s="102"/>
      <c r="B210" s="140">
        <v>44560</v>
      </c>
      <c r="C210" s="141"/>
      <c r="D210" s="112" t="s">
        <v>83</v>
      </c>
      <c r="E210" s="137">
        <v>392265.9</v>
      </c>
      <c r="F210" s="137"/>
      <c r="G210" s="119">
        <f t="shared" si="2"/>
        <v>10923528.652099945</v>
      </c>
    </row>
    <row r="211" spans="1:8" s="7" customFormat="1" ht="30" thickTop="1" thickBot="1" x14ac:dyDescent="0.25">
      <c r="A211" s="102"/>
      <c r="B211" s="140">
        <v>44560</v>
      </c>
      <c r="C211" s="141"/>
      <c r="D211" s="112" t="s">
        <v>23</v>
      </c>
      <c r="E211" s="137"/>
      <c r="F211" s="137">
        <v>241422.62</v>
      </c>
      <c r="G211" s="119">
        <f t="shared" si="2"/>
        <v>10682106.032099945</v>
      </c>
    </row>
    <row r="212" spans="1:8" s="7" customFormat="1" ht="58.5" thickTop="1" thickBot="1" x14ac:dyDescent="0.25">
      <c r="A212" s="102"/>
      <c r="B212" s="140">
        <v>44560</v>
      </c>
      <c r="C212" s="141"/>
      <c r="D212" s="112" t="s">
        <v>93</v>
      </c>
      <c r="E212" s="137"/>
      <c r="F212" s="137">
        <v>30000</v>
      </c>
      <c r="G212" s="119">
        <f t="shared" ref="G212:G213" si="3">G211+E212-F212</f>
        <v>10652106.032099945</v>
      </c>
    </row>
    <row r="213" spans="1:8" s="7" customFormat="1" ht="30" thickTop="1" thickBot="1" x14ac:dyDescent="0.25">
      <c r="A213" s="102"/>
      <c r="B213" s="140">
        <v>44561</v>
      </c>
      <c r="C213" s="141"/>
      <c r="D213" s="112" t="s">
        <v>31</v>
      </c>
      <c r="E213" s="137">
        <v>6400</v>
      </c>
      <c r="F213" s="137"/>
      <c r="G213" s="119">
        <f t="shared" si="3"/>
        <v>10658506.032099945</v>
      </c>
    </row>
    <row r="214" spans="1:8" s="7" customFormat="1" ht="43.5" thickTop="1" x14ac:dyDescent="0.2">
      <c r="A214" s="102"/>
      <c r="B214" s="140">
        <v>44561</v>
      </c>
      <c r="C214" s="141"/>
      <c r="D214" s="112" t="s">
        <v>92</v>
      </c>
      <c r="E214" s="137">
        <v>15000</v>
      </c>
      <c r="F214" s="137"/>
      <c r="G214" s="119">
        <f>G213+E214-F214</f>
        <v>10673506.032099945</v>
      </c>
    </row>
    <row r="215" spans="1:8" ht="17.25" thickBot="1" x14ac:dyDescent="0.25">
      <c r="A215" s="27"/>
      <c r="B215" s="28"/>
      <c r="C215" s="28"/>
      <c r="D215" s="28" t="s">
        <v>8</v>
      </c>
      <c r="E215" s="29">
        <f>SUM(E18:E214)</f>
        <v>52279323.560000002</v>
      </c>
      <c r="F215" s="29">
        <f>SUM(F18:F214)</f>
        <v>83010231.399999991</v>
      </c>
      <c r="G215" s="114">
        <f>+G17+E215-F215</f>
        <v>10673506.032099962</v>
      </c>
      <c r="H215" s="31">
        <f>+G215-'[2]CTA. RECOLECTORA (010) y 3000'!$G$14269</f>
        <v>1.0000014677643776E-2</v>
      </c>
    </row>
    <row r="216" spans="1:8" ht="16.5" x14ac:dyDescent="0.2">
      <c r="A216" s="5"/>
      <c r="B216" s="5"/>
      <c r="C216" s="5"/>
      <c r="D216" s="5"/>
      <c r="E216" s="8"/>
      <c r="F216" s="8"/>
      <c r="G216" s="8"/>
    </row>
    <row r="217" spans="1:8" ht="16.5" x14ac:dyDescent="0.2">
      <c r="A217" s="5"/>
      <c r="B217" s="5"/>
      <c r="C217" s="5"/>
      <c r="D217" s="5"/>
      <c r="E217" s="8"/>
      <c r="F217" s="8"/>
      <c r="G217" s="8"/>
    </row>
    <row r="218" spans="1:8" ht="16.5" x14ac:dyDescent="0.2">
      <c r="A218" s="5"/>
      <c r="B218" s="5"/>
      <c r="C218" s="5"/>
      <c r="D218" s="5"/>
      <c r="E218" s="8"/>
      <c r="F218" s="8"/>
      <c r="G218" s="8"/>
    </row>
    <row r="219" spans="1:8" ht="16.5" x14ac:dyDescent="0.2">
      <c r="A219" s="5"/>
      <c r="B219" s="5"/>
      <c r="C219" s="115" t="s">
        <v>50</v>
      </c>
      <c r="D219" s="116"/>
      <c r="E219" s="115" t="s">
        <v>51</v>
      </c>
      <c r="F219" s="8"/>
      <c r="G219" s="8"/>
    </row>
    <row r="220" spans="1:8" ht="16.5" x14ac:dyDescent="0.2">
      <c r="A220" s="5"/>
      <c r="B220" s="5"/>
      <c r="C220" s="115" t="s">
        <v>42</v>
      </c>
      <c r="D220" s="116"/>
      <c r="E220" s="115" t="s">
        <v>43</v>
      </c>
      <c r="F220" s="8"/>
      <c r="G220" s="8"/>
    </row>
    <row r="221" spans="1:8" ht="16.5" x14ac:dyDescent="0.2">
      <c r="A221" s="5"/>
      <c r="B221" s="5"/>
      <c r="C221" s="115" t="s">
        <v>44</v>
      </c>
      <c r="D221" s="116"/>
      <c r="E221" s="194" t="s">
        <v>354</v>
      </c>
      <c r="F221" s="8"/>
      <c r="G221" s="8"/>
    </row>
    <row r="222" spans="1:8" ht="16.5" x14ac:dyDescent="0.2">
      <c r="A222" s="5"/>
      <c r="B222" s="5"/>
      <c r="C222" s="115" t="s">
        <v>45</v>
      </c>
      <c r="D222" s="116"/>
      <c r="E222" s="115" t="s">
        <v>46</v>
      </c>
      <c r="F222" s="8"/>
      <c r="G222" s="8"/>
    </row>
    <row r="223" spans="1:8" ht="16.5" x14ac:dyDescent="0.2">
      <c r="A223" s="5"/>
      <c r="B223" s="5"/>
      <c r="C223" s="116"/>
      <c r="D223" s="116" t="s">
        <v>47</v>
      </c>
      <c r="E223" s="116"/>
      <c r="F223" s="8"/>
      <c r="G223" s="8"/>
    </row>
    <row r="224" spans="1:8" ht="16.5" x14ac:dyDescent="0.2">
      <c r="A224" s="5"/>
      <c r="B224" s="5"/>
      <c r="C224" s="116"/>
      <c r="D224" s="115" t="s">
        <v>48</v>
      </c>
      <c r="E224" s="116"/>
      <c r="F224" s="8"/>
      <c r="G224" s="8"/>
    </row>
    <row r="225" spans="1:8" ht="16.5" x14ac:dyDescent="0.2">
      <c r="A225" s="5"/>
      <c r="B225" s="5"/>
      <c r="C225" s="116"/>
      <c r="D225" s="115" t="s">
        <v>353</v>
      </c>
      <c r="E225" s="116"/>
      <c r="F225" s="8"/>
      <c r="G225" s="8"/>
    </row>
    <row r="226" spans="1:8" ht="16.5" x14ac:dyDescent="0.2">
      <c r="A226" s="5"/>
      <c r="B226" s="5"/>
      <c r="C226" s="116"/>
      <c r="D226" s="115" t="s">
        <v>49</v>
      </c>
      <c r="E226" s="116"/>
      <c r="F226" s="8"/>
      <c r="G226" s="8"/>
      <c r="H226" s="26"/>
    </row>
    <row r="227" spans="1:8" ht="16.5" x14ac:dyDescent="0.2">
      <c r="A227" s="5"/>
      <c r="B227" s="5"/>
      <c r="C227" s="116"/>
      <c r="D227" s="116"/>
      <c r="E227" s="116"/>
      <c r="F227" s="8"/>
      <c r="G227" s="8"/>
    </row>
    <row r="228" spans="1:8" ht="16.5" x14ac:dyDescent="0.2">
      <c r="A228" s="5"/>
      <c r="B228" s="5"/>
      <c r="C228" s="116"/>
      <c r="D228" s="115"/>
      <c r="E228" s="116"/>
      <c r="F228" s="8"/>
      <c r="G228" s="8"/>
    </row>
    <row r="229" spans="1:8" ht="16.5" x14ac:dyDescent="0.2">
      <c r="A229" s="5"/>
      <c r="B229" s="5"/>
      <c r="C229" s="116"/>
      <c r="D229" s="116"/>
      <c r="E229" s="116"/>
      <c r="F229" s="8"/>
      <c r="G229" s="8"/>
    </row>
    <row r="230" spans="1:8" ht="16.5" x14ac:dyDescent="0.2">
      <c r="A230" s="5"/>
      <c r="B230" s="5"/>
      <c r="C230" s="5"/>
      <c r="D230" s="5"/>
      <c r="E230" s="8"/>
      <c r="F230" s="8"/>
      <c r="G230" s="8"/>
    </row>
    <row r="231" spans="1:8" ht="16.5" x14ac:dyDescent="0.2">
      <c r="A231" s="5"/>
      <c r="B231" s="5"/>
      <c r="C231" s="5"/>
      <c r="D231" s="5"/>
      <c r="E231" s="8"/>
      <c r="F231" s="8"/>
      <c r="G231" s="8"/>
    </row>
    <row r="232" spans="1:8" ht="16.5" x14ac:dyDescent="0.2">
      <c r="A232" s="5"/>
      <c r="B232" s="5"/>
      <c r="C232" s="5"/>
      <c r="D232" s="5"/>
      <c r="E232" s="8"/>
      <c r="F232" s="8"/>
      <c r="G232" s="8"/>
    </row>
    <row r="233" spans="1:8" ht="16.5" x14ac:dyDescent="0.2">
      <c r="A233" s="5"/>
      <c r="B233" s="5"/>
      <c r="C233" s="5"/>
      <c r="D233" s="5"/>
      <c r="E233" s="8"/>
      <c r="F233" s="8"/>
      <c r="G233" s="8"/>
    </row>
    <row r="234" spans="1:8" ht="16.5" x14ac:dyDescent="0.2">
      <c r="A234" s="5"/>
      <c r="B234" s="5"/>
      <c r="C234" s="5"/>
      <c r="D234" s="5"/>
      <c r="E234" s="8"/>
      <c r="F234" s="8"/>
      <c r="G234" s="8"/>
    </row>
    <row r="235" spans="1:8" x14ac:dyDescent="0.2">
      <c r="A235" s="9"/>
      <c r="B235" s="9"/>
      <c r="C235" s="9"/>
      <c r="D235" s="9"/>
      <c r="E235" s="9"/>
      <c r="F235" s="9"/>
      <c r="G235" s="9"/>
    </row>
    <row r="236" spans="1:8" x14ac:dyDescent="0.2">
      <c r="A236" s="9"/>
      <c r="B236" s="9"/>
      <c r="C236" s="9"/>
      <c r="D236" s="9"/>
      <c r="E236" s="9"/>
      <c r="F236" s="9"/>
      <c r="G236" s="9"/>
    </row>
    <row r="237" spans="1:8" x14ac:dyDescent="0.2">
      <c r="A237" s="9"/>
      <c r="B237" s="9"/>
      <c r="C237" s="9"/>
      <c r="D237" s="9"/>
      <c r="E237" s="9"/>
      <c r="F237" s="9"/>
      <c r="G237" s="9"/>
    </row>
    <row r="256" ht="13.5" thickBot="1" x14ac:dyDescent="0.25"/>
    <row r="257" spans="1:1" ht="15" x14ac:dyDescent="0.2">
      <c r="A257" s="2"/>
    </row>
  </sheetData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5" right="0.25" top="0.75" bottom="0.75" header="0.3" footer="0.3"/>
  <pageSetup scale="41" fitToHeight="0" orientation="portrait" r:id="rId1"/>
  <headerFooter alignWithMargins="0">
    <oddFooter>Página &amp;P</oddFooter>
  </headerFooter>
  <rowBreaks count="3" manualBreakCount="3">
    <brk id="65" max="6" man="1"/>
    <brk id="123" max="6" man="1"/>
    <brk id="185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95"/>
  <sheetViews>
    <sheetView tabSelected="1" topLeftCell="B187" zoomScaleNormal="100" workbookViewId="0">
      <selection activeCell="F235" sqref="F235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" customWidth="1"/>
    <col min="6" max="6" width="46.7109375" style="1" customWidth="1"/>
    <col min="7" max="7" width="20" style="1" customWidth="1"/>
    <col min="8" max="8" width="19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/>
    <row r="2" spans="1:13" s="11" customFormat="1" x14ac:dyDescent="0.2"/>
    <row r="3" spans="1:13" s="14" customFormat="1" ht="12" customHeight="1" x14ac:dyDescent="0.2"/>
    <row r="4" spans="1:13" s="15" customFormat="1" ht="18" customHeight="1" x14ac:dyDescent="0.3">
      <c r="B4" s="16"/>
      <c r="C4" s="16"/>
      <c r="D4" s="12"/>
      <c r="E4" s="16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</row>
    <row r="6" spans="1:13" s="15" customFormat="1" ht="15" customHeight="1" x14ac:dyDescent="0.3">
      <c r="B6" s="13"/>
      <c r="C6" s="225" t="s">
        <v>10</v>
      </c>
      <c r="D6" s="225"/>
      <c r="E6" s="225"/>
      <c r="F6" s="225"/>
      <c r="G6" s="225"/>
      <c r="H6" s="225"/>
      <c r="I6" s="225"/>
      <c r="J6" s="16"/>
      <c r="K6" s="16"/>
    </row>
    <row r="7" spans="1:13" s="14" customFormat="1" ht="18.75" x14ac:dyDescent="0.2">
      <c r="B7" s="18"/>
      <c r="C7" s="231" t="s">
        <v>19</v>
      </c>
      <c r="D7" s="231"/>
      <c r="E7" s="231"/>
      <c r="F7" s="231"/>
      <c r="G7" s="231"/>
      <c r="H7" s="231"/>
      <c r="I7" s="231"/>
    </row>
    <row r="8" spans="1:13" s="17" customFormat="1" ht="21" customHeight="1" x14ac:dyDescent="0.2">
      <c r="B8" s="18"/>
      <c r="C8" s="231" t="s">
        <v>3</v>
      </c>
      <c r="D8" s="231"/>
      <c r="E8" s="231"/>
      <c r="F8" s="231"/>
      <c r="G8" s="231"/>
      <c r="H8" s="231"/>
      <c r="I8" s="231"/>
    </row>
    <row r="9" spans="1:13" s="14" customFormat="1" ht="18.75" x14ac:dyDescent="0.2">
      <c r="C9" s="232" t="s">
        <v>73</v>
      </c>
      <c r="D9" s="232"/>
      <c r="E9" s="232"/>
      <c r="F9" s="232"/>
      <c r="G9" s="232"/>
      <c r="H9" s="232"/>
      <c r="I9" s="232"/>
    </row>
    <row r="10" spans="1:13" s="14" customFormat="1" ht="18.75" x14ac:dyDescent="0.2">
      <c r="C10" s="34"/>
      <c r="D10" s="34"/>
      <c r="E10" s="34"/>
      <c r="F10" s="34"/>
      <c r="G10" s="34"/>
      <c r="H10" s="34"/>
      <c r="I10" s="34"/>
    </row>
    <row r="11" spans="1:13" s="14" customFormat="1" ht="18.75" x14ac:dyDescent="0.2">
      <c r="C11" s="34"/>
      <c r="D11" s="34"/>
      <c r="E11" s="34"/>
      <c r="F11" s="34"/>
      <c r="G11" s="34"/>
      <c r="H11" s="34"/>
      <c r="I11" s="34"/>
    </row>
    <row r="12" spans="1:13" s="11" customFormat="1" ht="19.5" customHeight="1" thickBot="1" x14ac:dyDescent="0.25"/>
    <row r="13" spans="1:13" s="3" customFormat="1" ht="28.5" customHeight="1" thickTop="1" thickBot="1" x14ac:dyDescent="0.25">
      <c r="A13" s="7"/>
      <c r="B13" s="7"/>
      <c r="C13" s="230"/>
      <c r="D13" s="227" t="s">
        <v>17</v>
      </c>
      <c r="E13" s="227"/>
      <c r="F13" s="227"/>
      <c r="G13" s="227"/>
      <c r="H13" s="227"/>
      <c r="I13" s="227"/>
      <c r="J13" s="7"/>
      <c r="K13" s="7"/>
      <c r="L13" s="7"/>
      <c r="M13" s="7"/>
    </row>
    <row r="14" spans="1:13" s="3" customFormat="1" ht="18" customHeight="1" thickTop="1" thickBot="1" x14ac:dyDescent="0.25">
      <c r="A14" s="7"/>
      <c r="B14" s="7"/>
      <c r="C14" s="230"/>
      <c r="D14" s="226" t="s">
        <v>7</v>
      </c>
      <c r="E14" s="226"/>
      <c r="F14" s="226"/>
      <c r="G14" s="226"/>
      <c r="H14" s="226"/>
      <c r="I14" s="61">
        <v>9604172.2749999929</v>
      </c>
      <c r="J14" s="7"/>
      <c r="K14" s="7"/>
      <c r="L14" s="7"/>
      <c r="M14" s="7"/>
    </row>
    <row r="15" spans="1:13" s="3" customFormat="1" ht="33" customHeight="1" thickTop="1" thickBot="1" x14ac:dyDescent="0.25">
      <c r="A15" s="7"/>
      <c r="B15" s="7"/>
      <c r="C15" s="230"/>
      <c r="D15" s="72" t="s">
        <v>4</v>
      </c>
      <c r="E15" s="72" t="s">
        <v>5</v>
      </c>
      <c r="F15" s="72" t="s">
        <v>6</v>
      </c>
      <c r="G15" s="72" t="s">
        <v>0</v>
      </c>
      <c r="H15" s="72" t="s">
        <v>1</v>
      </c>
      <c r="I15" s="72" t="s">
        <v>2</v>
      </c>
      <c r="J15" s="7"/>
      <c r="K15" s="7"/>
      <c r="L15" s="7"/>
      <c r="M15" s="7"/>
    </row>
    <row r="16" spans="1:13" s="10" customFormat="1" ht="29.25" customHeight="1" thickTop="1" thickBot="1" x14ac:dyDescent="0.25">
      <c r="C16" s="73"/>
      <c r="D16" s="74"/>
      <c r="E16" s="75"/>
      <c r="F16" s="76" t="s">
        <v>58</v>
      </c>
      <c r="G16" s="77"/>
      <c r="H16" s="78">
        <v>0</v>
      </c>
      <c r="I16" s="77">
        <f>+I14</f>
        <v>9604172.2749999929</v>
      </c>
    </row>
    <row r="17" spans="3:9" s="30" customFormat="1" ht="31.5" customHeight="1" thickTop="1" x14ac:dyDescent="0.2">
      <c r="C17" s="79"/>
      <c r="D17" s="81">
        <v>44531</v>
      </c>
      <c r="E17" s="82"/>
      <c r="F17" s="83" t="s">
        <v>23</v>
      </c>
      <c r="G17" s="108">
        <v>58500</v>
      </c>
      <c r="H17" s="84"/>
      <c r="I17" s="49">
        <f>I16+G17-H17</f>
        <v>9662672.2749999929</v>
      </c>
    </row>
    <row r="18" spans="3:9" s="30" customFormat="1" ht="24.75" customHeight="1" x14ac:dyDescent="0.2">
      <c r="C18" s="80"/>
      <c r="D18" s="81">
        <v>44531</v>
      </c>
      <c r="E18" s="85" t="s">
        <v>94</v>
      </c>
      <c r="F18" s="83" t="s">
        <v>16</v>
      </c>
      <c r="G18" s="110"/>
      <c r="H18" s="84">
        <v>1100</v>
      </c>
      <c r="I18" s="52">
        <f t="shared" ref="I18:I82" si="0">I17+G18-H18</f>
        <v>9661572.2749999929</v>
      </c>
    </row>
    <row r="19" spans="3:9" s="30" customFormat="1" ht="16.5" x14ac:dyDescent="0.2">
      <c r="C19" s="80"/>
      <c r="D19" s="81">
        <v>44531</v>
      </c>
      <c r="E19" s="82" t="s">
        <v>94</v>
      </c>
      <c r="F19" s="83" t="s">
        <v>95</v>
      </c>
      <c r="G19" s="110"/>
      <c r="H19" s="110">
        <v>20900</v>
      </c>
      <c r="I19" s="52">
        <f t="shared" si="0"/>
        <v>9640672.2749999929</v>
      </c>
    </row>
    <row r="20" spans="3:9" s="30" customFormat="1" ht="28.5" x14ac:dyDescent="0.2">
      <c r="C20" s="80"/>
      <c r="D20" s="81">
        <v>44531</v>
      </c>
      <c r="E20" s="85" t="s">
        <v>96</v>
      </c>
      <c r="F20" s="83" t="s">
        <v>16</v>
      </c>
      <c r="G20" s="110"/>
      <c r="H20" s="110">
        <v>6770</v>
      </c>
      <c r="I20" s="52">
        <f t="shared" si="0"/>
        <v>9633902.2749999929</v>
      </c>
    </row>
    <row r="21" spans="3:9" s="30" customFormat="1" ht="16.5" x14ac:dyDescent="0.2">
      <c r="C21" s="80"/>
      <c r="D21" s="81">
        <v>44531</v>
      </c>
      <c r="E21" s="82" t="s">
        <v>96</v>
      </c>
      <c r="F21" s="83" t="s">
        <v>97</v>
      </c>
      <c r="G21" s="110"/>
      <c r="H21" s="110">
        <v>153002</v>
      </c>
      <c r="I21" s="52">
        <f t="shared" si="0"/>
        <v>9480900.2749999929</v>
      </c>
    </row>
    <row r="22" spans="3:9" s="30" customFormat="1" ht="28.5" x14ac:dyDescent="0.2">
      <c r="C22" s="80"/>
      <c r="D22" s="81">
        <v>44531</v>
      </c>
      <c r="E22" s="85" t="s">
        <v>98</v>
      </c>
      <c r="F22" s="83" t="s">
        <v>16</v>
      </c>
      <c r="G22" s="110"/>
      <c r="H22" s="110">
        <v>19514.5</v>
      </c>
      <c r="I22" s="52">
        <f t="shared" si="0"/>
        <v>9461385.7749999929</v>
      </c>
    </row>
    <row r="23" spans="3:9" s="30" customFormat="1" ht="16.5" x14ac:dyDescent="0.2">
      <c r="C23" s="80"/>
      <c r="D23" s="81">
        <v>44531</v>
      </c>
      <c r="E23" s="82" t="s">
        <v>98</v>
      </c>
      <c r="F23" s="83" t="s">
        <v>99</v>
      </c>
      <c r="G23" s="110"/>
      <c r="H23" s="110">
        <v>370775.5</v>
      </c>
      <c r="I23" s="52">
        <f t="shared" si="0"/>
        <v>9090610.2749999929</v>
      </c>
    </row>
    <row r="24" spans="3:9" s="30" customFormat="1" ht="28.5" x14ac:dyDescent="0.2">
      <c r="C24" s="80"/>
      <c r="D24" s="81">
        <v>44531</v>
      </c>
      <c r="E24" s="85" t="s">
        <v>100</v>
      </c>
      <c r="F24" s="83" t="s">
        <v>16</v>
      </c>
      <c r="G24" s="110"/>
      <c r="H24" s="110">
        <v>15828.27</v>
      </c>
      <c r="I24" s="52">
        <f t="shared" si="0"/>
        <v>9074782.0049999934</v>
      </c>
    </row>
    <row r="25" spans="3:9" s="30" customFormat="1" ht="16.5" x14ac:dyDescent="0.2">
      <c r="C25" s="80"/>
      <c r="D25" s="81">
        <v>44531</v>
      </c>
      <c r="E25" s="82" t="s">
        <v>100</v>
      </c>
      <c r="F25" s="83" t="s">
        <v>101</v>
      </c>
      <c r="G25" s="110"/>
      <c r="H25" s="110">
        <v>357719.05</v>
      </c>
      <c r="I25" s="52">
        <f t="shared" si="0"/>
        <v>8717062.9549999926</v>
      </c>
    </row>
    <row r="26" spans="3:9" s="30" customFormat="1" ht="28.5" x14ac:dyDescent="0.2">
      <c r="C26" s="80"/>
      <c r="D26" s="81">
        <v>44532</v>
      </c>
      <c r="E26" s="85"/>
      <c r="F26" s="83" t="s">
        <v>23</v>
      </c>
      <c r="G26" s="110">
        <v>1476484.49</v>
      </c>
      <c r="H26" s="84"/>
      <c r="I26" s="52">
        <f t="shared" si="0"/>
        <v>10193547.444999993</v>
      </c>
    </row>
    <row r="27" spans="3:9" s="30" customFormat="1" ht="28.5" x14ac:dyDescent="0.2">
      <c r="C27" s="80"/>
      <c r="D27" s="81">
        <v>44532</v>
      </c>
      <c r="E27" s="85" t="s">
        <v>102</v>
      </c>
      <c r="F27" s="83" t="s">
        <v>16</v>
      </c>
      <c r="G27" s="110"/>
      <c r="H27" s="84">
        <v>8106.9</v>
      </c>
      <c r="I27" s="52">
        <f t="shared" si="0"/>
        <v>10185440.544999992</v>
      </c>
    </row>
    <row r="28" spans="3:9" s="30" customFormat="1" ht="28.5" x14ac:dyDescent="0.2">
      <c r="C28" s="80"/>
      <c r="D28" s="81">
        <v>44532</v>
      </c>
      <c r="E28" s="82" t="s">
        <v>102</v>
      </c>
      <c r="F28" s="83" t="s">
        <v>65</v>
      </c>
      <c r="G28" s="110"/>
      <c r="H28" s="110">
        <v>154031.1</v>
      </c>
      <c r="I28" s="52">
        <f t="shared" si="0"/>
        <v>10031409.444999993</v>
      </c>
    </row>
    <row r="29" spans="3:9" s="30" customFormat="1" ht="28.5" x14ac:dyDescent="0.2">
      <c r="C29" s="80"/>
      <c r="D29" s="81">
        <v>44532</v>
      </c>
      <c r="E29" s="82" t="s">
        <v>103</v>
      </c>
      <c r="F29" s="83" t="s">
        <v>16</v>
      </c>
      <c r="G29" s="110"/>
      <c r="H29" s="110">
        <v>895</v>
      </c>
      <c r="I29" s="52">
        <f t="shared" si="0"/>
        <v>10030514.444999993</v>
      </c>
    </row>
    <row r="30" spans="3:9" s="30" customFormat="1" ht="28.5" x14ac:dyDescent="0.2">
      <c r="C30" s="80"/>
      <c r="D30" s="81">
        <v>44532</v>
      </c>
      <c r="E30" s="85" t="s">
        <v>103</v>
      </c>
      <c r="F30" s="83" t="s">
        <v>104</v>
      </c>
      <c r="G30" s="110"/>
      <c r="H30" s="110">
        <v>17005</v>
      </c>
      <c r="I30" s="52">
        <f t="shared" si="0"/>
        <v>10013509.444999993</v>
      </c>
    </row>
    <row r="31" spans="3:9" s="30" customFormat="1" ht="28.5" x14ac:dyDescent="0.2">
      <c r="C31" s="80"/>
      <c r="D31" s="81">
        <v>44532</v>
      </c>
      <c r="E31" s="85" t="s">
        <v>105</v>
      </c>
      <c r="F31" s="83" t="s">
        <v>16</v>
      </c>
      <c r="G31" s="110"/>
      <c r="H31" s="110">
        <v>11920.5</v>
      </c>
      <c r="I31" s="52">
        <f t="shared" si="0"/>
        <v>10001588.944999993</v>
      </c>
    </row>
    <row r="32" spans="3:9" s="30" customFormat="1" ht="16.5" x14ac:dyDescent="0.2">
      <c r="C32" s="80"/>
      <c r="D32" s="81">
        <v>44532</v>
      </c>
      <c r="E32" s="82" t="s">
        <v>105</v>
      </c>
      <c r="F32" s="83" t="s">
        <v>106</v>
      </c>
      <c r="G32" s="110"/>
      <c r="H32" s="110">
        <v>264759.34999999998</v>
      </c>
      <c r="I32" s="52">
        <f t="shared" si="0"/>
        <v>9736829.5949999932</v>
      </c>
    </row>
    <row r="33" spans="3:9" s="30" customFormat="1" ht="28.5" x14ac:dyDescent="0.2">
      <c r="C33" s="80"/>
      <c r="D33" s="81">
        <v>44532</v>
      </c>
      <c r="E33" s="85" t="s">
        <v>107</v>
      </c>
      <c r="F33" s="83" t="s">
        <v>16</v>
      </c>
      <c r="G33" s="110"/>
      <c r="H33" s="110">
        <v>40105.5</v>
      </c>
      <c r="I33" s="52">
        <f t="shared" si="0"/>
        <v>9696724.0949999932</v>
      </c>
    </row>
    <row r="34" spans="3:9" s="30" customFormat="1" ht="16.5" x14ac:dyDescent="0.2">
      <c r="C34" s="80"/>
      <c r="D34" s="81">
        <v>44532</v>
      </c>
      <c r="E34" s="82" t="s">
        <v>107</v>
      </c>
      <c r="F34" s="83" t="s">
        <v>66</v>
      </c>
      <c r="G34" s="110"/>
      <c r="H34" s="110">
        <v>762004.5</v>
      </c>
      <c r="I34" s="52">
        <f t="shared" si="0"/>
        <v>8934719.5949999932</v>
      </c>
    </row>
    <row r="35" spans="3:9" s="30" customFormat="1" ht="28.5" x14ac:dyDescent="0.2">
      <c r="C35" s="80"/>
      <c r="D35" s="81">
        <v>44532</v>
      </c>
      <c r="E35" s="85" t="s">
        <v>108</v>
      </c>
      <c r="F35" s="83" t="s">
        <v>16</v>
      </c>
      <c r="G35" s="110"/>
      <c r="H35" s="110">
        <v>7672.6</v>
      </c>
      <c r="I35" s="52">
        <f t="shared" si="0"/>
        <v>8927046.9949999936</v>
      </c>
    </row>
    <row r="36" spans="3:9" s="30" customFormat="1" ht="16.5" x14ac:dyDescent="0.2">
      <c r="C36" s="80"/>
      <c r="D36" s="81">
        <v>44532</v>
      </c>
      <c r="E36" s="82" t="s">
        <v>108</v>
      </c>
      <c r="F36" s="83" t="s">
        <v>67</v>
      </c>
      <c r="G36" s="110"/>
      <c r="H36" s="110">
        <v>159360.76</v>
      </c>
      <c r="I36" s="52">
        <f t="shared" si="0"/>
        <v>8767686.2349999938</v>
      </c>
    </row>
    <row r="37" spans="3:9" s="30" customFormat="1" ht="28.5" x14ac:dyDescent="0.2">
      <c r="C37" s="80"/>
      <c r="D37" s="81">
        <v>44533</v>
      </c>
      <c r="E37" s="85" t="s">
        <v>109</v>
      </c>
      <c r="F37" s="83" t="s">
        <v>16</v>
      </c>
      <c r="G37" s="110"/>
      <c r="H37" s="110">
        <v>5547.5</v>
      </c>
      <c r="I37" s="52">
        <f t="shared" si="0"/>
        <v>8762138.7349999938</v>
      </c>
    </row>
    <row r="38" spans="3:9" s="30" customFormat="1" ht="16.5" x14ac:dyDescent="0.2">
      <c r="C38" s="80"/>
      <c r="D38" s="81">
        <v>44533</v>
      </c>
      <c r="E38" s="82" t="s">
        <v>109</v>
      </c>
      <c r="F38" s="83" t="s">
        <v>110</v>
      </c>
      <c r="G38" s="110"/>
      <c r="H38" s="110">
        <v>125373.5</v>
      </c>
      <c r="I38" s="52">
        <f t="shared" si="0"/>
        <v>8636765.2349999938</v>
      </c>
    </row>
    <row r="39" spans="3:9" s="30" customFormat="1" ht="28.5" x14ac:dyDescent="0.2">
      <c r="C39" s="80"/>
      <c r="D39" s="81">
        <v>44536</v>
      </c>
      <c r="E39" s="85" t="s">
        <v>111</v>
      </c>
      <c r="F39" s="83" t="s">
        <v>16</v>
      </c>
      <c r="G39" s="110"/>
      <c r="H39" s="84">
        <v>1498.05</v>
      </c>
      <c r="I39" s="52">
        <f t="shared" si="0"/>
        <v>8635267.1849999931</v>
      </c>
    </row>
    <row r="40" spans="3:9" s="30" customFormat="1" ht="16.5" x14ac:dyDescent="0.2">
      <c r="C40" s="80"/>
      <c r="D40" s="81">
        <v>44536</v>
      </c>
      <c r="E40" s="82" t="s">
        <v>111</v>
      </c>
      <c r="F40" s="83" t="s">
        <v>112</v>
      </c>
      <c r="G40" s="110"/>
      <c r="H40" s="84">
        <v>33855.93</v>
      </c>
      <c r="I40" s="52">
        <f t="shared" si="0"/>
        <v>8601411.2549999934</v>
      </c>
    </row>
    <row r="41" spans="3:9" s="30" customFormat="1" ht="28.5" x14ac:dyDescent="0.2">
      <c r="C41" s="80"/>
      <c r="D41" s="81">
        <v>44536</v>
      </c>
      <c r="E41" s="85" t="s">
        <v>113</v>
      </c>
      <c r="F41" s="83" t="s">
        <v>114</v>
      </c>
      <c r="G41" s="110"/>
      <c r="H41" s="84">
        <v>66544.86</v>
      </c>
      <c r="I41" s="52">
        <f t="shared" si="0"/>
        <v>8534866.394999994</v>
      </c>
    </row>
    <row r="42" spans="3:9" s="30" customFormat="1" ht="28.5" x14ac:dyDescent="0.2">
      <c r="C42" s="80"/>
      <c r="D42" s="81">
        <v>44536</v>
      </c>
      <c r="E42" s="82" t="s">
        <v>115</v>
      </c>
      <c r="F42" s="83" t="s">
        <v>16</v>
      </c>
      <c r="G42" s="110"/>
      <c r="H42" s="84">
        <v>27603.89</v>
      </c>
      <c r="I42" s="52">
        <f t="shared" si="0"/>
        <v>8507262.5049999934</v>
      </c>
    </row>
    <row r="43" spans="3:9" s="30" customFormat="1" ht="42.75" x14ac:dyDescent="0.2">
      <c r="C43" s="80"/>
      <c r="D43" s="81">
        <v>44536</v>
      </c>
      <c r="E43" s="85" t="s">
        <v>115</v>
      </c>
      <c r="F43" s="83" t="s">
        <v>59</v>
      </c>
      <c r="G43" s="110"/>
      <c r="H43" s="84">
        <v>198102.44</v>
      </c>
      <c r="I43" s="52">
        <f t="shared" si="0"/>
        <v>8309160.064999993</v>
      </c>
    </row>
    <row r="44" spans="3:9" s="30" customFormat="1" ht="47.25" customHeight="1" x14ac:dyDescent="0.2">
      <c r="C44" s="80"/>
      <c r="D44" s="81">
        <v>44536</v>
      </c>
      <c r="E44" s="85" t="s">
        <v>116</v>
      </c>
      <c r="F44" s="83" t="s">
        <v>16</v>
      </c>
      <c r="G44" s="110"/>
      <c r="H44" s="84">
        <v>27603.89</v>
      </c>
      <c r="I44" s="52">
        <f t="shared" si="0"/>
        <v>8281556.1749999933</v>
      </c>
    </row>
    <row r="45" spans="3:9" s="30" customFormat="1" ht="42.75" x14ac:dyDescent="0.2">
      <c r="C45" s="80"/>
      <c r="D45" s="81">
        <v>44536</v>
      </c>
      <c r="E45" s="85" t="s">
        <v>116</v>
      </c>
      <c r="F45" s="83" t="s">
        <v>117</v>
      </c>
      <c r="G45" s="110"/>
      <c r="H45" s="84">
        <v>198102.44</v>
      </c>
      <c r="I45" s="52">
        <f t="shared" si="0"/>
        <v>8083453.7349999929</v>
      </c>
    </row>
    <row r="46" spans="3:9" s="30" customFormat="1" ht="28.5" x14ac:dyDescent="0.2">
      <c r="C46" s="80"/>
      <c r="D46" s="81">
        <v>44537</v>
      </c>
      <c r="E46" s="85"/>
      <c r="F46" s="83" t="s">
        <v>23</v>
      </c>
      <c r="G46" s="110">
        <v>517957.52</v>
      </c>
      <c r="H46" s="84"/>
      <c r="I46" s="52">
        <f t="shared" si="0"/>
        <v>8601411.2549999934</v>
      </c>
    </row>
    <row r="47" spans="3:9" s="30" customFormat="1" ht="28.5" x14ac:dyDescent="0.2">
      <c r="C47" s="80"/>
      <c r="D47" s="81">
        <v>44538</v>
      </c>
      <c r="E47" s="85" t="s">
        <v>118</v>
      </c>
      <c r="F47" s="83" t="s">
        <v>16</v>
      </c>
      <c r="G47" s="110"/>
      <c r="H47" s="84">
        <v>2947.5</v>
      </c>
      <c r="I47" s="52">
        <f t="shared" si="0"/>
        <v>8598463.7549999934</v>
      </c>
    </row>
    <row r="48" spans="3:9" s="30" customFormat="1" ht="16.5" x14ac:dyDescent="0.2">
      <c r="C48" s="80"/>
      <c r="D48" s="81">
        <v>44538</v>
      </c>
      <c r="E48" s="85" t="s">
        <v>118</v>
      </c>
      <c r="F48" s="83" t="s">
        <v>119</v>
      </c>
      <c r="G48" s="110"/>
      <c r="H48" s="84">
        <v>59242.5</v>
      </c>
      <c r="I48" s="52">
        <f t="shared" si="0"/>
        <v>8539221.2549999934</v>
      </c>
    </row>
    <row r="49" spans="3:9" s="30" customFormat="1" ht="28.5" x14ac:dyDescent="0.2">
      <c r="C49" s="80"/>
      <c r="D49" s="81">
        <v>44539</v>
      </c>
      <c r="E49" s="85"/>
      <c r="F49" s="83" t="s">
        <v>23</v>
      </c>
      <c r="G49" s="110">
        <v>3957726.55</v>
      </c>
      <c r="H49" s="84"/>
      <c r="I49" s="52">
        <f t="shared" si="0"/>
        <v>12496947.804999992</v>
      </c>
    </row>
    <row r="50" spans="3:9" s="30" customFormat="1" ht="28.5" x14ac:dyDescent="0.2">
      <c r="C50" s="80"/>
      <c r="D50" s="81">
        <v>44539</v>
      </c>
      <c r="E50" s="85" t="s">
        <v>120</v>
      </c>
      <c r="F50" s="83" t="s">
        <v>16</v>
      </c>
      <c r="G50" s="110"/>
      <c r="H50" s="84">
        <v>4744.79</v>
      </c>
      <c r="I50" s="52">
        <f t="shared" si="0"/>
        <v>12492203.014999993</v>
      </c>
    </row>
    <row r="51" spans="3:9" s="30" customFormat="1" ht="16.5" x14ac:dyDescent="0.2">
      <c r="C51" s="80"/>
      <c r="D51" s="81">
        <v>44539</v>
      </c>
      <c r="E51" s="85" t="s">
        <v>120</v>
      </c>
      <c r="F51" s="83" t="s">
        <v>39</v>
      </c>
      <c r="G51" s="110"/>
      <c r="H51" s="84">
        <v>92446.11</v>
      </c>
      <c r="I51" s="52">
        <f t="shared" si="0"/>
        <v>12399756.904999994</v>
      </c>
    </row>
    <row r="52" spans="3:9" s="30" customFormat="1" ht="28.5" x14ac:dyDescent="0.2">
      <c r="C52" s="80"/>
      <c r="D52" s="81">
        <v>44539</v>
      </c>
      <c r="E52" s="85" t="s">
        <v>121</v>
      </c>
      <c r="F52" s="83" t="s">
        <v>16</v>
      </c>
      <c r="G52" s="110"/>
      <c r="H52" s="84">
        <v>404.23</v>
      </c>
      <c r="I52" s="52">
        <f t="shared" si="0"/>
        <v>12399352.674999993</v>
      </c>
    </row>
    <row r="53" spans="3:9" s="30" customFormat="1" ht="16.5" x14ac:dyDescent="0.2">
      <c r="C53" s="80"/>
      <c r="D53" s="81">
        <v>44539</v>
      </c>
      <c r="E53" s="85" t="s">
        <v>121</v>
      </c>
      <c r="F53" s="83" t="s">
        <v>122</v>
      </c>
      <c r="G53" s="110"/>
      <c r="H53" s="84">
        <v>9135.77</v>
      </c>
      <c r="I53" s="52">
        <f t="shared" si="0"/>
        <v>12390216.904999994</v>
      </c>
    </row>
    <row r="54" spans="3:9" s="30" customFormat="1" ht="28.5" x14ac:dyDescent="0.2">
      <c r="C54" s="80"/>
      <c r="D54" s="81">
        <v>44539</v>
      </c>
      <c r="E54" s="85" t="s">
        <v>123</v>
      </c>
      <c r="F54" s="83" t="s">
        <v>16</v>
      </c>
      <c r="G54" s="110"/>
      <c r="H54" s="84">
        <v>2371.37</v>
      </c>
      <c r="I54" s="52">
        <f t="shared" si="0"/>
        <v>12387845.534999995</v>
      </c>
    </row>
    <row r="55" spans="3:9" s="30" customFormat="1" ht="16.5" x14ac:dyDescent="0.2">
      <c r="C55" s="80"/>
      <c r="D55" s="81">
        <v>44539</v>
      </c>
      <c r="E55" s="85" t="s">
        <v>123</v>
      </c>
      <c r="F55" s="83" t="s">
        <v>61</v>
      </c>
      <c r="G55" s="110"/>
      <c r="H55" s="84">
        <v>51201.49</v>
      </c>
      <c r="I55" s="52">
        <f t="shared" si="0"/>
        <v>12336644.044999994</v>
      </c>
    </row>
    <row r="56" spans="3:9" s="30" customFormat="1" ht="28.5" x14ac:dyDescent="0.2">
      <c r="C56" s="80"/>
      <c r="D56" s="81">
        <v>44539</v>
      </c>
      <c r="E56" s="85" t="s">
        <v>124</v>
      </c>
      <c r="F56" s="83" t="s">
        <v>16</v>
      </c>
      <c r="G56" s="110"/>
      <c r="H56" s="84">
        <v>5518.65</v>
      </c>
      <c r="I56" s="52">
        <f t="shared" si="0"/>
        <v>12331125.394999994</v>
      </c>
    </row>
    <row r="57" spans="3:9" s="30" customFormat="1" ht="16.5" x14ac:dyDescent="0.2">
      <c r="C57" s="80"/>
      <c r="D57" s="81">
        <v>44539</v>
      </c>
      <c r="E57" s="85" t="s">
        <v>124</v>
      </c>
      <c r="F57" s="83" t="s">
        <v>39</v>
      </c>
      <c r="G57" s="110"/>
      <c r="H57" s="84">
        <v>118935.75</v>
      </c>
      <c r="I57" s="52">
        <f t="shared" si="0"/>
        <v>12212189.644999994</v>
      </c>
    </row>
    <row r="58" spans="3:9" s="30" customFormat="1" ht="28.5" x14ac:dyDescent="0.2">
      <c r="C58" s="80"/>
      <c r="D58" s="81">
        <v>44539</v>
      </c>
      <c r="E58" s="85" t="s">
        <v>125</v>
      </c>
      <c r="F58" s="83" t="s">
        <v>16</v>
      </c>
      <c r="G58" s="110"/>
      <c r="H58" s="84">
        <v>4813.6000000000004</v>
      </c>
      <c r="I58" s="52">
        <f t="shared" si="0"/>
        <v>12207376.044999994</v>
      </c>
    </row>
    <row r="59" spans="3:9" s="30" customFormat="1" ht="16.5" x14ac:dyDescent="0.2">
      <c r="C59" s="80"/>
      <c r="D59" s="81">
        <v>44539</v>
      </c>
      <c r="E59" s="85" t="s">
        <v>125</v>
      </c>
      <c r="F59" s="83" t="s">
        <v>126</v>
      </c>
      <c r="G59" s="110"/>
      <c r="H59" s="84">
        <v>108787.36</v>
      </c>
      <c r="I59" s="52">
        <f t="shared" si="0"/>
        <v>12098588.684999995</v>
      </c>
    </row>
    <row r="60" spans="3:9" s="30" customFormat="1" ht="28.5" x14ac:dyDescent="0.2">
      <c r="C60" s="80"/>
      <c r="D60" s="81">
        <v>44539</v>
      </c>
      <c r="E60" s="85" t="s">
        <v>127</v>
      </c>
      <c r="F60" s="83" t="s">
        <v>16</v>
      </c>
      <c r="G60" s="110"/>
      <c r="H60" s="84">
        <v>9431.25</v>
      </c>
      <c r="I60" s="52">
        <f t="shared" si="0"/>
        <v>12089157.434999995</v>
      </c>
    </row>
    <row r="61" spans="3:9" s="30" customFormat="1" ht="16.5" x14ac:dyDescent="0.2">
      <c r="C61" s="80"/>
      <c r="D61" s="81">
        <v>44539</v>
      </c>
      <c r="E61" s="85" t="s">
        <v>127</v>
      </c>
      <c r="F61" s="83" t="s">
        <v>128</v>
      </c>
      <c r="G61" s="110"/>
      <c r="H61" s="84">
        <v>213146.25</v>
      </c>
      <c r="I61" s="52">
        <f t="shared" si="0"/>
        <v>11876011.184999995</v>
      </c>
    </row>
    <row r="62" spans="3:9" s="30" customFormat="1" ht="28.5" x14ac:dyDescent="0.2">
      <c r="C62" s="80"/>
      <c r="D62" s="81">
        <v>44540</v>
      </c>
      <c r="E62" s="85"/>
      <c r="F62" s="83" t="s">
        <v>23</v>
      </c>
      <c r="G62" s="110">
        <v>620936.62</v>
      </c>
      <c r="H62" s="84"/>
      <c r="I62" s="52">
        <f t="shared" si="0"/>
        <v>12496947.804999994</v>
      </c>
    </row>
    <row r="63" spans="3:9" s="30" customFormat="1" ht="42.75" x14ac:dyDescent="0.2">
      <c r="C63" s="80"/>
      <c r="D63" s="81">
        <v>44540</v>
      </c>
      <c r="E63" s="85" t="s">
        <v>129</v>
      </c>
      <c r="F63" s="83" t="s">
        <v>130</v>
      </c>
      <c r="G63" s="110"/>
      <c r="H63" s="84">
        <v>12496947.800000001</v>
      </c>
      <c r="I63" s="52">
        <f t="shared" si="0"/>
        <v>4.9999933689832687E-3</v>
      </c>
    </row>
    <row r="64" spans="3:9" s="30" customFormat="1" ht="28.5" x14ac:dyDescent="0.2">
      <c r="C64" s="80"/>
      <c r="D64" s="81">
        <v>44544</v>
      </c>
      <c r="E64" s="85"/>
      <c r="F64" s="83" t="s">
        <v>23</v>
      </c>
      <c r="G64" s="110">
        <v>22916821.559999999</v>
      </c>
      <c r="H64" s="84"/>
      <c r="I64" s="52">
        <f t="shared" si="0"/>
        <v>22916821.56499999</v>
      </c>
    </row>
    <row r="65" spans="3:9" s="30" customFormat="1" ht="28.5" x14ac:dyDescent="0.2">
      <c r="C65" s="80"/>
      <c r="D65" s="81">
        <v>44544</v>
      </c>
      <c r="E65" s="85" t="s">
        <v>131</v>
      </c>
      <c r="F65" s="83" t="s">
        <v>16</v>
      </c>
      <c r="G65" s="110"/>
      <c r="H65" s="84">
        <v>1233.03</v>
      </c>
      <c r="I65" s="52">
        <f t="shared" si="0"/>
        <v>22915588.534999989</v>
      </c>
    </row>
    <row r="66" spans="3:9" s="30" customFormat="1" ht="16.5" x14ac:dyDescent="0.2">
      <c r="C66" s="80"/>
      <c r="D66" s="81">
        <v>44544</v>
      </c>
      <c r="E66" s="85" t="s">
        <v>131</v>
      </c>
      <c r="F66" s="83" t="s">
        <v>132</v>
      </c>
      <c r="G66" s="110"/>
      <c r="H66" s="84">
        <v>27866.33</v>
      </c>
      <c r="I66" s="52">
        <f t="shared" si="0"/>
        <v>22887722.204999991</v>
      </c>
    </row>
    <row r="67" spans="3:9" s="30" customFormat="1" ht="28.5" x14ac:dyDescent="0.2">
      <c r="C67" s="80"/>
      <c r="D67" s="81">
        <v>44544</v>
      </c>
      <c r="E67" s="85" t="s">
        <v>133</v>
      </c>
      <c r="F67" s="83" t="s">
        <v>16</v>
      </c>
      <c r="G67" s="110"/>
      <c r="H67" s="84">
        <v>3396.84</v>
      </c>
      <c r="I67" s="52">
        <f t="shared" si="0"/>
        <v>22884325.364999991</v>
      </c>
    </row>
    <row r="68" spans="3:9" s="30" customFormat="1" ht="28.5" x14ac:dyDescent="0.2">
      <c r="C68" s="80"/>
      <c r="D68" s="81">
        <v>44544</v>
      </c>
      <c r="E68" s="85" t="s">
        <v>133</v>
      </c>
      <c r="F68" s="83" t="s">
        <v>65</v>
      </c>
      <c r="G68" s="110"/>
      <c r="H68" s="84">
        <v>71584.600000000006</v>
      </c>
      <c r="I68" s="52">
        <f t="shared" si="0"/>
        <v>22812740.764999989</v>
      </c>
    </row>
    <row r="69" spans="3:9" s="30" customFormat="1" ht="28.5" x14ac:dyDescent="0.2">
      <c r="C69" s="80"/>
      <c r="D69" s="81">
        <v>44544</v>
      </c>
      <c r="E69" s="85" t="s">
        <v>134</v>
      </c>
      <c r="F69" s="83" t="s">
        <v>16</v>
      </c>
      <c r="G69" s="108"/>
      <c r="H69" s="84">
        <v>8556.26</v>
      </c>
      <c r="I69" s="52">
        <f t="shared" si="0"/>
        <v>22804184.504999988</v>
      </c>
    </row>
    <row r="70" spans="3:9" s="30" customFormat="1" ht="28.5" x14ac:dyDescent="0.2">
      <c r="C70" s="80"/>
      <c r="D70" s="81">
        <v>44544</v>
      </c>
      <c r="E70" s="85" t="s">
        <v>134</v>
      </c>
      <c r="F70" s="83" t="s">
        <v>135</v>
      </c>
      <c r="G70" s="110"/>
      <c r="H70" s="84">
        <v>9240.7709999999988</v>
      </c>
      <c r="I70" s="52">
        <f t="shared" si="0"/>
        <v>22794943.733999986</v>
      </c>
    </row>
    <row r="71" spans="3:9" s="30" customFormat="1" ht="16.5" x14ac:dyDescent="0.2">
      <c r="C71" s="80"/>
      <c r="D71" s="81">
        <v>44544</v>
      </c>
      <c r="E71" s="85" t="s">
        <v>134</v>
      </c>
      <c r="F71" s="83" t="s">
        <v>136</v>
      </c>
      <c r="G71" s="110"/>
      <c r="H71" s="84">
        <v>184130.91</v>
      </c>
      <c r="I71" s="52">
        <f t="shared" si="0"/>
        <v>22610812.823999986</v>
      </c>
    </row>
    <row r="72" spans="3:9" s="30" customFormat="1" ht="28.5" x14ac:dyDescent="0.2">
      <c r="C72" s="80"/>
      <c r="D72" s="81">
        <v>44544</v>
      </c>
      <c r="E72" s="85" t="s">
        <v>137</v>
      </c>
      <c r="F72" s="83" t="s">
        <v>16</v>
      </c>
      <c r="G72" s="110"/>
      <c r="H72" s="84">
        <v>15034</v>
      </c>
      <c r="I72" s="52">
        <f t="shared" si="0"/>
        <v>22595778.823999986</v>
      </c>
    </row>
    <row r="73" spans="3:9" s="30" customFormat="1" ht="16.5" x14ac:dyDescent="0.2">
      <c r="C73" s="80"/>
      <c r="D73" s="81">
        <v>44544</v>
      </c>
      <c r="E73" s="85" t="s">
        <v>137</v>
      </c>
      <c r="F73" s="83" t="s">
        <v>119</v>
      </c>
      <c r="G73" s="110"/>
      <c r="H73" s="84">
        <v>285646</v>
      </c>
      <c r="I73" s="52">
        <f t="shared" si="0"/>
        <v>22310132.823999986</v>
      </c>
    </row>
    <row r="74" spans="3:9" s="30" customFormat="1" ht="28.5" x14ac:dyDescent="0.2">
      <c r="C74" s="80"/>
      <c r="D74" s="81">
        <v>44544</v>
      </c>
      <c r="E74" s="85" t="s">
        <v>138</v>
      </c>
      <c r="F74" s="83" t="s">
        <v>16</v>
      </c>
      <c r="G74" s="110"/>
      <c r="H74" s="84">
        <v>2925</v>
      </c>
      <c r="I74" s="52">
        <f t="shared" si="0"/>
        <v>22307207.823999986</v>
      </c>
    </row>
    <row r="75" spans="3:9" s="30" customFormat="1" ht="28.5" x14ac:dyDescent="0.2">
      <c r="C75" s="80"/>
      <c r="D75" s="81">
        <v>44544</v>
      </c>
      <c r="E75" s="85" t="s">
        <v>138</v>
      </c>
      <c r="F75" s="83" t="s">
        <v>139</v>
      </c>
      <c r="G75" s="110"/>
      <c r="H75" s="84">
        <v>55575</v>
      </c>
      <c r="I75" s="52">
        <f t="shared" si="0"/>
        <v>22251632.823999986</v>
      </c>
    </row>
    <row r="76" spans="3:9" s="30" customFormat="1" ht="28.5" x14ac:dyDescent="0.2">
      <c r="C76" s="80"/>
      <c r="D76" s="81">
        <v>44544</v>
      </c>
      <c r="E76" s="85" t="s">
        <v>140</v>
      </c>
      <c r="F76" s="83" t="s">
        <v>16</v>
      </c>
      <c r="G76" s="110"/>
      <c r="H76" s="84">
        <v>11561.1</v>
      </c>
      <c r="I76" s="52">
        <f t="shared" si="0"/>
        <v>22240071.723999985</v>
      </c>
    </row>
    <row r="77" spans="3:9" s="30" customFormat="1" ht="28.5" x14ac:dyDescent="0.2">
      <c r="C77" s="80"/>
      <c r="D77" s="81">
        <v>44544</v>
      </c>
      <c r="E77" s="85" t="s">
        <v>140</v>
      </c>
      <c r="F77" s="83" t="s">
        <v>135</v>
      </c>
      <c r="G77" s="110"/>
      <c r="H77" s="84">
        <v>12485.98</v>
      </c>
      <c r="I77" s="52">
        <f t="shared" si="0"/>
        <v>22227585.743999984</v>
      </c>
    </row>
    <row r="78" spans="3:9" s="30" customFormat="1" ht="16.5" x14ac:dyDescent="0.2">
      <c r="C78" s="80"/>
      <c r="D78" s="81">
        <v>44544</v>
      </c>
      <c r="E78" s="85" t="s">
        <v>140</v>
      </c>
      <c r="F78" s="83" t="s">
        <v>141</v>
      </c>
      <c r="G78" s="110"/>
      <c r="H78" s="84">
        <v>248794.82</v>
      </c>
      <c r="I78" s="52">
        <f t="shared" si="0"/>
        <v>21978790.923999984</v>
      </c>
    </row>
    <row r="79" spans="3:9" s="30" customFormat="1" ht="28.5" x14ac:dyDescent="0.2">
      <c r="C79" s="80"/>
      <c r="D79" s="81">
        <v>44544</v>
      </c>
      <c r="E79" s="85" t="s">
        <v>142</v>
      </c>
      <c r="F79" s="83" t="s">
        <v>16</v>
      </c>
      <c r="G79" s="110"/>
      <c r="H79" s="84">
        <v>352114.68</v>
      </c>
      <c r="I79" s="52">
        <f t="shared" si="0"/>
        <v>21626676.243999984</v>
      </c>
    </row>
    <row r="80" spans="3:9" s="30" customFormat="1" ht="16.5" x14ac:dyDescent="0.2">
      <c r="C80" s="80"/>
      <c r="D80" s="81">
        <v>44544</v>
      </c>
      <c r="E80" s="85" t="s">
        <v>142</v>
      </c>
      <c r="F80" s="83" t="s">
        <v>143</v>
      </c>
      <c r="G80" s="110"/>
      <c r="H80" s="84">
        <v>6690178.9199999999</v>
      </c>
      <c r="I80" s="52">
        <f t="shared" si="0"/>
        <v>14936497.323999984</v>
      </c>
    </row>
    <row r="81" spans="3:9" s="30" customFormat="1" ht="28.5" x14ac:dyDescent="0.2">
      <c r="C81" s="80"/>
      <c r="D81" s="81">
        <v>44544</v>
      </c>
      <c r="E81" s="85" t="s">
        <v>144</v>
      </c>
      <c r="F81" s="83" t="s">
        <v>16</v>
      </c>
      <c r="G81" s="110"/>
      <c r="H81" s="84">
        <v>53954</v>
      </c>
      <c r="I81" s="52">
        <f t="shared" si="0"/>
        <v>14882543.323999984</v>
      </c>
    </row>
    <row r="82" spans="3:9" s="30" customFormat="1" ht="16.5" x14ac:dyDescent="0.2">
      <c r="C82" s="80"/>
      <c r="D82" s="81">
        <v>44544</v>
      </c>
      <c r="E82" s="85" t="s">
        <v>144</v>
      </c>
      <c r="F82" s="83" t="s">
        <v>143</v>
      </c>
      <c r="G82" s="110"/>
      <c r="H82" s="84">
        <v>1025126</v>
      </c>
      <c r="I82" s="52">
        <f t="shared" si="0"/>
        <v>13857417.323999984</v>
      </c>
    </row>
    <row r="83" spans="3:9" s="30" customFormat="1" ht="28.5" x14ac:dyDescent="0.2">
      <c r="C83" s="80"/>
      <c r="D83" s="81">
        <v>44544</v>
      </c>
      <c r="E83" s="85" t="s">
        <v>145</v>
      </c>
      <c r="F83" s="83" t="s">
        <v>16</v>
      </c>
      <c r="G83" s="110"/>
      <c r="H83" s="84">
        <v>7395.03</v>
      </c>
      <c r="I83" s="52">
        <f t="shared" ref="I83:I131" si="1">I82+G83-H83</f>
        <v>13850022.293999985</v>
      </c>
    </row>
    <row r="84" spans="3:9" s="30" customFormat="1" ht="16.5" x14ac:dyDescent="0.2">
      <c r="C84" s="80"/>
      <c r="D84" s="81">
        <v>44544</v>
      </c>
      <c r="E84" s="85" t="s">
        <v>145</v>
      </c>
      <c r="F84" s="83" t="s">
        <v>146</v>
      </c>
      <c r="G84" s="110"/>
      <c r="H84" s="84">
        <v>167127.75</v>
      </c>
      <c r="I84" s="52">
        <f t="shared" si="1"/>
        <v>13682894.543999985</v>
      </c>
    </row>
    <row r="85" spans="3:9" s="30" customFormat="1" ht="28.5" x14ac:dyDescent="0.2">
      <c r="C85" s="80"/>
      <c r="D85" s="81">
        <v>44544</v>
      </c>
      <c r="E85" s="85" t="s">
        <v>147</v>
      </c>
      <c r="F85" s="83" t="s">
        <v>16</v>
      </c>
      <c r="G85" s="110"/>
      <c r="H85" s="84">
        <v>3103.8</v>
      </c>
      <c r="I85" s="52">
        <f t="shared" si="1"/>
        <v>13679790.743999984</v>
      </c>
    </row>
    <row r="86" spans="3:9" s="30" customFormat="1" ht="16.5" x14ac:dyDescent="0.2">
      <c r="C86" s="80"/>
      <c r="D86" s="81">
        <v>44544</v>
      </c>
      <c r="E86" s="85" t="s">
        <v>147</v>
      </c>
      <c r="F86" s="83" t="s">
        <v>106</v>
      </c>
      <c r="G86" s="110"/>
      <c r="H86" s="84">
        <v>66652.81</v>
      </c>
      <c r="I86" s="52">
        <f t="shared" si="1"/>
        <v>13613137.933999984</v>
      </c>
    </row>
    <row r="87" spans="3:9" s="30" customFormat="1" ht="28.5" x14ac:dyDescent="0.2">
      <c r="C87" s="80"/>
      <c r="D87" s="81">
        <v>44544</v>
      </c>
      <c r="E87" s="85" t="s">
        <v>148</v>
      </c>
      <c r="F87" s="83" t="s">
        <v>16</v>
      </c>
      <c r="G87" s="110"/>
      <c r="H87" s="84">
        <v>15222.13</v>
      </c>
      <c r="I87" s="52">
        <f t="shared" si="1"/>
        <v>13597915.803999983</v>
      </c>
    </row>
    <row r="88" spans="3:9" s="30" customFormat="1" ht="16.5" x14ac:dyDescent="0.2">
      <c r="C88" s="80"/>
      <c r="D88" s="81">
        <v>44544</v>
      </c>
      <c r="E88" s="85" t="s">
        <v>148</v>
      </c>
      <c r="F88" s="83" t="s">
        <v>149</v>
      </c>
      <c r="G88" s="110"/>
      <c r="H88" s="84">
        <v>289220.49</v>
      </c>
      <c r="I88" s="52">
        <f t="shared" si="1"/>
        <v>13308695.313999983</v>
      </c>
    </row>
    <row r="89" spans="3:9" s="30" customFormat="1" ht="28.5" x14ac:dyDescent="0.2">
      <c r="C89" s="80"/>
      <c r="D89" s="81">
        <v>44545</v>
      </c>
      <c r="E89" s="85"/>
      <c r="F89" s="83" t="s">
        <v>23</v>
      </c>
      <c r="G89" s="110">
        <v>1481646.62</v>
      </c>
      <c r="H89" s="84"/>
      <c r="I89" s="52">
        <f t="shared" si="1"/>
        <v>14790341.933999982</v>
      </c>
    </row>
    <row r="90" spans="3:9" s="30" customFormat="1" ht="28.5" x14ac:dyDescent="0.2">
      <c r="C90" s="80"/>
      <c r="D90" s="81">
        <v>44545</v>
      </c>
      <c r="E90" s="85" t="s">
        <v>150</v>
      </c>
      <c r="F90" s="83" t="s">
        <v>16</v>
      </c>
      <c r="G90" s="110"/>
      <c r="H90" s="84">
        <v>4698</v>
      </c>
      <c r="I90" s="52">
        <f t="shared" si="1"/>
        <v>14785643.933999982</v>
      </c>
    </row>
    <row r="91" spans="3:9" s="30" customFormat="1" ht="16.5" x14ac:dyDescent="0.2">
      <c r="C91" s="80"/>
      <c r="D91" s="81">
        <v>44545</v>
      </c>
      <c r="E91" s="85" t="s">
        <v>150</v>
      </c>
      <c r="F91" s="83" t="s">
        <v>151</v>
      </c>
      <c r="G91" s="110"/>
      <c r="H91" s="84">
        <v>89262</v>
      </c>
      <c r="I91" s="52">
        <f t="shared" si="1"/>
        <v>14696381.933999982</v>
      </c>
    </row>
    <row r="92" spans="3:9" s="30" customFormat="1" ht="28.5" x14ac:dyDescent="0.2">
      <c r="C92" s="80"/>
      <c r="D92" s="81">
        <v>44545</v>
      </c>
      <c r="E92" s="85" t="s">
        <v>152</v>
      </c>
      <c r="F92" s="83" t="s">
        <v>16</v>
      </c>
      <c r="G92" s="110"/>
      <c r="H92" s="84">
        <v>16800</v>
      </c>
      <c r="I92" s="52">
        <f t="shared" si="1"/>
        <v>14679581.933999982</v>
      </c>
    </row>
    <row r="93" spans="3:9" s="30" customFormat="1" ht="28.5" x14ac:dyDescent="0.2">
      <c r="C93" s="80"/>
      <c r="D93" s="81">
        <v>44545</v>
      </c>
      <c r="E93" s="85" t="s">
        <v>152</v>
      </c>
      <c r="F93" s="83" t="s">
        <v>135</v>
      </c>
      <c r="G93" s="110"/>
      <c r="H93" s="84">
        <v>18144</v>
      </c>
      <c r="I93" s="52">
        <f t="shared" si="1"/>
        <v>14661437.933999982</v>
      </c>
    </row>
    <row r="94" spans="3:9" s="30" customFormat="1" ht="16.5" x14ac:dyDescent="0.2">
      <c r="C94" s="80"/>
      <c r="D94" s="81">
        <v>44545</v>
      </c>
      <c r="E94" s="85" t="s">
        <v>152</v>
      </c>
      <c r="F94" s="83" t="s">
        <v>153</v>
      </c>
      <c r="G94" s="110"/>
      <c r="H94" s="84">
        <v>361536</v>
      </c>
      <c r="I94" s="52">
        <f t="shared" si="1"/>
        <v>14299901.933999982</v>
      </c>
    </row>
    <row r="95" spans="3:9" s="30" customFormat="1" ht="28.5" x14ac:dyDescent="0.2">
      <c r="C95" s="80"/>
      <c r="D95" s="81">
        <v>44545</v>
      </c>
      <c r="E95" s="85" t="s">
        <v>154</v>
      </c>
      <c r="F95" s="83" t="s">
        <v>16</v>
      </c>
      <c r="G95" s="110"/>
      <c r="H95" s="84">
        <v>286202.5</v>
      </c>
      <c r="I95" s="52">
        <f t="shared" si="1"/>
        <v>14013699.433999982</v>
      </c>
    </row>
    <row r="96" spans="3:9" s="30" customFormat="1" ht="16.5" x14ac:dyDescent="0.2">
      <c r="C96" s="80"/>
      <c r="D96" s="81">
        <v>44545</v>
      </c>
      <c r="E96" s="85" t="s">
        <v>154</v>
      </c>
      <c r="F96" s="83" t="s">
        <v>37</v>
      </c>
      <c r="G96" s="110"/>
      <c r="H96" s="84">
        <v>5437847.5</v>
      </c>
      <c r="I96" s="52">
        <f t="shared" si="1"/>
        <v>8575851.9339999817</v>
      </c>
    </row>
    <row r="97" spans="3:9" s="30" customFormat="1" ht="28.5" x14ac:dyDescent="0.2">
      <c r="C97" s="80"/>
      <c r="D97" s="81">
        <v>44546</v>
      </c>
      <c r="E97" s="85"/>
      <c r="F97" s="83" t="s">
        <v>23</v>
      </c>
      <c r="G97" s="110">
        <v>5606263.8499999996</v>
      </c>
      <c r="H97" s="84"/>
      <c r="I97" s="52">
        <f t="shared" si="1"/>
        <v>14182115.783999981</v>
      </c>
    </row>
    <row r="98" spans="3:9" s="30" customFormat="1" ht="28.5" x14ac:dyDescent="0.2">
      <c r="C98" s="80"/>
      <c r="D98" s="81">
        <v>44546</v>
      </c>
      <c r="E98" s="85" t="s">
        <v>155</v>
      </c>
      <c r="F98" s="83" t="s">
        <v>16</v>
      </c>
      <c r="G98" s="110"/>
      <c r="H98" s="84">
        <v>30399.74</v>
      </c>
      <c r="I98" s="52">
        <f t="shared" si="1"/>
        <v>14151716.043999981</v>
      </c>
    </row>
    <row r="99" spans="3:9" s="30" customFormat="1" ht="28.5" x14ac:dyDescent="0.2">
      <c r="C99" s="80"/>
      <c r="D99" s="81">
        <v>44546</v>
      </c>
      <c r="E99" s="85" t="s">
        <v>155</v>
      </c>
      <c r="F99" s="83" t="s">
        <v>156</v>
      </c>
      <c r="G99" s="110"/>
      <c r="H99" s="84">
        <v>639395.19999999995</v>
      </c>
      <c r="I99" s="52">
        <f t="shared" si="1"/>
        <v>13512320.843999982</v>
      </c>
    </row>
    <row r="100" spans="3:9" s="30" customFormat="1" ht="28.5" x14ac:dyDescent="0.2">
      <c r="C100" s="80"/>
      <c r="D100" s="81">
        <v>44547</v>
      </c>
      <c r="E100" s="85" t="s">
        <v>155</v>
      </c>
      <c r="F100" s="83" t="s">
        <v>16</v>
      </c>
      <c r="G100" s="110"/>
      <c r="H100" s="84">
        <v>4064.09</v>
      </c>
      <c r="I100" s="52">
        <f t="shared" si="1"/>
        <v>13508256.753999982</v>
      </c>
    </row>
    <row r="101" spans="3:9" s="30" customFormat="1" ht="16.5" x14ac:dyDescent="0.2">
      <c r="C101" s="80"/>
      <c r="D101" s="81">
        <v>44547</v>
      </c>
      <c r="E101" s="85" t="s">
        <v>155</v>
      </c>
      <c r="F101" s="83" t="s">
        <v>61</v>
      </c>
      <c r="G101" s="110"/>
      <c r="H101" s="84">
        <v>82718.47</v>
      </c>
      <c r="I101" s="52">
        <f t="shared" si="1"/>
        <v>13425538.283999981</v>
      </c>
    </row>
    <row r="102" spans="3:9" s="30" customFormat="1" ht="28.5" x14ac:dyDescent="0.2">
      <c r="C102" s="80"/>
      <c r="D102" s="81">
        <v>44547</v>
      </c>
      <c r="E102" s="85" t="s">
        <v>157</v>
      </c>
      <c r="F102" s="83" t="s">
        <v>16</v>
      </c>
      <c r="G102" s="110"/>
      <c r="H102" s="84">
        <v>386766.4</v>
      </c>
      <c r="I102" s="52">
        <f t="shared" si="1"/>
        <v>13038771.883999981</v>
      </c>
    </row>
    <row r="103" spans="3:9" s="30" customFormat="1" ht="42.75" x14ac:dyDescent="0.2">
      <c r="C103" s="80"/>
      <c r="D103" s="81">
        <v>44547</v>
      </c>
      <c r="E103" s="85" t="s">
        <v>157</v>
      </c>
      <c r="F103" s="83" t="s">
        <v>158</v>
      </c>
      <c r="G103" s="110"/>
      <c r="H103" s="84">
        <v>3480898.17</v>
      </c>
      <c r="I103" s="52">
        <f t="shared" si="1"/>
        <v>9557873.7139999811</v>
      </c>
    </row>
    <row r="104" spans="3:9" s="30" customFormat="1" ht="28.5" x14ac:dyDescent="0.2">
      <c r="C104" s="80"/>
      <c r="D104" s="81">
        <v>44547</v>
      </c>
      <c r="E104" s="85"/>
      <c r="F104" s="83" t="s">
        <v>23</v>
      </c>
      <c r="G104" s="110">
        <v>1482995.22</v>
      </c>
      <c r="H104" s="84"/>
      <c r="I104" s="52">
        <f t="shared" si="1"/>
        <v>11040868.933999982</v>
      </c>
    </row>
    <row r="105" spans="3:9" s="30" customFormat="1" ht="28.5" x14ac:dyDescent="0.2">
      <c r="C105" s="80"/>
      <c r="D105" s="81">
        <v>44548</v>
      </c>
      <c r="E105" s="85" t="s">
        <v>159</v>
      </c>
      <c r="F105" s="83" t="s">
        <v>16</v>
      </c>
      <c r="G105" s="110"/>
      <c r="H105" s="84">
        <v>4906.2</v>
      </c>
      <c r="I105" s="52">
        <f t="shared" si="1"/>
        <v>11035962.733999982</v>
      </c>
    </row>
    <row r="106" spans="3:9" s="30" customFormat="1" ht="16.5" x14ac:dyDescent="0.2">
      <c r="C106" s="80"/>
      <c r="D106" s="81">
        <v>44548</v>
      </c>
      <c r="E106" s="85" t="s">
        <v>159</v>
      </c>
      <c r="F106" s="83" t="s">
        <v>160</v>
      </c>
      <c r="G106" s="110"/>
      <c r="H106" s="84">
        <v>93217.8</v>
      </c>
      <c r="I106" s="52">
        <f t="shared" si="1"/>
        <v>10942744.933999982</v>
      </c>
    </row>
    <row r="107" spans="3:9" s="30" customFormat="1" ht="42.75" x14ac:dyDescent="0.2">
      <c r="C107" s="80"/>
      <c r="D107" s="81">
        <v>44548</v>
      </c>
      <c r="E107" s="85" t="s">
        <v>161</v>
      </c>
      <c r="F107" s="83" t="s">
        <v>162</v>
      </c>
      <c r="G107" s="110"/>
      <c r="H107" s="84">
        <v>1657629.32</v>
      </c>
      <c r="I107" s="52">
        <f t="shared" si="1"/>
        <v>9285115.6139999814</v>
      </c>
    </row>
    <row r="108" spans="3:9" s="30" customFormat="1" ht="57" x14ac:dyDescent="0.2">
      <c r="C108" s="80"/>
      <c r="D108" s="81">
        <v>44548</v>
      </c>
      <c r="E108" s="85" t="s">
        <v>163</v>
      </c>
      <c r="F108" s="83" t="s">
        <v>164</v>
      </c>
      <c r="G108" s="110"/>
      <c r="H108" s="84">
        <v>180000</v>
      </c>
      <c r="I108" s="52">
        <f t="shared" si="1"/>
        <v>9105115.6139999814</v>
      </c>
    </row>
    <row r="109" spans="3:9" s="30" customFormat="1" ht="28.5" x14ac:dyDescent="0.2">
      <c r="C109" s="80"/>
      <c r="D109" s="81">
        <v>44548</v>
      </c>
      <c r="E109" s="85" t="s">
        <v>165</v>
      </c>
      <c r="F109" s="83" t="s">
        <v>16</v>
      </c>
      <c r="G109" s="110"/>
      <c r="H109" s="84">
        <v>3985.5</v>
      </c>
      <c r="I109" s="52">
        <f t="shared" si="1"/>
        <v>9101130.1139999814</v>
      </c>
    </row>
    <row r="110" spans="3:9" s="30" customFormat="1" ht="28.5" x14ac:dyDescent="0.2">
      <c r="C110" s="80"/>
      <c r="D110" s="81">
        <v>44548</v>
      </c>
      <c r="E110" s="85" t="s">
        <v>165</v>
      </c>
      <c r="F110" s="83" t="s">
        <v>65</v>
      </c>
      <c r="G110" s="110"/>
      <c r="H110" s="84">
        <v>90072.3</v>
      </c>
      <c r="I110" s="52">
        <f t="shared" si="1"/>
        <v>9011057.8139999807</v>
      </c>
    </row>
    <row r="111" spans="3:9" s="30" customFormat="1" ht="28.5" x14ac:dyDescent="0.2">
      <c r="C111" s="80"/>
      <c r="D111" s="81">
        <v>44550</v>
      </c>
      <c r="E111" s="85"/>
      <c r="F111" s="83" t="s">
        <v>23</v>
      </c>
      <c r="G111" s="110">
        <v>94057.8</v>
      </c>
      <c r="H111" s="84"/>
      <c r="I111" s="52">
        <f t="shared" si="1"/>
        <v>9105115.6139999814</v>
      </c>
    </row>
    <row r="112" spans="3:9" s="30" customFormat="1" ht="28.5" x14ac:dyDescent="0.2">
      <c r="C112" s="80"/>
      <c r="D112" s="81">
        <v>44550</v>
      </c>
      <c r="E112" s="85" t="s">
        <v>166</v>
      </c>
      <c r="F112" s="83" t="s">
        <v>16</v>
      </c>
      <c r="G112" s="110"/>
      <c r="H112" s="84">
        <v>427.5</v>
      </c>
      <c r="I112" s="52">
        <f t="shared" si="1"/>
        <v>9104688.1139999814</v>
      </c>
    </row>
    <row r="113" spans="3:9" s="30" customFormat="1" ht="28.5" x14ac:dyDescent="0.2">
      <c r="C113" s="80"/>
      <c r="D113" s="81">
        <v>44550</v>
      </c>
      <c r="E113" s="85" t="s">
        <v>166</v>
      </c>
      <c r="F113" s="83" t="s">
        <v>167</v>
      </c>
      <c r="G113" s="110"/>
      <c r="H113" s="84">
        <v>9661.5</v>
      </c>
      <c r="I113" s="52">
        <f t="shared" si="1"/>
        <v>9095026.6139999814</v>
      </c>
    </row>
    <row r="114" spans="3:9" s="30" customFormat="1" ht="28.5" x14ac:dyDescent="0.2">
      <c r="C114" s="80"/>
      <c r="D114" s="81">
        <v>44550</v>
      </c>
      <c r="E114" s="85" t="s">
        <v>168</v>
      </c>
      <c r="F114" s="83" t="s">
        <v>16</v>
      </c>
      <c r="G114" s="110"/>
      <c r="H114" s="84">
        <v>44152.54</v>
      </c>
      <c r="I114" s="52">
        <f t="shared" si="1"/>
        <v>9050874.0739999823</v>
      </c>
    </row>
    <row r="115" spans="3:9" s="30" customFormat="1" ht="28.5" x14ac:dyDescent="0.2">
      <c r="C115" s="80"/>
      <c r="D115" s="81">
        <v>44550</v>
      </c>
      <c r="E115" s="85" t="s">
        <v>168</v>
      </c>
      <c r="F115" s="83" t="s">
        <v>135</v>
      </c>
      <c r="G115" s="110"/>
      <c r="H115" s="84">
        <v>47684.748</v>
      </c>
      <c r="I115" s="52">
        <f t="shared" si="1"/>
        <v>9003189.3259999827</v>
      </c>
    </row>
    <row r="116" spans="3:9" s="30" customFormat="1" ht="16.5" x14ac:dyDescent="0.2">
      <c r="C116" s="80"/>
      <c r="D116" s="81">
        <v>44550</v>
      </c>
      <c r="E116" s="85" t="s">
        <v>168</v>
      </c>
      <c r="F116" s="83" t="s">
        <v>169</v>
      </c>
      <c r="G116" s="110"/>
      <c r="H116" s="84">
        <v>950162.71</v>
      </c>
      <c r="I116" s="52">
        <f t="shared" si="1"/>
        <v>8053026.6159999827</v>
      </c>
    </row>
    <row r="117" spans="3:9" s="30" customFormat="1" ht="28.5" x14ac:dyDescent="0.2">
      <c r="C117" s="80"/>
      <c r="D117" s="81">
        <v>44550</v>
      </c>
      <c r="E117" s="106" t="s">
        <v>174</v>
      </c>
      <c r="F117" s="51" t="s">
        <v>16</v>
      </c>
      <c r="G117" s="110"/>
      <c r="H117" s="84">
        <v>83023.360000000001</v>
      </c>
      <c r="I117" s="52">
        <f t="shared" si="1"/>
        <v>7970003.2559999824</v>
      </c>
    </row>
    <row r="118" spans="3:9" s="30" customFormat="1" ht="28.5" x14ac:dyDescent="0.2">
      <c r="C118" s="80"/>
      <c r="D118" s="81">
        <v>44550</v>
      </c>
      <c r="E118" s="106" t="s">
        <v>174</v>
      </c>
      <c r="F118" s="51" t="s">
        <v>135</v>
      </c>
      <c r="G118" s="110"/>
      <c r="H118" s="84">
        <v>89665.24</v>
      </c>
      <c r="I118" s="52">
        <f t="shared" si="1"/>
        <v>7880338.0159999821</v>
      </c>
    </row>
    <row r="119" spans="3:9" s="30" customFormat="1" ht="28.5" x14ac:dyDescent="0.2">
      <c r="C119" s="80"/>
      <c r="D119" s="81">
        <v>44550</v>
      </c>
      <c r="E119" s="106" t="s">
        <v>174</v>
      </c>
      <c r="F119" s="51" t="s">
        <v>175</v>
      </c>
      <c r="G119" s="110"/>
      <c r="H119" s="84">
        <v>1786662.83</v>
      </c>
      <c r="I119" s="52">
        <f t="shared" si="1"/>
        <v>6093675.1859999821</v>
      </c>
    </row>
    <row r="120" spans="3:9" s="30" customFormat="1" ht="28.5" x14ac:dyDescent="0.2">
      <c r="C120" s="80"/>
      <c r="D120" s="81">
        <v>44551</v>
      </c>
      <c r="E120" s="106" t="s">
        <v>170</v>
      </c>
      <c r="F120" s="51" t="s">
        <v>16</v>
      </c>
      <c r="G120" s="110"/>
      <c r="H120" s="84">
        <v>1243.75</v>
      </c>
      <c r="I120" s="52">
        <f t="shared" si="1"/>
        <v>6092431.4359999821</v>
      </c>
    </row>
    <row r="121" spans="3:9" s="30" customFormat="1" ht="16.5" x14ac:dyDescent="0.2">
      <c r="C121" s="80"/>
      <c r="D121" s="81">
        <v>44551</v>
      </c>
      <c r="E121" s="106" t="s">
        <v>170</v>
      </c>
      <c r="F121" s="51" t="s">
        <v>171</v>
      </c>
      <c r="G121" s="110"/>
      <c r="H121" s="84">
        <v>28108.75</v>
      </c>
      <c r="I121" s="52">
        <f t="shared" si="1"/>
        <v>6064322.6859999821</v>
      </c>
    </row>
    <row r="122" spans="3:9" s="30" customFormat="1" ht="54" customHeight="1" x14ac:dyDescent="0.2">
      <c r="C122" s="80"/>
      <c r="D122" s="81">
        <v>44551</v>
      </c>
      <c r="E122" s="106" t="s">
        <v>172</v>
      </c>
      <c r="F122" s="51" t="s">
        <v>173</v>
      </c>
      <c r="G122" s="110"/>
      <c r="H122" s="84">
        <v>152284.26</v>
      </c>
      <c r="I122" s="52">
        <f t="shared" si="1"/>
        <v>5912038.4259999823</v>
      </c>
    </row>
    <row r="123" spans="3:9" s="30" customFormat="1" ht="28.5" x14ac:dyDescent="0.2">
      <c r="C123" s="80"/>
      <c r="D123" s="81">
        <v>44552</v>
      </c>
      <c r="E123" s="106"/>
      <c r="F123" s="51" t="s">
        <v>23</v>
      </c>
      <c r="G123" s="110">
        <v>10023842.83</v>
      </c>
      <c r="H123" s="84"/>
      <c r="I123" s="52">
        <f t="shared" si="1"/>
        <v>15935881.255999982</v>
      </c>
    </row>
    <row r="124" spans="3:9" s="30" customFormat="1" ht="28.5" x14ac:dyDescent="0.2">
      <c r="C124" s="80"/>
      <c r="D124" s="81">
        <v>44552</v>
      </c>
      <c r="E124" s="106"/>
      <c r="F124" s="51" t="s">
        <v>23</v>
      </c>
      <c r="G124" s="110">
        <v>8416892.3000000007</v>
      </c>
      <c r="H124" s="84"/>
      <c r="I124" s="52">
        <f t="shared" si="1"/>
        <v>24352773.555999983</v>
      </c>
    </row>
    <row r="125" spans="3:9" s="30" customFormat="1" ht="28.5" x14ac:dyDescent="0.2">
      <c r="C125" s="80"/>
      <c r="D125" s="81">
        <v>44552</v>
      </c>
      <c r="E125" s="106" t="s">
        <v>176</v>
      </c>
      <c r="F125" s="51" t="s">
        <v>16</v>
      </c>
      <c r="G125" s="110"/>
      <c r="H125" s="84">
        <v>17096.150000000001</v>
      </c>
      <c r="I125" s="52">
        <f t="shared" si="1"/>
        <v>24335677.405999985</v>
      </c>
    </row>
    <row r="126" spans="3:9" s="30" customFormat="1" ht="16.5" x14ac:dyDescent="0.2">
      <c r="C126" s="80"/>
      <c r="D126" s="81">
        <v>44552</v>
      </c>
      <c r="E126" s="106" t="s">
        <v>176</v>
      </c>
      <c r="F126" s="51" t="s">
        <v>177</v>
      </c>
      <c r="G126" s="110"/>
      <c r="H126" s="84">
        <v>2427924.63</v>
      </c>
      <c r="I126" s="52">
        <f t="shared" si="1"/>
        <v>21907752.775999986</v>
      </c>
    </row>
    <row r="127" spans="3:9" s="30" customFormat="1" ht="28.5" x14ac:dyDescent="0.2">
      <c r="C127" s="80"/>
      <c r="D127" s="81">
        <v>44552</v>
      </c>
      <c r="E127" s="106" t="s">
        <v>178</v>
      </c>
      <c r="F127" s="51" t="s">
        <v>16</v>
      </c>
      <c r="G127" s="110"/>
      <c r="H127" s="84">
        <v>18276.86</v>
      </c>
      <c r="I127" s="52">
        <f t="shared" si="1"/>
        <v>21889475.915999986</v>
      </c>
    </row>
    <row r="128" spans="3:9" s="30" customFormat="1" ht="16.5" x14ac:dyDescent="0.2">
      <c r="C128" s="80"/>
      <c r="D128" s="81">
        <v>44552</v>
      </c>
      <c r="E128" s="106" t="s">
        <v>178</v>
      </c>
      <c r="F128" s="51" t="s">
        <v>179</v>
      </c>
      <c r="G128" s="110"/>
      <c r="H128" s="84">
        <v>413057.06</v>
      </c>
      <c r="I128" s="52">
        <f t="shared" si="1"/>
        <v>21476418.855999988</v>
      </c>
    </row>
    <row r="129" spans="3:9" s="30" customFormat="1" ht="28.5" x14ac:dyDescent="0.2">
      <c r="C129" s="80"/>
      <c r="D129" s="81">
        <v>44552</v>
      </c>
      <c r="E129" s="106" t="s">
        <v>180</v>
      </c>
      <c r="F129" s="51" t="s">
        <v>181</v>
      </c>
      <c r="G129" s="110"/>
      <c r="H129" s="84">
        <v>116463.97</v>
      </c>
      <c r="I129" s="52">
        <f t="shared" si="1"/>
        <v>21359954.885999989</v>
      </c>
    </row>
    <row r="130" spans="3:9" s="30" customFormat="1" ht="28.5" x14ac:dyDescent="0.2">
      <c r="C130" s="80"/>
      <c r="D130" s="81">
        <v>44552</v>
      </c>
      <c r="E130" s="106" t="s">
        <v>182</v>
      </c>
      <c r="F130" s="51" t="s">
        <v>16</v>
      </c>
      <c r="G130" s="110"/>
      <c r="H130" s="84">
        <v>406398.68</v>
      </c>
      <c r="I130" s="52">
        <f t="shared" si="1"/>
        <v>20953556.205999989</v>
      </c>
    </row>
    <row r="131" spans="3:9" s="30" customFormat="1" ht="42.75" x14ac:dyDescent="0.2">
      <c r="C131" s="80"/>
      <c r="D131" s="81">
        <v>44552</v>
      </c>
      <c r="E131" s="106" t="s">
        <v>182</v>
      </c>
      <c r="F131" s="51" t="s">
        <v>183</v>
      </c>
      <c r="G131" s="110"/>
      <c r="H131" s="84">
        <v>15413018.6</v>
      </c>
      <c r="I131" s="52">
        <f t="shared" si="1"/>
        <v>5540537.6059999894</v>
      </c>
    </row>
    <row r="132" spans="3:9" s="30" customFormat="1" ht="28.5" x14ac:dyDescent="0.2">
      <c r="C132" s="80"/>
      <c r="D132" s="81">
        <v>44552</v>
      </c>
      <c r="E132" s="106"/>
      <c r="F132" s="51" t="s">
        <v>23</v>
      </c>
      <c r="G132" s="110">
        <v>10395343.65</v>
      </c>
      <c r="H132" s="84"/>
      <c r="I132" s="52">
        <f>I131+G132-H132</f>
        <v>15935881.25599999</v>
      </c>
    </row>
    <row r="133" spans="3:9" s="30" customFormat="1" ht="28.5" x14ac:dyDescent="0.2">
      <c r="C133" s="80"/>
      <c r="D133" s="81">
        <v>44552</v>
      </c>
      <c r="E133" s="106" t="s">
        <v>184</v>
      </c>
      <c r="F133" s="51" t="s">
        <v>16</v>
      </c>
      <c r="G133" s="110"/>
      <c r="H133" s="84">
        <v>2750</v>
      </c>
      <c r="I133" s="52">
        <f>I132+G133-H133</f>
        <v>15933131.25599999</v>
      </c>
    </row>
    <row r="134" spans="3:9" s="30" customFormat="1" ht="16.5" x14ac:dyDescent="0.2">
      <c r="C134" s="80"/>
      <c r="D134" s="81">
        <v>44552</v>
      </c>
      <c r="E134" s="106" t="s">
        <v>184</v>
      </c>
      <c r="F134" s="51" t="s">
        <v>185</v>
      </c>
      <c r="G134" s="110"/>
      <c r="H134" s="84">
        <v>62150</v>
      </c>
      <c r="I134" s="52">
        <f>I133+G134-H134</f>
        <v>15870981.25599999</v>
      </c>
    </row>
    <row r="135" spans="3:9" s="30" customFormat="1" ht="28.5" x14ac:dyDescent="0.2">
      <c r="C135" s="80"/>
      <c r="D135" s="81">
        <v>44552</v>
      </c>
      <c r="E135" s="106" t="s">
        <v>186</v>
      </c>
      <c r="F135" s="51" t="s">
        <v>16</v>
      </c>
      <c r="G135" s="110"/>
      <c r="H135" s="84">
        <v>17648.3</v>
      </c>
      <c r="I135" s="52">
        <f t="shared" ref="I135:I146" si="2">I134+G135-H135</f>
        <v>15853332.955999989</v>
      </c>
    </row>
    <row r="136" spans="3:9" s="30" customFormat="1" ht="28.5" x14ac:dyDescent="0.2">
      <c r="C136" s="80"/>
      <c r="D136" s="81">
        <v>44552</v>
      </c>
      <c r="E136" s="106" t="s">
        <v>186</v>
      </c>
      <c r="F136" s="51" t="s">
        <v>135</v>
      </c>
      <c r="G136" s="110"/>
      <c r="H136" s="84">
        <v>19060.169999999998</v>
      </c>
      <c r="I136" s="52">
        <f t="shared" si="2"/>
        <v>15834272.785999989</v>
      </c>
    </row>
    <row r="137" spans="3:9" s="30" customFormat="1" ht="16.5" x14ac:dyDescent="0.2">
      <c r="C137" s="80"/>
      <c r="D137" s="81">
        <v>44552</v>
      </c>
      <c r="E137" s="106" t="s">
        <v>186</v>
      </c>
      <c r="F137" s="51" t="s">
        <v>169</v>
      </c>
      <c r="G137" s="110"/>
      <c r="H137" s="84">
        <v>379791.53</v>
      </c>
      <c r="I137" s="52">
        <f t="shared" si="2"/>
        <v>15454481.25599999</v>
      </c>
    </row>
    <row r="138" spans="3:9" s="30" customFormat="1" ht="28.5" x14ac:dyDescent="0.2">
      <c r="C138" s="80"/>
      <c r="D138" s="81">
        <v>44552</v>
      </c>
      <c r="E138" s="106"/>
      <c r="F138" s="51" t="s">
        <v>23</v>
      </c>
      <c r="G138" s="110">
        <v>13606708.050000001</v>
      </c>
      <c r="H138" s="84"/>
      <c r="I138" s="52">
        <f t="shared" si="2"/>
        <v>29061189.305999991</v>
      </c>
    </row>
    <row r="139" spans="3:9" s="30" customFormat="1" ht="28.5" x14ac:dyDescent="0.2">
      <c r="C139" s="80"/>
      <c r="D139" s="81">
        <v>44553</v>
      </c>
      <c r="E139" s="106" t="s">
        <v>187</v>
      </c>
      <c r="F139" s="51" t="s">
        <v>16</v>
      </c>
      <c r="G139" s="110"/>
      <c r="H139" s="84">
        <v>48011.08</v>
      </c>
      <c r="I139" s="52">
        <f t="shared" si="2"/>
        <v>29013178.225999992</v>
      </c>
    </row>
    <row r="140" spans="3:9" s="30" customFormat="1" ht="28.5" x14ac:dyDescent="0.2">
      <c r="C140" s="80"/>
      <c r="D140" s="81">
        <v>44553</v>
      </c>
      <c r="E140" s="106" t="s">
        <v>187</v>
      </c>
      <c r="F140" s="51" t="s">
        <v>188</v>
      </c>
      <c r="G140" s="110"/>
      <c r="H140" s="84">
        <v>496730.02</v>
      </c>
      <c r="I140" s="52">
        <f t="shared" si="2"/>
        <v>28516448.205999993</v>
      </c>
    </row>
    <row r="141" spans="3:9" s="30" customFormat="1" ht="28.5" x14ac:dyDescent="0.2">
      <c r="C141" s="80"/>
      <c r="D141" s="81">
        <v>44553</v>
      </c>
      <c r="E141" s="106" t="s">
        <v>189</v>
      </c>
      <c r="F141" s="51" t="s">
        <v>16</v>
      </c>
      <c r="G141" s="110"/>
      <c r="H141" s="84">
        <v>12890.7</v>
      </c>
      <c r="I141" s="52">
        <f t="shared" si="2"/>
        <v>28503557.505999994</v>
      </c>
    </row>
    <row r="142" spans="3:9" s="30" customFormat="1" ht="28.5" x14ac:dyDescent="0.2">
      <c r="C142" s="80"/>
      <c r="D142" s="81">
        <v>44553</v>
      </c>
      <c r="E142" s="106" t="s">
        <v>189</v>
      </c>
      <c r="F142" s="51" t="s">
        <v>135</v>
      </c>
      <c r="G142" s="110"/>
      <c r="H142" s="84">
        <v>13921.955999999998</v>
      </c>
      <c r="I142" s="52">
        <f t="shared" si="2"/>
        <v>28489635.549999993</v>
      </c>
    </row>
    <row r="143" spans="3:9" s="30" customFormat="1" ht="28.5" x14ac:dyDescent="0.2">
      <c r="C143" s="80"/>
      <c r="D143" s="81">
        <v>44553</v>
      </c>
      <c r="E143" s="106" t="s">
        <v>189</v>
      </c>
      <c r="F143" s="51" t="s">
        <v>190</v>
      </c>
      <c r="G143" s="110"/>
      <c r="H143" s="84">
        <v>277407.86</v>
      </c>
      <c r="I143" s="52">
        <f t="shared" si="2"/>
        <v>28212227.689999994</v>
      </c>
    </row>
    <row r="144" spans="3:9" s="30" customFormat="1" ht="28.5" x14ac:dyDescent="0.2">
      <c r="C144" s="80"/>
      <c r="D144" s="81">
        <v>44553</v>
      </c>
      <c r="E144" s="106" t="s">
        <v>191</v>
      </c>
      <c r="F144" s="51" t="s">
        <v>16</v>
      </c>
      <c r="G144" s="110"/>
      <c r="H144" s="84">
        <v>127332.8</v>
      </c>
      <c r="I144" s="52">
        <f t="shared" si="2"/>
        <v>28084894.889999993</v>
      </c>
    </row>
    <row r="145" spans="3:9" s="30" customFormat="1" ht="16.5" x14ac:dyDescent="0.2">
      <c r="C145" s="80"/>
      <c r="D145" s="81">
        <v>44553</v>
      </c>
      <c r="E145" s="106" t="s">
        <v>191</v>
      </c>
      <c r="F145" s="51" t="s">
        <v>149</v>
      </c>
      <c r="G145" s="110"/>
      <c r="H145" s="84">
        <v>2419323.2000000002</v>
      </c>
      <c r="I145" s="52">
        <f t="shared" si="2"/>
        <v>25665571.689999994</v>
      </c>
    </row>
    <row r="146" spans="3:9" s="30" customFormat="1" ht="28.5" x14ac:dyDescent="0.2">
      <c r="C146" s="80"/>
      <c r="D146" s="81">
        <v>44553</v>
      </c>
      <c r="E146" s="106" t="s">
        <v>192</v>
      </c>
      <c r="F146" s="51" t="s">
        <v>16</v>
      </c>
      <c r="G146" s="110"/>
      <c r="H146" s="84">
        <v>4982.29</v>
      </c>
      <c r="I146" s="52">
        <f t="shared" si="2"/>
        <v>25660589.399999995</v>
      </c>
    </row>
    <row r="147" spans="3:9" s="30" customFormat="1" ht="16.5" x14ac:dyDescent="0.2">
      <c r="C147" s="80"/>
      <c r="D147" s="81">
        <v>44553</v>
      </c>
      <c r="E147" s="106" t="s">
        <v>192</v>
      </c>
      <c r="F147" s="51" t="s">
        <v>193</v>
      </c>
      <c r="G147" s="110"/>
      <c r="H147" s="84">
        <v>112599.87</v>
      </c>
      <c r="I147" s="52">
        <f>I146+G147-H147</f>
        <v>25547989.529999994</v>
      </c>
    </row>
    <row r="148" spans="3:9" s="30" customFormat="1" ht="28.5" x14ac:dyDescent="0.2">
      <c r="C148" s="80"/>
      <c r="D148" s="81">
        <v>44553</v>
      </c>
      <c r="E148" s="106" t="s">
        <v>194</v>
      </c>
      <c r="F148" s="51" t="s">
        <v>16</v>
      </c>
      <c r="G148" s="110"/>
      <c r="H148" s="84">
        <v>31107.5</v>
      </c>
      <c r="I148" s="52">
        <f t="shared" ref="I148:I220" si="3">I147+G148-H148</f>
        <v>25516882.029999994</v>
      </c>
    </row>
    <row r="149" spans="3:9" s="30" customFormat="1" ht="16.5" x14ac:dyDescent="0.2">
      <c r="C149" s="80"/>
      <c r="D149" s="81">
        <v>44553</v>
      </c>
      <c r="E149" s="106" t="s">
        <v>194</v>
      </c>
      <c r="F149" s="51" t="s">
        <v>195</v>
      </c>
      <c r="G149" s="110"/>
      <c r="H149" s="84">
        <v>591042.5</v>
      </c>
      <c r="I149" s="52">
        <f t="shared" si="3"/>
        <v>24925839.529999994</v>
      </c>
    </row>
    <row r="150" spans="3:9" s="30" customFormat="1" ht="28.5" x14ac:dyDescent="0.2">
      <c r="C150" s="80"/>
      <c r="D150" s="81">
        <v>44553</v>
      </c>
      <c r="E150" s="106" t="s">
        <v>196</v>
      </c>
      <c r="F150" s="51" t="s">
        <v>16</v>
      </c>
      <c r="G150" s="110"/>
      <c r="H150" s="84">
        <v>11975</v>
      </c>
      <c r="I150" s="52">
        <f t="shared" si="3"/>
        <v>24913864.529999994</v>
      </c>
    </row>
    <row r="151" spans="3:9" s="30" customFormat="1" ht="16.5" x14ac:dyDescent="0.2">
      <c r="C151" s="80"/>
      <c r="D151" s="81">
        <v>44554</v>
      </c>
      <c r="E151" s="106" t="s">
        <v>196</v>
      </c>
      <c r="F151" s="51" t="s">
        <v>195</v>
      </c>
      <c r="G151" s="110"/>
      <c r="H151" s="84">
        <v>227525</v>
      </c>
      <c r="I151" s="52">
        <f t="shared" si="3"/>
        <v>24686339.529999994</v>
      </c>
    </row>
    <row r="152" spans="3:9" s="30" customFormat="1" ht="28.5" x14ac:dyDescent="0.2">
      <c r="C152" s="80"/>
      <c r="D152" s="81">
        <v>44554</v>
      </c>
      <c r="E152" s="106" t="s">
        <v>197</v>
      </c>
      <c r="F152" s="51" t="s">
        <v>16</v>
      </c>
      <c r="G152" s="110"/>
      <c r="H152" s="84">
        <v>370</v>
      </c>
      <c r="I152" s="52">
        <f t="shared" si="3"/>
        <v>24685969.529999994</v>
      </c>
    </row>
    <row r="153" spans="3:9" s="30" customFormat="1" ht="16.5" x14ac:dyDescent="0.2">
      <c r="C153" s="80"/>
      <c r="D153" s="81">
        <v>44554</v>
      </c>
      <c r="E153" s="106" t="s">
        <v>197</v>
      </c>
      <c r="F153" s="51" t="s">
        <v>198</v>
      </c>
      <c r="G153" s="110"/>
      <c r="H153" s="84">
        <v>7030</v>
      </c>
      <c r="I153" s="52">
        <f t="shared" si="3"/>
        <v>24678939.529999994</v>
      </c>
    </row>
    <row r="154" spans="3:9" s="30" customFormat="1" ht="28.5" x14ac:dyDescent="0.2">
      <c r="C154" s="80"/>
      <c r="D154" s="81">
        <v>44554</v>
      </c>
      <c r="E154" s="106" t="s">
        <v>199</v>
      </c>
      <c r="F154" s="51" t="s">
        <v>16</v>
      </c>
      <c r="G154" s="110"/>
      <c r="H154" s="84">
        <v>75793.929999999993</v>
      </c>
      <c r="I154" s="52">
        <f t="shared" si="3"/>
        <v>24603145.599999994</v>
      </c>
    </row>
    <row r="155" spans="3:9" s="30" customFormat="1" ht="16.5" x14ac:dyDescent="0.2">
      <c r="C155" s="80"/>
      <c r="D155" s="81">
        <v>44554</v>
      </c>
      <c r="E155" s="106" t="s">
        <v>199</v>
      </c>
      <c r="F155" s="51" t="s">
        <v>101</v>
      </c>
      <c r="G155" s="110"/>
      <c r="H155" s="84">
        <v>1712942.87</v>
      </c>
      <c r="I155" s="52">
        <f t="shared" si="3"/>
        <v>22890202.729999993</v>
      </c>
    </row>
    <row r="156" spans="3:9" s="30" customFormat="1" ht="28.5" x14ac:dyDescent="0.2">
      <c r="C156" s="80"/>
      <c r="D156" s="81">
        <v>44554</v>
      </c>
      <c r="E156" s="106" t="s">
        <v>200</v>
      </c>
      <c r="F156" s="51" t="s">
        <v>16</v>
      </c>
      <c r="G156" s="110"/>
      <c r="H156" s="84">
        <v>7140</v>
      </c>
      <c r="I156" s="52">
        <f t="shared" si="3"/>
        <v>22883062.729999993</v>
      </c>
    </row>
    <row r="157" spans="3:9" s="30" customFormat="1" ht="28.5" x14ac:dyDescent="0.2">
      <c r="C157" s="80"/>
      <c r="D157" s="81">
        <v>44554</v>
      </c>
      <c r="E157" s="106" t="s">
        <v>200</v>
      </c>
      <c r="F157" s="51" t="s">
        <v>201</v>
      </c>
      <c r="G157" s="110"/>
      <c r="H157" s="84">
        <v>161364</v>
      </c>
      <c r="I157" s="52">
        <f t="shared" si="3"/>
        <v>22721698.729999993</v>
      </c>
    </row>
    <row r="158" spans="3:9" s="30" customFormat="1" ht="28.5" x14ac:dyDescent="0.2">
      <c r="C158" s="80"/>
      <c r="D158" s="81">
        <v>44554</v>
      </c>
      <c r="E158" s="106" t="s">
        <v>202</v>
      </c>
      <c r="F158" s="51" t="s">
        <v>16</v>
      </c>
      <c r="G158" s="110"/>
      <c r="H158" s="84">
        <v>8006.03</v>
      </c>
      <c r="I158" s="52">
        <f t="shared" si="3"/>
        <v>22713692.699999992</v>
      </c>
    </row>
    <row r="159" spans="3:9" s="30" customFormat="1" ht="16.5" x14ac:dyDescent="0.2">
      <c r="C159" s="80"/>
      <c r="D159" s="81">
        <v>44554</v>
      </c>
      <c r="E159" s="106" t="s">
        <v>202</v>
      </c>
      <c r="F159" s="51" t="s">
        <v>193</v>
      </c>
      <c r="G159" s="110"/>
      <c r="H159" s="84">
        <v>166557.16</v>
      </c>
      <c r="I159" s="52">
        <f t="shared" si="3"/>
        <v>22547135.539999992</v>
      </c>
    </row>
    <row r="160" spans="3:9" s="30" customFormat="1" ht="28.5" x14ac:dyDescent="0.2">
      <c r="C160" s="80"/>
      <c r="D160" s="81">
        <v>44554</v>
      </c>
      <c r="E160" s="106" t="s">
        <v>203</v>
      </c>
      <c r="F160" s="51" t="s">
        <v>16</v>
      </c>
      <c r="G160" s="110"/>
      <c r="H160" s="84">
        <v>18456.54</v>
      </c>
      <c r="I160" s="52">
        <f t="shared" si="3"/>
        <v>22528678.999999993</v>
      </c>
    </row>
    <row r="161" spans="3:9" s="30" customFormat="1" ht="16.5" x14ac:dyDescent="0.2">
      <c r="C161" s="80"/>
      <c r="D161" s="81">
        <v>44554</v>
      </c>
      <c r="E161" s="106" t="s">
        <v>203</v>
      </c>
      <c r="F161" s="51" t="s">
        <v>193</v>
      </c>
      <c r="G161" s="110"/>
      <c r="H161" s="84">
        <v>417118.74</v>
      </c>
      <c r="I161" s="52">
        <f t="shared" si="3"/>
        <v>22111560.259999994</v>
      </c>
    </row>
    <row r="162" spans="3:9" s="30" customFormat="1" ht="28.5" x14ac:dyDescent="0.2">
      <c r="C162" s="80"/>
      <c r="D162" s="81">
        <v>44554</v>
      </c>
      <c r="E162" s="106" t="s">
        <v>204</v>
      </c>
      <c r="F162" s="51" t="s">
        <v>16</v>
      </c>
      <c r="G162" s="110"/>
      <c r="H162" s="84">
        <v>310098</v>
      </c>
      <c r="I162" s="52">
        <f t="shared" si="3"/>
        <v>21801462.259999994</v>
      </c>
    </row>
    <row r="163" spans="3:9" s="30" customFormat="1" ht="16.5" x14ac:dyDescent="0.2">
      <c r="C163" s="80"/>
      <c r="D163" s="81">
        <v>44554</v>
      </c>
      <c r="E163" s="106" t="s">
        <v>204</v>
      </c>
      <c r="F163" s="51" t="s">
        <v>205</v>
      </c>
      <c r="G163" s="110"/>
      <c r="H163" s="84">
        <v>5891862</v>
      </c>
      <c r="I163" s="52">
        <f t="shared" si="3"/>
        <v>15909600.259999994</v>
      </c>
    </row>
    <row r="164" spans="3:9" s="30" customFormat="1" ht="28.5" x14ac:dyDescent="0.2">
      <c r="C164" s="80"/>
      <c r="D164" s="81">
        <v>44554</v>
      </c>
      <c r="E164" s="106" t="s">
        <v>206</v>
      </c>
      <c r="F164" s="51" t="s">
        <v>16</v>
      </c>
      <c r="G164" s="110"/>
      <c r="H164" s="84">
        <v>46308.89</v>
      </c>
      <c r="I164" s="52">
        <f t="shared" si="3"/>
        <v>15863291.369999994</v>
      </c>
    </row>
    <row r="165" spans="3:9" s="30" customFormat="1" ht="16.5" x14ac:dyDescent="0.2">
      <c r="C165" s="80"/>
      <c r="D165" s="81">
        <v>44554</v>
      </c>
      <c r="E165" s="106" t="s">
        <v>206</v>
      </c>
      <c r="F165" s="51" t="s">
        <v>63</v>
      </c>
      <c r="G165" s="110"/>
      <c r="H165" s="84">
        <v>879868.57</v>
      </c>
      <c r="I165" s="52">
        <f t="shared" si="3"/>
        <v>14983422.799999993</v>
      </c>
    </row>
    <row r="166" spans="3:9" s="30" customFormat="1" ht="28.5" x14ac:dyDescent="0.2">
      <c r="C166" s="80"/>
      <c r="D166" s="81">
        <v>44554</v>
      </c>
      <c r="E166" s="106" t="s">
        <v>207</v>
      </c>
      <c r="F166" s="51" t="s">
        <v>16</v>
      </c>
      <c r="G166" s="110"/>
      <c r="H166" s="84">
        <v>20593</v>
      </c>
      <c r="I166" s="52">
        <f t="shared" si="3"/>
        <v>14962829.799999993</v>
      </c>
    </row>
    <row r="167" spans="3:9" s="30" customFormat="1" ht="16.5" x14ac:dyDescent="0.2">
      <c r="C167" s="80"/>
      <c r="D167" s="81">
        <v>44554</v>
      </c>
      <c r="E167" s="106" t="s">
        <v>207</v>
      </c>
      <c r="F167" s="51" t="s">
        <v>185</v>
      </c>
      <c r="G167" s="110"/>
      <c r="H167" s="84">
        <v>465401.8</v>
      </c>
      <c r="I167" s="52">
        <f t="shared" si="3"/>
        <v>14497427.999999993</v>
      </c>
    </row>
    <row r="168" spans="3:9" s="30" customFormat="1" ht="28.5" x14ac:dyDescent="0.2">
      <c r="C168" s="80"/>
      <c r="D168" s="81">
        <v>44554</v>
      </c>
      <c r="E168" s="106" t="s">
        <v>208</v>
      </c>
      <c r="F168" s="51" t="s">
        <v>16</v>
      </c>
      <c r="G168" s="110"/>
      <c r="H168" s="84">
        <v>43760.63</v>
      </c>
      <c r="I168" s="52">
        <f t="shared" si="3"/>
        <v>14453667.369999992</v>
      </c>
    </row>
    <row r="169" spans="3:9" s="30" customFormat="1" ht="16.5" x14ac:dyDescent="0.2">
      <c r="C169" s="80"/>
      <c r="D169" s="81">
        <v>44554</v>
      </c>
      <c r="E169" s="106" t="s">
        <v>208</v>
      </c>
      <c r="F169" s="51" t="s">
        <v>209</v>
      </c>
      <c r="G169" s="110"/>
      <c r="H169" s="84">
        <v>842699.4</v>
      </c>
      <c r="I169" s="52">
        <f t="shared" si="3"/>
        <v>13610967.969999991</v>
      </c>
    </row>
    <row r="170" spans="3:9" s="30" customFormat="1" ht="28.5" x14ac:dyDescent="0.2">
      <c r="C170" s="80"/>
      <c r="D170" s="81">
        <v>44554</v>
      </c>
      <c r="E170" s="106" t="s">
        <v>210</v>
      </c>
      <c r="F170" s="51" t="s">
        <v>16</v>
      </c>
      <c r="G170" s="110"/>
      <c r="H170" s="84">
        <v>11434.19</v>
      </c>
      <c r="I170" s="52">
        <f t="shared" si="3"/>
        <v>13599533.779999992</v>
      </c>
    </row>
    <row r="171" spans="3:9" s="30" customFormat="1" ht="16.5" x14ac:dyDescent="0.2">
      <c r="C171" s="80"/>
      <c r="D171" s="81">
        <v>44554</v>
      </c>
      <c r="E171" s="106" t="s">
        <v>210</v>
      </c>
      <c r="F171" s="51" t="s">
        <v>64</v>
      </c>
      <c r="G171" s="110"/>
      <c r="H171" s="84">
        <v>217249.6</v>
      </c>
      <c r="I171" s="52">
        <f t="shared" si="3"/>
        <v>13382284.179999992</v>
      </c>
    </row>
    <row r="172" spans="3:9" s="30" customFormat="1" ht="28.5" x14ac:dyDescent="0.2">
      <c r="C172" s="80"/>
      <c r="D172" s="81">
        <v>44554</v>
      </c>
      <c r="E172" s="106" t="s">
        <v>211</v>
      </c>
      <c r="F172" s="51" t="s">
        <v>16</v>
      </c>
      <c r="G172" s="110"/>
      <c r="H172" s="84">
        <v>53400</v>
      </c>
      <c r="I172" s="52">
        <f t="shared" si="3"/>
        <v>13328884.179999992</v>
      </c>
    </row>
    <row r="173" spans="3:9" s="30" customFormat="1" ht="16.5" x14ac:dyDescent="0.2">
      <c r="C173" s="80"/>
      <c r="D173" s="81">
        <v>44554</v>
      </c>
      <c r="E173" s="106" t="s">
        <v>211</v>
      </c>
      <c r="F173" s="51" t="s">
        <v>99</v>
      </c>
      <c r="G173" s="110"/>
      <c r="H173" s="84">
        <v>1014600</v>
      </c>
      <c r="I173" s="52">
        <f t="shared" si="3"/>
        <v>12314284.179999992</v>
      </c>
    </row>
    <row r="174" spans="3:9" s="30" customFormat="1" ht="28.5" x14ac:dyDescent="0.2">
      <c r="C174" s="80"/>
      <c r="D174" s="81">
        <v>44554</v>
      </c>
      <c r="E174" s="106" t="s">
        <v>212</v>
      </c>
      <c r="F174" s="51" t="s">
        <v>16</v>
      </c>
      <c r="G174" s="110"/>
      <c r="H174" s="84">
        <v>699.5</v>
      </c>
      <c r="I174" s="52">
        <f t="shared" si="3"/>
        <v>12313584.679999992</v>
      </c>
    </row>
    <row r="175" spans="3:9" s="30" customFormat="1" ht="28.5" x14ac:dyDescent="0.2">
      <c r="C175" s="80"/>
      <c r="D175" s="81">
        <v>44554</v>
      </c>
      <c r="E175" s="106" t="s">
        <v>212</v>
      </c>
      <c r="F175" s="51" t="s">
        <v>213</v>
      </c>
      <c r="G175" s="110"/>
      <c r="H175" s="84">
        <v>13290.5</v>
      </c>
      <c r="I175" s="52">
        <f t="shared" si="3"/>
        <v>12300294.179999992</v>
      </c>
    </row>
    <row r="176" spans="3:9" s="30" customFormat="1" ht="28.5" x14ac:dyDescent="0.2">
      <c r="C176" s="80"/>
      <c r="D176" s="81">
        <v>44554</v>
      </c>
      <c r="E176" s="106" t="s">
        <v>214</v>
      </c>
      <c r="F176" s="51" t="s">
        <v>16</v>
      </c>
      <c r="G176" s="110"/>
      <c r="H176" s="84">
        <v>66830.399999999994</v>
      </c>
      <c r="I176" s="52">
        <f t="shared" si="3"/>
        <v>12233463.779999992</v>
      </c>
    </row>
    <row r="177" spans="3:9" s="30" customFormat="1" ht="16.5" x14ac:dyDescent="0.2">
      <c r="C177" s="80"/>
      <c r="D177" s="81">
        <v>44554</v>
      </c>
      <c r="E177" s="106" t="s">
        <v>214</v>
      </c>
      <c r="F177" s="51" t="s">
        <v>64</v>
      </c>
      <c r="G177" s="110"/>
      <c r="H177" s="84">
        <v>1269777.6000000001</v>
      </c>
      <c r="I177" s="52">
        <f t="shared" si="3"/>
        <v>10963686.179999992</v>
      </c>
    </row>
    <row r="178" spans="3:9" s="30" customFormat="1" ht="28.5" x14ac:dyDescent="0.2">
      <c r="C178" s="80"/>
      <c r="D178" s="81">
        <v>44557</v>
      </c>
      <c r="E178" s="106" t="s">
        <v>215</v>
      </c>
      <c r="F178" s="51" t="s">
        <v>16</v>
      </c>
      <c r="G178" s="110"/>
      <c r="H178" s="84">
        <v>10428</v>
      </c>
      <c r="I178" s="52">
        <f t="shared" si="3"/>
        <v>10953258.179999992</v>
      </c>
    </row>
    <row r="179" spans="3:9" s="30" customFormat="1" ht="16.5" x14ac:dyDescent="0.2">
      <c r="C179" s="80"/>
      <c r="D179" s="81">
        <v>44557</v>
      </c>
      <c r="E179" s="106" t="s">
        <v>215</v>
      </c>
      <c r="F179" s="51" t="s">
        <v>216</v>
      </c>
      <c r="G179" s="110"/>
      <c r="H179" s="84">
        <v>198132</v>
      </c>
      <c r="I179" s="52">
        <f t="shared" si="3"/>
        <v>10755126.179999992</v>
      </c>
    </row>
    <row r="180" spans="3:9" s="30" customFormat="1" ht="28.5" x14ac:dyDescent="0.2">
      <c r="C180" s="80"/>
      <c r="D180" s="81">
        <v>44558</v>
      </c>
      <c r="E180" s="106" t="s">
        <v>217</v>
      </c>
      <c r="F180" s="51" t="s">
        <v>16</v>
      </c>
      <c r="G180" s="110"/>
      <c r="H180" s="84">
        <v>7013.74</v>
      </c>
      <c r="I180" s="52">
        <f t="shared" si="3"/>
        <v>10748112.439999992</v>
      </c>
    </row>
    <row r="181" spans="3:9" s="30" customFormat="1" ht="16.5" x14ac:dyDescent="0.2">
      <c r="C181" s="80"/>
      <c r="D181" s="81">
        <v>44558</v>
      </c>
      <c r="E181" s="106" t="s">
        <v>217</v>
      </c>
      <c r="F181" s="51" t="s">
        <v>64</v>
      </c>
      <c r="G181" s="110"/>
      <c r="H181" s="84">
        <v>133261.06</v>
      </c>
      <c r="I181" s="52">
        <f t="shared" si="3"/>
        <v>10614851.379999992</v>
      </c>
    </row>
    <row r="182" spans="3:9" s="30" customFormat="1" ht="28.5" x14ac:dyDescent="0.2">
      <c r="C182" s="80"/>
      <c r="D182" s="81">
        <v>44558</v>
      </c>
      <c r="E182" s="106" t="s">
        <v>218</v>
      </c>
      <c r="F182" s="51" t="s">
        <v>219</v>
      </c>
      <c r="G182" s="110"/>
      <c r="H182" s="84">
        <v>13600</v>
      </c>
      <c r="I182" s="52">
        <f t="shared" si="3"/>
        <v>10601251.379999992</v>
      </c>
    </row>
    <row r="183" spans="3:9" s="30" customFormat="1" ht="42.75" x14ac:dyDescent="0.2">
      <c r="C183" s="80"/>
      <c r="D183" s="81">
        <v>44558</v>
      </c>
      <c r="E183" s="106" t="s">
        <v>218</v>
      </c>
      <c r="F183" s="51" t="s">
        <v>220</v>
      </c>
      <c r="G183" s="110"/>
      <c r="H183" s="84">
        <v>122400</v>
      </c>
      <c r="I183" s="52">
        <f t="shared" si="3"/>
        <v>10478851.379999992</v>
      </c>
    </row>
    <row r="184" spans="3:9" s="30" customFormat="1" ht="42.75" x14ac:dyDescent="0.2">
      <c r="C184" s="80"/>
      <c r="D184" s="81">
        <v>44559</v>
      </c>
      <c r="E184" s="106" t="s">
        <v>221</v>
      </c>
      <c r="F184" s="51" t="s">
        <v>222</v>
      </c>
      <c r="G184" s="110"/>
      <c r="H184" s="84">
        <v>1383819.29</v>
      </c>
      <c r="I184" s="52">
        <f t="shared" si="3"/>
        <v>9095032.0899999924</v>
      </c>
    </row>
    <row r="185" spans="3:9" s="30" customFormat="1" ht="28.5" x14ac:dyDescent="0.2">
      <c r="C185" s="80"/>
      <c r="D185" s="81">
        <v>44559</v>
      </c>
      <c r="E185" s="106" t="s">
        <v>221</v>
      </c>
      <c r="F185" s="51" t="s">
        <v>223</v>
      </c>
      <c r="G185" s="110"/>
      <c r="H185" s="84">
        <v>9206.36</v>
      </c>
      <c r="I185" s="52">
        <f t="shared" si="3"/>
        <v>9085825.729999993</v>
      </c>
    </row>
    <row r="186" spans="3:9" s="30" customFormat="1" ht="42.75" x14ac:dyDescent="0.2">
      <c r="C186" s="80"/>
      <c r="D186" s="81">
        <v>44559</v>
      </c>
      <c r="E186" s="106" t="s">
        <v>224</v>
      </c>
      <c r="F186" s="51" t="s">
        <v>225</v>
      </c>
      <c r="G186" s="110"/>
      <c r="H186" s="84">
        <v>560525</v>
      </c>
      <c r="I186" s="52">
        <f t="shared" si="3"/>
        <v>8525300.729999993</v>
      </c>
    </row>
    <row r="187" spans="3:9" s="30" customFormat="1" ht="28.5" x14ac:dyDescent="0.2">
      <c r="C187" s="80"/>
      <c r="D187" s="81">
        <v>44559</v>
      </c>
      <c r="E187" s="106" t="s">
        <v>224</v>
      </c>
      <c r="F187" s="51" t="s">
        <v>223</v>
      </c>
      <c r="G187" s="110"/>
      <c r="H187" s="84">
        <v>4875</v>
      </c>
      <c r="I187" s="52">
        <f t="shared" si="3"/>
        <v>8520425.729999993</v>
      </c>
    </row>
    <row r="188" spans="3:9" s="30" customFormat="1" ht="28.5" x14ac:dyDescent="0.2">
      <c r="C188" s="80"/>
      <c r="D188" s="81">
        <v>44559</v>
      </c>
      <c r="E188" s="106"/>
      <c r="F188" s="51" t="s">
        <v>23</v>
      </c>
      <c r="G188" s="110">
        <v>2035657.32</v>
      </c>
      <c r="H188" s="84"/>
      <c r="I188" s="52">
        <f t="shared" si="3"/>
        <v>10556083.049999993</v>
      </c>
    </row>
    <row r="189" spans="3:9" s="30" customFormat="1" ht="28.5" x14ac:dyDescent="0.2">
      <c r="C189" s="80"/>
      <c r="D189" s="81">
        <v>44559</v>
      </c>
      <c r="E189" s="106" t="s">
        <v>226</v>
      </c>
      <c r="F189" s="51" t="s">
        <v>16</v>
      </c>
      <c r="G189" s="110"/>
      <c r="H189" s="84">
        <v>1530</v>
      </c>
      <c r="I189" s="52">
        <f t="shared" si="3"/>
        <v>10554553.049999993</v>
      </c>
    </row>
    <row r="190" spans="3:9" s="30" customFormat="1" ht="16.5" x14ac:dyDescent="0.2">
      <c r="C190" s="80"/>
      <c r="D190" s="81">
        <v>44559</v>
      </c>
      <c r="E190" s="106" t="s">
        <v>226</v>
      </c>
      <c r="F190" s="51" t="s">
        <v>227</v>
      </c>
      <c r="G190" s="110"/>
      <c r="H190" s="84">
        <v>34578</v>
      </c>
      <c r="I190" s="52">
        <f t="shared" si="3"/>
        <v>10519975.049999993</v>
      </c>
    </row>
    <row r="191" spans="3:9" s="30" customFormat="1" ht="28.5" x14ac:dyDescent="0.2">
      <c r="C191" s="80"/>
      <c r="D191" s="81">
        <v>44559</v>
      </c>
      <c r="E191" s="106" t="s">
        <v>228</v>
      </c>
      <c r="F191" s="51" t="s">
        <v>16</v>
      </c>
      <c r="G191" s="110"/>
      <c r="H191" s="84">
        <v>6118</v>
      </c>
      <c r="I191" s="52">
        <f t="shared" si="3"/>
        <v>10513857.049999993</v>
      </c>
    </row>
    <row r="192" spans="3:9" s="30" customFormat="1" ht="16.5" x14ac:dyDescent="0.2">
      <c r="C192" s="80"/>
      <c r="D192" s="81">
        <v>44559</v>
      </c>
      <c r="E192" s="106" t="s">
        <v>228</v>
      </c>
      <c r="F192" s="51" t="s">
        <v>229</v>
      </c>
      <c r="G192" s="110"/>
      <c r="H192" s="84">
        <v>138266.79999999999</v>
      </c>
      <c r="I192" s="52">
        <f t="shared" si="3"/>
        <v>10375590.249999993</v>
      </c>
    </row>
    <row r="193" spans="3:9" s="30" customFormat="1" ht="28.5" x14ac:dyDescent="0.2">
      <c r="C193" s="80"/>
      <c r="D193" s="81">
        <v>44559</v>
      </c>
      <c r="E193" s="106" t="s">
        <v>230</v>
      </c>
      <c r="F193" s="51" t="s">
        <v>16</v>
      </c>
      <c r="G193" s="110"/>
      <c r="H193" s="84">
        <v>4080</v>
      </c>
      <c r="I193" s="52">
        <f t="shared" si="3"/>
        <v>10371510.249999993</v>
      </c>
    </row>
    <row r="194" spans="3:9" s="30" customFormat="1" ht="16.5" x14ac:dyDescent="0.2">
      <c r="C194" s="80"/>
      <c r="D194" s="81">
        <v>44559</v>
      </c>
      <c r="E194" s="106" t="s">
        <v>230</v>
      </c>
      <c r="F194" s="51" t="s">
        <v>232</v>
      </c>
      <c r="G194" s="110"/>
      <c r="H194" s="84">
        <v>92208</v>
      </c>
      <c r="I194" s="52">
        <f t="shared" si="3"/>
        <v>10279302.249999993</v>
      </c>
    </row>
    <row r="195" spans="3:9" s="30" customFormat="1" ht="28.5" x14ac:dyDescent="0.2">
      <c r="C195" s="80"/>
      <c r="D195" s="81" t="s">
        <v>231</v>
      </c>
      <c r="E195" s="106" t="s">
        <v>233</v>
      </c>
      <c r="F195" s="51" t="s">
        <v>16</v>
      </c>
      <c r="G195" s="110"/>
      <c r="H195" s="84">
        <v>550</v>
      </c>
      <c r="I195" s="52">
        <f t="shared" si="3"/>
        <v>10278752.249999993</v>
      </c>
    </row>
    <row r="196" spans="3:9" s="30" customFormat="1" ht="16.5" x14ac:dyDescent="0.2">
      <c r="C196" s="80"/>
      <c r="D196" s="81" t="s">
        <v>231</v>
      </c>
      <c r="E196" s="106" t="s">
        <v>233</v>
      </c>
      <c r="F196" s="51" t="s">
        <v>234</v>
      </c>
      <c r="G196" s="110"/>
      <c r="H196" s="84">
        <v>10450</v>
      </c>
      <c r="I196" s="52">
        <f t="shared" si="3"/>
        <v>10268302.249999993</v>
      </c>
    </row>
    <row r="197" spans="3:9" s="30" customFormat="1" ht="28.5" x14ac:dyDescent="0.2">
      <c r="C197" s="80"/>
      <c r="D197" s="81" t="s">
        <v>231</v>
      </c>
      <c r="E197" s="106" t="s">
        <v>235</v>
      </c>
      <c r="F197" s="51" t="s">
        <v>16</v>
      </c>
      <c r="G197" s="110"/>
      <c r="H197" s="84">
        <v>13843.29</v>
      </c>
      <c r="I197" s="52">
        <f t="shared" si="3"/>
        <v>10254458.959999993</v>
      </c>
    </row>
    <row r="198" spans="3:9" s="30" customFormat="1" ht="16.5" x14ac:dyDescent="0.2">
      <c r="C198" s="80"/>
      <c r="D198" s="81" t="s">
        <v>231</v>
      </c>
      <c r="E198" s="106" t="s">
        <v>235</v>
      </c>
      <c r="F198" s="51" t="s">
        <v>236</v>
      </c>
      <c r="G198" s="110"/>
      <c r="H198" s="84">
        <v>263022.51</v>
      </c>
      <c r="I198" s="52">
        <f t="shared" si="3"/>
        <v>9991436.4499999937</v>
      </c>
    </row>
    <row r="199" spans="3:9" s="30" customFormat="1" ht="28.5" x14ac:dyDescent="0.2">
      <c r="C199" s="80"/>
      <c r="D199" s="81" t="s">
        <v>231</v>
      </c>
      <c r="E199" s="106" t="s">
        <v>237</v>
      </c>
      <c r="F199" s="51" t="s">
        <v>16</v>
      </c>
      <c r="G199" s="110"/>
      <c r="H199" s="84">
        <v>39600</v>
      </c>
      <c r="I199" s="52">
        <f t="shared" si="3"/>
        <v>9951836.4499999937</v>
      </c>
    </row>
    <row r="200" spans="3:9" s="30" customFormat="1" ht="16.5" x14ac:dyDescent="0.2">
      <c r="C200" s="80"/>
      <c r="D200" s="81" t="s">
        <v>231</v>
      </c>
      <c r="E200" s="106" t="s">
        <v>237</v>
      </c>
      <c r="F200" s="51" t="s">
        <v>238</v>
      </c>
      <c r="G200" s="110"/>
      <c r="H200" s="84">
        <v>752400</v>
      </c>
      <c r="I200" s="52">
        <f t="shared" si="3"/>
        <v>9199436.4499999937</v>
      </c>
    </row>
    <row r="201" spans="3:9" s="30" customFormat="1" ht="28.5" x14ac:dyDescent="0.2">
      <c r="C201" s="80"/>
      <c r="D201" s="81" t="s">
        <v>231</v>
      </c>
      <c r="E201" s="106" t="s">
        <v>239</v>
      </c>
      <c r="F201" s="51" t="s">
        <v>16</v>
      </c>
      <c r="G201" s="110"/>
      <c r="H201" s="84">
        <v>17402.440000000002</v>
      </c>
      <c r="I201" s="52">
        <f t="shared" si="3"/>
        <v>9182034.0099999942</v>
      </c>
    </row>
    <row r="202" spans="3:9" s="30" customFormat="1" ht="28.5" x14ac:dyDescent="0.2">
      <c r="C202" s="80"/>
      <c r="D202" s="81" t="s">
        <v>231</v>
      </c>
      <c r="E202" s="106" t="s">
        <v>240</v>
      </c>
      <c r="F202" s="51" t="s">
        <v>135</v>
      </c>
      <c r="G202" s="110"/>
      <c r="H202" s="84">
        <v>18794.643</v>
      </c>
      <c r="I202" s="52">
        <f t="shared" si="3"/>
        <v>9163239.366999995</v>
      </c>
    </row>
    <row r="203" spans="3:9" s="30" customFormat="1" ht="16.5" x14ac:dyDescent="0.2">
      <c r="C203" s="80"/>
      <c r="D203" s="81" t="s">
        <v>231</v>
      </c>
      <c r="E203" s="106" t="s">
        <v>239</v>
      </c>
      <c r="F203" s="51" t="s">
        <v>136</v>
      </c>
      <c r="G203" s="110"/>
      <c r="H203" s="84">
        <v>374500.65</v>
      </c>
      <c r="I203" s="52">
        <f t="shared" si="3"/>
        <v>8788738.7169999946</v>
      </c>
    </row>
    <row r="204" spans="3:9" s="30" customFormat="1" ht="28.5" x14ac:dyDescent="0.2">
      <c r="C204" s="80"/>
      <c r="D204" s="81" t="s">
        <v>231</v>
      </c>
      <c r="E204" s="106" t="s">
        <v>240</v>
      </c>
      <c r="F204" s="51" t="s">
        <v>16</v>
      </c>
      <c r="G204" s="110"/>
      <c r="H204" s="84">
        <v>5802.2</v>
      </c>
      <c r="I204" s="52">
        <f t="shared" si="3"/>
        <v>8782936.5169999953</v>
      </c>
    </row>
    <row r="205" spans="3:9" s="30" customFormat="1" ht="16.5" x14ac:dyDescent="0.2">
      <c r="C205" s="80"/>
      <c r="D205" s="81" t="s">
        <v>231</v>
      </c>
      <c r="E205" s="106" t="s">
        <v>240</v>
      </c>
      <c r="F205" s="51" t="s">
        <v>241</v>
      </c>
      <c r="G205" s="110"/>
      <c r="H205" s="84">
        <v>130470.38</v>
      </c>
      <c r="I205" s="52">
        <f t="shared" si="3"/>
        <v>8652466.1369999945</v>
      </c>
    </row>
    <row r="206" spans="3:9" s="30" customFormat="1" ht="28.5" x14ac:dyDescent="0.2">
      <c r="C206" s="80"/>
      <c r="D206" s="81" t="s">
        <v>231</v>
      </c>
      <c r="E206" s="106" t="s">
        <v>242</v>
      </c>
      <c r="F206" s="51" t="s">
        <v>16</v>
      </c>
      <c r="G206" s="110"/>
      <c r="H206" s="84">
        <v>23246.14</v>
      </c>
      <c r="I206" s="52">
        <f t="shared" si="3"/>
        <v>8629219.9969999939</v>
      </c>
    </row>
    <row r="207" spans="3:9" s="30" customFormat="1" ht="16.5" x14ac:dyDescent="0.2">
      <c r="C207" s="80"/>
      <c r="D207" s="81" t="s">
        <v>231</v>
      </c>
      <c r="E207" s="106" t="s">
        <v>242</v>
      </c>
      <c r="F207" s="51" t="s">
        <v>60</v>
      </c>
      <c r="G207" s="110"/>
      <c r="H207" s="84">
        <v>462005.67</v>
      </c>
      <c r="I207" s="52">
        <f t="shared" si="3"/>
        <v>8167214.326999994</v>
      </c>
    </row>
    <row r="208" spans="3:9" s="30" customFormat="1" ht="28.5" x14ac:dyDescent="0.2">
      <c r="C208" s="80"/>
      <c r="D208" s="81" t="s">
        <v>231</v>
      </c>
      <c r="E208" s="106" t="s">
        <v>243</v>
      </c>
      <c r="F208" s="51" t="s">
        <v>16</v>
      </c>
      <c r="G208" s="110"/>
      <c r="H208" s="84">
        <v>18562.5</v>
      </c>
      <c r="I208" s="52">
        <f t="shared" si="3"/>
        <v>8148651.826999994</v>
      </c>
    </row>
    <row r="209" spans="3:10" s="30" customFormat="1" ht="16.5" x14ac:dyDescent="0.2">
      <c r="C209" s="80"/>
      <c r="D209" s="81" t="s">
        <v>231</v>
      </c>
      <c r="E209" s="106" t="s">
        <v>243</v>
      </c>
      <c r="F209" s="51" t="s">
        <v>66</v>
      </c>
      <c r="G209" s="110"/>
      <c r="H209" s="84">
        <v>352687.5</v>
      </c>
      <c r="I209" s="52">
        <f t="shared" si="3"/>
        <v>7795964.326999994</v>
      </c>
    </row>
    <row r="210" spans="3:10" s="30" customFormat="1" ht="28.5" x14ac:dyDescent="0.2">
      <c r="C210" s="80"/>
      <c r="D210" s="81" t="s">
        <v>231</v>
      </c>
      <c r="E210" s="106" t="s">
        <v>244</v>
      </c>
      <c r="F210" s="51" t="s">
        <v>16</v>
      </c>
      <c r="G210" s="110"/>
      <c r="H210" s="84">
        <v>4440</v>
      </c>
      <c r="I210" s="52">
        <f t="shared" si="3"/>
        <v>7791524.326999994</v>
      </c>
    </row>
    <row r="211" spans="3:10" s="30" customFormat="1" ht="16.5" x14ac:dyDescent="0.2">
      <c r="C211" s="80"/>
      <c r="D211" s="81" t="s">
        <v>231</v>
      </c>
      <c r="E211" s="106" t="s">
        <v>244</v>
      </c>
      <c r="F211" s="51" t="s">
        <v>245</v>
      </c>
      <c r="G211" s="110"/>
      <c r="H211" s="84">
        <v>87240</v>
      </c>
      <c r="I211" s="52">
        <f t="shared" si="3"/>
        <v>7704284.326999994</v>
      </c>
    </row>
    <row r="212" spans="3:10" s="30" customFormat="1" ht="28.5" x14ac:dyDescent="0.2">
      <c r="C212" s="80"/>
      <c r="D212" s="81" t="s">
        <v>231</v>
      </c>
      <c r="E212" s="106" t="s">
        <v>246</v>
      </c>
      <c r="F212" s="51" t="s">
        <v>16</v>
      </c>
      <c r="G212" s="110"/>
      <c r="H212" s="84">
        <v>26598.37</v>
      </c>
      <c r="I212" s="52">
        <f t="shared" si="3"/>
        <v>7677685.9569999939</v>
      </c>
    </row>
    <row r="213" spans="3:10" s="30" customFormat="1" ht="28.5" x14ac:dyDescent="0.2">
      <c r="C213" s="80"/>
      <c r="D213" s="81" t="s">
        <v>231</v>
      </c>
      <c r="E213" s="106" t="s">
        <v>246</v>
      </c>
      <c r="F213" s="51" t="s">
        <v>40</v>
      </c>
      <c r="G213" s="110"/>
      <c r="H213" s="84">
        <v>651310.03</v>
      </c>
      <c r="I213" s="52">
        <f t="shared" si="3"/>
        <v>7026375.9269999936</v>
      </c>
    </row>
    <row r="214" spans="3:10" s="30" customFormat="1" ht="28.5" x14ac:dyDescent="0.2">
      <c r="C214" s="80"/>
      <c r="D214" s="81" t="s">
        <v>231</v>
      </c>
      <c r="E214" s="106"/>
      <c r="F214" s="51" t="s">
        <v>23</v>
      </c>
      <c r="G214" s="110">
        <v>241422.62</v>
      </c>
      <c r="H214" s="84"/>
      <c r="I214" s="52">
        <f t="shared" si="3"/>
        <v>7267798.5469999937</v>
      </c>
    </row>
    <row r="215" spans="3:10" s="30" customFormat="1" ht="28.5" x14ac:dyDescent="0.2">
      <c r="C215" s="80"/>
      <c r="D215" s="81" t="s">
        <v>247</v>
      </c>
      <c r="E215" s="106" t="s">
        <v>248</v>
      </c>
      <c r="F215" s="51" t="s">
        <v>16</v>
      </c>
      <c r="G215" s="110"/>
      <c r="H215" s="84">
        <v>4000</v>
      </c>
      <c r="I215" s="52">
        <f t="shared" si="3"/>
        <v>7263798.5469999937</v>
      </c>
    </row>
    <row r="216" spans="3:10" s="30" customFormat="1" ht="28.5" x14ac:dyDescent="0.2">
      <c r="C216" s="80"/>
      <c r="D216" s="81" t="s">
        <v>247</v>
      </c>
      <c r="E216" s="106" t="s">
        <v>248</v>
      </c>
      <c r="F216" s="51" t="s">
        <v>135</v>
      </c>
      <c r="G216" s="110"/>
      <c r="H216" s="84">
        <v>4320</v>
      </c>
      <c r="I216" s="52">
        <f t="shared" si="3"/>
        <v>7259478.5469999937</v>
      </c>
    </row>
    <row r="217" spans="3:10" s="30" customFormat="1" ht="16.5" x14ac:dyDescent="0.2">
      <c r="C217" s="80"/>
      <c r="D217" s="81" t="s">
        <v>247</v>
      </c>
      <c r="E217" s="106" t="s">
        <v>248</v>
      </c>
      <c r="F217" s="51" t="s">
        <v>249</v>
      </c>
      <c r="G217" s="110"/>
      <c r="H217" s="84">
        <v>86080</v>
      </c>
      <c r="I217" s="52">
        <f t="shared" si="3"/>
        <v>7173398.5469999937</v>
      </c>
    </row>
    <row r="218" spans="3:10" s="30" customFormat="1" ht="29.25" thickBot="1" x14ac:dyDescent="0.25">
      <c r="C218" s="80"/>
      <c r="D218" s="81" t="s">
        <v>247</v>
      </c>
      <c r="E218" s="147" t="s">
        <v>250</v>
      </c>
      <c r="F218" s="51" t="s">
        <v>16</v>
      </c>
      <c r="G218" s="110"/>
      <c r="H218" s="84">
        <v>62562.9</v>
      </c>
      <c r="I218" s="52">
        <f t="shared" si="3"/>
        <v>7110835.6469999934</v>
      </c>
    </row>
    <row r="219" spans="3:10" s="30" customFormat="1" ht="29.25" thickBot="1" x14ac:dyDescent="0.25">
      <c r="C219" s="80"/>
      <c r="D219" s="158" t="s">
        <v>247</v>
      </c>
      <c r="E219" s="160" t="s">
        <v>248</v>
      </c>
      <c r="F219" s="159" t="s">
        <v>135</v>
      </c>
      <c r="G219" s="148"/>
      <c r="H219" s="149">
        <v>67567.934999999998</v>
      </c>
      <c r="I219" s="148">
        <f t="shared" si="3"/>
        <v>7043267.7119999938</v>
      </c>
      <c r="J219" s="104"/>
    </row>
    <row r="220" spans="3:10" s="30" customFormat="1" ht="16.5" x14ac:dyDescent="0.2">
      <c r="C220" s="142"/>
      <c r="D220" s="81" t="s">
        <v>247</v>
      </c>
      <c r="E220" s="106" t="s">
        <v>250</v>
      </c>
      <c r="F220" s="51" t="s">
        <v>62</v>
      </c>
      <c r="G220" s="110"/>
      <c r="H220" s="84">
        <v>1346353.65</v>
      </c>
      <c r="I220" s="52">
        <f t="shared" si="3"/>
        <v>5696914.0619999934</v>
      </c>
      <c r="J220" s="104"/>
    </row>
    <row r="221" spans="3:10" s="30" customFormat="1" ht="28.5" x14ac:dyDescent="0.2">
      <c r="C221" s="142"/>
      <c r="D221" s="81" t="s">
        <v>247</v>
      </c>
      <c r="E221" s="106" t="s">
        <v>251</v>
      </c>
      <c r="F221" s="51" t="s">
        <v>16</v>
      </c>
      <c r="G221" s="110"/>
      <c r="H221" s="84">
        <v>5567.5</v>
      </c>
      <c r="I221" s="52">
        <f t="shared" ref="I221:I245" si="4">I220+G221-H221</f>
        <v>5691346.5619999934</v>
      </c>
      <c r="J221" s="104"/>
    </row>
    <row r="222" spans="3:10" s="30" customFormat="1" ht="16.5" x14ac:dyDescent="0.2">
      <c r="C222" s="142"/>
      <c r="D222" s="81" t="s">
        <v>247</v>
      </c>
      <c r="E222" s="106" t="s">
        <v>251</v>
      </c>
      <c r="F222" s="51" t="s">
        <v>252</v>
      </c>
      <c r="G222" s="110"/>
      <c r="H222" s="84">
        <v>125825.5</v>
      </c>
      <c r="I222" s="52">
        <f t="shared" si="4"/>
        <v>5565521.0619999934</v>
      </c>
      <c r="J222" s="104"/>
    </row>
    <row r="223" spans="3:10" s="30" customFormat="1" ht="28.5" x14ac:dyDescent="0.2">
      <c r="C223" s="142"/>
      <c r="D223" s="81" t="s">
        <v>247</v>
      </c>
      <c r="E223" s="106" t="s">
        <v>253</v>
      </c>
      <c r="F223" s="51" t="s">
        <v>16</v>
      </c>
      <c r="G223" s="110"/>
      <c r="H223" s="84">
        <v>288.60000000000002</v>
      </c>
      <c r="I223" s="52">
        <f t="shared" si="4"/>
        <v>5565232.4619999938</v>
      </c>
      <c r="J223" s="104"/>
    </row>
    <row r="224" spans="3:10" s="30" customFormat="1" ht="29.25" thickBot="1" x14ac:dyDescent="0.25">
      <c r="C224" s="142"/>
      <c r="D224" s="81" t="s">
        <v>247</v>
      </c>
      <c r="E224" s="147" t="s">
        <v>253</v>
      </c>
      <c r="F224" s="51" t="s">
        <v>254</v>
      </c>
      <c r="G224" s="110"/>
      <c r="H224" s="84">
        <v>6522.36</v>
      </c>
      <c r="I224" s="52">
        <f t="shared" si="4"/>
        <v>5558710.1019999934</v>
      </c>
      <c r="J224" s="104"/>
    </row>
    <row r="225" spans="3:10" s="30" customFormat="1" ht="29.25" thickBot="1" x14ac:dyDescent="0.25">
      <c r="C225" s="142"/>
      <c r="D225" s="158" t="s">
        <v>247</v>
      </c>
      <c r="E225" s="160" t="s">
        <v>255</v>
      </c>
      <c r="F225" s="159" t="s">
        <v>16</v>
      </c>
      <c r="G225" s="148"/>
      <c r="H225" s="149">
        <v>10490</v>
      </c>
      <c r="I225" s="148">
        <f t="shared" si="4"/>
        <v>5548220.1019999934</v>
      </c>
      <c r="J225" s="104"/>
    </row>
    <row r="226" spans="3:10" s="30" customFormat="1" ht="16.5" x14ac:dyDescent="0.2">
      <c r="C226" s="142"/>
      <c r="D226" s="150" t="s">
        <v>247</v>
      </c>
      <c r="E226" s="145" t="s">
        <v>255</v>
      </c>
      <c r="F226" s="112" t="s">
        <v>252</v>
      </c>
      <c r="G226" s="118"/>
      <c r="H226" s="146">
        <v>237074</v>
      </c>
      <c r="I226" s="151">
        <f t="shared" si="4"/>
        <v>5311146.1019999934</v>
      </c>
      <c r="J226" s="104"/>
    </row>
    <row r="227" spans="3:10" s="30" customFormat="1" ht="28.5" x14ac:dyDescent="0.2">
      <c r="C227" s="142"/>
      <c r="D227" s="150" t="s">
        <v>247</v>
      </c>
      <c r="E227" s="145" t="s">
        <v>256</v>
      </c>
      <c r="F227" s="112" t="s">
        <v>16</v>
      </c>
      <c r="G227" s="118"/>
      <c r="H227" s="146">
        <v>2396.46</v>
      </c>
      <c r="I227" s="151">
        <f t="shared" si="4"/>
        <v>5308749.6419999935</v>
      </c>
      <c r="J227" s="104"/>
    </row>
    <row r="228" spans="3:10" s="30" customFormat="1" ht="16.5" x14ac:dyDescent="0.2">
      <c r="C228" s="142"/>
      <c r="D228" s="150" t="s">
        <v>247</v>
      </c>
      <c r="E228" s="145" t="s">
        <v>256</v>
      </c>
      <c r="F228" s="112" t="s">
        <v>257</v>
      </c>
      <c r="G228" s="118"/>
      <c r="H228" s="146">
        <v>45532.74</v>
      </c>
      <c r="I228" s="151">
        <f t="shared" si="4"/>
        <v>5263216.9019999932</v>
      </c>
      <c r="J228" s="104"/>
    </row>
    <row r="229" spans="3:10" s="30" customFormat="1" ht="28.5" x14ac:dyDescent="0.2">
      <c r="C229" s="142"/>
      <c r="D229" s="150" t="s">
        <v>247</v>
      </c>
      <c r="E229" s="145" t="s">
        <v>258</v>
      </c>
      <c r="F229" s="112" t="s">
        <v>16</v>
      </c>
      <c r="G229" s="118"/>
      <c r="H229" s="146">
        <v>2427.6</v>
      </c>
      <c r="I229" s="151">
        <f t="shared" si="4"/>
        <v>5260789.3019999936</v>
      </c>
      <c r="J229" s="104"/>
    </row>
    <row r="230" spans="3:10" s="30" customFormat="1" ht="16.5" x14ac:dyDescent="0.2">
      <c r="C230" s="142"/>
      <c r="D230" s="150" t="s">
        <v>247</v>
      </c>
      <c r="E230" s="145" t="s">
        <v>258</v>
      </c>
      <c r="F230" s="112" t="s">
        <v>259</v>
      </c>
      <c r="G230" s="118"/>
      <c r="H230" s="146">
        <v>54863.76</v>
      </c>
      <c r="I230" s="151">
        <f t="shared" si="4"/>
        <v>5205925.5419999938</v>
      </c>
      <c r="J230" s="104"/>
    </row>
    <row r="231" spans="3:10" s="30" customFormat="1" ht="28.5" x14ac:dyDescent="0.2">
      <c r="C231" s="142"/>
      <c r="D231" s="150" t="s">
        <v>247</v>
      </c>
      <c r="E231" s="145" t="s">
        <v>260</v>
      </c>
      <c r="F231" s="112" t="s">
        <v>16</v>
      </c>
      <c r="G231" s="118"/>
      <c r="H231" s="146">
        <v>17081.75</v>
      </c>
      <c r="I231" s="151">
        <f t="shared" si="4"/>
        <v>5188843.7919999938</v>
      </c>
      <c r="J231" s="104"/>
    </row>
    <row r="232" spans="3:10" s="30" customFormat="1" ht="16.5" x14ac:dyDescent="0.2">
      <c r="C232" s="142"/>
      <c r="D232" s="150" t="s">
        <v>247</v>
      </c>
      <c r="E232" s="145" t="s">
        <v>260</v>
      </c>
      <c r="F232" s="112" t="s">
        <v>261</v>
      </c>
      <c r="G232" s="118"/>
      <c r="H232" s="146">
        <v>386047.55</v>
      </c>
      <c r="I232" s="151">
        <f t="shared" si="4"/>
        <v>4802796.241999994</v>
      </c>
      <c r="J232" s="104"/>
    </row>
    <row r="233" spans="3:10" s="30" customFormat="1" ht="28.5" x14ac:dyDescent="0.2">
      <c r="C233" s="142"/>
      <c r="D233" s="150" t="s">
        <v>247</v>
      </c>
      <c r="E233" s="145" t="s">
        <v>262</v>
      </c>
      <c r="F233" s="112" t="s">
        <v>16</v>
      </c>
      <c r="G233" s="118"/>
      <c r="H233" s="146">
        <v>25061.5</v>
      </c>
      <c r="I233" s="151">
        <f t="shared" si="4"/>
        <v>4777734.741999994</v>
      </c>
      <c r="J233" s="104"/>
    </row>
    <row r="234" spans="3:10" s="30" customFormat="1" ht="28.5" x14ac:dyDescent="0.2">
      <c r="C234" s="142"/>
      <c r="D234" s="150" t="s">
        <v>247</v>
      </c>
      <c r="E234" s="145" t="s">
        <v>262</v>
      </c>
      <c r="F234" s="112" t="s">
        <v>263</v>
      </c>
      <c r="G234" s="118"/>
      <c r="H234" s="146">
        <v>566389.99</v>
      </c>
      <c r="I234" s="151">
        <f t="shared" si="4"/>
        <v>4211344.7519999938</v>
      </c>
      <c r="J234" s="104"/>
    </row>
    <row r="235" spans="3:10" s="30" customFormat="1" ht="28.5" x14ac:dyDescent="0.2">
      <c r="C235" s="142"/>
      <c r="D235" s="150" t="s">
        <v>247</v>
      </c>
      <c r="E235" s="145" t="s">
        <v>264</v>
      </c>
      <c r="F235" s="112" t="s">
        <v>16</v>
      </c>
      <c r="G235" s="118"/>
      <c r="H235" s="146">
        <v>5513.85</v>
      </c>
      <c r="I235" s="151">
        <f t="shared" si="4"/>
        <v>4205830.9019999942</v>
      </c>
      <c r="J235" s="104"/>
    </row>
    <row r="236" spans="3:10" s="30" customFormat="1" ht="16.5" x14ac:dyDescent="0.2">
      <c r="C236" s="142"/>
      <c r="D236" s="150" t="s">
        <v>247</v>
      </c>
      <c r="E236" s="145" t="s">
        <v>264</v>
      </c>
      <c r="F236" s="112" t="s">
        <v>241</v>
      </c>
      <c r="G236" s="118"/>
      <c r="H236" s="146">
        <v>111018.51</v>
      </c>
      <c r="I236" s="151">
        <f t="shared" si="4"/>
        <v>4094812.3919999944</v>
      </c>
      <c r="J236" s="104"/>
    </row>
    <row r="237" spans="3:10" s="30" customFormat="1" ht="28.5" x14ac:dyDescent="0.2">
      <c r="C237" s="142"/>
      <c r="D237" s="150" t="s">
        <v>247</v>
      </c>
      <c r="E237" s="145" t="s">
        <v>265</v>
      </c>
      <c r="F237" s="112" t="s">
        <v>16</v>
      </c>
      <c r="G237" s="118"/>
      <c r="H237" s="146">
        <v>11466.42</v>
      </c>
      <c r="I237" s="151">
        <f t="shared" si="4"/>
        <v>4083345.9719999945</v>
      </c>
      <c r="J237" s="104"/>
    </row>
    <row r="238" spans="3:10" s="30" customFormat="1" ht="16.5" x14ac:dyDescent="0.2">
      <c r="C238" s="142"/>
      <c r="D238" s="150" t="s">
        <v>247</v>
      </c>
      <c r="E238" s="145" t="s">
        <v>265</v>
      </c>
      <c r="F238" s="112" t="s">
        <v>37</v>
      </c>
      <c r="G238" s="118"/>
      <c r="H238" s="146">
        <v>217861.98</v>
      </c>
      <c r="I238" s="151">
        <f t="shared" si="4"/>
        <v>3865483.9919999945</v>
      </c>
      <c r="J238" s="104"/>
    </row>
    <row r="239" spans="3:10" s="30" customFormat="1" ht="28.5" x14ac:dyDescent="0.2">
      <c r="C239" s="142"/>
      <c r="D239" s="150" t="s">
        <v>247</v>
      </c>
      <c r="E239" s="145" t="s">
        <v>266</v>
      </c>
      <c r="F239" s="112" t="s">
        <v>16</v>
      </c>
      <c r="G239" s="118"/>
      <c r="H239" s="146">
        <v>9340</v>
      </c>
      <c r="I239" s="151">
        <f t="shared" si="4"/>
        <v>3856143.9919999945</v>
      </c>
      <c r="J239" s="104"/>
    </row>
    <row r="240" spans="3:10" s="30" customFormat="1" ht="16.5" x14ac:dyDescent="0.2">
      <c r="C240" s="142"/>
      <c r="D240" s="150" t="s">
        <v>247</v>
      </c>
      <c r="E240" s="145" t="s">
        <v>266</v>
      </c>
      <c r="F240" s="112" t="s">
        <v>66</v>
      </c>
      <c r="G240" s="118"/>
      <c r="H240" s="146">
        <v>177460</v>
      </c>
      <c r="I240" s="151">
        <f t="shared" si="4"/>
        <v>3678683.9919999945</v>
      </c>
      <c r="J240" s="104"/>
    </row>
    <row r="241" spans="3:95" s="30" customFormat="1" ht="28.5" x14ac:dyDescent="0.2">
      <c r="C241" s="142"/>
      <c r="D241" s="150" t="s">
        <v>247</v>
      </c>
      <c r="E241" s="145" t="s">
        <v>267</v>
      </c>
      <c r="F241" s="112" t="s">
        <v>16</v>
      </c>
      <c r="G241" s="118"/>
      <c r="H241" s="146">
        <v>14289.48</v>
      </c>
      <c r="I241" s="151">
        <f t="shared" si="4"/>
        <v>3664394.5119999945</v>
      </c>
      <c r="J241" s="104"/>
    </row>
    <row r="242" spans="3:95" s="30" customFormat="1" ht="28.5" x14ac:dyDescent="0.2">
      <c r="C242" s="142"/>
      <c r="D242" s="150" t="s">
        <v>247</v>
      </c>
      <c r="E242" s="145" t="s">
        <v>267</v>
      </c>
      <c r="F242" s="112" t="s">
        <v>263</v>
      </c>
      <c r="G242" s="118"/>
      <c r="H242" s="146">
        <v>322942.31</v>
      </c>
      <c r="I242" s="151">
        <f t="shared" si="4"/>
        <v>3341452.2019999945</v>
      </c>
      <c r="J242" s="104"/>
    </row>
    <row r="243" spans="3:95" s="30" customFormat="1" ht="28.5" x14ac:dyDescent="0.2">
      <c r="C243" s="142"/>
      <c r="D243" s="150" t="s">
        <v>247</v>
      </c>
      <c r="E243" s="145" t="s">
        <v>268</v>
      </c>
      <c r="F243" s="112" t="s">
        <v>16</v>
      </c>
      <c r="G243" s="118"/>
      <c r="H243" s="146">
        <v>36675</v>
      </c>
      <c r="I243" s="151">
        <f t="shared" si="4"/>
        <v>3304777.2019999945</v>
      </c>
      <c r="J243" s="104"/>
    </row>
    <row r="244" spans="3:95" s="30" customFormat="1" ht="16.5" x14ac:dyDescent="0.2">
      <c r="C244" s="142"/>
      <c r="D244" s="150" t="s">
        <v>247</v>
      </c>
      <c r="E244" s="145" t="s">
        <v>268</v>
      </c>
      <c r="F244" s="112" t="s">
        <v>149</v>
      </c>
      <c r="G244" s="118"/>
      <c r="H244" s="146">
        <v>696825</v>
      </c>
      <c r="I244" s="151">
        <f t="shared" si="4"/>
        <v>2607952.2019999945</v>
      </c>
      <c r="J244" s="104"/>
    </row>
    <row r="245" spans="3:95" s="30" customFormat="1" ht="28.5" x14ac:dyDescent="0.2">
      <c r="C245" s="142"/>
      <c r="D245" s="150" t="s">
        <v>247</v>
      </c>
      <c r="E245" s="145" t="s">
        <v>269</v>
      </c>
      <c r="F245" s="112" t="s">
        <v>16</v>
      </c>
      <c r="G245" s="118"/>
      <c r="H245" s="146">
        <v>5033.37</v>
      </c>
      <c r="I245" s="151">
        <f t="shared" si="4"/>
        <v>2602918.8319999943</v>
      </c>
      <c r="J245" s="104"/>
    </row>
    <row r="246" spans="3:95" s="30" customFormat="1" ht="16.5" x14ac:dyDescent="0.2">
      <c r="C246" s="142"/>
      <c r="D246" s="150" t="s">
        <v>247</v>
      </c>
      <c r="E246" s="145" t="s">
        <v>269</v>
      </c>
      <c r="F246" s="112" t="s">
        <v>270</v>
      </c>
      <c r="G246" s="118"/>
      <c r="H246" s="146">
        <v>112756.24</v>
      </c>
      <c r="I246" s="151">
        <f>I245+G246-H246</f>
        <v>2490162.5919999941</v>
      </c>
      <c r="J246" s="104"/>
    </row>
    <row r="247" spans="3:95" s="30" customFormat="1" ht="17.25" thickBot="1" x14ac:dyDescent="0.25">
      <c r="C247" s="142"/>
      <c r="D247" s="152"/>
      <c r="E247" s="153"/>
      <c r="F247" s="154"/>
      <c r="G247" s="155"/>
      <c r="H247" s="156"/>
      <c r="I247" s="157"/>
      <c r="J247" s="104"/>
    </row>
    <row r="248" spans="3:95" s="11" customFormat="1" ht="18" thickTop="1" thickBot="1" x14ac:dyDescent="0.25">
      <c r="C248" s="234" t="s">
        <v>8</v>
      </c>
      <c r="D248" s="235"/>
      <c r="E248" s="235"/>
      <c r="F248" s="235"/>
      <c r="G248" s="143">
        <f>SUM(G17:G247)</f>
        <v>82933257</v>
      </c>
      <c r="H248" s="143">
        <f>SUM(H17:H247)</f>
        <v>90047266.682999998</v>
      </c>
      <c r="I248" s="144">
        <f>+I16+G248-H248</f>
        <v>2490162.5919999927</v>
      </c>
      <c r="J248" s="31">
        <f>+I248-'[2]CTA. RECOLECTORA AUXILIAR 3001'!$J$6916</f>
        <v>0</v>
      </c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</row>
    <row r="249" spans="3:95" s="11" customFormat="1" ht="17.25" thickTop="1" x14ac:dyDescent="0.2">
      <c r="C249" s="5"/>
      <c r="D249" s="5"/>
      <c r="E249" s="5"/>
      <c r="F249" s="5"/>
      <c r="G249" s="8"/>
      <c r="H249" s="8"/>
      <c r="I249" s="8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</row>
    <row r="250" spans="3:95" s="11" customFormat="1" ht="16.5" x14ac:dyDescent="0.2">
      <c r="C250" s="5"/>
      <c r="D250" s="5"/>
      <c r="E250" s="115" t="s">
        <v>50</v>
      </c>
      <c r="F250" s="116"/>
      <c r="G250" s="115" t="s">
        <v>51</v>
      </c>
      <c r="H250" s="8"/>
      <c r="I250" s="8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</row>
    <row r="251" spans="3:95" s="11" customFormat="1" ht="16.5" x14ac:dyDescent="0.2">
      <c r="C251" s="5"/>
      <c r="D251" s="5"/>
      <c r="E251" s="115" t="s">
        <v>42</v>
      </c>
      <c r="F251" s="116"/>
      <c r="G251" s="115" t="s">
        <v>43</v>
      </c>
      <c r="H251" s="8"/>
      <c r="I251" s="8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</row>
    <row r="252" spans="3:95" s="11" customFormat="1" ht="16.5" x14ac:dyDescent="0.2">
      <c r="C252" s="5"/>
      <c r="D252" s="5"/>
      <c r="E252" s="115" t="s">
        <v>44</v>
      </c>
      <c r="F252" s="116"/>
      <c r="G252" s="194" t="s">
        <v>354</v>
      </c>
      <c r="H252" s="8"/>
      <c r="I252" s="8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</row>
    <row r="253" spans="3:95" s="11" customFormat="1" ht="16.5" x14ac:dyDescent="0.2">
      <c r="C253" s="5"/>
      <c r="D253" s="5"/>
      <c r="E253" s="115" t="s">
        <v>45</v>
      </c>
      <c r="F253" s="116"/>
      <c r="G253" s="115" t="s">
        <v>46</v>
      </c>
      <c r="H253" s="8"/>
      <c r="I253" s="8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</row>
    <row r="254" spans="3:95" s="11" customFormat="1" ht="16.5" x14ac:dyDescent="0.2">
      <c r="C254" s="5"/>
      <c r="D254" s="5"/>
      <c r="E254" s="117"/>
      <c r="F254" s="116"/>
      <c r="G254" s="116"/>
      <c r="H254" s="8"/>
      <c r="I254" s="8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</row>
    <row r="255" spans="3:95" s="11" customFormat="1" ht="16.5" x14ac:dyDescent="0.2">
      <c r="C255" s="5"/>
      <c r="D255" s="5"/>
      <c r="E255" s="116"/>
      <c r="F255" s="115" t="s">
        <v>48</v>
      </c>
      <c r="G255" s="116"/>
      <c r="H255" s="8"/>
      <c r="I255" s="8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</row>
    <row r="256" spans="3:95" s="11" customFormat="1" ht="18" x14ac:dyDescent="0.25">
      <c r="C256" s="21"/>
      <c r="D256" s="5"/>
      <c r="E256" s="116"/>
      <c r="F256" s="115" t="s">
        <v>353</v>
      </c>
      <c r="G256" s="116"/>
      <c r="H256" s="8"/>
      <c r="I256" s="19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</row>
    <row r="257" spans="3:95" s="11" customFormat="1" ht="18" x14ac:dyDescent="0.2">
      <c r="C257" s="22"/>
      <c r="D257" s="5"/>
      <c r="E257" s="116"/>
      <c r="F257" s="115" t="s">
        <v>49</v>
      </c>
      <c r="G257" s="116"/>
      <c r="H257" s="8"/>
      <c r="I257" s="23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</row>
    <row r="258" spans="3:95" s="11" customFormat="1" ht="18" x14ac:dyDescent="0.2">
      <c r="C258" s="22"/>
      <c r="D258" s="5"/>
      <c r="E258" s="116"/>
      <c r="G258" s="116"/>
      <c r="H258" s="8"/>
      <c r="I258" s="23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</row>
    <row r="259" spans="3:95" s="11" customFormat="1" ht="16.5" x14ac:dyDescent="0.2">
      <c r="C259" s="5"/>
      <c r="D259" s="5"/>
      <c r="E259" s="116"/>
      <c r="F259" s="116"/>
      <c r="G259" s="116"/>
      <c r="H259" s="8"/>
      <c r="I259" s="4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</row>
    <row r="260" spans="3:95" s="11" customFormat="1" ht="20.25" x14ac:dyDescent="0.2">
      <c r="C260" s="233"/>
      <c r="D260" s="233"/>
      <c r="E260" s="233"/>
      <c r="F260" s="233"/>
      <c r="G260" s="233"/>
      <c r="H260" s="233"/>
      <c r="I260" s="233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</row>
    <row r="261" spans="3:95" s="11" customFormat="1" ht="20.25" x14ac:dyDescent="0.2">
      <c r="C261" s="233"/>
      <c r="D261" s="233"/>
      <c r="E261" s="233"/>
      <c r="F261" s="233"/>
      <c r="G261" s="233"/>
      <c r="H261" s="233"/>
      <c r="I261" s="233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</row>
    <row r="262" spans="3:95" s="11" customFormat="1" ht="20.25" x14ac:dyDescent="0.2">
      <c r="C262" s="233"/>
      <c r="D262" s="233"/>
      <c r="E262" s="233"/>
      <c r="F262" s="233"/>
      <c r="G262" s="233"/>
      <c r="H262" s="233"/>
      <c r="I262" s="233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</row>
    <row r="263" spans="3:95" s="11" customFormat="1" ht="20.25" x14ac:dyDescent="0.2">
      <c r="C263" s="233"/>
      <c r="D263" s="233"/>
      <c r="E263" s="233"/>
      <c r="F263" s="233"/>
      <c r="G263" s="233"/>
      <c r="H263" s="233"/>
      <c r="I263" s="233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</row>
    <row r="264" spans="3:95" s="11" customFormat="1" x14ac:dyDescent="0.2">
      <c r="C264" s="9"/>
      <c r="D264" s="9"/>
      <c r="E264" s="9"/>
      <c r="F264" s="9"/>
      <c r="G264" s="9"/>
      <c r="H264" s="9"/>
      <c r="I264" s="9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</row>
    <row r="265" spans="3:95" s="11" customFormat="1" x14ac:dyDescent="0.2">
      <c r="C265" s="9"/>
      <c r="D265" s="9"/>
      <c r="E265" s="9"/>
      <c r="F265" s="9"/>
      <c r="G265" s="9"/>
      <c r="H265" s="9"/>
      <c r="I265" s="9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</row>
    <row r="266" spans="3:95" s="11" customFormat="1" x14ac:dyDescent="0.2">
      <c r="C266" s="9"/>
      <c r="D266" s="9"/>
      <c r="E266" s="9"/>
      <c r="F266" s="9"/>
      <c r="G266" s="9"/>
      <c r="H266" s="9"/>
      <c r="I266" s="9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</row>
    <row r="267" spans="3:95" s="11" customFormat="1" x14ac:dyDescent="0.2">
      <c r="C267" s="9"/>
      <c r="D267" s="9"/>
      <c r="E267" s="9"/>
      <c r="F267" s="9"/>
      <c r="G267" s="9"/>
      <c r="H267" s="9"/>
      <c r="I267" s="9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</row>
    <row r="268" spans="3:95" s="11" customFormat="1" x14ac:dyDescent="0.2">
      <c r="C268" s="9"/>
      <c r="D268" s="9"/>
      <c r="E268" s="9"/>
      <c r="F268" s="9"/>
      <c r="G268" s="9"/>
      <c r="H268" s="9"/>
      <c r="I268" s="9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</row>
    <row r="269" spans="3:95" s="11" customFormat="1" x14ac:dyDescent="0.2">
      <c r="C269" s="9"/>
      <c r="D269" s="9"/>
      <c r="E269" s="9"/>
      <c r="F269" s="9"/>
      <c r="G269" s="9"/>
      <c r="H269" s="9"/>
      <c r="I269" s="9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</row>
    <row r="270" spans="3:95" s="11" customFormat="1" x14ac:dyDescent="0.2">
      <c r="C270" s="9"/>
      <c r="D270" s="9"/>
      <c r="E270" s="9"/>
      <c r="F270" s="9"/>
      <c r="G270" s="9"/>
      <c r="H270" s="9"/>
      <c r="I270" s="9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</row>
    <row r="271" spans="3:95" s="11" customFormat="1" x14ac:dyDescent="0.2">
      <c r="C271" s="9"/>
      <c r="D271" s="9"/>
      <c r="E271" s="9"/>
      <c r="F271" s="9"/>
      <c r="G271" s="9"/>
      <c r="H271" s="9"/>
      <c r="I271" s="9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</row>
    <row r="272" spans="3:95" s="11" customFormat="1" ht="3" customHeight="1" x14ac:dyDescent="0.2">
      <c r="C272" s="9"/>
      <c r="D272" s="9"/>
      <c r="E272" s="9"/>
      <c r="F272" s="9"/>
      <c r="G272" s="9"/>
      <c r="H272" s="9"/>
      <c r="I272" s="9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</row>
    <row r="273" spans="3:95" s="11" customFormat="1" x14ac:dyDescent="0.2">
      <c r="C273" s="9"/>
      <c r="D273" s="9"/>
      <c r="E273" s="9"/>
      <c r="F273" s="9"/>
      <c r="G273" s="9"/>
      <c r="H273" s="9"/>
      <c r="I273" s="9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</row>
    <row r="274" spans="3:95" s="11" customFormat="1" x14ac:dyDescent="0.2">
      <c r="C274" s="9"/>
      <c r="D274" s="9"/>
      <c r="E274" s="9"/>
      <c r="F274" s="9"/>
      <c r="G274" s="9"/>
      <c r="H274" s="9"/>
      <c r="I274" s="9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</row>
    <row r="275" spans="3:95" s="11" customFormat="1" x14ac:dyDescent="0.2">
      <c r="C275" s="9"/>
      <c r="D275" s="9"/>
      <c r="E275" s="9"/>
      <c r="F275" s="9"/>
      <c r="G275" s="9"/>
      <c r="H275" s="9"/>
      <c r="I275" s="9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</row>
    <row r="294" spans="3:3" ht="13.5" thickBot="1" x14ac:dyDescent="0.25"/>
    <row r="295" spans="3:3" ht="15" x14ac:dyDescent="0.2">
      <c r="C295" s="2"/>
    </row>
  </sheetData>
  <mergeCells count="12">
    <mergeCell ref="C261:I261"/>
    <mergeCell ref="C262:I262"/>
    <mergeCell ref="C263:I263"/>
    <mergeCell ref="D13:I13"/>
    <mergeCell ref="C13:C15"/>
    <mergeCell ref="D14:H14"/>
    <mergeCell ref="C248:F248"/>
    <mergeCell ref="C6:I6"/>
    <mergeCell ref="C7:I7"/>
    <mergeCell ref="C260:I260"/>
    <mergeCell ref="C8:I8"/>
    <mergeCell ref="C9:I9"/>
  </mergeCells>
  <printOptions horizontalCentered="1"/>
  <pageMargins left="0.25" right="0.25" top="0.75" bottom="0.75" header="0.3" footer="0.3"/>
  <pageSetup scale="63" orientation="portrait" r:id="rId1"/>
  <headerFooter alignWithMargins="0">
    <oddFooter>Página &amp;P</oddFooter>
  </headerFooter>
  <rowBreaks count="8" manualBreakCount="8">
    <brk id="45" min="1" max="8" man="1"/>
    <brk id="78" min="1" max="8" man="1"/>
    <brk id="106" min="1" max="8" man="1"/>
    <brk id="132" min="1" max="8" man="1"/>
    <brk id="164" min="1" max="8" man="1"/>
    <brk id="196" min="1" max="8" man="1"/>
    <brk id="230" min="1" max="8" man="1"/>
    <brk id="261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89"/>
  <sheetViews>
    <sheetView topLeftCell="B49" zoomScale="80" zoomScaleNormal="80" zoomScaleSheetLayoutView="55" workbookViewId="0">
      <selection activeCell="E65" sqref="E65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29.28515625" style="1" customWidth="1"/>
    <col min="5" max="5" width="22.28515625" style="1" customWidth="1"/>
    <col min="6" max="6" width="43.85546875" style="42" bestFit="1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5"/>
    </row>
    <row r="2" spans="1:12" s="11" customFormat="1" x14ac:dyDescent="0.2">
      <c r="F2" s="35"/>
    </row>
    <row r="3" spans="1:12" s="14" customFormat="1" ht="12" customHeight="1" x14ac:dyDescent="0.2">
      <c r="F3" s="36"/>
    </row>
    <row r="4" spans="1:12" s="15" customFormat="1" ht="18" customHeight="1" x14ac:dyDescent="0.3">
      <c r="B4" s="16"/>
      <c r="C4" s="16"/>
      <c r="D4" s="12"/>
      <c r="E4" s="16"/>
      <c r="F4" s="37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8"/>
    </row>
    <row r="6" spans="1:12" s="15" customFormat="1" ht="20.25" customHeight="1" x14ac:dyDescent="0.25">
      <c r="B6" s="13"/>
      <c r="C6" s="225" t="s">
        <v>10</v>
      </c>
      <c r="D6" s="225"/>
      <c r="E6" s="225"/>
      <c r="F6" s="225"/>
      <c r="G6" s="225"/>
      <c r="H6" s="225"/>
      <c r="I6" s="225"/>
      <c r="J6" s="43"/>
    </row>
    <row r="7" spans="1:12" s="14" customFormat="1" ht="18" customHeight="1" x14ac:dyDescent="0.2">
      <c r="B7" s="18"/>
      <c r="C7" s="231" t="s">
        <v>11</v>
      </c>
      <c r="D7" s="231"/>
      <c r="E7" s="231"/>
      <c r="F7" s="231"/>
      <c r="G7" s="231"/>
      <c r="H7" s="231"/>
      <c r="I7" s="231"/>
      <c r="J7" s="44"/>
    </row>
    <row r="8" spans="1:12" s="17" customFormat="1" ht="15.75" customHeight="1" x14ac:dyDescent="0.2">
      <c r="B8" s="18"/>
      <c r="C8" s="231" t="s">
        <v>21</v>
      </c>
      <c r="D8" s="231"/>
      <c r="E8" s="231"/>
      <c r="F8" s="231"/>
      <c r="G8" s="231"/>
      <c r="H8" s="231"/>
      <c r="I8" s="231"/>
      <c r="J8" s="45"/>
    </row>
    <row r="9" spans="1:12" s="14" customFormat="1" ht="18.75" x14ac:dyDescent="0.2">
      <c r="B9" s="15"/>
      <c r="C9" s="232" t="s">
        <v>73</v>
      </c>
      <c r="D9" s="232"/>
      <c r="E9" s="232"/>
      <c r="F9" s="232"/>
      <c r="G9" s="232"/>
      <c r="H9" s="232"/>
      <c r="I9" s="232"/>
      <c r="J9" s="44"/>
    </row>
    <row r="10" spans="1:12" s="14" customFormat="1" ht="18.75" x14ac:dyDescent="0.2">
      <c r="B10" s="15"/>
      <c r="C10" s="34"/>
      <c r="D10" s="34"/>
      <c r="E10" s="34"/>
      <c r="F10" s="39"/>
      <c r="G10" s="34"/>
      <c r="H10" s="34"/>
      <c r="I10" s="34"/>
    </row>
    <row r="11" spans="1:12" s="11" customFormat="1" ht="19.5" customHeight="1" thickBot="1" x14ac:dyDescent="0.25">
      <c r="F11" s="35"/>
    </row>
    <row r="12" spans="1:12" s="3" customFormat="1" ht="36.75" customHeight="1" thickTop="1" thickBot="1" x14ac:dyDescent="0.25">
      <c r="A12" s="7"/>
      <c r="B12" s="7"/>
      <c r="C12" s="236"/>
      <c r="D12" s="227" t="s">
        <v>13</v>
      </c>
      <c r="E12" s="227"/>
      <c r="F12" s="227"/>
      <c r="G12" s="227"/>
      <c r="H12" s="227"/>
      <c r="I12" s="227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237"/>
      <c r="D13" s="226" t="s">
        <v>7</v>
      </c>
      <c r="E13" s="226"/>
      <c r="F13" s="226"/>
      <c r="G13" s="226"/>
      <c r="H13" s="226"/>
      <c r="I13" s="61">
        <v>2958094.9135000119</v>
      </c>
      <c r="J13" s="7"/>
      <c r="K13" s="7"/>
      <c r="L13" s="7"/>
    </row>
    <row r="14" spans="1:12" s="3" customFormat="1" ht="45.75" customHeight="1" thickTop="1" x14ac:dyDescent="0.2">
      <c r="A14" s="7"/>
      <c r="B14" s="7"/>
      <c r="C14" s="237"/>
      <c r="D14" s="60" t="s">
        <v>4</v>
      </c>
      <c r="E14" s="60" t="s">
        <v>5</v>
      </c>
      <c r="F14" s="60" t="s">
        <v>6</v>
      </c>
      <c r="G14" s="60" t="s">
        <v>0</v>
      </c>
      <c r="H14" s="60" t="s">
        <v>1</v>
      </c>
      <c r="I14" s="60" t="s">
        <v>2</v>
      </c>
      <c r="J14" s="7"/>
      <c r="K14" s="7"/>
      <c r="L14" s="7"/>
    </row>
    <row r="15" spans="1:12" s="10" customFormat="1" ht="38.25" customHeight="1" thickBot="1" x14ac:dyDescent="0.25">
      <c r="C15" s="54"/>
      <c r="D15" s="55"/>
      <c r="E15" s="56"/>
      <c r="F15" s="57" t="s">
        <v>58</v>
      </c>
      <c r="G15" s="58"/>
      <c r="H15" s="59">
        <v>0</v>
      </c>
      <c r="I15" s="58">
        <f>+I13</f>
        <v>2958094.9135000119</v>
      </c>
    </row>
    <row r="16" spans="1:12" s="10" customFormat="1" ht="17.25" thickTop="1" x14ac:dyDescent="0.2">
      <c r="C16" s="62"/>
      <c r="D16" s="63">
        <v>44532</v>
      </c>
      <c r="E16" s="99"/>
      <c r="F16" s="48" t="s">
        <v>12</v>
      </c>
      <c r="G16" s="64"/>
      <c r="H16" s="49">
        <v>5.4</v>
      </c>
      <c r="I16" s="50">
        <f>I15+G16-H16</f>
        <v>2958089.513500012</v>
      </c>
    </row>
    <row r="17" spans="3:9" s="10" customFormat="1" ht="16.5" x14ac:dyDescent="0.2">
      <c r="C17" s="65"/>
      <c r="D17" s="66">
        <v>44536</v>
      </c>
      <c r="E17" s="100"/>
      <c r="F17" s="51" t="s">
        <v>12</v>
      </c>
      <c r="G17" s="67"/>
      <c r="H17" s="52">
        <v>223.79</v>
      </c>
      <c r="I17" s="53">
        <f t="shared" ref="I17:I58" si="0">I16+G17-H17</f>
        <v>2957865.723500012</v>
      </c>
    </row>
    <row r="18" spans="3:9" s="7" customFormat="1" ht="16.5" x14ac:dyDescent="0.2">
      <c r="C18" s="65"/>
      <c r="D18" s="66">
        <v>44537</v>
      </c>
      <c r="E18" s="100"/>
      <c r="F18" s="51" t="s">
        <v>12</v>
      </c>
      <c r="G18" s="67"/>
      <c r="H18" s="52">
        <v>84.990000000000009</v>
      </c>
      <c r="I18" s="53">
        <f t="shared" si="0"/>
        <v>2957780.7335000117</v>
      </c>
    </row>
    <row r="19" spans="3:9" s="7" customFormat="1" ht="16.5" x14ac:dyDescent="0.2">
      <c r="C19" s="65"/>
      <c r="D19" s="66">
        <v>44538</v>
      </c>
      <c r="E19" s="100" t="s">
        <v>271</v>
      </c>
      <c r="F19" s="51" t="s">
        <v>272</v>
      </c>
      <c r="G19" s="67"/>
      <c r="H19" s="52">
        <v>24048.49</v>
      </c>
      <c r="I19" s="53">
        <f t="shared" si="0"/>
        <v>2933732.2435000115</v>
      </c>
    </row>
    <row r="20" spans="3:9" s="7" customFormat="1" ht="16.5" x14ac:dyDescent="0.2">
      <c r="C20" s="65"/>
      <c r="D20" s="66">
        <v>44539</v>
      </c>
      <c r="E20" s="100"/>
      <c r="F20" s="51" t="s">
        <v>12</v>
      </c>
      <c r="G20" s="67"/>
      <c r="H20" s="52">
        <v>14.44</v>
      </c>
      <c r="I20" s="53">
        <f t="shared" si="0"/>
        <v>2933717.8035000116</v>
      </c>
    </row>
    <row r="21" spans="3:9" s="7" customFormat="1" ht="16.5" x14ac:dyDescent="0.2">
      <c r="C21" s="65"/>
      <c r="D21" s="66">
        <v>44539</v>
      </c>
      <c r="E21" s="100" t="s">
        <v>273</v>
      </c>
      <c r="F21" s="51" t="s">
        <v>41</v>
      </c>
      <c r="G21" s="67"/>
      <c r="H21" s="52">
        <v>14400</v>
      </c>
      <c r="I21" s="53">
        <f t="shared" si="0"/>
        <v>2919317.8035000116</v>
      </c>
    </row>
    <row r="22" spans="3:9" s="7" customFormat="1" ht="28.5" x14ac:dyDescent="0.2">
      <c r="C22" s="65"/>
      <c r="D22" s="66">
        <v>44539</v>
      </c>
      <c r="E22" s="100" t="s">
        <v>274</v>
      </c>
      <c r="F22" s="51" t="s">
        <v>275</v>
      </c>
      <c r="G22" s="67"/>
      <c r="H22" s="52">
        <v>16200</v>
      </c>
      <c r="I22" s="53">
        <f t="shared" si="0"/>
        <v>2903117.8035000116</v>
      </c>
    </row>
    <row r="23" spans="3:9" s="7" customFormat="1" ht="28.5" x14ac:dyDescent="0.2">
      <c r="C23" s="65"/>
      <c r="D23" s="68">
        <v>44539</v>
      </c>
      <c r="E23" s="69" t="s">
        <v>276</v>
      </c>
      <c r="F23" s="51" t="s">
        <v>277</v>
      </c>
      <c r="G23" s="67"/>
      <c r="H23" s="70">
        <v>1800</v>
      </c>
      <c r="I23" s="53">
        <f t="shared" si="0"/>
        <v>2901317.8035000116</v>
      </c>
    </row>
    <row r="24" spans="3:9" s="7" customFormat="1" ht="28.5" x14ac:dyDescent="0.2">
      <c r="C24" s="65"/>
      <c r="D24" s="68">
        <v>44539</v>
      </c>
      <c r="E24" s="100" t="s">
        <v>278</v>
      </c>
      <c r="F24" s="51" t="s">
        <v>279</v>
      </c>
      <c r="G24" s="67"/>
      <c r="H24" s="52">
        <v>3600</v>
      </c>
      <c r="I24" s="53">
        <f>I23+G24-H24</f>
        <v>2897717.8035000116</v>
      </c>
    </row>
    <row r="25" spans="3:9" s="7" customFormat="1" ht="28.5" x14ac:dyDescent="0.2">
      <c r="C25" s="65"/>
      <c r="D25" s="66">
        <v>44539</v>
      </c>
      <c r="E25" s="100" t="s">
        <v>280</v>
      </c>
      <c r="F25" s="51" t="s">
        <v>281</v>
      </c>
      <c r="G25" s="67"/>
      <c r="H25" s="52">
        <v>1328.48</v>
      </c>
      <c r="I25" s="53">
        <f>I24+G25-H25</f>
        <v>2896389.3235000116</v>
      </c>
    </row>
    <row r="26" spans="3:9" s="7" customFormat="1" ht="16.5" x14ac:dyDescent="0.2">
      <c r="C26" s="65"/>
      <c r="D26" s="66">
        <v>44539</v>
      </c>
      <c r="E26" s="100" t="s">
        <v>282</v>
      </c>
      <c r="F26" s="51" t="s">
        <v>283</v>
      </c>
      <c r="G26" s="67"/>
      <c r="H26" s="52"/>
      <c r="I26" s="53">
        <f t="shared" si="0"/>
        <v>2896389.3235000116</v>
      </c>
    </row>
    <row r="27" spans="3:9" s="7" customFormat="1" ht="28.5" x14ac:dyDescent="0.2">
      <c r="C27" s="65"/>
      <c r="D27" s="66">
        <v>44539</v>
      </c>
      <c r="E27" s="100" t="s">
        <v>284</v>
      </c>
      <c r="F27" s="51" t="s">
        <v>285</v>
      </c>
      <c r="G27" s="67"/>
      <c r="H27" s="52">
        <v>199500</v>
      </c>
      <c r="I27" s="53">
        <f t="shared" si="0"/>
        <v>2696889.3235000116</v>
      </c>
    </row>
    <row r="28" spans="3:9" s="7" customFormat="1" ht="28.5" x14ac:dyDescent="0.2">
      <c r="C28" s="65"/>
      <c r="D28" s="66">
        <v>44539</v>
      </c>
      <c r="E28" s="100" t="s">
        <v>286</v>
      </c>
      <c r="F28" s="51" t="s">
        <v>287</v>
      </c>
      <c r="G28" s="67"/>
      <c r="H28" s="52">
        <v>543523.5</v>
      </c>
      <c r="I28" s="53">
        <f t="shared" si="0"/>
        <v>2153365.8235000116</v>
      </c>
    </row>
    <row r="29" spans="3:9" s="7" customFormat="1" ht="16.5" x14ac:dyDescent="0.2">
      <c r="C29" s="65"/>
      <c r="D29" s="66">
        <v>44539</v>
      </c>
      <c r="E29" s="100" t="s">
        <v>288</v>
      </c>
      <c r="F29" s="51" t="s">
        <v>289</v>
      </c>
      <c r="G29" s="67"/>
      <c r="H29" s="52">
        <v>1400</v>
      </c>
      <c r="I29" s="53">
        <f t="shared" si="0"/>
        <v>2151965.8235000116</v>
      </c>
    </row>
    <row r="30" spans="3:9" s="7" customFormat="1" ht="16.5" x14ac:dyDescent="0.2">
      <c r="C30" s="65"/>
      <c r="D30" s="66">
        <v>44544</v>
      </c>
      <c r="E30" s="101" t="s">
        <v>290</v>
      </c>
      <c r="F30" s="51" t="s">
        <v>68</v>
      </c>
      <c r="G30" s="67"/>
      <c r="H30" s="52"/>
      <c r="I30" s="53">
        <f t="shared" si="0"/>
        <v>2151965.8235000116</v>
      </c>
    </row>
    <row r="31" spans="3:9" s="7" customFormat="1" ht="16.5" x14ac:dyDescent="0.2">
      <c r="C31" s="65"/>
      <c r="D31" s="66">
        <v>44545</v>
      </c>
      <c r="E31" s="100"/>
      <c r="F31" s="51" t="s">
        <v>12</v>
      </c>
      <c r="G31" s="67"/>
      <c r="H31" s="52">
        <v>6.67</v>
      </c>
      <c r="I31" s="53">
        <f t="shared" si="0"/>
        <v>2151959.1535000117</v>
      </c>
    </row>
    <row r="32" spans="3:9" s="7" customFormat="1" ht="16.5" x14ac:dyDescent="0.2">
      <c r="C32" s="65"/>
      <c r="D32" s="66">
        <v>44545</v>
      </c>
      <c r="E32" s="100" t="s">
        <v>291</v>
      </c>
      <c r="F32" s="51" t="s">
        <v>69</v>
      </c>
      <c r="G32" s="67"/>
      <c r="H32" s="52">
        <v>298383.59999999998</v>
      </c>
      <c r="I32" s="53">
        <f t="shared" si="0"/>
        <v>1853575.5535000116</v>
      </c>
    </row>
    <row r="33" spans="3:9" s="7" customFormat="1" ht="16.5" x14ac:dyDescent="0.2">
      <c r="C33" s="65"/>
      <c r="D33" s="66">
        <v>44546</v>
      </c>
      <c r="E33" s="100"/>
      <c r="F33" s="51" t="s">
        <v>292</v>
      </c>
      <c r="G33" s="67"/>
      <c r="H33" s="52">
        <v>500</v>
      </c>
      <c r="I33" s="53">
        <f t="shared" si="0"/>
        <v>1853075.5535000116</v>
      </c>
    </row>
    <row r="34" spans="3:9" s="7" customFormat="1" ht="16.5" x14ac:dyDescent="0.2">
      <c r="C34" s="65"/>
      <c r="D34" s="66">
        <v>44546</v>
      </c>
      <c r="E34" s="100"/>
      <c r="F34" s="51" t="s">
        <v>12</v>
      </c>
      <c r="G34" s="67"/>
      <c r="H34" s="52">
        <v>313.13</v>
      </c>
      <c r="I34" s="53">
        <f t="shared" si="0"/>
        <v>1852762.4235000117</v>
      </c>
    </row>
    <row r="35" spans="3:9" s="7" customFormat="1" ht="27" customHeight="1" x14ac:dyDescent="0.2">
      <c r="C35" s="65"/>
      <c r="D35" s="66">
        <v>44546</v>
      </c>
      <c r="E35" s="100" t="s">
        <v>293</v>
      </c>
      <c r="F35" s="51" t="s">
        <v>289</v>
      </c>
      <c r="G35" s="67"/>
      <c r="H35" s="52">
        <v>7852.2</v>
      </c>
      <c r="I35" s="53">
        <f t="shared" si="0"/>
        <v>1844910.2235000117</v>
      </c>
    </row>
    <row r="36" spans="3:9" s="7" customFormat="1" ht="17.25" thickBot="1" x14ac:dyDescent="0.25">
      <c r="C36" s="65"/>
      <c r="D36" s="199">
        <v>44546</v>
      </c>
      <c r="E36" s="100" t="s">
        <v>294</v>
      </c>
      <c r="F36" s="51" t="s">
        <v>69</v>
      </c>
      <c r="G36" s="67"/>
      <c r="H36" s="52">
        <v>447575.4</v>
      </c>
      <c r="I36" s="53">
        <f t="shared" si="0"/>
        <v>1397334.8235000116</v>
      </c>
    </row>
    <row r="37" spans="3:9" s="7" customFormat="1" ht="16.5" x14ac:dyDescent="0.2">
      <c r="C37" s="195"/>
      <c r="D37" s="224">
        <v>44547</v>
      </c>
      <c r="E37" s="222"/>
      <c r="F37" s="198" t="s">
        <v>292</v>
      </c>
      <c r="G37" s="67"/>
      <c r="H37" s="52">
        <v>500</v>
      </c>
      <c r="I37" s="53">
        <f t="shared" si="0"/>
        <v>1396834.8235000116</v>
      </c>
    </row>
    <row r="38" spans="3:9" s="7" customFormat="1" ht="27.75" customHeight="1" thickBot="1" x14ac:dyDescent="0.25">
      <c r="C38" s="195"/>
      <c r="D38" s="197">
        <v>44547</v>
      </c>
      <c r="E38" s="223"/>
      <c r="F38" s="198" t="s">
        <v>12</v>
      </c>
      <c r="G38" s="208"/>
      <c r="H38" s="148">
        <v>485.75</v>
      </c>
      <c r="I38" s="53">
        <f t="shared" si="0"/>
        <v>1396349.0735000116</v>
      </c>
    </row>
    <row r="39" spans="3:9" s="7" customFormat="1" ht="16.5" x14ac:dyDescent="0.2">
      <c r="C39" s="195"/>
      <c r="D39" s="221">
        <v>44550</v>
      </c>
      <c r="E39" s="203"/>
      <c r="F39" s="218" t="s">
        <v>292</v>
      </c>
      <c r="G39" s="209"/>
      <c r="H39" s="212">
        <v>500</v>
      </c>
      <c r="I39" s="204">
        <f t="shared" si="0"/>
        <v>1395849.0735000116</v>
      </c>
    </row>
    <row r="40" spans="3:9" s="7" customFormat="1" ht="17.25" thickBot="1" x14ac:dyDescent="0.25">
      <c r="C40" s="196"/>
      <c r="D40" s="200">
        <v>44551</v>
      </c>
      <c r="E40" s="203"/>
      <c r="F40" s="218" t="s">
        <v>12</v>
      </c>
      <c r="G40" s="219"/>
      <c r="H40" s="220">
        <v>683.14</v>
      </c>
      <c r="I40" s="204">
        <f t="shared" si="0"/>
        <v>1395165.9335000117</v>
      </c>
    </row>
    <row r="41" spans="3:9" s="7" customFormat="1" ht="16.5" x14ac:dyDescent="0.2">
      <c r="C41" s="196"/>
      <c r="D41" s="200">
        <v>44552</v>
      </c>
      <c r="E41" s="203"/>
      <c r="F41" s="215" t="s">
        <v>12</v>
      </c>
      <c r="G41" s="216"/>
      <c r="H41" s="217">
        <v>815.29</v>
      </c>
      <c r="I41" s="204">
        <f t="shared" si="0"/>
        <v>1394350.6435000116</v>
      </c>
    </row>
    <row r="42" spans="3:9" s="7" customFormat="1" ht="16.5" x14ac:dyDescent="0.2">
      <c r="C42" s="196"/>
      <c r="D42" s="200">
        <v>44552</v>
      </c>
      <c r="E42" s="203" t="s">
        <v>295</v>
      </c>
      <c r="F42" s="205" t="s">
        <v>24</v>
      </c>
      <c r="G42" s="210"/>
      <c r="H42" s="213">
        <v>69125.460000000006</v>
      </c>
      <c r="I42" s="204">
        <f t="shared" si="0"/>
        <v>1325225.1835000117</v>
      </c>
    </row>
    <row r="43" spans="3:9" s="7" customFormat="1" ht="16.5" x14ac:dyDescent="0.2">
      <c r="C43" s="196"/>
      <c r="D43" s="200">
        <v>44557</v>
      </c>
      <c r="E43" s="203"/>
      <c r="F43" s="205" t="s">
        <v>292</v>
      </c>
      <c r="G43" s="210"/>
      <c r="H43" s="213">
        <v>500</v>
      </c>
      <c r="I43" s="204">
        <f t="shared" si="0"/>
        <v>1324725.1835000117</v>
      </c>
    </row>
    <row r="44" spans="3:9" s="7" customFormat="1" ht="16.5" x14ac:dyDescent="0.2">
      <c r="C44" s="196"/>
      <c r="D44" s="200">
        <v>44557</v>
      </c>
      <c r="E44" s="203" t="s">
        <v>296</v>
      </c>
      <c r="F44" s="205" t="s">
        <v>297</v>
      </c>
      <c r="G44" s="210"/>
      <c r="H44" s="213">
        <v>18550.88</v>
      </c>
      <c r="I44" s="204">
        <f t="shared" si="0"/>
        <v>1306174.3035000118</v>
      </c>
    </row>
    <row r="45" spans="3:9" s="7" customFormat="1" ht="16.5" x14ac:dyDescent="0.2">
      <c r="C45" s="196"/>
      <c r="D45" s="200">
        <v>44557</v>
      </c>
      <c r="E45" s="203" t="s">
        <v>298</v>
      </c>
      <c r="F45" s="205" t="s">
        <v>299</v>
      </c>
      <c r="G45" s="210"/>
      <c r="H45" s="213">
        <v>106620.62</v>
      </c>
      <c r="I45" s="204">
        <f t="shared" si="0"/>
        <v>1199553.6835000119</v>
      </c>
    </row>
    <row r="46" spans="3:9" s="7" customFormat="1" ht="16.5" x14ac:dyDescent="0.2">
      <c r="C46" s="196"/>
      <c r="D46" s="200">
        <v>44557</v>
      </c>
      <c r="E46" s="203"/>
      <c r="F46" s="205" t="s">
        <v>12</v>
      </c>
      <c r="G46" s="210"/>
      <c r="H46" s="213">
        <v>103.69</v>
      </c>
      <c r="I46" s="204">
        <f t="shared" si="0"/>
        <v>1199449.993500012</v>
      </c>
    </row>
    <row r="47" spans="3:9" s="7" customFormat="1" ht="16.5" x14ac:dyDescent="0.2">
      <c r="C47" s="196"/>
      <c r="D47" s="200">
        <v>44558</v>
      </c>
      <c r="E47" s="203"/>
      <c r="F47" s="205" t="s">
        <v>12</v>
      </c>
      <c r="G47" s="210"/>
      <c r="H47" s="213">
        <v>103.69</v>
      </c>
      <c r="I47" s="204">
        <f t="shared" si="0"/>
        <v>1199346.303500012</v>
      </c>
    </row>
    <row r="48" spans="3:9" s="7" customFormat="1" ht="16.5" x14ac:dyDescent="0.2">
      <c r="C48" s="196"/>
      <c r="D48" s="200">
        <v>44560</v>
      </c>
      <c r="E48" s="203"/>
      <c r="F48" s="205" t="s">
        <v>292</v>
      </c>
      <c r="G48" s="210"/>
      <c r="H48" s="213">
        <v>1000</v>
      </c>
      <c r="I48" s="204">
        <f t="shared" si="0"/>
        <v>1198346.303500012</v>
      </c>
    </row>
    <row r="49" spans="3:94" s="7" customFormat="1" ht="16.5" x14ac:dyDescent="0.2">
      <c r="C49" s="196"/>
      <c r="D49" s="200">
        <v>44560</v>
      </c>
      <c r="E49" s="203" t="s">
        <v>300</v>
      </c>
      <c r="F49" s="205" t="s">
        <v>68</v>
      </c>
      <c r="G49" s="210"/>
      <c r="H49" s="213"/>
      <c r="I49" s="204">
        <f t="shared" si="0"/>
        <v>1198346.303500012</v>
      </c>
    </row>
    <row r="50" spans="3:94" s="7" customFormat="1" ht="16.5" x14ac:dyDescent="0.2">
      <c r="C50" s="196"/>
      <c r="D50" s="200">
        <v>44560</v>
      </c>
      <c r="E50" s="203" t="s">
        <v>301</v>
      </c>
      <c r="F50" s="205" t="s">
        <v>68</v>
      </c>
      <c r="G50" s="210"/>
      <c r="H50" s="213"/>
      <c r="I50" s="204">
        <f t="shared" si="0"/>
        <v>1198346.303500012</v>
      </c>
    </row>
    <row r="51" spans="3:94" s="7" customFormat="1" ht="16.5" x14ac:dyDescent="0.2">
      <c r="C51" s="196"/>
      <c r="D51" s="200">
        <v>44560</v>
      </c>
      <c r="E51" s="203" t="s">
        <v>302</v>
      </c>
      <c r="F51" s="205" t="s">
        <v>68</v>
      </c>
      <c r="G51" s="210"/>
      <c r="H51" s="213"/>
      <c r="I51" s="204">
        <f t="shared" si="0"/>
        <v>1198346.303500012</v>
      </c>
    </row>
    <row r="52" spans="3:94" s="7" customFormat="1" ht="16.5" x14ac:dyDescent="0.2">
      <c r="C52" s="196"/>
      <c r="D52" s="200">
        <v>44560</v>
      </c>
      <c r="E52" s="203" t="s">
        <v>303</v>
      </c>
      <c r="F52" s="205" t="s">
        <v>68</v>
      </c>
      <c r="G52" s="210"/>
      <c r="H52" s="213"/>
      <c r="I52" s="204">
        <f t="shared" si="0"/>
        <v>1198346.303500012</v>
      </c>
    </row>
    <row r="53" spans="3:94" s="7" customFormat="1" ht="16.5" x14ac:dyDescent="0.2">
      <c r="C53" s="196"/>
      <c r="D53" s="200">
        <v>44560</v>
      </c>
      <c r="E53" s="203" t="s">
        <v>304</v>
      </c>
      <c r="F53" s="205" t="s">
        <v>68</v>
      </c>
      <c r="G53" s="210"/>
      <c r="H53" s="213"/>
      <c r="I53" s="204">
        <f t="shared" si="0"/>
        <v>1198346.303500012</v>
      </c>
    </row>
    <row r="54" spans="3:94" s="7" customFormat="1" ht="16.5" x14ac:dyDescent="0.2">
      <c r="C54" s="196"/>
      <c r="D54" s="200">
        <v>44560</v>
      </c>
      <c r="E54" s="203" t="s">
        <v>305</v>
      </c>
      <c r="F54" s="205" t="s">
        <v>68</v>
      </c>
      <c r="G54" s="210"/>
      <c r="H54" s="213"/>
      <c r="I54" s="204">
        <f t="shared" si="0"/>
        <v>1198346.303500012</v>
      </c>
    </row>
    <row r="55" spans="3:94" s="7" customFormat="1" ht="16.5" x14ac:dyDescent="0.2">
      <c r="C55" s="196"/>
      <c r="D55" s="200">
        <v>44560</v>
      </c>
      <c r="E55" s="203" t="s">
        <v>306</v>
      </c>
      <c r="F55" s="205" t="s">
        <v>68</v>
      </c>
      <c r="G55" s="210"/>
      <c r="H55" s="213"/>
      <c r="I55" s="204">
        <f t="shared" si="0"/>
        <v>1198346.303500012</v>
      </c>
    </row>
    <row r="56" spans="3:94" s="7" customFormat="1" ht="16.5" x14ac:dyDescent="0.2">
      <c r="C56" s="196"/>
      <c r="D56" s="200">
        <v>44560</v>
      </c>
      <c r="E56" s="203" t="s">
        <v>307</v>
      </c>
      <c r="F56" s="205" t="s">
        <v>68</v>
      </c>
      <c r="G56" s="210"/>
      <c r="H56" s="213"/>
      <c r="I56" s="204">
        <f t="shared" si="0"/>
        <v>1198346.303500012</v>
      </c>
    </row>
    <row r="57" spans="3:94" s="7" customFormat="1" ht="16.5" x14ac:dyDescent="0.2">
      <c r="C57" s="196"/>
      <c r="D57" s="200">
        <v>44560</v>
      </c>
      <c r="E57" s="203" t="s">
        <v>308</v>
      </c>
      <c r="F57" s="205" t="s">
        <v>68</v>
      </c>
      <c r="G57" s="210"/>
      <c r="H57" s="213"/>
      <c r="I57" s="204">
        <f t="shared" si="0"/>
        <v>1198346.303500012</v>
      </c>
    </row>
    <row r="58" spans="3:94" s="7" customFormat="1" ht="17.25" thickBot="1" x14ac:dyDescent="0.25">
      <c r="C58" s="196"/>
      <c r="D58" s="200">
        <v>44560</v>
      </c>
      <c r="E58" s="203"/>
      <c r="F58" s="206" t="s">
        <v>12</v>
      </c>
      <c r="G58" s="210"/>
      <c r="H58" s="213">
        <v>193.16</v>
      </c>
      <c r="I58" s="204">
        <f t="shared" si="0"/>
        <v>1198153.1435000121</v>
      </c>
    </row>
    <row r="59" spans="3:94" s="7" customFormat="1" ht="29.25" thickBot="1" x14ac:dyDescent="0.25">
      <c r="C59" s="196"/>
      <c r="D59" s="201">
        <v>44561</v>
      </c>
      <c r="E59" s="202"/>
      <c r="F59" s="207" t="s">
        <v>32</v>
      </c>
      <c r="G59" s="211"/>
      <c r="H59" s="214">
        <v>175</v>
      </c>
      <c r="I59" s="204">
        <f>I58+G59-H59</f>
        <v>1197978.1435000121</v>
      </c>
    </row>
    <row r="60" spans="3:94" s="11" customFormat="1" ht="18" thickTop="1" thickBot="1" x14ac:dyDescent="0.25">
      <c r="C60" s="234" t="s">
        <v>8</v>
      </c>
      <c r="D60" s="235"/>
      <c r="E60" s="235"/>
      <c r="F60" s="234"/>
      <c r="G60" s="143">
        <f>SUM(G16:G39)</f>
        <v>0</v>
      </c>
      <c r="H60" s="143">
        <f>SUM(H16:H59)</f>
        <v>1760116.7699999993</v>
      </c>
      <c r="I60" s="71">
        <f>+I13+G60-H60</f>
        <v>1197978.1435000126</v>
      </c>
      <c r="J60" s="26">
        <f>+I60-'[2]CTA. OPERATIVA.(160)'!$J$5894</f>
        <v>0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</row>
    <row r="61" spans="3:94" s="11" customFormat="1" ht="17.25" thickTop="1" x14ac:dyDescent="0.2">
      <c r="C61" s="5"/>
      <c r="D61" s="5"/>
      <c r="E61" s="5"/>
      <c r="F61" s="40"/>
      <c r="G61" s="8"/>
      <c r="H61" s="8"/>
      <c r="I61" s="8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</row>
    <row r="62" spans="3:94" s="11" customFormat="1" ht="16.5" x14ac:dyDescent="0.2">
      <c r="C62" s="5"/>
      <c r="D62" s="115" t="s">
        <v>50</v>
      </c>
      <c r="E62" s="9"/>
      <c r="F62" s="41"/>
      <c r="G62" s="9"/>
      <c r="H62" s="116"/>
      <c r="I62" s="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6.5" x14ac:dyDescent="0.2">
      <c r="C63" s="5"/>
      <c r="D63" s="115" t="s">
        <v>42</v>
      </c>
      <c r="E63" s="9"/>
      <c r="F63" s="41" t="s">
        <v>370</v>
      </c>
      <c r="G63" s="9"/>
      <c r="H63" s="115" t="s">
        <v>51</v>
      </c>
      <c r="I63" s="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s="11" customFormat="1" ht="16.5" x14ac:dyDescent="0.2">
      <c r="C64" s="5"/>
      <c r="D64" s="115" t="s">
        <v>44</v>
      </c>
      <c r="E64" s="9"/>
      <c r="F64" s="115" t="s">
        <v>48</v>
      </c>
      <c r="G64" s="9"/>
      <c r="H64" s="115" t="s">
        <v>43</v>
      </c>
      <c r="I64" s="9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3:94" s="11" customFormat="1" ht="16.5" x14ac:dyDescent="0.2">
      <c r="C65" s="5"/>
      <c r="D65" s="115" t="s">
        <v>45</v>
      </c>
      <c r="E65" s="9"/>
      <c r="F65" s="115" t="s">
        <v>353</v>
      </c>
      <c r="G65" s="9"/>
      <c r="H65" s="194" t="s">
        <v>354</v>
      </c>
      <c r="I65" s="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s="11" customFormat="1" ht="16.5" x14ac:dyDescent="0.2">
      <c r="C66" s="5"/>
      <c r="D66" s="9"/>
      <c r="E66" s="9"/>
      <c r="F66" s="115" t="s">
        <v>49</v>
      </c>
      <c r="G66" s="9"/>
      <c r="H66" s="115" t="s">
        <v>46</v>
      </c>
      <c r="I66" s="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3:94" s="11" customFormat="1" ht="16.5" x14ac:dyDescent="0.2">
      <c r="C67" s="5"/>
      <c r="D67" s="9"/>
      <c r="E67" s="9"/>
      <c r="G67" s="9"/>
      <c r="H67" s="9"/>
      <c r="I67" s="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3:94" s="11" customFormat="1" ht="18" x14ac:dyDescent="0.2">
      <c r="C68" s="22"/>
      <c r="D68" s="9"/>
      <c r="E68" s="9"/>
      <c r="G68" s="9"/>
      <c r="H68" s="9"/>
      <c r="I68" s="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3:94" s="11" customFormat="1" ht="18" x14ac:dyDescent="0.2">
      <c r="C69" s="22"/>
      <c r="D69" s="9"/>
      <c r="E69" s="9"/>
      <c r="G69" s="9"/>
      <c r="H69" s="9"/>
      <c r="I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3:94" s="11" customFormat="1" ht="16.5" x14ac:dyDescent="0.2">
      <c r="C70" s="5"/>
      <c r="D70" s="9"/>
      <c r="E70" s="9"/>
      <c r="F70" s="116"/>
      <c r="G70" s="9"/>
      <c r="H70" s="9"/>
      <c r="I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89" spans="3:3" ht="15" x14ac:dyDescent="0.2">
      <c r="C89" s="132"/>
    </row>
  </sheetData>
  <mergeCells count="8">
    <mergeCell ref="C60:F60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5" right="0.25" top="0.75" bottom="0.75" header="0.3" footer="0.3"/>
  <pageSetup scale="54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27"/>
  <sheetViews>
    <sheetView topLeftCell="C82" zoomScale="85" zoomScaleNormal="85" zoomScaleSheetLayoutView="70" workbookViewId="0">
      <selection activeCell="I91" sqref="I91:I93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7.85546875" style="1" customWidth="1"/>
    <col min="6" max="6" width="14" style="1" customWidth="1"/>
    <col min="7" max="7" width="52.14062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5" t="s">
        <v>10</v>
      </c>
      <c r="E8" s="225"/>
      <c r="F8" s="225"/>
      <c r="G8" s="225"/>
      <c r="H8" s="225"/>
      <c r="I8" s="225"/>
      <c r="J8" s="225"/>
      <c r="K8" s="16"/>
      <c r="L8" s="16"/>
    </row>
    <row r="9" spans="1:14" s="14" customFormat="1" ht="18.75" x14ac:dyDescent="0.2">
      <c r="C9" s="18"/>
      <c r="D9" s="231" t="s">
        <v>18</v>
      </c>
      <c r="E9" s="231"/>
      <c r="F9" s="231"/>
      <c r="G9" s="231"/>
      <c r="H9" s="231"/>
      <c r="I9" s="231"/>
      <c r="J9" s="231"/>
    </row>
    <row r="10" spans="1:14" s="17" customFormat="1" ht="18" customHeight="1" x14ac:dyDescent="0.2">
      <c r="B10" s="18"/>
      <c r="C10" s="18"/>
      <c r="D10" s="231" t="s">
        <v>20</v>
      </c>
      <c r="E10" s="231"/>
      <c r="F10" s="231"/>
      <c r="G10" s="231"/>
      <c r="H10" s="231"/>
      <c r="I10" s="231"/>
      <c r="J10" s="231"/>
    </row>
    <row r="11" spans="1:14" s="14" customFormat="1" ht="18.75" customHeight="1" x14ac:dyDescent="0.2">
      <c r="D11" s="232" t="s">
        <v>73</v>
      </c>
      <c r="E11" s="232"/>
      <c r="F11" s="232"/>
      <c r="G11" s="232"/>
      <c r="H11" s="232"/>
      <c r="I11" s="232"/>
      <c r="J11" s="232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30"/>
      <c r="E13" s="227" t="s">
        <v>18</v>
      </c>
      <c r="F13" s="227"/>
      <c r="G13" s="227"/>
      <c r="H13" s="227"/>
      <c r="I13" s="227"/>
      <c r="J13" s="227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30"/>
      <c r="E14" s="226" t="s">
        <v>7</v>
      </c>
      <c r="F14" s="226"/>
      <c r="G14" s="226"/>
      <c r="H14" s="226"/>
      <c r="I14" s="226"/>
      <c r="J14" s="61">
        <v>31889616.689999893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30"/>
      <c r="E15" s="72" t="s">
        <v>4</v>
      </c>
      <c r="F15" s="72" t="s">
        <v>5</v>
      </c>
      <c r="G15" s="72" t="s">
        <v>6</v>
      </c>
      <c r="H15" s="72" t="s">
        <v>0</v>
      </c>
      <c r="I15" s="72" t="s">
        <v>1</v>
      </c>
      <c r="J15" s="72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86"/>
      <c r="E16" s="87"/>
      <c r="F16" s="86"/>
      <c r="G16" s="87">
        <v>44530</v>
      </c>
      <c r="H16" s="88"/>
      <c r="I16" s="89">
        <v>0</v>
      </c>
      <c r="J16" s="88">
        <f>+J14</f>
        <v>31889616.689999893</v>
      </c>
    </row>
    <row r="17" spans="4:11" s="10" customFormat="1" ht="28.5" x14ac:dyDescent="0.2">
      <c r="D17" s="90"/>
      <c r="E17" s="91">
        <v>44533</v>
      </c>
      <c r="F17" s="92"/>
      <c r="G17" s="133" t="s">
        <v>25</v>
      </c>
      <c r="H17" s="94"/>
      <c r="I17" s="94">
        <v>1189073.31</v>
      </c>
      <c r="J17" s="94">
        <f>J16+H17-I17</f>
        <v>30700543.379999895</v>
      </c>
    </row>
    <row r="18" spans="4:11" s="10" customFormat="1" ht="28.5" x14ac:dyDescent="0.2">
      <c r="D18" s="90"/>
      <c r="E18" s="91">
        <v>44533</v>
      </c>
      <c r="F18" s="92"/>
      <c r="G18" s="93" t="s">
        <v>25</v>
      </c>
      <c r="H18" s="94">
        <v>1189073.31</v>
      </c>
      <c r="I18" s="94"/>
      <c r="J18" s="94">
        <f>J17+H18-I18</f>
        <v>31889616.689999893</v>
      </c>
    </row>
    <row r="19" spans="4:11" s="10" customFormat="1" ht="28.5" x14ac:dyDescent="0.2">
      <c r="D19" s="90"/>
      <c r="E19" s="91">
        <v>44533</v>
      </c>
      <c r="F19" s="92"/>
      <c r="G19" s="93" t="s">
        <v>71</v>
      </c>
      <c r="H19" s="94">
        <v>455400</v>
      </c>
      <c r="I19" s="94"/>
      <c r="J19" s="94">
        <f>J18+H19-I19</f>
        <v>32345016.689999893</v>
      </c>
    </row>
    <row r="20" spans="4:11" s="10" customFormat="1" ht="28.5" x14ac:dyDescent="0.2">
      <c r="D20" s="90"/>
      <c r="E20" s="91">
        <v>44536</v>
      </c>
      <c r="F20" s="92"/>
      <c r="G20" s="93" t="s">
        <v>71</v>
      </c>
      <c r="H20" s="94">
        <v>1012000</v>
      </c>
      <c r="I20" s="94"/>
      <c r="J20" s="94">
        <f>J19+H20-I20</f>
        <v>33357016.689999893</v>
      </c>
    </row>
    <row r="21" spans="4:11" s="10" customFormat="1" ht="28.5" x14ac:dyDescent="0.2">
      <c r="D21" s="90"/>
      <c r="E21" s="91">
        <v>44536</v>
      </c>
      <c r="F21" s="92"/>
      <c r="G21" s="93" t="s">
        <v>30</v>
      </c>
      <c r="H21" s="94"/>
      <c r="I21" s="94">
        <v>795.49</v>
      </c>
      <c r="J21" s="94">
        <f t="shared" ref="J21:J80" si="0">J20+H21-I21</f>
        <v>33356221.199999895</v>
      </c>
    </row>
    <row r="22" spans="4:11" s="10" customFormat="1" ht="42.75" x14ac:dyDescent="0.2">
      <c r="D22" s="90"/>
      <c r="E22" s="91">
        <v>44536</v>
      </c>
      <c r="F22" s="92" t="s">
        <v>309</v>
      </c>
      <c r="G22" s="93" t="s">
        <v>310</v>
      </c>
      <c r="H22" s="94"/>
      <c r="I22" s="94">
        <v>48245.26</v>
      </c>
      <c r="J22" s="94">
        <f t="shared" si="0"/>
        <v>33307975.939999893</v>
      </c>
    </row>
    <row r="23" spans="4:11" s="10" customFormat="1" ht="28.5" x14ac:dyDescent="0.2">
      <c r="D23" s="90"/>
      <c r="E23" s="91">
        <v>44536</v>
      </c>
      <c r="F23" s="92"/>
      <c r="G23" s="93" t="s">
        <v>30</v>
      </c>
      <c r="H23" s="94"/>
      <c r="I23" s="94">
        <v>6309.35</v>
      </c>
      <c r="J23" s="94">
        <f t="shared" si="0"/>
        <v>33301666.589999892</v>
      </c>
    </row>
    <row r="24" spans="4:11" s="10" customFormat="1" ht="42.75" x14ac:dyDescent="0.2">
      <c r="D24" s="90"/>
      <c r="E24" s="91">
        <v>44536</v>
      </c>
      <c r="F24" s="92" t="s">
        <v>311</v>
      </c>
      <c r="G24" s="93" t="s">
        <v>312</v>
      </c>
      <c r="H24" s="94"/>
      <c r="I24" s="94">
        <v>80081.95</v>
      </c>
      <c r="J24" s="94">
        <f t="shared" si="0"/>
        <v>33221584.639999893</v>
      </c>
    </row>
    <row r="25" spans="4:11" s="10" customFormat="1" ht="28.5" x14ac:dyDescent="0.2">
      <c r="D25" s="90"/>
      <c r="E25" s="91">
        <v>44536</v>
      </c>
      <c r="F25" s="92"/>
      <c r="G25" s="93" t="s">
        <v>30</v>
      </c>
      <c r="H25" s="94"/>
      <c r="I25" s="94">
        <v>6309.35</v>
      </c>
      <c r="J25" s="94">
        <f t="shared" si="0"/>
        <v>33215275.289999891</v>
      </c>
      <c r="K25" s="105"/>
    </row>
    <row r="26" spans="4:11" s="10" customFormat="1" ht="42.75" x14ac:dyDescent="0.2">
      <c r="D26" s="90"/>
      <c r="E26" s="91">
        <v>44536</v>
      </c>
      <c r="F26" s="92" t="s">
        <v>313</v>
      </c>
      <c r="G26" s="93" t="s">
        <v>314</v>
      </c>
      <c r="H26" s="94"/>
      <c r="I26" s="94">
        <v>80081.95</v>
      </c>
      <c r="J26" s="94">
        <f t="shared" si="0"/>
        <v>33135193.339999892</v>
      </c>
    </row>
    <row r="27" spans="4:11" s="10" customFormat="1" ht="43.5" customHeight="1" x14ac:dyDescent="0.2">
      <c r="D27" s="90"/>
      <c r="E27" s="91">
        <v>44536</v>
      </c>
      <c r="F27" s="92"/>
      <c r="G27" s="93" t="s">
        <v>30</v>
      </c>
      <c r="H27" s="94"/>
      <c r="I27" s="94">
        <v>6309.35</v>
      </c>
      <c r="J27" s="94">
        <f t="shared" si="0"/>
        <v>33128883.98999989</v>
      </c>
    </row>
    <row r="28" spans="4:11" s="10" customFormat="1" ht="42.75" x14ac:dyDescent="0.2">
      <c r="D28" s="90"/>
      <c r="E28" s="91">
        <v>44536</v>
      </c>
      <c r="F28" s="92" t="s">
        <v>315</v>
      </c>
      <c r="G28" s="93" t="s">
        <v>316</v>
      </c>
      <c r="H28" s="94"/>
      <c r="I28" s="94">
        <v>80081.95</v>
      </c>
      <c r="J28" s="94">
        <f t="shared" si="0"/>
        <v>33048802.039999891</v>
      </c>
    </row>
    <row r="29" spans="4:11" s="10" customFormat="1" ht="28.5" x14ac:dyDescent="0.2">
      <c r="D29" s="90"/>
      <c r="E29" s="91">
        <v>44536</v>
      </c>
      <c r="F29" s="92"/>
      <c r="G29" s="93" t="s">
        <v>30</v>
      </c>
      <c r="H29" s="94"/>
      <c r="I29" s="94">
        <v>6309.35</v>
      </c>
      <c r="J29" s="94">
        <f t="shared" si="0"/>
        <v>33042492.68999989</v>
      </c>
    </row>
    <row r="30" spans="4:11" s="10" customFormat="1" ht="42.75" x14ac:dyDescent="0.2">
      <c r="D30" s="90"/>
      <c r="E30" s="91">
        <v>44536</v>
      </c>
      <c r="F30" s="92" t="s">
        <v>317</v>
      </c>
      <c r="G30" s="93" t="s">
        <v>318</v>
      </c>
      <c r="H30" s="94"/>
      <c r="I30" s="94">
        <v>80081.95</v>
      </c>
      <c r="J30" s="94">
        <f t="shared" si="0"/>
        <v>32962410.73999989</v>
      </c>
    </row>
    <row r="31" spans="4:11" s="10" customFormat="1" ht="28.5" x14ac:dyDescent="0.2">
      <c r="D31" s="90"/>
      <c r="E31" s="91">
        <v>44536</v>
      </c>
      <c r="F31" s="92"/>
      <c r="G31" s="93" t="s">
        <v>30</v>
      </c>
      <c r="H31" s="94"/>
      <c r="I31" s="94">
        <v>6309.35</v>
      </c>
      <c r="J31" s="94">
        <f t="shared" si="0"/>
        <v>32956101.389999889</v>
      </c>
    </row>
    <row r="32" spans="4:11" s="10" customFormat="1" ht="42.75" x14ac:dyDescent="0.2">
      <c r="D32" s="90"/>
      <c r="E32" s="91">
        <v>44536</v>
      </c>
      <c r="F32" s="92" t="s">
        <v>319</v>
      </c>
      <c r="G32" s="133" t="s">
        <v>320</v>
      </c>
      <c r="H32" s="94"/>
      <c r="I32" s="94">
        <v>80081.95</v>
      </c>
      <c r="J32" s="94">
        <f t="shared" si="0"/>
        <v>32876019.43999989</v>
      </c>
    </row>
    <row r="33" spans="4:11" s="10" customFormat="1" ht="28.5" x14ac:dyDescent="0.2">
      <c r="D33" s="90"/>
      <c r="E33" s="91">
        <v>44536</v>
      </c>
      <c r="F33" s="92"/>
      <c r="G33" s="133" t="s">
        <v>30</v>
      </c>
      <c r="H33" s="94"/>
      <c r="I33" s="94">
        <v>6309.35</v>
      </c>
      <c r="J33" s="94">
        <f t="shared" si="0"/>
        <v>32869710.089999888</v>
      </c>
      <c r="K33" s="105"/>
    </row>
    <row r="34" spans="4:11" s="10" customFormat="1" ht="48.75" customHeight="1" x14ac:dyDescent="0.2">
      <c r="D34" s="90"/>
      <c r="E34" s="91">
        <v>44536</v>
      </c>
      <c r="F34" s="92" t="s">
        <v>321</v>
      </c>
      <c r="G34" s="93" t="s">
        <v>322</v>
      </c>
      <c r="H34" s="94"/>
      <c r="I34" s="94">
        <v>80081.95</v>
      </c>
      <c r="J34" s="94">
        <f t="shared" si="0"/>
        <v>32789628.139999889</v>
      </c>
      <c r="K34" s="105"/>
    </row>
    <row r="35" spans="4:11" s="10" customFormat="1" ht="47.25" customHeight="1" x14ac:dyDescent="0.2">
      <c r="D35" s="90"/>
      <c r="E35" s="91">
        <v>44536</v>
      </c>
      <c r="F35" s="92"/>
      <c r="G35" s="93" t="s">
        <v>30</v>
      </c>
      <c r="H35" s="94"/>
      <c r="I35" s="94">
        <v>29838.1</v>
      </c>
      <c r="J35" s="94">
        <f t="shared" si="0"/>
        <v>32759790.039999887</v>
      </c>
      <c r="K35" s="105"/>
    </row>
    <row r="36" spans="4:11" s="10" customFormat="1" ht="42.75" x14ac:dyDescent="0.2">
      <c r="D36" s="90"/>
      <c r="E36" s="91">
        <v>44536</v>
      </c>
      <c r="F36" s="92" t="s">
        <v>323</v>
      </c>
      <c r="G36" s="93" t="s">
        <v>322</v>
      </c>
      <c r="H36" s="94"/>
      <c r="I36" s="94">
        <v>194612.98</v>
      </c>
      <c r="J36" s="94">
        <f t="shared" si="0"/>
        <v>32565177.059999887</v>
      </c>
      <c r="K36" s="105"/>
    </row>
    <row r="37" spans="4:11" s="10" customFormat="1" ht="39" customHeight="1" x14ac:dyDescent="0.2">
      <c r="D37" s="90"/>
      <c r="E37" s="91">
        <v>44536</v>
      </c>
      <c r="F37" s="92"/>
      <c r="G37" s="93" t="s">
        <v>30</v>
      </c>
      <c r="H37" s="94"/>
      <c r="I37" s="94">
        <v>29838.1</v>
      </c>
      <c r="J37" s="94">
        <f t="shared" si="0"/>
        <v>32535338.959999885</v>
      </c>
      <c r="K37" s="105"/>
    </row>
    <row r="38" spans="4:11" s="10" customFormat="1" ht="34.5" customHeight="1" x14ac:dyDescent="0.2">
      <c r="D38" s="90"/>
      <c r="E38" s="91">
        <v>44536</v>
      </c>
      <c r="F38" s="92" t="s">
        <v>324</v>
      </c>
      <c r="G38" s="93" t="s">
        <v>325</v>
      </c>
      <c r="H38" s="94"/>
      <c r="I38" s="94">
        <v>194612.98</v>
      </c>
      <c r="J38" s="94">
        <f t="shared" si="0"/>
        <v>32340725.979999885</v>
      </c>
      <c r="K38" s="105"/>
    </row>
    <row r="39" spans="4:11" s="10" customFormat="1" ht="28.5" x14ac:dyDescent="0.2">
      <c r="D39" s="90"/>
      <c r="E39" s="91">
        <v>44536</v>
      </c>
      <c r="F39" s="92"/>
      <c r="G39" s="93" t="s">
        <v>30</v>
      </c>
      <c r="H39" s="94"/>
      <c r="I39" s="94">
        <v>6309.35</v>
      </c>
      <c r="J39" s="94">
        <f t="shared" si="0"/>
        <v>32334416.629999883</v>
      </c>
      <c r="K39" s="105"/>
    </row>
    <row r="40" spans="4:11" s="10" customFormat="1" ht="42.75" x14ac:dyDescent="0.2">
      <c r="D40" s="90"/>
      <c r="E40" s="91">
        <v>44536</v>
      </c>
      <c r="F40" s="92" t="s">
        <v>326</v>
      </c>
      <c r="G40" s="93" t="s">
        <v>325</v>
      </c>
      <c r="H40" s="94"/>
      <c r="I40" s="94">
        <v>80081.95</v>
      </c>
      <c r="J40" s="94">
        <f t="shared" si="0"/>
        <v>32254334.679999884</v>
      </c>
      <c r="K40" s="105"/>
    </row>
    <row r="41" spans="4:11" s="10" customFormat="1" ht="28.5" x14ac:dyDescent="0.2">
      <c r="D41" s="90"/>
      <c r="E41" s="91">
        <v>44536</v>
      </c>
      <c r="F41" s="92"/>
      <c r="G41" s="93" t="s">
        <v>30</v>
      </c>
      <c r="H41" s="94"/>
      <c r="I41" s="94">
        <v>6309.35</v>
      </c>
      <c r="J41" s="94">
        <f t="shared" si="0"/>
        <v>32248025.329999883</v>
      </c>
      <c r="K41" s="105"/>
    </row>
    <row r="42" spans="4:11" s="10" customFormat="1" ht="42.75" x14ac:dyDescent="0.2">
      <c r="D42" s="90"/>
      <c r="E42" s="91">
        <v>44536</v>
      </c>
      <c r="F42" s="92" t="s">
        <v>327</v>
      </c>
      <c r="G42" s="93" t="s">
        <v>328</v>
      </c>
      <c r="H42" s="94"/>
      <c r="I42" s="94">
        <v>80081.95</v>
      </c>
      <c r="J42" s="94">
        <f t="shared" si="0"/>
        <v>32167943.379999883</v>
      </c>
      <c r="K42" s="105"/>
    </row>
    <row r="43" spans="4:11" s="10" customFormat="1" ht="28.5" x14ac:dyDescent="0.2">
      <c r="D43" s="90"/>
      <c r="E43" s="91">
        <v>44539</v>
      </c>
      <c r="F43" s="92"/>
      <c r="G43" s="93" t="s">
        <v>25</v>
      </c>
      <c r="H43" s="94"/>
      <c r="I43" s="94">
        <v>20376065.059999999</v>
      </c>
      <c r="J43" s="94">
        <f t="shared" si="0"/>
        <v>11791878.319999885</v>
      </c>
      <c r="K43" s="105"/>
    </row>
    <row r="44" spans="4:11" s="10" customFormat="1" ht="28.5" x14ac:dyDescent="0.2">
      <c r="D44" s="90"/>
      <c r="E44" s="91">
        <v>44539</v>
      </c>
      <c r="F44" s="92"/>
      <c r="G44" s="93" t="s">
        <v>25</v>
      </c>
      <c r="H44" s="94">
        <v>20376065.059999999</v>
      </c>
      <c r="I44" s="94"/>
      <c r="J44" s="94">
        <f t="shared" si="0"/>
        <v>32167943.379999883</v>
      </c>
      <c r="K44" s="105"/>
    </row>
    <row r="45" spans="4:11" s="10" customFormat="1" ht="28.5" x14ac:dyDescent="0.2">
      <c r="D45" s="90"/>
      <c r="E45" s="91">
        <v>44539</v>
      </c>
      <c r="F45" s="92"/>
      <c r="G45" s="93" t="s">
        <v>30</v>
      </c>
      <c r="H45" s="94"/>
      <c r="I45" s="94">
        <v>5845</v>
      </c>
      <c r="J45" s="94">
        <f t="shared" si="0"/>
        <v>32162098.379999883</v>
      </c>
      <c r="K45" s="105"/>
    </row>
    <row r="46" spans="4:11" s="10" customFormat="1" ht="16.5" x14ac:dyDescent="0.2">
      <c r="D46" s="90"/>
      <c r="E46" s="91">
        <v>44539</v>
      </c>
      <c r="F46" s="92" t="s">
        <v>127</v>
      </c>
      <c r="G46" s="93" t="s">
        <v>193</v>
      </c>
      <c r="H46" s="94"/>
      <c r="I46" s="94">
        <v>111055</v>
      </c>
      <c r="J46" s="94">
        <f t="shared" si="0"/>
        <v>32051043.379999883</v>
      </c>
      <c r="K46" s="105"/>
    </row>
    <row r="47" spans="4:11" s="10" customFormat="1" ht="28.5" x14ac:dyDescent="0.2">
      <c r="D47" s="90"/>
      <c r="E47" s="91">
        <v>44539</v>
      </c>
      <c r="F47" s="92"/>
      <c r="G47" s="93" t="s">
        <v>30</v>
      </c>
      <c r="H47" s="94"/>
      <c r="I47" s="94">
        <v>29215</v>
      </c>
      <c r="J47" s="94">
        <f t="shared" si="0"/>
        <v>32021828.379999883</v>
      </c>
      <c r="K47" s="105"/>
    </row>
    <row r="48" spans="4:11" s="10" customFormat="1" ht="16.5" x14ac:dyDescent="0.2">
      <c r="D48" s="90"/>
      <c r="E48" s="91">
        <v>44539</v>
      </c>
      <c r="F48" s="92" t="s">
        <v>329</v>
      </c>
      <c r="G48" s="93" t="s">
        <v>193</v>
      </c>
      <c r="H48" s="94"/>
      <c r="I48" s="94">
        <v>555085</v>
      </c>
      <c r="J48" s="94">
        <f t="shared" si="0"/>
        <v>31466743.379999883</v>
      </c>
      <c r="K48" s="105"/>
    </row>
    <row r="49" spans="4:11" s="10" customFormat="1" ht="28.5" x14ac:dyDescent="0.2">
      <c r="D49" s="90"/>
      <c r="E49" s="91">
        <v>44539</v>
      </c>
      <c r="F49" s="92"/>
      <c r="G49" s="93" t="s">
        <v>30</v>
      </c>
      <c r="H49" s="94"/>
      <c r="I49" s="94">
        <v>6966.26</v>
      </c>
      <c r="J49" s="94">
        <f t="shared" si="0"/>
        <v>31459777.119999882</v>
      </c>
      <c r="K49" s="105"/>
    </row>
    <row r="50" spans="4:11" s="10" customFormat="1" ht="28.5" x14ac:dyDescent="0.2">
      <c r="D50" s="90"/>
      <c r="E50" s="91">
        <v>44539</v>
      </c>
      <c r="F50" s="92" t="s">
        <v>330</v>
      </c>
      <c r="G50" s="93" t="s">
        <v>70</v>
      </c>
      <c r="H50" s="94"/>
      <c r="I50" s="94">
        <v>62696.37</v>
      </c>
      <c r="J50" s="94">
        <f t="shared" si="0"/>
        <v>31397080.749999881</v>
      </c>
      <c r="K50" s="105"/>
    </row>
    <row r="51" spans="4:11" s="10" customFormat="1" ht="42.75" x14ac:dyDescent="0.2">
      <c r="D51" s="90"/>
      <c r="E51" s="91">
        <v>44539</v>
      </c>
      <c r="F51" s="92" t="s">
        <v>331</v>
      </c>
      <c r="G51" s="133" t="s">
        <v>332</v>
      </c>
      <c r="H51" s="94"/>
      <c r="I51" s="94">
        <v>19170318.620000001</v>
      </c>
      <c r="J51" s="94">
        <f t="shared" si="0"/>
        <v>12226762.12999988</v>
      </c>
      <c r="K51" s="105"/>
    </row>
    <row r="52" spans="4:11" s="10" customFormat="1" ht="28.5" x14ac:dyDescent="0.2">
      <c r="D52" s="90"/>
      <c r="E52" s="91">
        <v>44539</v>
      </c>
      <c r="F52" s="92" t="s">
        <v>333</v>
      </c>
      <c r="G52" s="133" t="s">
        <v>334</v>
      </c>
      <c r="H52" s="94"/>
      <c r="I52" s="94">
        <v>125000</v>
      </c>
      <c r="J52" s="94">
        <f t="shared" si="0"/>
        <v>12101762.12999988</v>
      </c>
      <c r="K52" s="105"/>
    </row>
    <row r="53" spans="4:11" s="10" customFormat="1" ht="28.5" x14ac:dyDescent="0.2">
      <c r="D53" s="90"/>
      <c r="E53" s="91">
        <v>44540</v>
      </c>
      <c r="F53" s="92"/>
      <c r="G53" s="93" t="s">
        <v>25</v>
      </c>
      <c r="H53" s="94">
        <v>701200</v>
      </c>
      <c r="I53" s="94"/>
      <c r="J53" s="94">
        <f t="shared" si="0"/>
        <v>12802962.12999988</v>
      </c>
      <c r="K53" s="105"/>
    </row>
    <row r="54" spans="4:11" s="10" customFormat="1" ht="28.5" x14ac:dyDescent="0.2">
      <c r="D54" s="90"/>
      <c r="E54" s="91">
        <v>44540</v>
      </c>
      <c r="F54" s="92"/>
      <c r="G54" s="93" t="s">
        <v>25</v>
      </c>
      <c r="H54" s="94"/>
      <c r="I54" s="94">
        <v>701200</v>
      </c>
      <c r="J54" s="94">
        <f t="shared" si="0"/>
        <v>12101762.12999988</v>
      </c>
      <c r="K54" s="105"/>
    </row>
    <row r="55" spans="4:11" s="10" customFormat="1" ht="42.75" x14ac:dyDescent="0.2">
      <c r="D55" s="90"/>
      <c r="E55" s="91">
        <v>44540</v>
      </c>
      <c r="F55" s="92" t="s">
        <v>335</v>
      </c>
      <c r="G55" s="93" t="s">
        <v>336</v>
      </c>
      <c r="H55" s="94"/>
      <c r="I55" s="94">
        <v>445000</v>
      </c>
      <c r="J55" s="94">
        <f t="shared" si="0"/>
        <v>11656762.12999988</v>
      </c>
      <c r="K55" s="105"/>
    </row>
    <row r="56" spans="4:11" s="10" customFormat="1" ht="28.5" x14ac:dyDescent="0.2">
      <c r="D56" s="90"/>
      <c r="E56" s="91">
        <v>44540</v>
      </c>
      <c r="F56" s="92" t="s">
        <v>337</v>
      </c>
      <c r="G56" s="93" t="s">
        <v>338</v>
      </c>
      <c r="H56" s="94"/>
      <c r="I56" s="94">
        <v>566083.81000000006</v>
      </c>
      <c r="J56" s="94">
        <f t="shared" si="0"/>
        <v>11090678.319999879</v>
      </c>
      <c r="K56" s="105"/>
    </row>
    <row r="57" spans="4:11" s="10" customFormat="1" ht="28.5" x14ac:dyDescent="0.2">
      <c r="D57" s="90"/>
      <c r="E57" s="91">
        <v>44543</v>
      </c>
      <c r="F57" s="92"/>
      <c r="G57" s="93" t="s">
        <v>38</v>
      </c>
      <c r="H57" s="94"/>
      <c r="I57" s="94">
        <v>2757699.8</v>
      </c>
      <c r="J57" s="94">
        <f t="shared" si="0"/>
        <v>8332978.5199998794</v>
      </c>
      <c r="K57" s="105"/>
    </row>
    <row r="58" spans="4:11" s="10" customFormat="1" ht="28.5" x14ac:dyDescent="0.2">
      <c r="D58" s="90"/>
      <c r="E58" s="91">
        <v>44544</v>
      </c>
      <c r="F58" s="92"/>
      <c r="G58" s="93" t="s">
        <v>25</v>
      </c>
      <c r="H58" s="94">
        <v>54513.5</v>
      </c>
      <c r="I58" s="94"/>
      <c r="J58" s="94">
        <f t="shared" si="0"/>
        <v>8387492.0199998794</v>
      </c>
      <c r="K58" s="105"/>
    </row>
    <row r="59" spans="4:11" s="10" customFormat="1" ht="28.5" x14ac:dyDescent="0.2">
      <c r="D59" s="90"/>
      <c r="E59" s="91">
        <v>44544</v>
      </c>
      <c r="F59" s="92"/>
      <c r="G59" s="93" t="s">
        <v>25</v>
      </c>
      <c r="H59" s="94"/>
      <c r="I59" s="94">
        <v>54513.5</v>
      </c>
      <c r="J59" s="94">
        <f t="shared" si="0"/>
        <v>8332978.5199998794</v>
      </c>
      <c r="K59" s="105"/>
    </row>
    <row r="60" spans="4:11" s="10" customFormat="1" ht="28.5" x14ac:dyDescent="0.2">
      <c r="D60" s="90"/>
      <c r="E60" s="91">
        <v>44546</v>
      </c>
      <c r="F60" s="92"/>
      <c r="G60" s="93" t="s">
        <v>25</v>
      </c>
      <c r="H60" s="94">
        <v>354132.39</v>
      </c>
      <c r="I60" s="94"/>
      <c r="J60" s="94">
        <f t="shared" si="0"/>
        <v>8687110.9099998791</v>
      </c>
      <c r="K60" s="105"/>
    </row>
    <row r="61" spans="4:11" s="10" customFormat="1" ht="28.5" x14ac:dyDescent="0.2">
      <c r="D61" s="90"/>
      <c r="E61" s="91">
        <v>44546</v>
      </c>
      <c r="F61" s="92"/>
      <c r="G61" s="93" t="s">
        <v>25</v>
      </c>
      <c r="H61" s="94"/>
      <c r="I61" s="94">
        <v>354132.39</v>
      </c>
      <c r="J61" s="94">
        <f t="shared" si="0"/>
        <v>8332978.5199998794</v>
      </c>
      <c r="K61" s="105"/>
    </row>
    <row r="62" spans="4:11" s="10" customFormat="1" ht="28.5" x14ac:dyDescent="0.2">
      <c r="D62" s="90"/>
      <c r="E62" s="91">
        <v>44546</v>
      </c>
      <c r="F62" s="92"/>
      <c r="G62" s="93" t="s">
        <v>25</v>
      </c>
      <c r="H62" s="94">
        <v>54513.5</v>
      </c>
      <c r="I62" s="94"/>
      <c r="J62" s="94">
        <f t="shared" si="0"/>
        <v>8387492.0199998794</v>
      </c>
      <c r="K62" s="105"/>
    </row>
    <row r="63" spans="4:11" s="10" customFormat="1" ht="28.5" x14ac:dyDescent="0.2">
      <c r="D63" s="90"/>
      <c r="E63" s="91">
        <v>44546</v>
      </c>
      <c r="F63" s="92"/>
      <c r="G63" s="93" t="s">
        <v>25</v>
      </c>
      <c r="H63" s="94"/>
      <c r="I63" s="94">
        <v>54513.5</v>
      </c>
      <c r="J63" s="94">
        <f t="shared" si="0"/>
        <v>8332978.5199998794</v>
      </c>
      <c r="K63" s="105"/>
    </row>
    <row r="64" spans="4:11" s="10" customFormat="1" ht="28.5" x14ac:dyDescent="0.2">
      <c r="D64" s="90"/>
      <c r="E64" s="91">
        <v>44546</v>
      </c>
      <c r="F64" s="92"/>
      <c r="G64" s="93" t="s">
        <v>71</v>
      </c>
      <c r="H64" s="94">
        <v>50600</v>
      </c>
      <c r="I64" s="94"/>
      <c r="J64" s="94">
        <f t="shared" si="0"/>
        <v>8383578.5199998794</v>
      </c>
      <c r="K64" s="105"/>
    </row>
    <row r="65" spans="4:11" s="10" customFormat="1" ht="28.5" x14ac:dyDescent="0.2">
      <c r="D65" s="90"/>
      <c r="E65" s="91">
        <v>44546</v>
      </c>
      <c r="F65" s="92"/>
      <c r="G65" s="93" t="s">
        <v>29</v>
      </c>
      <c r="H65" s="94">
        <v>24712423.800000001</v>
      </c>
      <c r="I65" s="94"/>
      <c r="J65" s="94">
        <f t="shared" si="0"/>
        <v>33096002.319999881</v>
      </c>
      <c r="K65" s="105"/>
    </row>
    <row r="66" spans="4:11" s="10" customFormat="1" ht="42.75" x14ac:dyDescent="0.2">
      <c r="D66" s="90"/>
      <c r="E66" s="91">
        <v>44547</v>
      </c>
      <c r="F66" s="92" t="s">
        <v>339</v>
      </c>
      <c r="G66" s="133" t="s">
        <v>340</v>
      </c>
      <c r="H66" s="94"/>
      <c r="I66" s="94">
        <v>125486.63</v>
      </c>
      <c r="J66" s="94">
        <f t="shared" si="0"/>
        <v>32970515.689999882</v>
      </c>
      <c r="K66" s="105"/>
    </row>
    <row r="67" spans="4:11" s="10" customFormat="1" ht="28.5" x14ac:dyDescent="0.2">
      <c r="D67" s="90"/>
      <c r="E67" s="91">
        <v>44547</v>
      </c>
      <c r="F67" s="92"/>
      <c r="G67" s="133" t="s">
        <v>30</v>
      </c>
      <c r="H67" s="94"/>
      <c r="I67" s="94">
        <v>15656.93</v>
      </c>
      <c r="J67" s="94">
        <f t="shared" si="0"/>
        <v>32954858.759999882</v>
      </c>
      <c r="K67" s="105"/>
    </row>
    <row r="68" spans="4:11" s="10" customFormat="1" ht="28.5" x14ac:dyDescent="0.2">
      <c r="D68" s="90"/>
      <c r="E68" s="91">
        <v>44547</v>
      </c>
      <c r="F68" s="92" t="s">
        <v>341</v>
      </c>
      <c r="G68" s="93" t="s">
        <v>342</v>
      </c>
      <c r="H68" s="94"/>
      <c r="I68" s="94">
        <v>267502.33</v>
      </c>
      <c r="J68" s="94">
        <f t="shared" si="0"/>
        <v>32687356.429999884</v>
      </c>
      <c r="K68" s="105"/>
    </row>
    <row r="69" spans="4:11" s="10" customFormat="1" ht="28.5" x14ac:dyDescent="0.2">
      <c r="D69" s="90"/>
      <c r="E69" s="91">
        <v>44552</v>
      </c>
      <c r="F69" s="92"/>
      <c r="G69" s="93" t="s">
        <v>343</v>
      </c>
      <c r="H69" s="94">
        <v>78100</v>
      </c>
      <c r="I69" s="94"/>
      <c r="J69" s="94">
        <f t="shared" si="0"/>
        <v>32765456.429999884</v>
      </c>
      <c r="K69" s="105"/>
    </row>
    <row r="70" spans="4:11" s="10" customFormat="1" ht="28.5" x14ac:dyDescent="0.2">
      <c r="D70" s="90"/>
      <c r="E70" s="91">
        <v>44552</v>
      </c>
      <c r="F70" s="92"/>
      <c r="G70" s="93" t="s">
        <v>25</v>
      </c>
      <c r="H70" s="94">
        <v>26426487.48</v>
      </c>
      <c r="I70" s="94"/>
      <c r="J70" s="94">
        <f t="shared" si="0"/>
        <v>59191943.909999885</v>
      </c>
      <c r="K70" s="105"/>
    </row>
    <row r="71" spans="4:11" s="10" customFormat="1" ht="36.75" customHeight="1" thickBot="1" x14ac:dyDescent="0.25">
      <c r="D71" s="90"/>
      <c r="E71" s="184">
        <v>44552</v>
      </c>
      <c r="F71" s="185"/>
      <c r="G71" s="161" t="s">
        <v>25</v>
      </c>
      <c r="H71" s="163"/>
      <c r="I71" s="163">
        <v>26426487.48</v>
      </c>
      <c r="J71" s="94">
        <f t="shared" si="0"/>
        <v>32765456.429999884</v>
      </c>
      <c r="K71" s="105"/>
    </row>
    <row r="72" spans="4:11" s="10" customFormat="1" ht="36.75" customHeight="1" thickBot="1" x14ac:dyDescent="0.25">
      <c r="D72" s="172"/>
      <c r="E72" s="189">
        <v>44552</v>
      </c>
      <c r="F72" s="186"/>
      <c r="G72" s="173" t="s">
        <v>30</v>
      </c>
      <c r="H72" s="171"/>
      <c r="I72" s="171">
        <v>1203063.72</v>
      </c>
      <c r="J72" s="162">
        <f t="shared" si="0"/>
        <v>31562392.709999885</v>
      </c>
      <c r="K72" s="105"/>
    </row>
    <row r="73" spans="4:11" s="10" customFormat="1" ht="36.75" customHeight="1" x14ac:dyDescent="0.2">
      <c r="D73" s="172"/>
      <c r="E73" s="190">
        <v>44552</v>
      </c>
      <c r="F73" s="187" t="s">
        <v>344</v>
      </c>
      <c r="G73" s="174" t="s">
        <v>345</v>
      </c>
      <c r="H73" s="164"/>
      <c r="I73" s="167">
        <v>22785014.280000001</v>
      </c>
      <c r="J73" s="162">
        <f t="shared" si="0"/>
        <v>8777378.4299998842</v>
      </c>
      <c r="K73" s="105"/>
    </row>
    <row r="74" spans="4:11" s="10" customFormat="1" ht="36.75" customHeight="1" x14ac:dyDescent="0.2">
      <c r="D74" s="172"/>
      <c r="E74" s="190">
        <v>44552</v>
      </c>
      <c r="F74" s="187"/>
      <c r="G74" s="174" t="s">
        <v>30</v>
      </c>
      <c r="H74" s="165"/>
      <c r="I74" s="168">
        <v>51026.19</v>
      </c>
      <c r="J74" s="162">
        <f t="shared" si="0"/>
        <v>8726352.2399998847</v>
      </c>
      <c r="K74" s="105"/>
    </row>
    <row r="75" spans="4:11" s="10" customFormat="1" ht="36.75" customHeight="1" x14ac:dyDescent="0.2">
      <c r="D75" s="172"/>
      <c r="E75" s="190">
        <v>44552</v>
      </c>
      <c r="F75" s="187" t="s">
        <v>346</v>
      </c>
      <c r="G75" s="174" t="s">
        <v>347</v>
      </c>
      <c r="H75" s="165"/>
      <c r="I75" s="168">
        <v>457829.41</v>
      </c>
      <c r="J75" s="162">
        <f t="shared" si="0"/>
        <v>8268522.8299998846</v>
      </c>
      <c r="K75" s="105"/>
    </row>
    <row r="76" spans="4:11" s="10" customFormat="1" ht="36.75" customHeight="1" thickBot="1" x14ac:dyDescent="0.25">
      <c r="D76" s="172"/>
      <c r="E76" s="191">
        <v>44552</v>
      </c>
      <c r="F76" s="188"/>
      <c r="G76" s="177" t="s">
        <v>30</v>
      </c>
      <c r="H76" s="166"/>
      <c r="I76" s="169">
        <v>80322.92</v>
      </c>
      <c r="J76" s="162">
        <f t="shared" si="0"/>
        <v>8188199.9099998847</v>
      </c>
      <c r="K76" s="105"/>
    </row>
    <row r="77" spans="4:11" s="10" customFormat="1" ht="36.75" customHeight="1" x14ac:dyDescent="0.2">
      <c r="D77" s="172"/>
      <c r="E77" s="178">
        <v>44552</v>
      </c>
      <c r="F77" s="182" t="s">
        <v>348</v>
      </c>
      <c r="G77" s="180" t="s">
        <v>349</v>
      </c>
      <c r="H77" s="175"/>
      <c r="I77" s="170">
        <v>1778744.46</v>
      </c>
      <c r="J77" s="162">
        <f t="shared" si="0"/>
        <v>6409455.4499998847</v>
      </c>
      <c r="K77" s="105"/>
    </row>
    <row r="78" spans="4:11" s="10" customFormat="1" ht="36.75" customHeight="1" x14ac:dyDescent="0.2">
      <c r="D78" s="172"/>
      <c r="E78" s="179">
        <v>44552</v>
      </c>
      <c r="F78" s="183" t="s">
        <v>350</v>
      </c>
      <c r="G78" s="181" t="s">
        <v>181</v>
      </c>
      <c r="H78" s="176"/>
      <c r="I78" s="168">
        <v>125000</v>
      </c>
      <c r="J78" s="162">
        <f t="shared" si="0"/>
        <v>6284455.4499998847</v>
      </c>
      <c r="K78" s="105"/>
    </row>
    <row r="79" spans="4:11" s="10" customFormat="1" ht="36.75" customHeight="1" x14ac:dyDescent="0.2">
      <c r="D79" s="172"/>
      <c r="E79" s="179">
        <v>44552</v>
      </c>
      <c r="F79" s="183"/>
      <c r="G79" s="181" t="s">
        <v>25</v>
      </c>
      <c r="H79" s="176">
        <v>167647.5</v>
      </c>
      <c r="I79" s="168"/>
      <c r="J79" s="162">
        <f t="shared" si="0"/>
        <v>6452102.9499998847</v>
      </c>
      <c r="K79" s="105"/>
    </row>
    <row r="80" spans="4:11" s="10" customFormat="1" ht="36.75" customHeight="1" x14ac:dyDescent="0.2">
      <c r="D80" s="172"/>
      <c r="E80" s="179">
        <v>44552</v>
      </c>
      <c r="F80" s="183"/>
      <c r="G80" s="181" t="s">
        <v>25</v>
      </c>
      <c r="H80" s="176"/>
      <c r="I80" s="168">
        <v>167647.5</v>
      </c>
      <c r="J80" s="162">
        <f t="shared" si="0"/>
        <v>6284455.4499998847</v>
      </c>
      <c r="K80" s="105"/>
    </row>
    <row r="81" spans="4:96" s="10" customFormat="1" ht="36.75" customHeight="1" x14ac:dyDescent="0.2">
      <c r="D81" s="172"/>
      <c r="E81" s="179">
        <v>44558</v>
      </c>
      <c r="F81" s="183"/>
      <c r="G81" s="181" t="s">
        <v>343</v>
      </c>
      <c r="H81" s="176">
        <v>130400</v>
      </c>
      <c r="I81" s="168"/>
      <c r="J81" s="162">
        <f t="shared" ref="J81:J85" si="1">J80+H81-I81</f>
        <v>6414855.4499998847</v>
      </c>
      <c r="K81" s="105"/>
    </row>
    <row r="82" spans="4:96" s="10" customFormat="1" ht="36.75" customHeight="1" x14ac:dyDescent="0.2">
      <c r="D82" s="172"/>
      <c r="E82" s="179">
        <v>44559</v>
      </c>
      <c r="F82" s="183"/>
      <c r="G82" s="181" t="s">
        <v>71</v>
      </c>
      <c r="H82" s="176">
        <v>607200</v>
      </c>
      <c r="I82" s="168"/>
      <c r="J82" s="162">
        <f t="shared" si="1"/>
        <v>7022055.4499998847</v>
      </c>
      <c r="K82" s="105"/>
    </row>
    <row r="83" spans="4:96" s="10" customFormat="1" ht="36.75" customHeight="1" x14ac:dyDescent="0.2">
      <c r="D83" s="172"/>
      <c r="E83" s="179">
        <v>44560</v>
      </c>
      <c r="F83" s="183"/>
      <c r="G83" s="181" t="s">
        <v>71</v>
      </c>
      <c r="H83" s="176">
        <v>2241913.5699999998</v>
      </c>
      <c r="I83" s="168"/>
      <c r="J83" s="162">
        <f t="shared" si="1"/>
        <v>9263969.0199998841</v>
      </c>
      <c r="K83" s="105"/>
    </row>
    <row r="84" spans="4:96" s="10" customFormat="1" ht="36.75" customHeight="1" x14ac:dyDescent="0.2">
      <c r="D84" s="172"/>
      <c r="E84" s="179">
        <v>44561</v>
      </c>
      <c r="F84" s="183"/>
      <c r="G84" s="181" t="s">
        <v>30</v>
      </c>
      <c r="H84" s="176"/>
      <c r="I84" s="168">
        <v>5656.7</v>
      </c>
      <c r="J84" s="162">
        <f t="shared" si="1"/>
        <v>9258312.3199998848</v>
      </c>
      <c r="K84" s="105"/>
    </row>
    <row r="85" spans="4:96" s="10" customFormat="1" ht="36.75" customHeight="1" thickBot="1" x14ac:dyDescent="0.25">
      <c r="D85" s="172"/>
      <c r="E85" s="179">
        <v>44561</v>
      </c>
      <c r="F85" s="183" t="s">
        <v>351</v>
      </c>
      <c r="G85" s="181" t="s">
        <v>352</v>
      </c>
      <c r="H85" s="176"/>
      <c r="I85" s="168">
        <v>107477.3</v>
      </c>
      <c r="J85" s="162">
        <f t="shared" si="1"/>
        <v>9150835.0199998841</v>
      </c>
      <c r="K85" s="105"/>
    </row>
    <row r="86" spans="4:96" s="11" customFormat="1" ht="18.75" thickBot="1" x14ac:dyDescent="0.25">
      <c r="D86" s="238" t="s">
        <v>8</v>
      </c>
      <c r="E86" s="239"/>
      <c r="F86" s="239"/>
      <c r="G86" s="239"/>
      <c r="H86" s="192">
        <f>SUM(H17:H85)</f>
        <v>78611670.109999999</v>
      </c>
      <c r="I86" s="192">
        <f>SUM(I17:I85)</f>
        <v>101350451.78</v>
      </c>
      <c r="J86" s="193">
        <f>+J16+H86-I86</f>
        <v>9150835.0199998915</v>
      </c>
      <c r="K86" s="32">
        <f>+J86-'[2]CTA. NOMINA 2000'!$G$1347</f>
        <v>0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ht="18" x14ac:dyDescent="0.2">
      <c r="D87" s="134"/>
      <c r="E87" s="134"/>
      <c r="F87" s="134"/>
      <c r="G87" s="134"/>
      <c r="H87" s="135"/>
      <c r="I87" s="135"/>
      <c r="J87" s="136"/>
      <c r="K87" s="3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ht="15.75" customHeight="1" x14ac:dyDescent="0.2">
      <c r="D88" s="9"/>
      <c r="E88" s="9"/>
      <c r="F88" s="9"/>
      <c r="G88" s="9"/>
      <c r="H88" s="9"/>
      <c r="I88" s="9"/>
      <c r="J88" s="9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ht="14.25" x14ac:dyDescent="0.2">
      <c r="D89" s="9"/>
      <c r="E89" s="115" t="s">
        <v>50</v>
      </c>
      <c r="F89" s="9"/>
      <c r="G89" s="41"/>
      <c r="H89" s="9"/>
      <c r="I89" s="116"/>
      <c r="J89" s="9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s="11" customFormat="1" ht="14.25" x14ac:dyDescent="0.2">
      <c r="D90" s="9"/>
      <c r="E90" s="115" t="s">
        <v>42</v>
      </c>
      <c r="F90" s="9"/>
      <c r="G90" s="41"/>
      <c r="H90" s="9"/>
      <c r="I90" s="115" t="s">
        <v>51</v>
      </c>
      <c r="J90" s="9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4:96" s="11" customFormat="1" ht="14.25" x14ac:dyDescent="0.2">
      <c r="D91" s="9"/>
      <c r="E91" s="115" t="s">
        <v>44</v>
      </c>
      <c r="F91" s="9"/>
      <c r="G91" s="41" t="s">
        <v>72</v>
      </c>
      <c r="H91" s="9"/>
      <c r="I91" s="115" t="s">
        <v>43</v>
      </c>
      <c r="J91" s="9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4:96" s="11" customFormat="1" ht="14.25" x14ac:dyDescent="0.2">
      <c r="D92" s="9"/>
      <c r="E92" s="115" t="s">
        <v>45</v>
      </c>
      <c r="F92" s="9"/>
      <c r="G92" s="115" t="s">
        <v>48</v>
      </c>
      <c r="H92" s="9"/>
      <c r="I92" s="194" t="s">
        <v>354</v>
      </c>
      <c r="J92" s="9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</row>
    <row r="93" spans="4:96" s="11" customFormat="1" ht="14.25" x14ac:dyDescent="0.2">
      <c r="D93" s="9"/>
      <c r="E93" s="9"/>
      <c r="F93" s="9"/>
      <c r="G93" s="115" t="s">
        <v>353</v>
      </c>
      <c r="H93" s="9"/>
      <c r="I93" s="115" t="s">
        <v>46</v>
      </c>
      <c r="J93" s="9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</row>
    <row r="94" spans="4:96" s="11" customFormat="1" ht="14.25" x14ac:dyDescent="0.2">
      <c r="D94" s="9"/>
      <c r="E94" s="9"/>
      <c r="F94" s="9"/>
      <c r="G94" s="115" t="s">
        <v>49</v>
      </c>
      <c r="H94" s="9"/>
      <c r="I94" s="9"/>
      <c r="J94" s="9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</row>
    <row r="95" spans="4:96" s="11" customFormat="1" x14ac:dyDescent="0.2">
      <c r="D95" s="9"/>
      <c r="E95" s="9"/>
      <c r="F95" s="9"/>
      <c r="H95" s="9"/>
      <c r="I95" s="9"/>
      <c r="J95" s="9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</row>
    <row r="96" spans="4:96" s="11" customFormat="1" ht="14.25" x14ac:dyDescent="0.2">
      <c r="D96" s="9"/>
      <c r="E96" s="9"/>
      <c r="F96" s="9"/>
      <c r="G96" s="116"/>
      <c r="H96" s="9"/>
      <c r="I96" s="9"/>
      <c r="J96" s="9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</row>
    <row r="97" spans="4:96" s="11" customFormat="1" x14ac:dyDescent="0.2">
      <c r="D97" s="9"/>
      <c r="E97" s="9"/>
      <c r="F97" s="9"/>
      <c r="G97" s="9"/>
      <c r="H97" s="9"/>
      <c r="I97" s="9"/>
      <c r="J97" s="9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</row>
    <row r="98" spans="4:96" s="11" customFormat="1" x14ac:dyDescent="0.2">
      <c r="D98" s="1"/>
      <c r="E98" s="1"/>
      <c r="F98" s="1"/>
      <c r="G98" s="1"/>
      <c r="H98" s="1"/>
      <c r="I98" s="1"/>
      <c r="J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</row>
    <row r="99" spans="4:96" s="11" customFormat="1" x14ac:dyDescent="0.2">
      <c r="D99" s="1"/>
      <c r="E99" s="1"/>
      <c r="F99" s="1"/>
      <c r="G99" s="1"/>
      <c r="H99" s="1"/>
      <c r="I99" s="1"/>
      <c r="J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</row>
    <row r="100" spans="4:96" s="11" customFormat="1" x14ac:dyDescent="0.2">
      <c r="D100" s="1"/>
      <c r="E100" s="1"/>
      <c r="F100" s="1"/>
      <c r="G100" s="1"/>
      <c r="H100" s="1"/>
      <c r="I100" s="1"/>
      <c r="J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</row>
    <row r="101" spans="4:96" s="11" customFormat="1" x14ac:dyDescent="0.2">
      <c r="D101" s="1"/>
      <c r="E101" s="1"/>
      <c r="F101" s="1"/>
      <c r="G101" s="1"/>
      <c r="H101" s="1"/>
      <c r="I101" s="1"/>
      <c r="J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</row>
    <row r="102" spans="4:96" s="11" customFormat="1" x14ac:dyDescent="0.2">
      <c r="D102" s="1"/>
      <c r="E102" s="1"/>
      <c r="F102" s="1"/>
      <c r="G102" s="1"/>
      <c r="H102" s="1"/>
      <c r="I102" s="1"/>
      <c r="J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</row>
    <row r="103" spans="4:96" s="11" customFormat="1" x14ac:dyDescent="0.2">
      <c r="D103" s="1"/>
      <c r="E103" s="1"/>
      <c r="F103" s="1"/>
      <c r="G103" s="1"/>
      <c r="H103" s="1"/>
      <c r="I103" s="1"/>
      <c r="J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</row>
    <row r="104" spans="4:96" s="11" customFormat="1" x14ac:dyDescent="0.2">
      <c r="D104" s="1"/>
      <c r="E104" s="1"/>
      <c r="F104" s="1"/>
      <c r="G104" s="1"/>
      <c r="H104" s="1"/>
      <c r="I104" s="1"/>
      <c r="J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</row>
    <row r="105" spans="4:96" s="11" customFormat="1" x14ac:dyDescent="0.2">
      <c r="D105" s="1"/>
      <c r="E105" s="1"/>
      <c r="F105" s="1"/>
      <c r="G105" s="1"/>
      <c r="H105" s="1"/>
      <c r="I105" s="1"/>
      <c r="J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</row>
    <row r="106" spans="4:96" s="11" customFormat="1" x14ac:dyDescent="0.2">
      <c r="D106" s="1"/>
      <c r="E106" s="1"/>
      <c r="F106" s="1"/>
      <c r="G106" s="1"/>
      <c r="H106" s="1"/>
      <c r="I106" s="1"/>
      <c r="J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</row>
    <row r="107" spans="4:96" s="11" customFormat="1" x14ac:dyDescent="0.2">
      <c r="D107" s="9"/>
      <c r="E107" s="9"/>
      <c r="F107" s="9"/>
      <c r="G107" s="9"/>
      <c r="H107" s="9"/>
      <c r="I107" s="9"/>
      <c r="J107" s="9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</row>
    <row r="127" spans="4:4" ht="15" x14ac:dyDescent="0.2">
      <c r="D127" s="132"/>
    </row>
  </sheetData>
  <mergeCells count="8">
    <mergeCell ref="D8:J8"/>
    <mergeCell ref="D9:J9"/>
    <mergeCell ref="D86:G86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4" orientation="portrait" r:id="rId1"/>
  <headerFooter alignWithMargins="0">
    <oddFooter>Página &amp;P</oddFooter>
  </headerFooter>
  <rowBreaks count="2" manualBreakCount="2">
    <brk id="37" max="9" man="1"/>
    <brk id="64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86"/>
  <sheetViews>
    <sheetView topLeftCell="C25" zoomScale="85" zoomScaleNormal="85" zoomScaleSheetLayoutView="70" workbookViewId="0">
      <selection activeCell="G42" sqref="G42:G44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5" t="s">
        <v>10</v>
      </c>
      <c r="E8" s="225"/>
      <c r="F8" s="225"/>
      <c r="G8" s="225"/>
      <c r="H8" s="225"/>
      <c r="I8" s="225"/>
      <c r="J8" s="225"/>
      <c r="K8" s="16"/>
      <c r="L8" s="16"/>
    </row>
    <row r="9" spans="1:14" s="14" customFormat="1" ht="18.75" x14ac:dyDescent="0.2">
      <c r="C9" s="18"/>
      <c r="D9" s="231" t="s">
        <v>26</v>
      </c>
      <c r="E9" s="231"/>
      <c r="F9" s="231"/>
      <c r="G9" s="231"/>
      <c r="H9" s="231"/>
      <c r="I9" s="231"/>
      <c r="J9" s="231"/>
    </row>
    <row r="10" spans="1:14" s="17" customFormat="1" ht="18" customHeight="1" x14ac:dyDescent="0.2">
      <c r="B10" s="18"/>
      <c r="C10" s="18"/>
      <c r="D10" s="231" t="s">
        <v>20</v>
      </c>
      <c r="E10" s="231"/>
      <c r="F10" s="231"/>
      <c r="G10" s="231"/>
      <c r="H10" s="231"/>
      <c r="I10" s="231"/>
      <c r="J10" s="231"/>
    </row>
    <row r="11" spans="1:14" s="14" customFormat="1" ht="18.75" customHeight="1" x14ac:dyDescent="0.2">
      <c r="D11" s="232" t="s">
        <v>73</v>
      </c>
      <c r="E11" s="232"/>
      <c r="F11" s="232"/>
      <c r="G11" s="232"/>
      <c r="H11" s="232"/>
      <c r="I11" s="232"/>
      <c r="J11" s="232"/>
    </row>
    <row r="12" spans="1:14" s="14" customFormat="1" ht="18.75" x14ac:dyDescent="0.2">
      <c r="D12" s="103"/>
      <c r="E12" s="103"/>
      <c r="F12" s="103"/>
      <c r="G12" s="103"/>
      <c r="H12" s="103"/>
      <c r="I12" s="103"/>
      <c r="J12" s="103"/>
    </row>
    <row r="13" spans="1:14" s="14" customFormat="1" ht="18.75" x14ac:dyDescent="0.2">
      <c r="D13" s="34"/>
      <c r="E13" s="34"/>
      <c r="F13" s="34"/>
      <c r="G13" s="34"/>
      <c r="H13" s="34"/>
      <c r="I13" s="34"/>
      <c r="J13" s="34"/>
    </row>
    <row r="14" spans="1:14" s="11" customFormat="1" ht="19.5" customHeight="1" thickBot="1" x14ac:dyDescent="0.25"/>
    <row r="15" spans="1:14" s="3" customFormat="1" ht="36.75" customHeight="1" thickTop="1" thickBot="1" x14ac:dyDescent="0.25">
      <c r="A15" s="7"/>
      <c r="B15" s="7"/>
      <c r="C15" s="7"/>
      <c r="D15" s="230"/>
      <c r="E15" s="227" t="s">
        <v>26</v>
      </c>
      <c r="F15" s="227"/>
      <c r="G15" s="227"/>
      <c r="H15" s="227"/>
      <c r="I15" s="227"/>
      <c r="J15" s="227"/>
      <c r="K15" s="7"/>
      <c r="L15" s="7"/>
      <c r="M15" s="7"/>
      <c r="N15" s="7"/>
    </row>
    <row r="16" spans="1:14" s="3" customFormat="1" ht="18" customHeight="1" thickTop="1" thickBot="1" x14ac:dyDescent="0.25">
      <c r="A16" s="7"/>
      <c r="B16" s="7"/>
      <c r="C16" s="7"/>
      <c r="D16" s="230"/>
      <c r="E16" s="226" t="s">
        <v>27</v>
      </c>
      <c r="F16" s="226"/>
      <c r="G16" s="226"/>
      <c r="H16" s="226"/>
      <c r="I16" s="226"/>
      <c r="J16" s="61">
        <v>1571784.4399999997</v>
      </c>
      <c r="K16" s="7"/>
      <c r="L16" s="7"/>
      <c r="M16" s="7"/>
      <c r="N16" s="7"/>
    </row>
    <row r="17" spans="1:14" s="3" customFormat="1" ht="45.75" customHeight="1" thickTop="1" thickBot="1" x14ac:dyDescent="0.25">
      <c r="A17" s="7"/>
      <c r="B17" s="7"/>
      <c r="C17" s="7"/>
      <c r="D17" s="230"/>
      <c r="E17" s="72" t="s">
        <v>4</v>
      </c>
      <c r="F17" s="72" t="s">
        <v>5</v>
      </c>
      <c r="G17" s="72" t="s">
        <v>6</v>
      </c>
      <c r="H17" s="72" t="s">
        <v>0</v>
      </c>
      <c r="I17" s="72" t="s">
        <v>1</v>
      </c>
      <c r="J17" s="72" t="s">
        <v>2</v>
      </c>
      <c r="K17" s="7"/>
      <c r="L17" s="7"/>
      <c r="M17" s="7"/>
      <c r="N17" s="7"/>
    </row>
    <row r="18" spans="1:14" s="10" customFormat="1" ht="51.75" customHeight="1" thickTop="1" x14ac:dyDescent="0.2">
      <c r="D18" s="86"/>
      <c r="E18" s="87"/>
      <c r="F18" s="86"/>
      <c r="G18" s="87">
        <v>44530</v>
      </c>
      <c r="H18" s="88"/>
      <c r="I18" s="89">
        <v>0</v>
      </c>
      <c r="J18" s="88">
        <f>+J16</f>
        <v>1571784.4399999997</v>
      </c>
    </row>
    <row r="19" spans="1:14" s="10" customFormat="1" ht="16.5" x14ac:dyDescent="0.2">
      <c r="D19" s="90"/>
      <c r="E19" s="91">
        <v>44532</v>
      </c>
      <c r="F19" s="92" t="s">
        <v>355</v>
      </c>
      <c r="G19" s="93" t="s">
        <v>356</v>
      </c>
      <c r="H19" s="94"/>
      <c r="I19" s="94">
        <v>5212.5</v>
      </c>
      <c r="J19" s="95">
        <f>J18+H19-I19</f>
        <v>1566571.9399999997</v>
      </c>
    </row>
    <row r="20" spans="1:14" s="10" customFormat="1" ht="16.5" x14ac:dyDescent="0.2">
      <c r="D20" s="90"/>
      <c r="E20" s="91">
        <v>44532</v>
      </c>
      <c r="F20" s="92"/>
      <c r="G20" s="93" t="s">
        <v>357</v>
      </c>
      <c r="H20" s="94"/>
      <c r="I20" s="94">
        <v>7.82</v>
      </c>
      <c r="J20" s="95">
        <f t="shared" ref="J20:J33" si="0">J19+H20-I20</f>
        <v>1566564.1199999996</v>
      </c>
    </row>
    <row r="21" spans="1:14" s="10" customFormat="1" ht="28.5" x14ac:dyDescent="0.2">
      <c r="D21" s="90"/>
      <c r="E21" s="91">
        <v>44532</v>
      </c>
      <c r="F21" s="92" t="s">
        <v>358</v>
      </c>
      <c r="G21" s="93" t="s">
        <v>359</v>
      </c>
      <c r="H21" s="94"/>
      <c r="I21" s="94">
        <v>4612.5</v>
      </c>
      <c r="J21" s="95">
        <f t="shared" si="0"/>
        <v>1561951.6199999996</v>
      </c>
      <c r="K21" s="105"/>
    </row>
    <row r="22" spans="1:14" s="10" customFormat="1" ht="16.5" x14ac:dyDescent="0.2">
      <c r="D22" s="90"/>
      <c r="E22" s="91">
        <v>44532</v>
      </c>
      <c r="F22" s="92"/>
      <c r="G22" s="93" t="s">
        <v>357</v>
      </c>
      <c r="H22" s="94"/>
      <c r="I22" s="94">
        <v>6.92</v>
      </c>
      <c r="J22" s="95">
        <f t="shared" si="0"/>
        <v>1561944.6999999997</v>
      </c>
    </row>
    <row r="23" spans="1:14" s="10" customFormat="1" ht="16.5" x14ac:dyDescent="0.2">
      <c r="D23" s="90"/>
      <c r="E23" s="91">
        <v>44532</v>
      </c>
      <c r="F23" s="92" t="s">
        <v>360</v>
      </c>
      <c r="G23" s="93" t="s">
        <v>361</v>
      </c>
      <c r="H23" s="94"/>
      <c r="I23" s="94">
        <v>4612.5</v>
      </c>
      <c r="J23" s="95">
        <f t="shared" si="0"/>
        <v>1557332.1999999997</v>
      </c>
    </row>
    <row r="24" spans="1:14" s="10" customFormat="1" ht="16.5" x14ac:dyDescent="0.2">
      <c r="D24" s="90"/>
      <c r="E24" s="91">
        <v>44532</v>
      </c>
      <c r="F24" s="92"/>
      <c r="G24" s="93" t="s">
        <v>357</v>
      </c>
      <c r="H24" s="94"/>
      <c r="I24" s="94">
        <v>6.92</v>
      </c>
      <c r="J24" s="95">
        <f t="shared" si="0"/>
        <v>1557325.2799999998</v>
      </c>
    </row>
    <row r="25" spans="1:14" s="10" customFormat="1" ht="16.5" x14ac:dyDescent="0.2">
      <c r="D25" s="90"/>
      <c r="E25" s="91">
        <v>44532</v>
      </c>
      <c r="F25" s="92" t="s">
        <v>362</v>
      </c>
      <c r="G25" s="93" t="s">
        <v>363</v>
      </c>
      <c r="H25" s="94"/>
      <c r="I25" s="94">
        <v>4455</v>
      </c>
      <c r="J25" s="95">
        <f t="shared" si="0"/>
        <v>1552870.2799999998</v>
      </c>
    </row>
    <row r="26" spans="1:14" s="10" customFormat="1" ht="16.5" x14ac:dyDescent="0.2">
      <c r="D26" s="90"/>
      <c r="E26" s="91">
        <v>44532</v>
      </c>
      <c r="F26" s="92"/>
      <c r="G26" s="93" t="s">
        <v>357</v>
      </c>
      <c r="H26" s="94"/>
      <c r="I26" s="94">
        <v>6.68</v>
      </c>
      <c r="J26" s="95">
        <f t="shared" si="0"/>
        <v>1552863.5999999999</v>
      </c>
    </row>
    <row r="27" spans="1:14" s="10" customFormat="1" ht="16.5" x14ac:dyDescent="0.2">
      <c r="D27" s="90"/>
      <c r="E27" s="91">
        <v>44532</v>
      </c>
      <c r="F27" s="92" t="s">
        <v>364</v>
      </c>
      <c r="G27" s="93" t="s">
        <v>365</v>
      </c>
      <c r="H27" s="94"/>
      <c r="I27" s="94">
        <v>88200</v>
      </c>
      <c r="J27" s="95">
        <f t="shared" si="0"/>
        <v>1464663.5999999999</v>
      </c>
    </row>
    <row r="28" spans="1:14" s="10" customFormat="1" ht="16.5" x14ac:dyDescent="0.2">
      <c r="D28" s="90"/>
      <c r="E28" s="91">
        <v>44532</v>
      </c>
      <c r="F28" s="92"/>
      <c r="G28" s="93" t="s">
        <v>357</v>
      </c>
      <c r="H28" s="94"/>
      <c r="I28" s="94">
        <v>132.30000000000001</v>
      </c>
      <c r="J28" s="95">
        <f t="shared" si="0"/>
        <v>1464531.2999999998</v>
      </c>
    </row>
    <row r="29" spans="1:14" s="10" customFormat="1" ht="16.5" x14ac:dyDescent="0.2">
      <c r="D29" s="90"/>
      <c r="E29" s="91">
        <v>44532</v>
      </c>
      <c r="F29" s="92" t="s">
        <v>366</v>
      </c>
      <c r="G29" s="93" t="s">
        <v>367</v>
      </c>
      <c r="H29" s="94"/>
      <c r="I29" s="94">
        <v>48600</v>
      </c>
      <c r="J29" s="95">
        <f t="shared" si="0"/>
        <v>1415931.2999999998</v>
      </c>
    </row>
    <row r="30" spans="1:14" s="10" customFormat="1" ht="16.5" x14ac:dyDescent="0.2">
      <c r="D30" s="90"/>
      <c r="E30" s="91">
        <v>44532</v>
      </c>
      <c r="F30" s="92"/>
      <c r="G30" s="93" t="s">
        <v>357</v>
      </c>
      <c r="H30" s="94"/>
      <c r="I30" s="94">
        <v>72.900000000000006</v>
      </c>
      <c r="J30" s="95">
        <f t="shared" si="0"/>
        <v>1415858.4</v>
      </c>
    </row>
    <row r="31" spans="1:14" s="10" customFormat="1" ht="16.5" x14ac:dyDescent="0.2">
      <c r="D31" s="90"/>
      <c r="E31" s="91">
        <v>44532</v>
      </c>
      <c r="F31" s="92" t="s">
        <v>368</v>
      </c>
      <c r="G31" s="93" t="s">
        <v>369</v>
      </c>
      <c r="H31" s="94"/>
      <c r="I31" s="94">
        <v>4412.5</v>
      </c>
      <c r="J31" s="95">
        <f t="shared" si="0"/>
        <v>1411445.9</v>
      </c>
    </row>
    <row r="32" spans="1:14" s="10" customFormat="1" ht="16.5" x14ac:dyDescent="0.2">
      <c r="D32" s="90"/>
      <c r="E32" s="91">
        <v>44532</v>
      </c>
      <c r="F32" s="92"/>
      <c r="G32" s="93" t="s">
        <v>357</v>
      </c>
      <c r="H32" s="94"/>
      <c r="I32" s="94">
        <v>6.62</v>
      </c>
      <c r="J32" s="95">
        <f t="shared" si="0"/>
        <v>1411439.2799999998</v>
      </c>
    </row>
    <row r="33" spans="4:96" s="10" customFormat="1" ht="29.25" thickBot="1" x14ac:dyDescent="0.25">
      <c r="D33" s="90"/>
      <c r="E33" s="91">
        <v>44560</v>
      </c>
      <c r="F33" s="92"/>
      <c r="G33" s="93" t="s">
        <v>32</v>
      </c>
      <c r="H33" s="94"/>
      <c r="I33" s="94">
        <v>175</v>
      </c>
      <c r="J33" s="95">
        <f t="shared" si="0"/>
        <v>1411264.2799999998</v>
      </c>
    </row>
    <row r="34" spans="4:96" s="11" customFormat="1" ht="19.5" thickTop="1" thickBot="1" x14ac:dyDescent="0.25">
      <c r="D34" s="240" t="s">
        <v>8</v>
      </c>
      <c r="E34" s="240"/>
      <c r="F34" s="240"/>
      <c r="G34" s="240"/>
      <c r="H34" s="96">
        <f>SUM(H19:H33)</f>
        <v>0</v>
      </c>
      <c r="I34" s="96">
        <f>SUM(I19:I33)</f>
        <v>160520.16</v>
      </c>
      <c r="J34" s="71">
        <f>+J18+H34-I34</f>
        <v>1411264.2799999998</v>
      </c>
      <c r="K34" s="32">
        <f>+J34-'[2]CTA. FONDOCYT 960'!$J$91</f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7.25" thickTop="1" x14ac:dyDescent="0.2">
      <c r="D35" s="5"/>
      <c r="E35" s="5"/>
      <c r="F35" s="5"/>
      <c r="G35" s="5"/>
      <c r="H35" s="8"/>
      <c r="I35" s="8"/>
      <c r="J35" s="8"/>
      <c r="K35" s="11" t="s">
        <v>28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5"/>
      <c r="F36" s="5"/>
      <c r="G36" s="5"/>
      <c r="H36" s="8"/>
      <c r="I36" s="8"/>
      <c r="J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115" t="s">
        <v>50</v>
      </c>
      <c r="F37" s="9"/>
      <c r="G37" s="41"/>
      <c r="H37" s="9"/>
      <c r="I37" s="116"/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5"/>
      <c r="E38" s="115" t="s">
        <v>42</v>
      </c>
      <c r="F38" s="9"/>
      <c r="G38" s="41"/>
      <c r="H38" s="9"/>
      <c r="I38" s="115" t="s">
        <v>51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115" t="s">
        <v>44</v>
      </c>
      <c r="F39" s="9"/>
      <c r="G39" s="41"/>
      <c r="H39" s="9"/>
      <c r="I39" s="115" t="s">
        <v>43</v>
      </c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5"/>
      <c r="E40" s="115" t="s">
        <v>45</v>
      </c>
      <c r="F40" s="9"/>
      <c r="G40" s="41"/>
      <c r="H40" s="9"/>
      <c r="I40" s="115" t="s">
        <v>354</v>
      </c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5"/>
      <c r="E41" s="9"/>
      <c r="F41" s="9"/>
      <c r="G41" s="116" t="s">
        <v>52</v>
      </c>
      <c r="H41" s="9"/>
      <c r="I41" s="115" t="s">
        <v>46</v>
      </c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16.5" x14ac:dyDescent="0.2">
      <c r="D42" s="5"/>
      <c r="E42" s="9"/>
      <c r="F42" s="9"/>
      <c r="G42" s="115" t="s">
        <v>48</v>
      </c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16.5" x14ac:dyDescent="0.2">
      <c r="D43" s="5"/>
      <c r="E43" s="9"/>
      <c r="F43" s="9"/>
      <c r="G43" s="115" t="s">
        <v>353</v>
      </c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16.5" x14ac:dyDescent="0.2">
      <c r="D44" s="5"/>
      <c r="E44" s="9"/>
      <c r="F44" s="9"/>
      <c r="G44" s="115" t="s">
        <v>49</v>
      </c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16.5" x14ac:dyDescent="0.2">
      <c r="D45" s="5"/>
      <c r="E45" s="9"/>
      <c r="F45" s="9"/>
      <c r="G45" s="116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6.5" x14ac:dyDescent="0.2">
      <c r="D46" s="5"/>
      <c r="E46" s="5"/>
      <c r="F46" s="5"/>
      <c r="G46" s="5"/>
      <c r="H46" s="8"/>
      <c r="I46" s="8"/>
      <c r="J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ht="18" x14ac:dyDescent="0.2">
      <c r="D47" s="22"/>
      <c r="E47" s="21"/>
      <c r="F47" s="20"/>
      <c r="G47" s="20"/>
      <c r="H47" s="23"/>
      <c r="I47" s="23"/>
      <c r="J47" s="23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6.5" x14ac:dyDescent="0.2">
      <c r="D48" s="5"/>
      <c r="E48" s="6"/>
      <c r="F48" s="3"/>
      <c r="G48" s="3"/>
      <c r="H48" s="4"/>
      <c r="I48" s="4"/>
      <c r="J48" s="4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ht="16.5" x14ac:dyDescent="0.2">
      <c r="D49" s="241"/>
      <c r="E49" s="241"/>
      <c r="F49" s="241"/>
      <c r="G49" s="241"/>
      <c r="H49" s="241"/>
      <c r="I49" s="241"/>
      <c r="J49" s="24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16.5" x14ac:dyDescent="0.2">
      <c r="D50" s="242"/>
      <c r="E50" s="242"/>
      <c r="F50" s="242"/>
      <c r="G50" s="242"/>
      <c r="H50" s="242"/>
      <c r="I50" s="242"/>
      <c r="J50" s="24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ht="20.25" x14ac:dyDescent="0.2">
      <c r="D51" s="233"/>
      <c r="E51" s="233"/>
      <c r="F51" s="233"/>
      <c r="G51" s="233"/>
      <c r="H51" s="233"/>
      <c r="I51" s="233"/>
      <c r="J51" s="233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ht="20.25" x14ac:dyDescent="0.2">
      <c r="D52" s="233"/>
      <c r="E52" s="233"/>
      <c r="F52" s="233"/>
      <c r="G52" s="233"/>
      <c r="H52" s="233"/>
      <c r="I52" s="233"/>
      <c r="J52" s="233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ht="20.25" x14ac:dyDescent="0.2">
      <c r="D53" s="233"/>
      <c r="E53" s="233"/>
      <c r="F53" s="233"/>
      <c r="G53" s="233"/>
      <c r="H53" s="233"/>
      <c r="I53" s="233"/>
      <c r="J53" s="233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ht="20.25" x14ac:dyDescent="0.2">
      <c r="D54" s="233"/>
      <c r="E54" s="233"/>
      <c r="F54" s="233"/>
      <c r="G54" s="233"/>
      <c r="H54" s="233"/>
      <c r="I54" s="233"/>
      <c r="J54" s="233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">
      <c r="D58" s="9"/>
      <c r="E58" s="9"/>
      <c r="F58" s="9"/>
      <c r="G58" s="9"/>
      <c r="H58" s="9"/>
      <c r="I58" s="9"/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9"/>
      <c r="E59" s="9"/>
      <c r="F59" s="9"/>
      <c r="G59" s="9"/>
      <c r="H59" s="9"/>
      <c r="I59" s="9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9"/>
      <c r="E60" s="9"/>
      <c r="F60" s="9"/>
      <c r="G60" s="9"/>
      <c r="H60" s="9"/>
      <c r="I60" s="9"/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9"/>
      <c r="E61" s="9"/>
      <c r="F61" s="9"/>
      <c r="G61" s="9"/>
      <c r="H61" s="9"/>
      <c r="I61" s="9"/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9"/>
      <c r="E62" s="9"/>
      <c r="F62" s="9"/>
      <c r="G62" s="9"/>
      <c r="H62" s="9"/>
      <c r="I62" s="9"/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9"/>
      <c r="E63" s="9"/>
      <c r="F63" s="9"/>
      <c r="G63" s="9"/>
      <c r="H63" s="9"/>
      <c r="I63" s="9"/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9"/>
      <c r="E64" s="9"/>
      <c r="F64" s="9"/>
      <c r="G64" s="9"/>
      <c r="H64" s="9"/>
      <c r="I64" s="9"/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96" s="11" customFormat="1" x14ac:dyDescent="0.2">
      <c r="D65" s="9"/>
      <c r="E65" s="9"/>
      <c r="F65" s="9"/>
      <c r="G65" s="9"/>
      <c r="H65" s="9"/>
      <c r="I65" s="9"/>
      <c r="J65" s="9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4:96" s="11" customFormat="1" x14ac:dyDescent="0.2">
      <c r="D66" s="9"/>
      <c r="E66" s="9"/>
      <c r="F66" s="9"/>
      <c r="G66" s="9"/>
      <c r="H66" s="9"/>
      <c r="I66" s="9"/>
      <c r="J66" s="9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85" spans="4:4" ht="13.5" thickBot="1" x14ac:dyDescent="0.25"/>
    <row r="86" spans="4:4" ht="15" x14ac:dyDescent="0.2">
      <c r="D86" s="2"/>
    </row>
  </sheetData>
  <mergeCells count="14">
    <mergeCell ref="D8:J8"/>
    <mergeCell ref="D9:J9"/>
    <mergeCell ref="D10:J10"/>
    <mergeCell ref="D11:J11"/>
    <mergeCell ref="D15:D17"/>
    <mergeCell ref="E15:J15"/>
    <mergeCell ref="E16:I16"/>
    <mergeCell ref="D54:J54"/>
    <mergeCell ref="D34:G34"/>
    <mergeCell ref="D49:J49"/>
    <mergeCell ref="D50:J50"/>
    <mergeCell ref="D51:J51"/>
    <mergeCell ref="D52:J52"/>
    <mergeCell ref="D53:J53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2022-01-19T21:34:53Z</cp:lastPrinted>
  <dcterms:created xsi:type="dcterms:W3CDTF">2006-07-11T17:39:34Z</dcterms:created>
  <dcterms:modified xsi:type="dcterms:W3CDTF">2022-01-26T20:13:02Z</dcterms:modified>
</cp:coreProperties>
</file>