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nuela.garcia\Desktop\"/>
    </mc:Choice>
  </mc:AlternateContent>
  <bookViews>
    <workbookView xWindow="0" yWindow="0" windowWidth="19200" windowHeight="11595" tabRatio="599"/>
  </bookViews>
  <sheets>
    <sheet name="Hoja1" sheetId="1" r:id="rId1"/>
  </sheets>
  <externalReferences>
    <externalReference r:id="rId2"/>
    <externalReference r:id="rId3"/>
  </externalReferences>
  <definedNames>
    <definedName name="_xlnm.Print_Area" localSheetId="0">Hoja1!$Q$94</definedName>
    <definedName name="Ls_Medio_Verificacion">[1]Catalogo!$B$148:$B$167</definedName>
    <definedName name="Productos">[1]!Tabla3[Productos]</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9" i="1" l="1"/>
  <c r="G79" i="1"/>
  <c r="H79" i="1"/>
  <c r="I79" i="1"/>
  <c r="J79" i="1"/>
  <c r="K79" i="1"/>
  <c r="L79" i="1"/>
  <c r="M79" i="1"/>
  <c r="N79" i="1"/>
  <c r="O79" i="1"/>
  <c r="P79" i="1"/>
  <c r="E79" i="1"/>
  <c r="Q79" i="1" l="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A6" i="1"/>
</calcChain>
</file>

<file path=xl/comments1.xml><?xml version="1.0" encoding="utf-8"?>
<comments xmlns="http://schemas.openxmlformats.org/spreadsheetml/2006/main">
  <authors>
    <author>Ilka Gonzalez</author>
    <author>sns2</author>
    <author>Luis Ferreras</author>
  </authors>
  <commentList>
    <comment ref="C8" authorId="0" shape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T8" authorId="1" shapeId="0">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 ref="D55" authorId="2" shapeId="0">
      <text>
        <r>
          <rPr>
            <b/>
            <sz val="9"/>
            <color indexed="81"/>
            <rFont val="Tahoma"/>
            <family val="2"/>
          </rPr>
          <t>Luis Ferreras:</t>
        </r>
        <r>
          <rPr>
            <sz val="9"/>
            <color indexed="81"/>
            <rFont val="Tahoma"/>
            <family val="2"/>
          </rPr>
          <t xml:space="preserve">
RAC : Recepcion Acogida y Clasificación.</t>
        </r>
      </text>
    </comment>
    <comment ref="D71" authorId="2" shapeId="0">
      <text>
        <r>
          <rPr>
            <b/>
            <sz val="9"/>
            <color indexed="81"/>
            <rFont val="Tahoma"/>
            <family val="2"/>
          </rPr>
          <t>Luis Ferreras:</t>
        </r>
        <r>
          <rPr>
            <sz val="9"/>
            <color indexed="81"/>
            <rFont val="Tahoma"/>
            <family val="2"/>
          </rPr>
          <t xml:space="preserve">
QDSR: Quejas, Denuncias, Sugerencias y Reclasificaciones</t>
        </r>
      </text>
    </comment>
  </commentList>
</comments>
</file>

<file path=xl/sharedStrings.xml><?xml version="1.0" encoding="utf-8"?>
<sst xmlns="http://schemas.openxmlformats.org/spreadsheetml/2006/main" count="493" uniqueCount="241">
  <si>
    <t>Servicio Nacional de Salud</t>
  </si>
  <si>
    <t>Dirección de Planificación y Desarrollo</t>
  </si>
  <si>
    <t>Instituto Nacional del Cancer Rosa E. Sanchez perez de tavares INCART</t>
  </si>
  <si>
    <t>Resultados Esperados</t>
  </si>
  <si>
    <t xml:space="preserve">Productos </t>
  </si>
  <si>
    <t>Código</t>
  </si>
  <si>
    <t>Actividades Programables Presupuestables</t>
  </si>
  <si>
    <t>Ene</t>
  </si>
  <si>
    <t>Feb</t>
  </si>
  <si>
    <t>Mar</t>
  </si>
  <si>
    <t>Abr</t>
  </si>
  <si>
    <t>May</t>
  </si>
  <si>
    <t>Jun</t>
  </si>
  <si>
    <t>Jul</t>
  </si>
  <si>
    <t>Ago</t>
  </si>
  <si>
    <t>Sep</t>
  </si>
  <si>
    <t>Oct</t>
  </si>
  <si>
    <t>Nov</t>
  </si>
  <si>
    <t>Dic</t>
  </si>
  <si>
    <t xml:space="preserve">Total de Acciones </t>
  </si>
  <si>
    <t>Medio de Verificación 1</t>
  </si>
  <si>
    <t>Medio de Verificación 2</t>
  </si>
  <si>
    <t>Medio de Verificación 3</t>
  </si>
  <si>
    <t xml:space="preserve">Responsable </t>
  </si>
  <si>
    <t>4.1.1. Fortalecida la capacidad institucional mediante la optimización de los procesos, empoderamiento del talento humano, articulación interna, tecnologías de la información y la comunicación, la infraestructura física con el fin de mejorar la oferta institucional a la población en términos de calidad y eficiencia.</t>
  </si>
  <si>
    <t>Informe</t>
  </si>
  <si>
    <t>Reporte</t>
  </si>
  <si>
    <t>4.1.1.2 Implementación del Sistema de Administracion de Bienes</t>
  </si>
  <si>
    <t>4.1.1.2.01</t>
  </si>
  <si>
    <t xml:space="preserve">Actualización de inventarios        </t>
  </si>
  <si>
    <t>Registro Digital</t>
  </si>
  <si>
    <t>Finanzas</t>
  </si>
  <si>
    <t>4.1.1.2.02</t>
  </si>
  <si>
    <t xml:space="preserve">Auditoria de cumplimiento de las politicas de administración de bienes </t>
  </si>
  <si>
    <t>Listado de participación</t>
  </si>
  <si>
    <t xml:space="preserve">Revision y control </t>
  </si>
  <si>
    <t>4.1.1.2.03</t>
  </si>
  <si>
    <t>Elaboracion de plan de levantamiento y/o actualización de inventarios (cronograma 2023)</t>
  </si>
  <si>
    <t>Plan</t>
  </si>
  <si>
    <t>4.1.1.4 Gestión Financiera de la Red</t>
  </si>
  <si>
    <t>4.1.1.4.01</t>
  </si>
  <si>
    <t>Elaboración de los estados financieros y sus notas de referencia</t>
  </si>
  <si>
    <t>Otros</t>
  </si>
  <si>
    <t>Estados Financieros y notas de referencia</t>
  </si>
  <si>
    <t>4.1.1.4.02</t>
  </si>
  <si>
    <t xml:space="preserve">Análisis comportamiento pago </t>
  </si>
  <si>
    <t>4.1.1.4.03</t>
  </si>
  <si>
    <t xml:space="preserve">Análisis de Gestión de Tesorería </t>
  </si>
  <si>
    <t>4.1.1.4.04</t>
  </si>
  <si>
    <t>Seguimiento al cumplimiento del Sub-Indicador de Correcta Publicación Presupuestaria (IGP) en los CEAS de Autogestión</t>
  </si>
  <si>
    <t>OAI</t>
  </si>
  <si>
    <t>4.1.1.5 Plan de Mantenimiento preventivo de infraestuctura y equipos</t>
  </si>
  <si>
    <t>4.1.1.5.01</t>
  </si>
  <si>
    <t>Elaboración del Plan de Mantenimiento de infraestructura y equipos</t>
  </si>
  <si>
    <t>Operaciones / Electromedicina</t>
  </si>
  <si>
    <t>4.1.1.5.02</t>
  </si>
  <si>
    <t>Seguimiento a la ejecución del plan de mantenimiento de infraestructura y equipos</t>
  </si>
  <si>
    <t>Planificacion</t>
  </si>
  <si>
    <t>4.1.1.6 Implementación del modelo de gestión y monitoreo de la Calidad Institucional</t>
  </si>
  <si>
    <t>4.1.1.6.01</t>
  </si>
  <si>
    <t>Resolución de aprobación</t>
  </si>
  <si>
    <t>Calidad</t>
  </si>
  <si>
    <t>4.1.1.6.02</t>
  </si>
  <si>
    <t>Implementación/actualización de CAF</t>
  </si>
  <si>
    <t>Autodiagnóstico</t>
  </si>
  <si>
    <t>Plan de Mejora</t>
  </si>
  <si>
    <t>EDI</t>
  </si>
  <si>
    <t>4.1.1.6.03</t>
  </si>
  <si>
    <t>4.1.1.6.04</t>
  </si>
  <si>
    <t>Cumplimiento mínimo en los indicadores del ranking hospitalarios</t>
  </si>
  <si>
    <t>4.1.1.6.05</t>
  </si>
  <si>
    <t>Ejecución de las sesiones del Comité de Calidad del CEAS</t>
  </si>
  <si>
    <t>Minuta</t>
  </si>
  <si>
    <t>4.1.1.7 Fortalecimiento de la Planificación Institucional</t>
  </si>
  <si>
    <t>4.1.1.7.01</t>
  </si>
  <si>
    <t>Elaboración del Plan Operativo Anual y Presupuesto Institucional</t>
  </si>
  <si>
    <t>4.1.1.7.02</t>
  </si>
  <si>
    <t>Elaboración del Plan Anual de Compras y Contrataciones</t>
  </si>
  <si>
    <t>4.1.1.8 Estandarizacion Sub-portales de Transparencia</t>
  </si>
  <si>
    <t>4.1.1.8.01</t>
  </si>
  <si>
    <t>Actualizacion Subportales de Transparencia</t>
  </si>
  <si>
    <t>4.1.1.8.02</t>
  </si>
  <si>
    <t xml:space="preserve">Informe quejas y solicitudes de Informacion </t>
  </si>
  <si>
    <t>4.1.3. Aumentada la conexión del SNS con los medios informativos y la población, manteniendo con ellos una comunicación ágil, fluida y de calidad; que nos permita satisfacer con rapidez las peticiones y necesidades de información sobre la institución y los servicios ofrecidos</t>
  </si>
  <si>
    <t>Fotos</t>
  </si>
  <si>
    <t>4.1.3.2 Despliegue del Manual de Señalética e Identidad Hospitalaria</t>
  </si>
  <si>
    <t>4.1.3.2.01</t>
  </si>
  <si>
    <t>Seguimiento a la implementación del Manual de Identidad Hospitalaria</t>
  </si>
  <si>
    <t>Mercadeo</t>
  </si>
  <si>
    <t>4.1.3.3 Despliegue Plan de Responsabilidad Social Institucional SNS</t>
  </si>
  <si>
    <t>4.1.3.3.01</t>
  </si>
  <si>
    <t>Campaña de protección del Medio Ambiente (interna y externa)</t>
  </si>
  <si>
    <t>1.2.1. Desarrollo y mantenimiento de un modelo de evaluación de la entrega de servicios sanitarios con carácter igualitario y libre de discriminación, que promueva mediante la continua retroalimentación, la generación de mejores resultados en materia de salud lo que se traduzca en el aumento de la satisfacción de las personas con respecto a los servicios públicos de salud</t>
  </si>
  <si>
    <t>1.2.1.2 Gestión de usuarios para adhesión a una cultura institucional de servicio</t>
  </si>
  <si>
    <t>1.2.1.2.01</t>
  </si>
  <si>
    <t>Encuestas diarias de satisfacción de usuarios en la plataforma digital</t>
  </si>
  <si>
    <t>Gestión Usuarios</t>
  </si>
  <si>
    <t>1.2.1.2.02</t>
  </si>
  <si>
    <t>Elaboración de los planes de mejora en base a los resultados obtenidos en la encuesta de satisfacción</t>
  </si>
  <si>
    <t>1.2.1.2.03</t>
  </si>
  <si>
    <t xml:space="preserve">Seguimiento a la implementación de los planes de mejora </t>
  </si>
  <si>
    <t>1.2.1.2.04</t>
  </si>
  <si>
    <t>Implementación de grupos focales para determinar la calidad percibida del servicio</t>
  </si>
  <si>
    <t>Gestion Usuarios</t>
  </si>
  <si>
    <t>1.2.2. Fortalecida la calidad de la atención en salud como resultado del seguimiento a los aspectos técnicos y no técnicos de la atención, que disminuya el riesgo de la seguridad del paciente y de los resultados esperados de salud</t>
  </si>
  <si>
    <t xml:space="preserve">1.2.2.1 Fortalecimiento de los servicios de hostelería </t>
  </si>
  <si>
    <t>1.2.2.1.01</t>
  </si>
  <si>
    <t xml:space="preserve">Diagnóstico situacional de proceso de hosteleria </t>
  </si>
  <si>
    <t>1.2.2.1.02</t>
  </si>
  <si>
    <t>Implementación del manual de procedimiento de hosteleria hospitalaria</t>
  </si>
  <si>
    <t>1.2.2.1.03</t>
  </si>
  <si>
    <t xml:space="preserve">Elaboración de planes de mejora de hosteleria </t>
  </si>
  <si>
    <t>1.2.2.1.04</t>
  </si>
  <si>
    <t xml:space="preserve">Evaluación de la ejecución de los planes de mejora de hosteleria </t>
  </si>
  <si>
    <t xml:space="preserve">1.2.2.3 Estructuración Comités priorizados de Salud </t>
  </si>
  <si>
    <t>1.2.2.3.01</t>
  </si>
  <si>
    <t xml:space="preserve">Conformacion y/o restructuracion de los Comites Hospitalarios </t>
  </si>
  <si>
    <t>Actas de conformación</t>
  </si>
  <si>
    <t xml:space="preserve">Direccion Medica </t>
  </si>
  <si>
    <t>1.2.2.4 Fortalecimiento de la vigilancia epidemiologica</t>
  </si>
  <si>
    <t>1.2.2.4.01</t>
  </si>
  <si>
    <t xml:space="preserve">Epidemiologia </t>
  </si>
  <si>
    <t>1.2.2.5 Fortalecimiento de bioseguridad hospitalaria</t>
  </si>
  <si>
    <t>1.2.2.5.02</t>
  </si>
  <si>
    <t>Reuniones de trabajo para la vigilancia y control de las IAAS</t>
  </si>
  <si>
    <t>1.2.2.5.03</t>
  </si>
  <si>
    <t>Implementacion del formulario de evaluacion de procesos de bioseguridad hospitalaria</t>
  </si>
  <si>
    <t>1.2.2.5.04</t>
  </si>
  <si>
    <t xml:space="preserve">Elaboracion de planes de mejora para la bioseguridad hospitalaria. </t>
  </si>
  <si>
    <t>1.2.2.5.05</t>
  </si>
  <si>
    <t xml:space="preserve">Evaluacion de la ejecución de los planes de mejora bioseguridad hospitalaria </t>
  </si>
  <si>
    <t>1.2.2.7 Supervisión del cumplimiento de los planes de mejora en los EESS según informe de monitoreo de la calidad de los servicios clínicos y quirúrgicos</t>
  </si>
  <si>
    <t>1.2.2.7.01</t>
  </si>
  <si>
    <t>Implementación de los planes de mejora elaborados acorde al monitoreo de todas las áreas incluidas en el informe</t>
  </si>
  <si>
    <t>1.2.2.7.02</t>
  </si>
  <si>
    <t>Gestión de la habilitación de todos los servicios que ofertan en el EESS</t>
  </si>
  <si>
    <t>1.2.2.7.04</t>
  </si>
  <si>
    <t>Supervisión del cumplimiento de los protocolos durante la atención clínica y quirúrgica a los usuarios de los servicios</t>
  </si>
  <si>
    <t>1.2.2.8 Gestión oportuna de los datos de producción de servicios</t>
  </si>
  <si>
    <t>1.2.2.8.01</t>
  </si>
  <si>
    <t xml:space="preserve">Reporte de producción de servicios </t>
  </si>
  <si>
    <t>DIGC</t>
  </si>
  <si>
    <t>1.2.2.8.02</t>
  </si>
  <si>
    <t>Autoevaluación de los datos de producción de servicios</t>
  </si>
  <si>
    <t>4.1.2. Mejorada la sostenibilidad financiera de la Red SNS mediante el control de gastos, saneamiento de las deudas e incremento de las distintas fuentes de financiamiento con el fin de garantizar la prestación de servicios en salud con oportunidad y eficiencia</t>
  </si>
  <si>
    <t>4.1.2.1 Fortalecimiento de los procesos de captación de recursos por venta de servicios a las ARS</t>
  </si>
  <si>
    <t>4.1.2.1.01</t>
  </si>
  <si>
    <t>Auditoria Medica</t>
  </si>
  <si>
    <t>4.1.2.1.02</t>
  </si>
  <si>
    <t>Socialización de los principales hallazgos de las auditoría y reportes de glosas</t>
  </si>
  <si>
    <t>4.1.2.1.03</t>
  </si>
  <si>
    <t>Elaboración de acuerdos con acciones de mejora a partir de los hallazgos de las glosas para disminucion de objeciones médicas y administrativas</t>
  </si>
  <si>
    <t xml:space="preserve">Acuerdos </t>
  </si>
  <si>
    <t>4.1.2.1.04</t>
  </si>
  <si>
    <t>Seguimiento a la ejecución de las acciones de mejora</t>
  </si>
  <si>
    <t>4.1.2.1.05</t>
  </si>
  <si>
    <t xml:space="preserve">Analisis del comportamiento de la facturacion </t>
  </si>
  <si>
    <t>1.1.5. Incrementada la capacidad de respuesta que favorezca a disminuir la morbi-mortalidad  resultantes de las emergencias y desastres,  mediante la detección, preparación y mitigación de los eventos que suponen riesgos y amenazas, bajo un enfoque multisectorial que contribuya a la salud y seguridad de las personas</t>
  </si>
  <si>
    <t>1.1.5.1 Fortalecimiento  de los Servicios de Emergencias Médicas Hospitalarias para la asistencia eficiente, humanizada y de calidad</t>
  </si>
  <si>
    <t>1.1.5.1.01</t>
  </si>
  <si>
    <t xml:space="preserve">Implementación del Modelo hospitalario y flujos de Asistencia Emergencias y Urgencias </t>
  </si>
  <si>
    <t>Urgencia</t>
  </si>
  <si>
    <t>1.1.5.1.02</t>
  </si>
  <si>
    <t xml:space="preserve">Implementación del RAC-Triaje de pacientes en las Salas de Emergencias </t>
  </si>
  <si>
    <t>1.1.5.1.03</t>
  </si>
  <si>
    <t xml:space="preserve">Llenado y registro de Formulario RAC -Triaje de pacientes en las Salas de Emergencias </t>
  </si>
  <si>
    <t>1.1.5.1.04</t>
  </si>
  <si>
    <t xml:space="preserve">Certificación en Soporte Vital Avanzado del personal asistencial de salas de emergencias </t>
  </si>
  <si>
    <t>1.1.5.1.05</t>
  </si>
  <si>
    <t>Implementación del procedimiento para la entrega, recibo y reposicion de carro de paro</t>
  </si>
  <si>
    <t>Reporte carro de paro</t>
  </si>
  <si>
    <t>1.1.5.1.06</t>
  </si>
  <si>
    <t>Registros en el tablero de Indicadores de Gestión de las Salas de Emergencias de los Centros de Salud.</t>
  </si>
  <si>
    <t>1.1.5.1.08</t>
  </si>
  <si>
    <t>Atención a los llamados por radio del sistema 911 (registros)</t>
  </si>
  <si>
    <t>1.1.5.2 Redes de Servicios de Salud Resilientes a Emergencias de Salud Pública y Desastres Naturales mediante la Preparación y Respuesta de los Establecimientos.</t>
  </si>
  <si>
    <t>1.1.5.2.01</t>
  </si>
  <si>
    <t>Elaboración y/o actualización de los Planes de Emergencias y Desastres Hospitalarios</t>
  </si>
  <si>
    <t>1.1.5.2.02</t>
  </si>
  <si>
    <t>Reuniones de Coordinación plan Hospitalarios  Emergencias de salud publica y desastres naturales con jefes y encargados comité de emeregncias.</t>
  </si>
  <si>
    <t>1.1.5.2.03</t>
  </si>
  <si>
    <t>Simulacro para probar la funcionabilidad de los  Planes de  Emergencias y Desastres Hospitalarios.</t>
  </si>
  <si>
    <t>1.1.5.2.04</t>
  </si>
  <si>
    <t xml:space="preserve">Reunión con el Comite Hospitalario de Emergencias y Desastres para preparar el Operativo de Navidad y Año Nuevo comité de emergencias </t>
  </si>
  <si>
    <t>1.1.5.2.05</t>
  </si>
  <si>
    <t>Reunión con el Comite Hospitalario de Emergencias y Desastres para preparar el Operativo de Semana Santa comité de emergencias</t>
  </si>
  <si>
    <t>1.1.5.2.06</t>
  </si>
  <si>
    <t>Reunión con el Comite Hospitalario de Emergencias y Desastres para respuesta a Temporada Ciclonica y Eventos Hidrometeorologicos comité de emergencias</t>
  </si>
  <si>
    <t>1.1.5.2.07</t>
  </si>
  <si>
    <t>Reunión con el Comite Hospitalario de Emergencias y Desastres para respuesta a alta demanda asistencial comité de emergencias</t>
  </si>
  <si>
    <t>1.1.5.2.08</t>
  </si>
  <si>
    <t>Reunión de preparacion y respuesta Epidemiológicos Covid-19 y otras epidemias comité de emergencias</t>
  </si>
  <si>
    <t>1.1.5.2.10</t>
  </si>
  <si>
    <t>Socialización del procedimiento de notificación y traslado de casos sospechosos y confirmados COVID-19.</t>
  </si>
  <si>
    <t>2.1.1. Primer Nivel de Atención fortalecido y con alta resolución para garantizar  la prestación de servicios integrales de promoción de la salud, prevención de la enfermedad, diagnóstico, tratamiento, rehabilitación y cuidados paliativos;  condicionada a la necesidades de salud y características de la población</t>
  </si>
  <si>
    <t>2.1.1.1 Conectividad de la Red de Establecimientos del Primer Nivel con el Especializado</t>
  </si>
  <si>
    <t>2.1.1.1.01</t>
  </si>
  <si>
    <t>Seguimiento al proceso de referencia y contrareferencia de la Red.</t>
  </si>
  <si>
    <t>2.1.1.1.02</t>
  </si>
  <si>
    <t>Gestión de los buzones de sugerencias</t>
  </si>
  <si>
    <t>2.1.1.1.03</t>
  </si>
  <si>
    <t>Gestionar las QDSR de los usuarios, canalizando hasta dar respuesta al mismo.</t>
  </si>
  <si>
    <t>2.1.1.1.04</t>
  </si>
  <si>
    <t>Seguimiento a la actualización de la cartera de servicios del establecimiento</t>
  </si>
  <si>
    <t>3.2.1. Incrementada las competencias  y resolución de los colaboradores, de acuerdo a la complejidad de sus funciones, las necesidades de salud de la población y los compromisos del sector</t>
  </si>
  <si>
    <t>3.2.1.1 Programa de capacitación del CEAS</t>
  </si>
  <si>
    <t>3.2.1.1.01</t>
  </si>
  <si>
    <t>Ejecución Plan de Capacitación -2022</t>
  </si>
  <si>
    <t>Gesion Humana</t>
  </si>
  <si>
    <t>3.2.1.1.02</t>
  </si>
  <si>
    <t xml:space="preserve">Seguimiento ejecución plan capacitación 2022 </t>
  </si>
  <si>
    <t>3.2.1.1.03</t>
  </si>
  <si>
    <t>Detección necesidades capacitación por departamento -Plan 2023.</t>
  </si>
  <si>
    <t>3.2.1.1.04</t>
  </si>
  <si>
    <t>Elaboración del Plan de Capacitación -2023</t>
  </si>
  <si>
    <t>3.2.1.2.02</t>
  </si>
  <si>
    <t xml:space="preserve">Elaboración  de reporte y seguimiento  del personal  pasivo por enfermedad. </t>
  </si>
  <si>
    <t xml:space="preserve">4.1.1.9 Implementación del Sistema Institucional de Planificación, Monitoreo y Evaluación </t>
  </si>
  <si>
    <t>4.1.1.9.03</t>
  </si>
  <si>
    <t>Monitoreo del POA 2023</t>
  </si>
  <si>
    <t>Matriz de Monitoreo interno</t>
  </si>
  <si>
    <t>Planificacion / Operacioones</t>
  </si>
  <si>
    <t xml:space="preserve">Planificación </t>
  </si>
  <si>
    <t>DM / Auditoria Medica</t>
  </si>
  <si>
    <t>Presupuesto de actividad</t>
  </si>
  <si>
    <t>Auditoría de los expedientes clínicos</t>
  </si>
  <si>
    <t>Notificacion oportuna de las enfermedades bajo vigilancia epidemiologica</t>
  </si>
  <si>
    <t xml:space="preserve"> Epidemiologia y Urgencias. </t>
  </si>
  <si>
    <t xml:space="preserve">Aprobado por </t>
  </si>
  <si>
    <t>Directora de Planificacion y Desarrollo</t>
  </si>
  <si>
    <t xml:space="preserve">Haydeé Acevedo </t>
  </si>
  <si>
    <t>Programación de actividades en el Plan Operativo Anual (POA)</t>
  </si>
  <si>
    <t>Fecha: 03-03-2022</t>
  </si>
  <si>
    <r>
      <rPr>
        <b/>
        <sz val="11"/>
        <rFont val="Calibri"/>
        <family val="2"/>
        <scheme val="minor"/>
      </rPr>
      <t>CCC</t>
    </r>
    <r>
      <rPr>
        <sz val="11"/>
        <rFont val="Calibri"/>
        <family val="2"/>
        <scheme val="minor"/>
      </rPr>
      <t>: Carta compromiso al ciudadano</t>
    </r>
  </si>
  <si>
    <t>NO aplica</t>
  </si>
  <si>
    <t>Implementación de CCC (EESS priorizado)</t>
  </si>
  <si>
    <t>Implementación de Sismap Salud (EESS priorizado)</t>
  </si>
  <si>
    <r>
      <rPr>
        <b/>
        <sz val="11"/>
        <rFont val="Calibri"/>
        <family val="2"/>
        <scheme val="minor"/>
      </rPr>
      <t>EESS</t>
    </r>
    <r>
      <rPr>
        <sz val="11"/>
        <rFont val="Calibri"/>
        <family val="2"/>
        <scheme val="minor"/>
      </rPr>
      <t>: Establecimientos de salud</t>
    </r>
  </si>
  <si>
    <r>
      <rPr>
        <b/>
        <sz val="11"/>
        <rFont val="Calibri"/>
        <family val="2"/>
        <scheme val="minor"/>
      </rPr>
      <t>CAF</t>
    </r>
    <r>
      <rPr>
        <sz val="11"/>
        <rFont val="Calibri"/>
        <family val="2"/>
        <scheme val="minor"/>
      </rPr>
      <t>:  Marco Común de Evaluación (Common assesment Framework)</t>
    </r>
  </si>
  <si>
    <r>
      <rPr>
        <b/>
        <sz val="11"/>
        <rFont val="Calibri"/>
        <family val="2"/>
        <scheme val="minor"/>
      </rPr>
      <t>EDI</t>
    </r>
    <r>
      <rPr>
        <sz val="11"/>
        <rFont val="Calibri"/>
        <family val="2"/>
        <scheme val="minor"/>
      </rPr>
      <t>: Evaluación del desempeño institucional</t>
    </r>
  </si>
  <si>
    <r>
      <rPr>
        <b/>
        <sz val="11"/>
        <rFont val="Calibri"/>
        <family val="2"/>
        <scheme val="minor"/>
      </rPr>
      <t>CEAS</t>
    </r>
    <r>
      <rPr>
        <sz val="11"/>
        <rFont val="Calibri"/>
        <family val="2"/>
        <scheme val="minor"/>
      </rPr>
      <t>: Centro especializado de atención de Salud</t>
    </r>
  </si>
</sst>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Calibri"/>
      <family val="2"/>
      <scheme val="minor"/>
    </font>
    <font>
      <sz val="11"/>
      <color theme="1"/>
      <name val="Calibri"/>
      <family val="2"/>
      <scheme val="minor"/>
    </font>
    <font>
      <sz val="11"/>
      <name val="Times New Roman"/>
      <family val="1"/>
    </font>
    <font>
      <sz val="11"/>
      <name val="Calibri"/>
      <family val="2"/>
      <scheme val="minor"/>
    </font>
    <font>
      <b/>
      <sz val="11"/>
      <name val="Calibri"/>
      <family val="2"/>
      <scheme val="minor"/>
    </font>
    <font>
      <b/>
      <sz val="10"/>
      <name val="Calibri"/>
      <family val="2"/>
      <scheme val="minor"/>
    </font>
    <font>
      <sz val="10"/>
      <name val="Calibri"/>
      <family val="2"/>
      <scheme val="minor"/>
    </font>
    <font>
      <sz val="9"/>
      <color indexed="81"/>
      <name val="Tahoma"/>
      <family val="2"/>
    </font>
    <font>
      <b/>
      <sz val="9"/>
      <color indexed="81"/>
      <name val="Tahoma"/>
      <family val="2"/>
    </font>
    <font>
      <b/>
      <sz val="8"/>
      <name val="Calibri"/>
      <family val="2"/>
      <scheme val="minor"/>
    </font>
    <font>
      <sz val="9"/>
      <name val="Tw Cen MT"/>
      <family val="2"/>
    </font>
    <font>
      <sz val="10"/>
      <name val="Times New Roman"/>
      <family val="1"/>
    </font>
    <font>
      <sz val="12"/>
      <name val="Calibri"/>
      <family val="2"/>
      <scheme val="minor"/>
    </font>
    <font>
      <sz val="12"/>
      <name val="Times New Roman"/>
      <family val="1"/>
    </font>
    <font>
      <b/>
      <sz val="12"/>
      <name val="Calibri"/>
      <family val="2"/>
      <scheme val="minor"/>
    </font>
    <font>
      <b/>
      <sz val="14"/>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0"/>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9">
    <xf numFmtId="0" fontId="0" fillId="0" borderId="0" xfId="0"/>
    <xf numFmtId="0" fontId="2" fillId="2" borderId="0" xfId="1" applyFont="1" applyFill="1"/>
    <xf numFmtId="0" fontId="3" fillId="2" borderId="0" xfId="1" applyFont="1" applyFill="1"/>
    <xf numFmtId="0" fontId="3" fillId="2" borderId="0" xfId="0" applyFont="1" applyFill="1"/>
    <xf numFmtId="0" fontId="3" fillId="2" borderId="0" xfId="0" applyFont="1" applyFill="1" applyBorder="1"/>
    <xf numFmtId="0" fontId="6" fillId="2" borderId="0" xfId="0" applyFont="1" applyFill="1" applyBorder="1"/>
    <xf numFmtId="0" fontId="6" fillId="2" borderId="0" xfId="0" applyFont="1" applyFill="1"/>
    <xf numFmtId="0" fontId="6" fillId="2" borderId="1" xfId="0" applyFont="1" applyFill="1" applyBorder="1" applyAlignment="1">
      <alignment horizontal="left" vertical="top" wrapText="1"/>
    </xf>
    <xf numFmtId="0" fontId="6" fillId="2" borderId="1" xfId="0" applyFont="1" applyFill="1" applyBorder="1" applyAlignment="1">
      <alignment horizontal="center" vertical="center"/>
    </xf>
    <xf numFmtId="0" fontId="5" fillId="6" borderId="1" xfId="0" applyFont="1" applyFill="1" applyBorder="1" applyAlignment="1">
      <alignment horizontal="center" vertical="center"/>
    </xf>
    <xf numFmtId="0" fontId="6" fillId="6"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2" fillId="2" borderId="0" xfId="0" applyFont="1" applyFill="1"/>
    <xf numFmtId="0" fontId="6" fillId="2" borderId="3" xfId="0" applyFont="1" applyFill="1" applyBorder="1" applyAlignment="1">
      <alignment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2" borderId="3" xfId="0" applyFont="1" applyFill="1" applyBorder="1" applyAlignment="1">
      <alignment horizontal="center" wrapText="1"/>
    </xf>
    <xf numFmtId="0" fontId="6" fillId="6" borderId="2" xfId="0" applyFont="1" applyFill="1" applyBorder="1" applyAlignment="1">
      <alignment horizontal="left" vertical="center" wrapText="1"/>
    </xf>
    <xf numFmtId="0" fontId="9" fillId="5" borderId="5" xfId="0" applyFont="1" applyFill="1" applyBorder="1" applyAlignment="1">
      <alignment horizontal="center" vertical="center" wrapText="1"/>
    </xf>
    <xf numFmtId="0" fontId="3" fillId="0" borderId="0" xfId="1" applyFont="1"/>
    <xf numFmtId="0" fontId="6" fillId="6" borderId="1" xfId="0" applyFont="1" applyFill="1" applyBorder="1" applyAlignment="1">
      <alignment horizontal="center" vertical="center"/>
    </xf>
    <xf numFmtId="0" fontId="6" fillId="6" borderId="3" xfId="0" applyFont="1" applyFill="1" applyBorder="1" applyAlignment="1">
      <alignment wrapText="1"/>
    </xf>
    <xf numFmtId="0" fontId="6" fillId="6" borderId="5"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7" xfId="0" applyFont="1" applyFill="1" applyBorder="1" applyAlignment="1">
      <alignment horizontal="left" vertical="center" wrapText="1"/>
    </xf>
    <xf numFmtId="0" fontId="6" fillId="2" borderId="1" xfId="0" applyFont="1" applyFill="1" applyBorder="1"/>
    <xf numFmtId="0" fontId="5" fillId="2" borderId="1" xfId="0" applyFont="1" applyFill="1" applyBorder="1" applyAlignment="1">
      <alignment horizontal="center" vertical="center"/>
    </xf>
    <xf numFmtId="0" fontId="11" fillId="2" borderId="2"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3" fillId="2" borderId="9" xfId="1" applyFont="1" applyFill="1" applyBorder="1"/>
    <xf numFmtId="0" fontId="12" fillId="2" borderId="0" xfId="1" applyFont="1" applyFill="1"/>
    <xf numFmtId="0" fontId="13" fillId="2" borderId="0" xfId="1" applyFont="1" applyFill="1"/>
    <xf numFmtId="0" fontId="12" fillId="2" borderId="0" xfId="1" applyFont="1" applyFill="1" applyAlignment="1">
      <alignment horizontal="center"/>
    </xf>
    <xf numFmtId="0" fontId="3" fillId="2" borderId="0" xfId="1" applyFont="1" applyFill="1" applyAlignment="1">
      <alignment horizontal="center"/>
    </xf>
    <xf numFmtId="0" fontId="3" fillId="2" borderId="8" xfId="1" applyFont="1" applyFill="1" applyBorder="1" applyAlignment="1">
      <alignment horizontal="center"/>
    </xf>
    <xf numFmtId="0" fontId="5" fillId="4" borderId="0" xfId="1" applyFont="1" applyFill="1" applyBorder="1" applyAlignment="1">
      <alignment horizontal="left"/>
    </xf>
    <xf numFmtId="0" fontId="4" fillId="0" borderId="0" xfId="1" applyFont="1" applyFill="1" applyBorder="1" applyAlignment="1">
      <alignment horizontal="center"/>
    </xf>
    <xf numFmtId="0" fontId="5" fillId="3" borderId="0" xfId="1" applyFont="1" applyFill="1" applyBorder="1" applyAlignment="1">
      <alignment horizontal="left"/>
    </xf>
    <xf numFmtId="0" fontId="14" fillId="0" borderId="0" xfId="1" applyFont="1" applyFill="1" applyBorder="1" applyAlignment="1">
      <alignment horizontal="center"/>
    </xf>
    <xf numFmtId="0" fontId="15" fillId="0" borderId="0" xfId="1" applyFont="1" applyFill="1" applyBorder="1" applyAlignment="1">
      <alignment horizontal="center"/>
    </xf>
    <xf numFmtId="0" fontId="14" fillId="3" borderId="0" xfId="1" applyFont="1" applyFill="1" applyBorder="1" applyAlignment="1">
      <alignment horizontal="left"/>
    </xf>
    <xf numFmtId="0" fontId="14" fillId="4" borderId="0" xfId="1" applyFont="1" applyFill="1" applyBorder="1" applyAlignment="1">
      <alignment horizontal="left"/>
    </xf>
    <xf numFmtId="0" fontId="5" fillId="4" borderId="0" xfId="1" applyFont="1" applyFill="1" applyBorder="1" applyAlignment="1">
      <alignment horizontal="center"/>
    </xf>
    <xf numFmtId="0" fontId="3" fillId="2" borderId="0" xfId="1" applyFont="1" applyFill="1" applyBorder="1" applyAlignment="1">
      <alignment horizontal="center"/>
    </xf>
  </cellXfs>
  <cellStyles count="2">
    <cellStyle name="Normal" xfId="0" builtinId="0"/>
    <cellStyle name="Normal 4 2 2" xfId="1"/>
  </cellStyles>
  <dxfs count="26">
    <dxf>
      <font>
        <b val="0"/>
        <i val="0"/>
        <strike val="0"/>
        <condense val="0"/>
        <extend val="0"/>
        <outline val="0"/>
        <shadow val="0"/>
        <u val="none"/>
        <vertAlign val="baseline"/>
        <sz val="10"/>
        <color auto="1"/>
        <name val="Calibri"/>
        <scheme val="minor"/>
      </font>
      <fill>
        <patternFill patternType="solid">
          <fgColor theme="4" tint="0.79998168889431442"/>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solid">
          <fgColor theme="4" tint="0.79998168889431442"/>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solid">
          <fgColor theme="4" tint="0.79998168889431442"/>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solid">
          <fgColor theme="4" tint="0.79998168889431442"/>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scheme val="minor"/>
      </font>
      <fill>
        <patternFill patternType="solid">
          <fgColor theme="4" tint="0.79998168889431442"/>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bgColor theme="0"/>
        </patternFill>
      </fill>
    </dxf>
    <dxf>
      <font>
        <b val="0"/>
        <i val="0"/>
        <strike val="0"/>
        <condense val="0"/>
        <extend val="0"/>
        <outline val="0"/>
        <shadow val="0"/>
        <u val="none"/>
        <vertAlign val="baseline"/>
        <sz val="10"/>
        <color auto="1"/>
        <name val="Calibri"/>
        <scheme val="minor"/>
      </font>
      <fill>
        <patternFill patternType="solid">
          <fgColor theme="4" tint="0.79998168889431442"/>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strike val="0"/>
        <outline val="0"/>
        <shadow val="0"/>
        <u val="none"/>
        <vertAlign val="baseline"/>
        <color auto="1"/>
      </font>
      <fill>
        <patternFill>
          <bgColor theme="0"/>
        </patternFill>
      </fill>
    </dxf>
    <dxf>
      <font>
        <b val="0"/>
        <i val="0"/>
        <strike val="0"/>
        <condense val="0"/>
        <extend val="0"/>
        <outline val="0"/>
        <shadow val="0"/>
        <u val="none"/>
        <vertAlign val="baseline"/>
        <sz val="10"/>
        <color auto="1"/>
        <name val="Calibri"/>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solid">
          <fgColor theme="4" tint="0.79998168889431442"/>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solid">
          <fgColor theme="4" tint="0.79998168889431442"/>
          <bgColor theme="0"/>
        </patternFill>
      </fill>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Calibri"/>
        <scheme val="minor"/>
      </font>
      <fill>
        <patternFill patternType="solid">
          <fgColor indexed="64"/>
          <bgColor rgb="FF00B0F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S-CAL-006\Users\Users\Dell%20Inspiron\Desktop\POA\POA2018\Matriz%20Presupuesto%20PO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S-CAL-006\Users\Users\victor.santos\Desktop\POA%20Est&#225;ndar%20CEAS%20regionales,%20especializados%20y%20autogesti&#243;n%202022%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R1"/>
      <sheetName val="Formulario PPGR2"/>
      <sheetName val="Formulario PPGR3"/>
      <sheetName val="Formulario PPGR4"/>
      <sheetName val="Formulario PPGR5"/>
      <sheetName val="Formulario PPGR6"/>
      <sheetName val="Formulario PPGR7"/>
      <sheetName val="Formulario PPGR8"/>
      <sheetName val="Prov"/>
      <sheetName val="Insumos"/>
      <sheetName val="LSIns"/>
      <sheetName val="Obj"/>
      <sheetName val="Catalogo"/>
      <sheetName val="Matriz Presupuesto POA"/>
      <sheetName val="Matriz Presupuesto POA.xlsm"/>
      <sheetName val="PPNE2"/>
      <sheetName val="Prioridades Directiva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2">
          <cell r="F2" t="str">
            <v>DISTRITO NACIONAL</v>
          </cell>
        </row>
      </sheetData>
      <sheetData sheetId="9"/>
      <sheetData sheetId="10">
        <row r="5">
          <cell r="B5" t="str">
            <v>Acabados textiles</v>
          </cell>
        </row>
      </sheetData>
      <sheetData sheetId="11">
        <row r="6">
          <cell r="B6" t="str">
            <v>Le.1 - Fortalecer las capacidades gestoras institucionales del SNS a través de la implementación del Modelo de Gestión, del desarrollo de su organización funcional y de las capacidades e instrumentos necesarios en cada ámbito de gestión</v>
          </cell>
        </row>
      </sheetData>
      <sheetData sheetId="12">
        <row r="3">
          <cell r="B3">
            <v>2017</v>
          </cell>
        </row>
        <row r="148">
          <cell r="B148" t="str">
            <v>Informe</v>
          </cell>
        </row>
        <row r="149">
          <cell r="B149" t="str">
            <v>Listado de participación</v>
          </cell>
        </row>
        <row r="150">
          <cell r="B150" t="str">
            <v>Fotos</v>
          </cell>
        </row>
        <row r="151">
          <cell r="B151" t="str">
            <v>Agenda</v>
          </cell>
        </row>
        <row r="152">
          <cell r="B152" t="str">
            <v>Plan</v>
          </cell>
        </row>
        <row r="153">
          <cell r="B153" t="str">
            <v>Protocolo</v>
          </cell>
        </row>
        <row r="154">
          <cell r="B154" t="str">
            <v>Manual</v>
          </cell>
        </row>
        <row r="155">
          <cell r="B155" t="str">
            <v>Resolución</v>
          </cell>
        </row>
        <row r="156">
          <cell r="B156" t="str">
            <v>Boletin</v>
          </cell>
        </row>
        <row r="157">
          <cell r="B157" t="str">
            <v>Reporte</v>
          </cell>
        </row>
        <row r="158">
          <cell r="B158" t="str">
            <v>Minuta</v>
          </cell>
        </row>
        <row r="159">
          <cell r="B159" t="str">
            <v>Hoja de supervisión</v>
          </cell>
        </row>
        <row r="160">
          <cell r="B160" t="str">
            <v>Inventario</v>
          </cell>
        </row>
        <row r="161">
          <cell r="B161" t="str">
            <v>Reglamento</v>
          </cell>
        </row>
        <row r="162">
          <cell r="B162" t="str">
            <v>Memoria</v>
          </cell>
        </row>
        <row r="163">
          <cell r="B163" t="str">
            <v>Encuesta</v>
          </cell>
        </row>
        <row r="164">
          <cell r="B164" t="str">
            <v>Registro Digital</v>
          </cell>
        </row>
        <row r="165">
          <cell r="B165" t="str">
            <v>Base de datos</v>
          </cell>
        </row>
        <row r="166">
          <cell r="B166" t="str">
            <v>Otros</v>
          </cell>
        </row>
      </sheetData>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NE2 (2)"/>
      <sheetName val="PPNE1"/>
      <sheetName val="PPNE2"/>
      <sheetName val="Sheet1"/>
      <sheetName val="PPNE2.1"/>
      <sheetName val="PPNE3"/>
      <sheetName val="PPNE4"/>
      <sheetName val="PPNE5"/>
      <sheetName val="Insumos"/>
    </sheetNames>
    <sheetDataSet>
      <sheetData sheetId="0" refreshError="1"/>
      <sheetData sheetId="1" refreshError="1">
        <row r="1">
          <cell r="B1">
            <v>0</v>
          </cell>
        </row>
        <row r="6">
          <cell r="B6" t="str">
            <v>Metropolitano</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ables/table1.xml><?xml version="1.0" encoding="utf-8"?>
<table xmlns="http://schemas.openxmlformats.org/spreadsheetml/2006/main" id="1" name="Tabla1" displayName="Tabla1" ref="A8:V78" totalsRowShown="0" headerRowDxfId="25" dataDxfId="23" headerRowBorderDxfId="24" tableBorderDxfId="22">
  <autoFilter ref="A8:V78"/>
  <tableColumns count="22">
    <tableColumn id="1" name="Resultados Esperados" dataDxfId="21"/>
    <tableColumn id="2" name="Productos " dataDxfId="20"/>
    <tableColumn id="3" name="Código" dataDxfId="19"/>
    <tableColumn id="4" name="Actividades Programables Presupuestables" dataDxfId="18"/>
    <tableColumn id="5" name="Ene" dataDxfId="17"/>
    <tableColumn id="6" name="Feb" dataDxfId="16"/>
    <tableColumn id="7" name="Mar" dataDxfId="15"/>
    <tableColumn id="8" name="Abr" dataDxfId="14"/>
    <tableColumn id="9" name="May" dataDxfId="13"/>
    <tableColumn id="10" name="Jun" dataDxfId="12"/>
    <tableColumn id="11" name="Jul" dataDxfId="11"/>
    <tableColumn id="12" name="Ago" dataDxfId="10"/>
    <tableColumn id="13" name="Sep" dataDxfId="9"/>
    <tableColumn id="14" name="Oct" dataDxfId="8"/>
    <tableColumn id="15" name="Nov" dataDxfId="7"/>
    <tableColumn id="16" name="Dic" dataDxfId="6"/>
    <tableColumn id="17" name="Total de Acciones " dataDxfId="5">
      <calculatedColumnFormula>SUM(E9:P9)</calculatedColumnFormula>
    </tableColumn>
    <tableColumn id="18" name="Medio de Verificación 1" dataDxfId="4"/>
    <tableColumn id="19" name="Medio de Verificación 2" dataDxfId="3"/>
    <tableColumn id="20" name="Medio de Verificación 3" dataDxfId="2"/>
    <tableColumn id="22" name="Responsable " dataDxfId="1"/>
    <tableColumn id="23" name="Presupuesto de actividad"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253"/>
  <sheetViews>
    <sheetView showGridLines="0" tabSelected="1" topLeftCell="C1" zoomScale="106" zoomScaleNormal="106" workbookViewId="0">
      <selection activeCell="W78" sqref="W78"/>
    </sheetView>
  </sheetViews>
  <sheetFormatPr baseColWidth="10" defaultColWidth="9.140625" defaultRowHeight="15"/>
  <cols>
    <col min="1" max="1" width="33.5703125" style="20" customWidth="1"/>
    <col min="2" max="2" width="20.5703125" style="20" customWidth="1"/>
    <col min="3" max="3" width="9.140625" style="20" customWidth="1"/>
    <col min="4" max="4" width="15.85546875" style="20" customWidth="1"/>
    <col min="5" max="10" width="3.5703125" style="20" customWidth="1"/>
    <col min="11" max="12" width="3.5703125" style="1" customWidth="1"/>
    <col min="13" max="16" width="3.5703125" style="2" customWidth="1"/>
    <col min="17" max="17" width="9.140625" style="2" customWidth="1"/>
    <col min="18" max="19" width="11.28515625" style="2" customWidth="1"/>
    <col min="20" max="20" width="11.140625" style="2" customWidth="1"/>
    <col min="21" max="21" width="13.85546875" style="2" customWidth="1"/>
    <col min="22" max="22" width="11.5703125" style="2" customWidth="1"/>
    <col min="23" max="80" width="9.140625" style="2"/>
    <col min="81" max="16384" width="9.140625" style="20"/>
  </cols>
  <sheetData>
    <row r="1" spans="1:36" s="2" customFormat="1" ht="23.25" customHeight="1">
      <c r="A1" s="41"/>
      <c r="B1" s="41"/>
      <c r="C1" s="41"/>
      <c r="D1" s="41"/>
      <c r="E1" s="41"/>
      <c r="F1" s="41"/>
      <c r="G1" s="41"/>
      <c r="H1" s="41"/>
      <c r="I1" s="41"/>
      <c r="J1" s="41"/>
      <c r="K1" s="41"/>
      <c r="L1" s="41"/>
      <c r="M1" s="41"/>
      <c r="N1" s="41"/>
      <c r="O1" s="41"/>
      <c r="P1" s="41"/>
      <c r="Q1" s="41"/>
      <c r="R1" s="41"/>
      <c r="S1" s="41"/>
      <c r="T1" s="41"/>
      <c r="U1" s="41"/>
      <c r="V1" s="41"/>
    </row>
    <row r="2" spans="1:36" s="2" customFormat="1" ht="23.25" customHeight="1">
      <c r="A2" s="43" t="s">
        <v>0</v>
      </c>
      <c r="B2" s="43"/>
      <c r="C2" s="43"/>
      <c r="D2" s="43"/>
      <c r="E2" s="43"/>
      <c r="F2" s="43"/>
      <c r="G2" s="43"/>
      <c r="H2" s="43"/>
      <c r="I2" s="43"/>
      <c r="J2" s="43"/>
      <c r="K2" s="43"/>
      <c r="L2" s="43"/>
      <c r="M2" s="43"/>
      <c r="N2" s="43"/>
      <c r="O2" s="43"/>
      <c r="P2" s="43"/>
      <c r="Q2" s="43"/>
      <c r="R2" s="43"/>
      <c r="S2" s="43"/>
      <c r="T2" s="43"/>
      <c r="U2" s="43"/>
      <c r="V2" s="43"/>
    </row>
    <row r="3" spans="1:36" s="2" customFormat="1" ht="23.25" customHeight="1">
      <c r="A3" s="43" t="s">
        <v>1</v>
      </c>
      <c r="B3" s="43"/>
      <c r="C3" s="43"/>
      <c r="D3" s="43"/>
      <c r="E3" s="43"/>
      <c r="F3" s="43"/>
      <c r="G3" s="43"/>
      <c r="H3" s="43"/>
      <c r="I3" s="43"/>
      <c r="J3" s="43"/>
      <c r="K3" s="43"/>
      <c r="L3" s="43"/>
      <c r="M3" s="43"/>
      <c r="N3" s="43"/>
      <c r="O3" s="43"/>
      <c r="P3" s="43"/>
      <c r="Q3" s="43"/>
      <c r="R3" s="43"/>
      <c r="S3" s="43"/>
      <c r="T3" s="43"/>
      <c r="U3" s="43"/>
      <c r="V3" s="43"/>
    </row>
    <row r="4" spans="1:36" s="2" customFormat="1" ht="23.25" customHeight="1">
      <c r="A4" s="43" t="s">
        <v>231</v>
      </c>
      <c r="B4" s="43"/>
      <c r="C4" s="43"/>
      <c r="D4" s="43"/>
      <c r="E4" s="43"/>
      <c r="F4" s="43"/>
      <c r="G4" s="43"/>
      <c r="H4" s="43"/>
      <c r="I4" s="43"/>
      <c r="J4" s="43"/>
      <c r="K4" s="43"/>
      <c r="L4" s="43"/>
      <c r="M4" s="43"/>
      <c r="N4" s="43"/>
      <c r="O4" s="43"/>
      <c r="P4" s="43"/>
      <c r="Q4" s="43"/>
      <c r="R4" s="43"/>
      <c r="S4" s="43"/>
      <c r="T4" s="43"/>
      <c r="U4" s="43"/>
      <c r="V4" s="43"/>
    </row>
    <row r="5" spans="1:36" s="2" customFormat="1" ht="23.25" customHeight="1">
      <c r="A5" s="44">
        <v>2022</v>
      </c>
      <c r="B5" s="44"/>
      <c r="C5" s="44"/>
      <c r="D5" s="44"/>
      <c r="E5" s="44"/>
      <c r="F5" s="44"/>
      <c r="G5" s="44"/>
      <c r="H5" s="44"/>
      <c r="I5" s="44"/>
      <c r="J5" s="44"/>
      <c r="K5" s="44"/>
      <c r="L5" s="44"/>
      <c r="M5" s="44"/>
      <c r="N5" s="44"/>
      <c r="O5" s="44"/>
      <c r="P5" s="44"/>
      <c r="Q5" s="44"/>
      <c r="R5" s="44"/>
      <c r="S5" s="44"/>
      <c r="T5" s="44"/>
      <c r="U5" s="44"/>
      <c r="V5" s="44"/>
    </row>
    <row r="6" spans="1:36" ht="15.75">
      <c r="A6" s="45" t="str">
        <f>[2]PPNE1!$B$6</f>
        <v>Metropolitano</v>
      </c>
      <c r="B6" s="45"/>
      <c r="C6" s="45"/>
      <c r="D6" s="45"/>
      <c r="E6" s="45"/>
      <c r="F6" s="45"/>
      <c r="G6" s="45"/>
      <c r="H6" s="45"/>
      <c r="I6" s="45"/>
      <c r="J6" s="45"/>
      <c r="K6" s="42"/>
      <c r="L6" s="42"/>
      <c r="M6" s="42"/>
      <c r="N6" s="42"/>
      <c r="O6" s="42"/>
      <c r="P6" s="42"/>
      <c r="Q6" s="42"/>
      <c r="R6" s="42"/>
      <c r="S6" s="42"/>
      <c r="T6" s="42"/>
      <c r="U6" s="42"/>
      <c r="V6" s="42"/>
    </row>
    <row r="7" spans="1:36" s="2" customFormat="1" ht="15.75">
      <c r="A7" s="46" t="s">
        <v>2</v>
      </c>
      <c r="B7" s="46"/>
      <c r="C7" s="46"/>
      <c r="D7" s="46"/>
      <c r="E7" s="46"/>
      <c r="F7" s="46"/>
      <c r="G7" s="46"/>
      <c r="H7" s="46"/>
      <c r="I7" s="46"/>
      <c r="J7" s="46"/>
      <c r="K7" s="40"/>
      <c r="L7" s="40"/>
      <c r="M7" s="40"/>
      <c r="N7" s="40"/>
      <c r="O7" s="40"/>
      <c r="P7" s="40"/>
      <c r="Q7" s="40"/>
      <c r="R7" s="40"/>
      <c r="S7" s="40"/>
      <c r="T7" s="40"/>
      <c r="U7" s="47" t="s">
        <v>232</v>
      </c>
      <c r="V7" s="47"/>
    </row>
    <row r="8" spans="1:36" s="3" customFormat="1" ht="60.75" customHeight="1">
      <c r="A8" s="14" t="s">
        <v>3</v>
      </c>
      <c r="B8" s="15" t="s">
        <v>4</v>
      </c>
      <c r="C8" s="15" t="s">
        <v>5</v>
      </c>
      <c r="D8" s="15" t="s">
        <v>6</v>
      </c>
      <c r="E8" s="19" t="s">
        <v>7</v>
      </c>
      <c r="F8" s="19" t="s">
        <v>8</v>
      </c>
      <c r="G8" s="19" t="s">
        <v>9</v>
      </c>
      <c r="H8" s="19" t="s">
        <v>10</v>
      </c>
      <c r="I8" s="19" t="s">
        <v>11</v>
      </c>
      <c r="J8" s="19" t="s">
        <v>12</v>
      </c>
      <c r="K8" s="19" t="s">
        <v>13</v>
      </c>
      <c r="L8" s="19" t="s">
        <v>14</v>
      </c>
      <c r="M8" s="19" t="s">
        <v>15</v>
      </c>
      <c r="N8" s="19" t="s">
        <v>16</v>
      </c>
      <c r="O8" s="19" t="s">
        <v>17</v>
      </c>
      <c r="P8" s="19" t="s">
        <v>18</v>
      </c>
      <c r="Q8" s="15" t="s">
        <v>19</v>
      </c>
      <c r="R8" s="15" t="s">
        <v>20</v>
      </c>
      <c r="S8" s="15" t="s">
        <v>21</v>
      </c>
      <c r="T8" s="15" t="s">
        <v>22</v>
      </c>
      <c r="U8" s="16" t="s">
        <v>23</v>
      </c>
      <c r="V8" s="15" t="s">
        <v>224</v>
      </c>
      <c r="W8" s="2"/>
      <c r="X8" s="2"/>
      <c r="Y8" s="2"/>
      <c r="Z8" s="2"/>
      <c r="AA8" s="2"/>
      <c r="AB8" s="2"/>
      <c r="AC8" s="2"/>
    </row>
    <row r="9" spans="1:36" s="6" customFormat="1" ht="138" customHeight="1">
      <c r="A9" s="18" t="s">
        <v>24</v>
      </c>
      <c r="B9" s="10" t="s">
        <v>27</v>
      </c>
      <c r="C9" s="10" t="s">
        <v>28</v>
      </c>
      <c r="D9" s="11" t="s">
        <v>29</v>
      </c>
      <c r="E9" s="21"/>
      <c r="F9" s="21"/>
      <c r="G9" s="21"/>
      <c r="H9" s="21"/>
      <c r="I9" s="21"/>
      <c r="J9" s="21">
        <v>1</v>
      </c>
      <c r="K9" s="21"/>
      <c r="L9" s="21"/>
      <c r="M9" s="21"/>
      <c r="N9" s="21"/>
      <c r="O9" s="21"/>
      <c r="P9" s="21">
        <v>1</v>
      </c>
      <c r="Q9" s="9">
        <f t="shared" ref="Q9:Q26" si="0">SUM(E9:P9)</f>
        <v>2</v>
      </c>
      <c r="R9" s="10" t="s">
        <v>25</v>
      </c>
      <c r="S9" s="10" t="s">
        <v>30</v>
      </c>
      <c r="T9" s="10"/>
      <c r="U9" s="22" t="s">
        <v>31</v>
      </c>
      <c r="V9" s="23">
        <v>300</v>
      </c>
      <c r="W9" s="2"/>
      <c r="X9" s="2"/>
      <c r="Y9" s="2"/>
      <c r="Z9" s="2"/>
      <c r="AA9" s="2"/>
      <c r="AB9" s="2"/>
      <c r="AC9" s="2"/>
      <c r="AD9" s="2"/>
      <c r="AE9" s="2"/>
      <c r="AF9" s="2"/>
      <c r="AG9" s="2"/>
      <c r="AH9" s="2"/>
      <c r="AI9" s="2"/>
      <c r="AJ9" s="2"/>
    </row>
    <row r="10" spans="1:36" s="6" customFormat="1" ht="138.75" customHeight="1">
      <c r="A10" s="18" t="s">
        <v>24</v>
      </c>
      <c r="B10" s="10" t="s">
        <v>27</v>
      </c>
      <c r="C10" s="10" t="s">
        <v>32</v>
      </c>
      <c r="D10" s="11" t="s">
        <v>33</v>
      </c>
      <c r="E10" s="8"/>
      <c r="F10" s="8"/>
      <c r="G10" s="8">
        <v>1</v>
      </c>
      <c r="H10" s="8"/>
      <c r="I10" s="8"/>
      <c r="J10" s="8">
        <v>1</v>
      </c>
      <c r="K10" s="8"/>
      <c r="L10" s="8"/>
      <c r="M10" s="8">
        <v>1</v>
      </c>
      <c r="N10" s="8"/>
      <c r="O10" s="8"/>
      <c r="P10" s="8">
        <v>1</v>
      </c>
      <c r="Q10" s="9">
        <f t="shared" si="0"/>
        <v>4</v>
      </c>
      <c r="R10" s="10" t="s">
        <v>25</v>
      </c>
      <c r="S10" s="10" t="s">
        <v>34</v>
      </c>
      <c r="T10" s="10"/>
      <c r="U10" s="22" t="s">
        <v>35</v>
      </c>
      <c r="V10" s="10">
        <v>500</v>
      </c>
      <c r="W10" s="2"/>
      <c r="X10" s="2"/>
      <c r="Y10" s="2"/>
      <c r="Z10" s="2"/>
      <c r="AA10" s="2"/>
      <c r="AB10" s="2"/>
      <c r="AC10" s="2"/>
      <c r="AD10" s="2"/>
      <c r="AE10" s="2"/>
      <c r="AF10" s="2"/>
      <c r="AG10" s="2"/>
      <c r="AH10" s="2"/>
      <c r="AI10" s="2"/>
      <c r="AJ10" s="2"/>
    </row>
    <row r="11" spans="1:36" s="6" customFormat="1" ht="139.5" customHeight="1">
      <c r="A11" s="18" t="s">
        <v>24</v>
      </c>
      <c r="B11" s="10" t="s">
        <v>27</v>
      </c>
      <c r="C11" s="10" t="s">
        <v>36</v>
      </c>
      <c r="D11" s="11" t="s">
        <v>37</v>
      </c>
      <c r="E11" s="8"/>
      <c r="F11" s="8"/>
      <c r="G11" s="8"/>
      <c r="H11" s="8"/>
      <c r="I11" s="8"/>
      <c r="J11" s="8"/>
      <c r="K11" s="8"/>
      <c r="L11" s="8"/>
      <c r="M11" s="8"/>
      <c r="N11" s="8"/>
      <c r="O11" s="8"/>
      <c r="P11" s="8">
        <v>1</v>
      </c>
      <c r="Q11" s="9">
        <f t="shared" si="0"/>
        <v>1</v>
      </c>
      <c r="R11" s="10" t="s">
        <v>38</v>
      </c>
      <c r="S11" s="10" t="s">
        <v>34</v>
      </c>
      <c r="T11" s="10"/>
      <c r="U11" s="13" t="s">
        <v>31</v>
      </c>
      <c r="V11" s="10">
        <v>400</v>
      </c>
      <c r="W11" s="2"/>
      <c r="X11" s="2"/>
      <c r="Y11" s="2"/>
      <c r="Z11" s="2"/>
      <c r="AA11" s="2"/>
      <c r="AB11" s="2"/>
      <c r="AC11" s="2"/>
    </row>
    <row r="12" spans="1:36" s="6" customFormat="1" ht="127.5" customHeight="1">
      <c r="A12" s="18" t="s">
        <v>24</v>
      </c>
      <c r="B12" s="10" t="s">
        <v>39</v>
      </c>
      <c r="C12" s="10" t="s">
        <v>40</v>
      </c>
      <c r="D12" s="11" t="s">
        <v>41</v>
      </c>
      <c r="E12" s="21">
        <v>1</v>
      </c>
      <c r="F12" s="21">
        <v>1</v>
      </c>
      <c r="G12" s="21">
        <v>1</v>
      </c>
      <c r="H12" s="21">
        <v>1</v>
      </c>
      <c r="I12" s="21">
        <v>1</v>
      </c>
      <c r="J12" s="21">
        <v>1</v>
      </c>
      <c r="K12" s="21">
        <v>1</v>
      </c>
      <c r="L12" s="21">
        <v>1</v>
      </c>
      <c r="M12" s="21">
        <v>1</v>
      </c>
      <c r="N12" s="21">
        <v>1</v>
      </c>
      <c r="O12" s="21">
        <v>1</v>
      </c>
      <c r="P12" s="21">
        <v>1</v>
      </c>
      <c r="Q12" s="9">
        <f t="shared" si="0"/>
        <v>12</v>
      </c>
      <c r="R12" s="10" t="s">
        <v>42</v>
      </c>
      <c r="S12" s="10"/>
      <c r="T12" s="10" t="s">
        <v>43</v>
      </c>
      <c r="U12" s="13" t="s">
        <v>31</v>
      </c>
      <c r="V12" s="10">
        <v>300</v>
      </c>
      <c r="W12" s="2"/>
      <c r="X12" s="2"/>
      <c r="Y12" s="2"/>
      <c r="Z12" s="2"/>
      <c r="AA12" s="2"/>
      <c r="AB12" s="2"/>
      <c r="AC12" s="2"/>
    </row>
    <row r="13" spans="1:36" s="6" customFormat="1" ht="137.25" customHeight="1">
      <c r="A13" s="18" t="s">
        <v>24</v>
      </c>
      <c r="B13" s="10" t="s">
        <v>39</v>
      </c>
      <c r="C13" s="10" t="s">
        <v>44</v>
      </c>
      <c r="D13" s="11" t="s">
        <v>45</v>
      </c>
      <c r="E13" s="21">
        <v>1</v>
      </c>
      <c r="F13" s="21">
        <v>1</v>
      </c>
      <c r="G13" s="21">
        <v>1</v>
      </c>
      <c r="H13" s="21">
        <v>1</v>
      </c>
      <c r="I13" s="21">
        <v>1</v>
      </c>
      <c r="J13" s="21">
        <v>1</v>
      </c>
      <c r="K13" s="21">
        <v>1</v>
      </c>
      <c r="L13" s="21">
        <v>1</v>
      </c>
      <c r="M13" s="21">
        <v>1</v>
      </c>
      <c r="N13" s="21">
        <v>1</v>
      </c>
      <c r="O13" s="21">
        <v>1</v>
      </c>
      <c r="P13" s="21">
        <v>1</v>
      </c>
      <c r="Q13" s="9">
        <f t="shared" si="0"/>
        <v>12</v>
      </c>
      <c r="R13" s="10" t="s">
        <v>25</v>
      </c>
      <c r="S13" s="10"/>
      <c r="T13" s="10"/>
      <c r="U13" s="13" t="s">
        <v>31</v>
      </c>
      <c r="V13" s="10">
        <v>300</v>
      </c>
      <c r="W13" s="2"/>
      <c r="X13" s="2"/>
      <c r="Y13" s="2"/>
      <c r="Z13" s="2"/>
      <c r="AA13" s="2"/>
      <c r="AB13" s="2"/>
      <c r="AC13" s="2"/>
    </row>
    <row r="14" spans="1:36" s="6" customFormat="1" ht="131.25" customHeight="1">
      <c r="A14" s="18" t="s">
        <v>24</v>
      </c>
      <c r="B14" s="10" t="s">
        <v>39</v>
      </c>
      <c r="C14" s="10" t="s">
        <v>46</v>
      </c>
      <c r="D14" s="11" t="s">
        <v>47</v>
      </c>
      <c r="E14" s="21">
        <v>1</v>
      </c>
      <c r="F14" s="21">
        <v>1</v>
      </c>
      <c r="G14" s="21">
        <v>1</v>
      </c>
      <c r="H14" s="21">
        <v>1</v>
      </c>
      <c r="I14" s="21">
        <v>1</v>
      </c>
      <c r="J14" s="21">
        <v>1</v>
      </c>
      <c r="K14" s="21">
        <v>1</v>
      </c>
      <c r="L14" s="21">
        <v>1</v>
      </c>
      <c r="M14" s="21">
        <v>1</v>
      </c>
      <c r="N14" s="21">
        <v>1</v>
      </c>
      <c r="O14" s="21">
        <v>1</v>
      </c>
      <c r="P14" s="21">
        <v>1</v>
      </c>
      <c r="Q14" s="9">
        <f t="shared" si="0"/>
        <v>12</v>
      </c>
      <c r="R14" s="10" t="s">
        <v>25</v>
      </c>
      <c r="S14" s="10"/>
      <c r="T14" s="10"/>
      <c r="U14" s="13" t="s">
        <v>31</v>
      </c>
      <c r="V14" s="10">
        <v>300</v>
      </c>
      <c r="W14" s="2"/>
      <c r="X14" s="2"/>
      <c r="Y14" s="2"/>
      <c r="Z14" s="2"/>
      <c r="AA14" s="2"/>
      <c r="AB14" s="2"/>
      <c r="AC14" s="2"/>
    </row>
    <row r="15" spans="1:36" s="6" customFormat="1" ht="147.75" customHeight="1">
      <c r="A15" s="18" t="s">
        <v>24</v>
      </c>
      <c r="B15" s="10" t="s">
        <v>39</v>
      </c>
      <c r="C15" s="10" t="s">
        <v>48</v>
      </c>
      <c r="D15" s="11" t="s">
        <v>49</v>
      </c>
      <c r="E15" s="24"/>
      <c r="F15" s="24"/>
      <c r="G15" s="24">
        <v>1</v>
      </c>
      <c r="H15" s="24"/>
      <c r="I15" s="24"/>
      <c r="J15" s="24">
        <v>1</v>
      </c>
      <c r="K15" s="24"/>
      <c r="L15" s="24"/>
      <c r="M15" s="24">
        <v>1</v>
      </c>
      <c r="N15" s="24"/>
      <c r="O15" s="24"/>
      <c r="P15" s="24">
        <v>1</v>
      </c>
      <c r="Q15" s="24">
        <f t="shared" si="0"/>
        <v>4</v>
      </c>
      <c r="R15" s="24" t="s">
        <v>26</v>
      </c>
      <c r="S15" s="24"/>
      <c r="T15" s="24"/>
      <c r="U15" s="24" t="s">
        <v>57</v>
      </c>
      <c r="V15" s="10">
        <v>300</v>
      </c>
      <c r="W15" s="2"/>
      <c r="X15" s="2"/>
      <c r="Y15" s="2"/>
      <c r="Z15" s="2"/>
      <c r="AA15" s="2"/>
      <c r="AB15" s="2"/>
      <c r="AC15" s="2"/>
    </row>
    <row r="16" spans="1:36" s="6" customFormat="1" ht="129.75" customHeight="1">
      <c r="A16" s="18" t="s">
        <v>24</v>
      </c>
      <c r="B16" s="11" t="s">
        <v>51</v>
      </c>
      <c r="C16" s="10" t="s">
        <v>52</v>
      </c>
      <c r="D16" s="11" t="s">
        <v>53</v>
      </c>
      <c r="E16" s="8">
        <v>1</v>
      </c>
      <c r="F16" s="8"/>
      <c r="G16" s="8"/>
      <c r="H16" s="8"/>
      <c r="I16" s="8"/>
      <c r="J16" s="8"/>
      <c r="K16" s="8"/>
      <c r="L16" s="8"/>
      <c r="M16" s="8"/>
      <c r="N16" s="8"/>
      <c r="O16" s="8"/>
      <c r="P16" s="8"/>
      <c r="Q16" s="9">
        <f t="shared" si="0"/>
        <v>1</v>
      </c>
      <c r="R16" s="10" t="s">
        <v>38</v>
      </c>
      <c r="S16" s="10"/>
      <c r="T16" s="10"/>
      <c r="U16" s="13" t="s">
        <v>54</v>
      </c>
      <c r="V16" s="10">
        <v>200</v>
      </c>
      <c r="W16" s="2"/>
      <c r="X16" s="2"/>
      <c r="Y16" s="2"/>
      <c r="Z16" s="2"/>
      <c r="AA16" s="2"/>
      <c r="AB16" s="2"/>
      <c r="AC16" s="2"/>
    </row>
    <row r="17" spans="1:29" s="6" customFormat="1" ht="144" customHeight="1">
      <c r="A17" s="18" t="s">
        <v>24</v>
      </c>
      <c r="B17" s="11" t="s">
        <v>51</v>
      </c>
      <c r="C17" s="10" t="s">
        <v>55</v>
      </c>
      <c r="D17" s="11" t="s">
        <v>56</v>
      </c>
      <c r="E17" s="8"/>
      <c r="F17" s="8"/>
      <c r="G17" s="8"/>
      <c r="H17" s="8">
        <v>1</v>
      </c>
      <c r="I17" s="8"/>
      <c r="J17" s="8"/>
      <c r="K17" s="8"/>
      <c r="L17" s="8">
        <v>1</v>
      </c>
      <c r="M17" s="8"/>
      <c r="N17" s="8"/>
      <c r="O17" s="8"/>
      <c r="P17" s="8">
        <v>1</v>
      </c>
      <c r="Q17" s="9">
        <f t="shared" si="0"/>
        <v>3</v>
      </c>
      <c r="R17" s="10" t="s">
        <v>25</v>
      </c>
      <c r="S17" s="10" t="s">
        <v>34</v>
      </c>
      <c r="T17" s="10"/>
      <c r="U17" s="13" t="s">
        <v>221</v>
      </c>
      <c r="V17" s="10">
        <v>300</v>
      </c>
      <c r="W17" s="2"/>
      <c r="X17" s="2"/>
      <c r="Y17" s="2"/>
      <c r="Z17" s="2"/>
      <c r="AA17" s="2"/>
      <c r="AB17" s="2"/>
      <c r="AC17" s="2"/>
    </row>
    <row r="18" spans="1:29" s="6" customFormat="1" ht="140.25" customHeight="1">
      <c r="A18" s="18" t="s">
        <v>24</v>
      </c>
      <c r="B18" s="11" t="s">
        <v>58</v>
      </c>
      <c r="C18" s="10" t="s">
        <v>59</v>
      </c>
      <c r="D18" s="11" t="s">
        <v>235</v>
      </c>
      <c r="E18" s="8"/>
      <c r="F18" s="8"/>
      <c r="G18" s="8"/>
      <c r="H18" s="8"/>
      <c r="I18" s="8"/>
      <c r="J18" s="8"/>
      <c r="K18" s="8"/>
      <c r="L18" s="8"/>
      <c r="M18" s="8"/>
      <c r="N18" s="8">
        <v>1</v>
      </c>
      <c r="O18" s="8">
        <v>1</v>
      </c>
      <c r="P18" s="8">
        <v>1</v>
      </c>
      <c r="Q18" s="9">
        <f t="shared" si="0"/>
        <v>3</v>
      </c>
      <c r="R18" s="10" t="s">
        <v>60</v>
      </c>
      <c r="S18" s="10" t="s">
        <v>34</v>
      </c>
      <c r="T18" s="10"/>
      <c r="U18" s="13" t="s">
        <v>61</v>
      </c>
      <c r="V18" s="10">
        <v>1000</v>
      </c>
      <c r="W18" s="2"/>
      <c r="X18" s="2"/>
      <c r="Y18" s="2"/>
      <c r="Z18" s="2"/>
      <c r="AA18" s="2"/>
      <c r="AB18" s="2"/>
      <c r="AC18" s="2"/>
    </row>
    <row r="19" spans="1:29" s="6" customFormat="1" ht="132" customHeight="1">
      <c r="A19" s="18" t="s">
        <v>24</v>
      </c>
      <c r="B19" s="11" t="s">
        <v>58</v>
      </c>
      <c r="C19" s="10" t="s">
        <v>62</v>
      </c>
      <c r="D19" s="11" t="s">
        <v>63</v>
      </c>
      <c r="E19" s="8"/>
      <c r="F19" s="8"/>
      <c r="G19" s="8"/>
      <c r="H19" s="8"/>
      <c r="I19" s="8"/>
      <c r="J19" s="8"/>
      <c r="K19" s="8">
        <v>1</v>
      </c>
      <c r="L19" s="8">
        <v>1</v>
      </c>
      <c r="M19" s="8">
        <v>1</v>
      </c>
      <c r="N19" s="8">
        <v>1</v>
      </c>
      <c r="O19" s="8">
        <v>1</v>
      </c>
      <c r="P19" s="8">
        <v>1</v>
      </c>
      <c r="Q19" s="29">
        <f t="shared" si="0"/>
        <v>6</v>
      </c>
      <c r="R19" s="11" t="s">
        <v>64</v>
      </c>
      <c r="S19" s="11" t="s">
        <v>65</v>
      </c>
      <c r="T19" s="11" t="s">
        <v>66</v>
      </c>
      <c r="U19" s="13" t="s">
        <v>61</v>
      </c>
      <c r="V19" s="10">
        <v>1000</v>
      </c>
      <c r="W19" s="2"/>
      <c r="X19" s="2"/>
      <c r="Y19" s="2"/>
      <c r="Z19" s="2"/>
      <c r="AA19" s="2"/>
      <c r="AB19" s="2"/>
      <c r="AC19" s="2"/>
    </row>
    <row r="20" spans="1:29" s="6" customFormat="1" ht="129.75" customHeight="1">
      <c r="A20" s="18" t="s">
        <v>24</v>
      </c>
      <c r="B20" s="11" t="s">
        <v>58</v>
      </c>
      <c r="C20" s="10" t="s">
        <v>67</v>
      </c>
      <c r="D20" s="11" t="s">
        <v>236</v>
      </c>
      <c r="E20" s="8"/>
      <c r="F20" s="8"/>
      <c r="G20" s="8"/>
      <c r="H20" s="8">
        <v>1</v>
      </c>
      <c r="I20" s="8"/>
      <c r="J20" s="8"/>
      <c r="K20" s="8"/>
      <c r="L20" s="8"/>
      <c r="M20" s="8"/>
      <c r="N20" s="8">
        <v>1</v>
      </c>
      <c r="O20" s="8"/>
      <c r="P20" s="8"/>
      <c r="Q20" s="29">
        <f t="shared" si="0"/>
        <v>2</v>
      </c>
      <c r="R20" s="11" t="s">
        <v>34</v>
      </c>
      <c r="S20" s="11" t="s">
        <v>26</v>
      </c>
      <c r="T20" s="11"/>
      <c r="U20" s="13" t="s">
        <v>234</v>
      </c>
      <c r="V20" s="10">
        <v>1000</v>
      </c>
      <c r="W20" s="2"/>
      <c r="X20" s="2"/>
      <c r="Y20" s="2"/>
      <c r="Z20" s="2"/>
      <c r="AA20" s="2"/>
      <c r="AB20" s="2"/>
      <c r="AC20" s="2"/>
    </row>
    <row r="21" spans="1:29" s="6" customFormat="1" ht="134.25" customHeight="1">
      <c r="A21" s="18" t="s">
        <v>24</v>
      </c>
      <c r="B21" s="11" t="s">
        <v>58</v>
      </c>
      <c r="C21" s="10" t="s">
        <v>68</v>
      </c>
      <c r="D21" s="11" t="s">
        <v>69</v>
      </c>
      <c r="E21" s="8"/>
      <c r="F21" s="8"/>
      <c r="G21" s="8"/>
      <c r="H21" s="8"/>
      <c r="I21" s="8"/>
      <c r="J21" s="8"/>
      <c r="K21" s="8">
        <v>1</v>
      </c>
      <c r="L21" s="8"/>
      <c r="M21" s="8"/>
      <c r="N21" s="8"/>
      <c r="O21" s="8"/>
      <c r="P21" s="8"/>
      <c r="Q21" s="9">
        <f t="shared" si="0"/>
        <v>1</v>
      </c>
      <c r="R21" s="10" t="s">
        <v>26</v>
      </c>
      <c r="S21" s="10"/>
      <c r="T21" s="10"/>
      <c r="U21" s="13" t="s">
        <v>57</v>
      </c>
      <c r="V21" s="10">
        <v>300</v>
      </c>
      <c r="W21" s="2"/>
      <c r="X21" s="2"/>
      <c r="Y21" s="2"/>
      <c r="Z21" s="2"/>
      <c r="AA21" s="2"/>
      <c r="AB21" s="2"/>
      <c r="AC21" s="2"/>
    </row>
    <row r="22" spans="1:29" s="6" customFormat="1" ht="125.25" customHeight="1">
      <c r="A22" s="18" t="s">
        <v>24</v>
      </c>
      <c r="B22" s="11" t="s">
        <v>58</v>
      </c>
      <c r="C22" s="10" t="s">
        <v>70</v>
      </c>
      <c r="D22" s="11" t="s">
        <v>71</v>
      </c>
      <c r="E22" s="8"/>
      <c r="F22" s="8"/>
      <c r="G22" s="8"/>
      <c r="H22" s="8"/>
      <c r="I22" s="8">
        <v>1</v>
      </c>
      <c r="J22" s="8"/>
      <c r="K22" s="8"/>
      <c r="L22" s="8"/>
      <c r="M22" s="8"/>
      <c r="N22" s="8"/>
      <c r="O22" s="8">
        <v>1</v>
      </c>
      <c r="P22" s="8"/>
      <c r="Q22" s="9">
        <f t="shared" si="0"/>
        <v>2</v>
      </c>
      <c r="R22" s="10" t="s">
        <v>34</v>
      </c>
      <c r="S22" s="10" t="s">
        <v>72</v>
      </c>
      <c r="T22" s="10"/>
      <c r="U22" s="13" t="s">
        <v>61</v>
      </c>
      <c r="V22" s="10">
        <v>500</v>
      </c>
      <c r="W22" s="2"/>
      <c r="X22" s="2"/>
      <c r="Y22" s="2"/>
      <c r="Z22" s="2"/>
      <c r="AA22" s="2"/>
      <c r="AB22" s="2"/>
      <c r="AC22" s="2"/>
    </row>
    <row r="23" spans="1:29" s="6" customFormat="1" ht="135" customHeight="1">
      <c r="A23" s="18" t="s">
        <v>24</v>
      </c>
      <c r="B23" s="11" t="s">
        <v>73</v>
      </c>
      <c r="C23" s="10" t="s">
        <v>74</v>
      </c>
      <c r="D23" s="11" t="s">
        <v>75</v>
      </c>
      <c r="E23" s="8"/>
      <c r="F23" s="8"/>
      <c r="G23" s="8"/>
      <c r="H23" s="8"/>
      <c r="I23" s="8"/>
      <c r="J23" s="8"/>
      <c r="K23" s="8">
        <v>1</v>
      </c>
      <c r="L23" s="8"/>
      <c r="M23" s="8"/>
      <c r="N23" s="8"/>
      <c r="O23" s="8"/>
      <c r="P23" s="8"/>
      <c r="Q23" s="9">
        <f t="shared" si="0"/>
        <v>1</v>
      </c>
      <c r="R23" s="10" t="s">
        <v>38</v>
      </c>
      <c r="S23" s="10"/>
      <c r="T23" s="10"/>
      <c r="U23" s="13" t="s">
        <v>57</v>
      </c>
      <c r="V23" s="10">
        <v>800</v>
      </c>
      <c r="W23" s="2"/>
      <c r="X23" s="2"/>
      <c r="Y23" s="2"/>
      <c r="Z23" s="2"/>
      <c r="AA23" s="2"/>
      <c r="AB23" s="2"/>
      <c r="AC23" s="2"/>
    </row>
    <row r="24" spans="1:29" s="6" customFormat="1" ht="128.25" customHeight="1">
      <c r="A24" s="18" t="s">
        <v>24</v>
      </c>
      <c r="B24" s="11" t="s">
        <v>73</v>
      </c>
      <c r="C24" s="10" t="s">
        <v>76</v>
      </c>
      <c r="D24" s="11" t="s">
        <v>77</v>
      </c>
      <c r="E24" s="8"/>
      <c r="F24" s="8"/>
      <c r="G24" s="8"/>
      <c r="H24" s="8"/>
      <c r="I24" s="8"/>
      <c r="J24" s="8"/>
      <c r="K24" s="8">
        <v>1</v>
      </c>
      <c r="L24" s="8"/>
      <c r="M24" s="8"/>
      <c r="N24" s="8"/>
      <c r="O24" s="8"/>
      <c r="P24" s="8"/>
      <c r="Q24" s="9">
        <f t="shared" si="0"/>
        <v>1</v>
      </c>
      <c r="R24" s="10" t="s">
        <v>38</v>
      </c>
      <c r="S24" s="10"/>
      <c r="T24" s="10"/>
      <c r="U24" s="13" t="s">
        <v>57</v>
      </c>
      <c r="V24" s="10">
        <v>800</v>
      </c>
      <c r="W24" s="2"/>
      <c r="X24" s="2"/>
      <c r="Y24" s="2"/>
      <c r="Z24" s="2"/>
      <c r="AA24" s="2"/>
      <c r="AB24" s="2"/>
      <c r="AC24" s="2"/>
    </row>
    <row r="25" spans="1:29" s="6" customFormat="1" ht="123.75" customHeight="1">
      <c r="A25" s="18" t="s">
        <v>24</v>
      </c>
      <c r="B25" s="11" t="s">
        <v>78</v>
      </c>
      <c r="C25" s="10" t="s">
        <v>79</v>
      </c>
      <c r="D25" s="25" t="s">
        <v>80</v>
      </c>
      <c r="E25" s="8">
        <v>1</v>
      </c>
      <c r="F25" s="8">
        <v>1</v>
      </c>
      <c r="G25" s="8">
        <v>1</v>
      </c>
      <c r="H25" s="8">
        <v>1</v>
      </c>
      <c r="I25" s="8">
        <v>1</v>
      </c>
      <c r="J25" s="8">
        <v>1</v>
      </c>
      <c r="K25" s="8">
        <v>1</v>
      </c>
      <c r="L25" s="8">
        <v>1</v>
      </c>
      <c r="M25" s="8">
        <v>1</v>
      </c>
      <c r="N25" s="8">
        <v>1</v>
      </c>
      <c r="O25" s="8">
        <v>1</v>
      </c>
      <c r="P25" s="8">
        <v>1</v>
      </c>
      <c r="Q25" s="9">
        <f t="shared" si="0"/>
        <v>12</v>
      </c>
      <c r="R25" s="10" t="s">
        <v>26</v>
      </c>
      <c r="S25" s="10"/>
      <c r="T25" s="10"/>
      <c r="U25" s="13" t="s">
        <v>50</v>
      </c>
      <c r="V25" s="10">
        <v>500</v>
      </c>
      <c r="W25" s="2"/>
      <c r="X25" s="2"/>
      <c r="Y25" s="2"/>
      <c r="Z25" s="2"/>
      <c r="AA25" s="2"/>
      <c r="AB25" s="2"/>
      <c r="AC25" s="2"/>
    </row>
    <row r="26" spans="1:29" s="6" customFormat="1" ht="129" customHeight="1">
      <c r="A26" s="18" t="s">
        <v>24</v>
      </c>
      <c r="B26" s="11" t="s">
        <v>78</v>
      </c>
      <c r="C26" s="10" t="s">
        <v>81</v>
      </c>
      <c r="D26" s="11" t="s">
        <v>82</v>
      </c>
      <c r="E26" s="8">
        <v>1</v>
      </c>
      <c r="F26" s="8">
        <v>1</v>
      </c>
      <c r="G26" s="8">
        <v>1</v>
      </c>
      <c r="H26" s="8">
        <v>1</v>
      </c>
      <c r="I26" s="8">
        <v>1</v>
      </c>
      <c r="J26" s="8">
        <v>1</v>
      </c>
      <c r="K26" s="8">
        <v>1</v>
      </c>
      <c r="L26" s="8">
        <v>1</v>
      </c>
      <c r="M26" s="8">
        <v>1</v>
      </c>
      <c r="N26" s="8">
        <v>1</v>
      </c>
      <c r="O26" s="8">
        <v>1</v>
      </c>
      <c r="P26" s="8">
        <v>1</v>
      </c>
      <c r="Q26" s="29">
        <f t="shared" si="0"/>
        <v>12</v>
      </c>
      <c r="R26" s="11" t="s">
        <v>25</v>
      </c>
      <c r="S26" s="11"/>
      <c r="T26" s="11"/>
      <c r="U26" s="13" t="s">
        <v>96</v>
      </c>
      <c r="V26" s="10">
        <v>300</v>
      </c>
      <c r="W26" s="2"/>
      <c r="X26" s="2"/>
      <c r="Y26" s="2"/>
      <c r="Z26" s="2"/>
      <c r="AA26" s="2"/>
      <c r="AB26" s="2"/>
      <c r="AC26" s="2"/>
    </row>
    <row r="27" spans="1:29" s="6" customFormat="1" ht="120" customHeight="1">
      <c r="A27" s="18" t="s">
        <v>83</v>
      </c>
      <c r="B27" s="11" t="s">
        <v>85</v>
      </c>
      <c r="C27" s="11" t="s">
        <v>86</v>
      </c>
      <c r="D27" s="11" t="s">
        <v>87</v>
      </c>
      <c r="E27" s="8"/>
      <c r="F27" s="8"/>
      <c r="G27" s="8"/>
      <c r="H27" s="8">
        <v>1</v>
      </c>
      <c r="I27" s="8"/>
      <c r="J27" s="8"/>
      <c r="K27" s="8"/>
      <c r="L27" s="8">
        <v>1</v>
      </c>
      <c r="M27" s="8"/>
      <c r="N27" s="8"/>
      <c r="O27" s="8"/>
      <c r="P27" s="8">
        <v>1</v>
      </c>
      <c r="Q27" s="9">
        <f t="shared" ref="Q27:Q70" si="1">SUM(E27:P27)</f>
        <v>3</v>
      </c>
      <c r="R27" s="10" t="s">
        <v>26</v>
      </c>
      <c r="S27" s="10"/>
      <c r="T27" s="10"/>
      <c r="U27" s="13" t="s">
        <v>88</v>
      </c>
      <c r="V27" s="10">
        <v>400</v>
      </c>
      <c r="W27" s="2"/>
      <c r="X27" s="2"/>
      <c r="Y27" s="2"/>
      <c r="Z27" s="2"/>
      <c r="AA27" s="2"/>
      <c r="AB27" s="2"/>
      <c r="AC27" s="2"/>
    </row>
    <row r="28" spans="1:29" s="6" customFormat="1" ht="123.75" customHeight="1">
      <c r="A28" s="18" t="s">
        <v>83</v>
      </c>
      <c r="B28" s="10" t="s">
        <v>89</v>
      </c>
      <c r="C28" s="11" t="s">
        <v>90</v>
      </c>
      <c r="D28" s="10" t="s">
        <v>91</v>
      </c>
      <c r="E28" s="21"/>
      <c r="F28" s="21"/>
      <c r="G28" s="21">
        <v>1</v>
      </c>
      <c r="H28" s="21"/>
      <c r="I28" s="21"/>
      <c r="J28" s="21">
        <v>1</v>
      </c>
      <c r="K28" s="21"/>
      <c r="L28" s="21"/>
      <c r="M28" s="21">
        <v>1</v>
      </c>
      <c r="N28" s="21"/>
      <c r="O28" s="21"/>
      <c r="P28" s="21">
        <v>1</v>
      </c>
      <c r="Q28" s="9">
        <f t="shared" si="1"/>
        <v>4</v>
      </c>
      <c r="R28" s="10" t="s">
        <v>26</v>
      </c>
      <c r="S28" s="10" t="s">
        <v>42</v>
      </c>
      <c r="T28" s="10" t="s">
        <v>84</v>
      </c>
      <c r="U28" s="13" t="s">
        <v>88</v>
      </c>
      <c r="V28" s="10">
        <v>1000</v>
      </c>
      <c r="W28" s="2"/>
      <c r="X28" s="2"/>
      <c r="Y28" s="2"/>
      <c r="Z28" s="2"/>
      <c r="AA28" s="2"/>
      <c r="AB28" s="2"/>
      <c r="AC28" s="2"/>
    </row>
    <row r="29" spans="1:29" s="6" customFormat="1" ht="150.75" customHeight="1">
      <c r="A29" s="18" t="s">
        <v>92</v>
      </c>
      <c r="B29" s="11" t="s">
        <v>93</v>
      </c>
      <c r="C29" s="11" t="s">
        <v>94</v>
      </c>
      <c r="D29" s="11" t="s">
        <v>95</v>
      </c>
      <c r="E29" s="8">
        <v>1</v>
      </c>
      <c r="F29" s="8">
        <v>1</v>
      </c>
      <c r="G29" s="8">
        <v>1</v>
      </c>
      <c r="H29" s="8">
        <v>1</v>
      </c>
      <c r="I29" s="8">
        <v>1</v>
      </c>
      <c r="J29" s="8">
        <v>1</v>
      </c>
      <c r="K29" s="8">
        <v>1</v>
      </c>
      <c r="L29" s="8">
        <v>1</v>
      </c>
      <c r="M29" s="8">
        <v>1</v>
      </c>
      <c r="N29" s="8">
        <v>1</v>
      </c>
      <c r="O29" s="8">
        <v>1</v>
      </c>
      <c r="P29" s="8">
        <v>1</v>
      </c>
      <c r="Q29" s="9">
        <f t="shared" si="1"/>
        <v>12</v>
      </c>
      <c r="R29" s="10" t="s">
        <v>26</v>
      </c>
      <c r="S29" s="10"/>
      <c r="T29" s="10"/>
      <c r="U29" s="13" t="s">
        <v>96</v>
      </c>
      <c r="V29" s="10">
        <v>600</v>
      </c>
      <c r="W29" s="2"/>
      <c r="X29" s="2"/>
      <c r="Y29" s="2"/>
      <c r="Z29" s="2"/>
      <c r="AA29" s="2"/>
      <c r="AB29" s="2"/>
      <c r="AC29" s="2"/>
    </row>
    <row r="30" spans="1:29" s="6" customFormat="1" ht="159.75" customHeight="1">
      <c r="A30" s="18" t="s">
        <v>92</v>
      </c>
      <c r="B30" s="11" t="s">
        <v>93</v>
      </c>
      <c r="C30" s="11" t="s">
        <v>97</v>
      </c>
      <c r="D30" s="11" t="s">
        <v>98</v>
      </c>
      <c r="E30" s="8"/>
      <c r="F30" s="8"/>
      <c r="G30" s="8"/>
      <c r="H30" s="8"/>
      <c r="I30" s="8"/>
      <c r="J30" s="8">
        <v>1</v>
      </c>
      <c r="K30" s="8"/>
      <c r="L30" s="8"/>
      <c r="M30" s="8"/>
      <c r="N30" s="8"/>
      <c r="O30" s="8"/>
      <c r="P30" s="8"/>
      <c r="Q30" s="9">
        <f t="shared" si="1"/>
        <v>1</v>
      </c>
      <c r="R30" s="10" t="s">
        <v>38</v>
      </c>
      <c r="S30" s="10"/>
      <c r="T30" s="10"/>
      <c r="U30" s="13" t="s">
        <v>96</v>
      </c>
      <c r="V30" s="10">
        <v>600</v>
      </c>
      <c r="W30" s="2"/>
      <c r="X30" s="2"/>
      <c r="Y30" s="2"/>
      <c r="Z30" s="2"/>
      <c r="AA30" s="2"/>
      <c r="AB30" s="2"/>
      <c r="AC30" s="2"/>
    </row>
    <row r="31" spans="1:29" s="6" customFormat="1" ht="170.25" customHeight="1">
      <c r="A31" s="18" t="s">
        <v>92</v>
      </c>
      <c r="B31" s="11" t="s">
        <v>93</v>
      </c>
      <c r="C31" s="11" t="s">
        <v>99</v>
      </c>
      <c r="D31" s="11" t="s">
        <v>100</v>
      </c>
      <c r="E31" s="8"/>
      <c r="F31" s="8"/>
      <c r="G31" s="8"/>
      <c r="H31" s="8"/>
      <c r="I31" s="8"/>
      <c r="J31" s="8"/>
      <c r="K31" s="8"/>
      <c r="L31" s="8"/>
      <c r="M31" s="8">
        <v>1</v>
      </c>
      <c r="N31" s="8"/>
      <c r="O31" s="8"/>
      <c r="P31" s="8">
        <v>1</v>
      </c>
      <c r="Q31" s="9">
        <f t="shared" si="1"/>
        <v>2</v>
      </c>
      <c r="R31" s="10" t="s">
        <v>25</v>
      </c>
      <c r="S31" s="10" t="s">
        <v>34</v>
      </c>
      <c r="T31" s="10"/>
      <c r="U31" s="13" t="s">
        <v>96</v>
      </c>
      <c r="V31" s="10">
        <v>400</v>
      </c>
      <c r="W31" s="2"/>
      <c r="X31" s="2"/>
      <c r="Y31" s="2"/>
      <c r="Z31" s="2"/>
      <c r="AA31" s="2"/>
      <c r="AB31" s="2"/>
      <c r="AC31" s="2"/>
    </row>
    <row r="32" spans="1:29" s="6" customFormat="1" ht="159.75" customHeight="1">
      <c r="A32" s="18" t="s">
        <v>92</v>
      </c>
      <c r="B32" s="11" t="s">
        <v>93</v>
      </c>
      <c r="C32" s="11" t="s">
        <v>101</v>
      </c>
      <c r="D32" s="11" t="s">
        <v>102</v>
      </c>
      <c r="E32" s="8"/>
      <c r="F32" s="8"/>
      <c r="G32" s="8">
        <v>1</v>
      </c>
      <c r="H32" s="8"/>
      <c r="I32" s="8"/>
      <c r="J32" s="8">
        <v>1</v>
      </c>
      <c r="K32" s="8"/>
      <c r="L32" s="8"/>
      <c r="M32" s="8">
        <v>1</v>
      </c>
      <c r="N32" s="8"/>
      <c r="O32" s="8"/>
      <c r="P32" s="8">
        <v>1</v>
      </c>
      <c r="Q32" s="9">
        <f t="shared" si="1"/>
        <v>4</v>
      </c>
      <c r="R32" s="10" t="s">
        <v>34</v>
      </c>
      <c r="S32" s="10" t="s">
        <v>25</v>
      </c>
      <c r="T32" s="10"/>
      <c r="U32" s="13" t="s">
        <v>103</v>
      </c>
      <c r="V32" s="10">
        <v>600</v>
      </c>
      <c r="W32" s="2"/>
      <c r="X32" s="2"/>
      <c r="Y32" s="2"/>
      <c r="Z32" s="2"/>
      <c r="AA32" s="2"/>
      <c r="AB32" s="2"/>
      <c r="AC32" s="2"/>
    </row>
    <row r="33" spans="1:29" s="6" customFormat="1" ht="102.75" customHeight="1">
      <c r="A33" s="18" t="s">
        <v>104</v>
      </c>
      <c r="B33" s="10" t="s">
        <v>105</v>
      </c>
      <c r="C33" s="10" t="s">
        <v>106</v>
      </c>
      <c r="D33" s="10" t="s">
        <v>107</v>
      </c>
      <c r="E33" s="21"/>
      <c r="F33" s="21">
        <v>1</v>
      </c>
      <c r="G33" s="21"/>
      <c r="H33" s="21"/>
      <c r="I33" s="21"/>
      <c r="J33" s="21"/>
      <c r="K33" s="21"/>
      <c r="L33" s="21"/>
      <c r="M33" s="21"/>
      <c r="N33" s="21"/>
      <c r="O33" s="21"/>
      <c r="P33" s="21"/>
      <c r="Q33" s="9">
        <f t="shared" si="1"/>
        <v>1</v>
      </c>
      <c r="R33" s="10" t="s">
        <v>26</v>
      </c>
      <c r="S33" s="10"/>
      <c r="T33" s="10"/>
      <c r="U33" s="13" t="s">
        <v>61</v>
      </c>
      <c r="V33" s="10">
        <v>500</v>
      </c>
      <c r="W33" s="2"/>
      <c r="X33" s="2"/>
      <c r="Y33" s="2"/>
      <c r="Z33" s="2"/>
      <c r="AA33" s="2"/>
      <c r="AB33" s="2"/>
      <c r="AC33" s="2"/>
    </row>
    <row r="34" spans="1:29" s="6" customFormat="1" ht="127.5" customHeight="1">
      <c r="A34" s="18" t="s">
        <v>104</v>
      </c>
      <c r="B34" s="10" t="s">
        <v>105</v>
      </c>
      <c r="C34" s="10" t="s">
        <v>108</v>
      </c>
      <c r="D34" s="11" t="s">
        <v>109</v>
      </c>
      <c r="E34" s="8">
        <v>1</v>
      </c>
      <c r="F34" s="8"/>
      <c r="G34" s="8"/>
      <c r="H34" s="8"/>
      <c r="I34" s="8"/>
      <c r="J34" s="8"/>
      <c r="K34" s="8"/>
      <c r="L34" s="8"/>
      <c r="M34" s="8"/>
      <c r="N34" s="8"/>
      <c r="O34" s="8"/>
      <c r="P34" s="8"/>
      <c r="Q34" s="9">
        <f t="shared" si="1"/>
        <v>1</v>
      </c>
      <c r="R34" s="10" t="s">
        <v>25</v>
      </c>
      <c r="S34" s="10"/>
      <c r="T34" s="10"/>
      <c r="U34" s="13" t="s">
        <v>61</v>
      </c>
      <c r="V34" s="10">
        <v>500</v>
      </c>
      <c r="W34" s="2"/>
      <c r="X34" s="2"/>
      <c r="Y34" s="2"/>
      <c r="Z34" s="2"/>
      <c r="AA34" s="2"/>
      <c r="AB34" s="2"/>
      <c r="AC34" s="2"/>
    </row>
    <row r="35" spans="1:29" s="6" customFormat="1" ht="102.75" customHeight="1">
      <c r="A35" s="18" t="s">
        <v>104</v>
      </c>
      <c r="B35" s="10" t="s">
        <v>105</v>
      </c>
      <c r="C35" s="10" t="s">
        <v>110</v>
      </c>
      <c r="D35" s="10" t="s">
        <v>111</v>
      </c>
      <c r="E35" s="21"/>
      <c r="F35" s="21"/>
      <c r="G35" s="21">
        <v>1</v>
      </c>
      <c r="H35" s="21"/>
      <c r="I35" s="21"/>
      <c r="J35" s="21"/>
      <c r="K35" s="21"/>
      <c r="L35" s="21"/>
      <c r="M35" s="21"/>
      <c r="N35" s="21"/>
      <c r="O35" s="21"/>
      <c r="P35" s="21"/>
      <c r="Q35" s="9">
        <f t="shared" si="1"/>
        <v>1</v>
      </c>
      <c r="R35" s="10" t="s">
        <v>38</v>
      </c>
      <c r="S35" s="10"/>
      <c r="T35" s="10"/>
      <c r="U35" s="13" t="s">
        <v>61</v>
      </c>
      <c r="V35" s="10">
        <v>600</v>
      </c>
      <c r="W35" s="2"/>
      <c r="X35" s="2"/>
      <c r="Y35" s="2"/>
      <c r="Z35" s="2"/>
      <c r="AA35" s="2"/>
      <c r="AB35" s="2"/>
      <c r="AC35" s="2"/>
    </row>
    <row r="36" spans="1:29" s="6" customFormat="1" ht="102.75" customHeight="1">
      <c r="A36" s="18" t="s">
        <v>104</v>
      </c>
      <c r="B36" s="10" t="s">
        <v>105</v>
      </c>
      <c r="C36" s="10" t="s">
        <v>112</v>
      </c>
      <c r="D36" s="11" t="s">
        <v>113</v>
      </c>
      <c r="E36" s="8"/>
      <c r="F36" s="8"/>
      <c r="G36" s="8"/>
      <c r="H36" s="8"/>
      <c r="I36" s="8">
        <v>1</v>
      </c>
      <c r="J36" s="8"/>
      <c r="K36" s="8"/>
      <c r="L36" s="8">
        <v>1</v>
      </c>
      <c r="M36" s="8"/>
      <c r="N36" s="8"/>
      <c r="O36" s="8">
        <v>1</v>
      </c>
      <c r="P36" s="8"/>
      <c r="Q36" s="9">
        <f t="shared" si="1"/>
        <v>3</v>
      </c>
      <c r="R36" s="10" t="s">
        <v>25</v>
      </c>
      <c r="S36" s="10" t="s">
        <v>34</v>
      </c>
      <c r="T36" s="10"/>
      <c r="U36" s="13" t="s">
        <v>61</v>
      </c>
      <c r="V36" s="10">
        <v>400</v>
      </c>
      <c r="W36" s="2"/>
      <c r="X36" s="2"/>
      <c r="Y36" s="2"/>
      <c r="Z36" s="2"/>
      <c r="AA36" s="2"/>
      <c r="AB36" s="2"/>
      <c r="AC36" s="2"/>
    </row>
    <row r="37" spans="1:29" s="6" customFormat="1" ht="102.75" customHeight="1">
      <c r="A37" s="18" t="s">
        <v>104</v>
      </c>
      <c r="B37" s="11" t="s">
        <v>114</v>
      </c>
      <c r="C37" s="11" t="s">
        <v>115</v>
      </c>
      <c r="D37" s="11" t="s">
        <v>116</v>
      </c>
      <c r="E37" s="8"/>
      <c r="F37" s="8"/>
      <c r="G37" s="8">
        <v>1</v>
      </c>
      <c r="H37" s="8"/>
      <c r="I37" s="8"/>
      <c r="J37" s="8">
        <v>1</v>
      </c>
      <c r="K37" s="8"/>
      <c r="L37" s="8"/>
      <c r="M37" s="8">
        <v>1</v>
      </c>
      <c r="N37" s="8"/>
      <c r="O37" s="8"/>
      <c r="P37" s="8">
        <v>1</v>
      </c>
      <c r="Q37" s="9">
        <f t="shared" si="1"/>
        <v>4</v>
      </c>
      <c r="R37" s="10" t="s">
        <v>42</v>
      </c>
      <c r="S37" s="10"/>
      <c r="T37" s="10" t="s">
        <v>117</v>
      </c>
      <c r="U37" s="13" t="s">
        <v>118</v>
      </c>
      <c r="V37" s="10">
        <v>600</v>
      </c>
      <c r="W37" s="2"/>
      <c r="X37" s="2"/>
      <c r="Y37" s="2"/>
      <c r="Z37" s="2"/>
      <c r="AA37" s="2"/>
      <c r="AB37" s="2"/>
      <c r="AC37" s="2"/>
    </row>
    <row r="38" spans="1:29" s="6" customFormat="1" ht="102.75" customHeight="1">
      <c r="A38" s="18" t="s">
        <v>104</v>
      </c>
      <c r="B38" s="10" t="s">
        <v>119</v>
      </c>
      <c r="C38" s="10" t="s">
        <v>120</v>
      </c>
      <c r="D38" s="10" t="s">
        <v>226</v>
      </c>
      <c r="E38" s="8">
        <v>1</v>
      </c>
      <c r="F38" s="8">
        <v>1</v>
      </c>
      <c r="G38" s="8">
        <v>1</v>
      </c>
      <c r="H38" s="8">
        <v>1</v>
      </c>
      <c r="I38" s="8">
        <v>1</v>
      </c>
      <c r="J38" s="8">
        <v>1</v>
      </c>
      <c r="K38" s="8">
        <v>1</v>
      </c>
      <c r="L38" s="8">
        <v>1</v>
      </c>
      <c r="M38" s="8">
        <v>1</v>
      </c>
      <c r="N38" s="8">
        <v>1</v>
      </c>
      <c r="O38" s="8">
        <v>1</v>
      </c>
      <c r="P38" s="8">
        <v>1</v>
      </c>
      <c r="Q38" s="29">
        <f t="shared" si="1"/>
        <v>12</v>
      </c>
      <c r="R38" s="11" t="s">
        <v>26</v>
      </c>
      <c r="S38" s="11"/>
      <c r="T38" s="11"/>
      <c r="U38" s="13" t="s">
        <v>121</v>
      </c>
      <c r="V38" s="10">
        <v>400</v>
      </c>
      <c r="W38" s="2"/>
      <c r="X38" s="2"/>
      <c r="Y38" s="2"/>
      <c r="Z38" s="2"/>
      <c r="AA38" s="2"/>
      <c r="AB38" s="2"/>
      <c r="AC38" s="2"/>
    </row>
    <row r="39" spans="1:29" s="6" customFormat="1" ht="102.75" customHeight="1">
      <c r="A39" s="18" t="s">
        <v>104</v>
      </c>
      <c r="B39" s="11" t="s">
        <v>122</v>
      </c>
      <c r="C39" s="11" t="s">
        <v>123</v>
      </c>
      <c r="D39" s="11" t="s">
        <v>124</v>
      </c>
      <c r="E39" s="8"/>
      <c r="F39" s="8"/>
      <c r="G39" s="8">
        <v>1</v>
      </c>
      <c r="H39" s="8"/>
      <c r="I39" s="8"/>
      <c r="J39" s="8">
        <v>1</v>
      </c>
      <c r="K39" s="8"/>
      <c r="L39" s="8"/>
      <c r="M39" s="8">
        <v>1</v>
      </c>
      <c r="N39" s="8"/>
      <c r="O39" s="8"/>
      <c r="P39" s="8">
        <v>1</v>
      </c>
      <c r="Q39" s="29">
        <f t="shared" si="1"/>
        <v>4</v>
      </c>
      <c r="R39" s="11" t="s">
        <v>34</v>
      </c>
      <c r="S39" s="11" t="s">
        <v>72</v>
      </c>
      <c r="T39" s="11"/>
      <c r="U39" s="13" t="s">
        <v>121</v>
      </c>
      <c r="V39" s="10">
        <v>600</v>
      </c>
      <c r="W39" s="2"/>
      <c r="X39" s="2"/>
      <c r="Y39" s="2"/>
      <c r="Z39" s="2"/>
      <c r="AA39" s="2"/>
      <c r="AB39" s="2"/>
      <c r="AC39" s="2"/>
    </row>
    <row r="40" spans="1:29" s="6" customFormat="1" ht="102.75" customHeight="1">
      <c r="A40" s="18" t="s">
        <v>104</v>
      </c>
      <c r="B40" s="11" t="s">
        <v>122</v>
      </c>
      <c r="C40" s="11" t="s">
        <v>125</v>
      </c>
      <c r="D40" s="11" t="s">
        <v>126</v>
      </c>
      <c r="E40" s="8"/>
      <c r="F40" s="8"/>
      <c r="G40" s="8">
        <v>1</v>
      </c>
      <c r="H40" s="8"/>
      <c r="I40" s="8"/>
      <c r="J40" s="8">
        <v>1</v>
      </c>
      <c r="K40" s="8"/>
      <c r="L40" s="8"/>
      <c r="M40" s="8">
        <v>1</v>
      </c>
      <c r="N40" s="8"/>
      <c r="O40" s="8"/>
      <c r="P40" s="8">
        <v>1</v>
      </c>
      <c r="Q40" s="29">
        <f t="shared" si="1"/>
        <v>4</v>
      </c>
      <c r="R40" s="11" t="s">
        <v>26</v>
      </c>
      <c r="S40" s="11"/>
      <c r="T40" s="11"/>
      <c r="U40" s="13" t="s">
        <v>121</v>
      </c>
      <c r="V40" s="10">
        <v>300</v>
      </c>
      <c r="W40" s="2"/>
      <c r="X40" s="2"/>
      <c r="Y40" s="2"/>
      <c r="Z40" s="2"/>
      <c r="AA40" s="2"/>
      <c r="AB40" s="2"/>
      <c r="AC40" s="2"/>
    </row>
    <row r="41" spans="1:29" s="6" customFormat="1" ht="102.75" customHeight="1">
      <c r="A41" s="18" t="s">
        <v>104</v>
      </c>
      <c r="B41" s="11" t="s">
        <v>122</v>
      </c>
      <c r="C41" s="11" t="s">
        <v>127</v>
      </c>
      <c r="D41" s="11" t="s">
        <v>128</v>
      </c>
      <c r="E41" s="8"/>
      <c r="F41" s="8"/>
      <c r="G41" s="8"/>
      <c r="H41" s="8">
        <v>1</v>
      </c>
      <c r="I41" s="8"/>
      <c r="J41" s="8"/>
      <c r="K41" s="8">
        <v>1</v>
      </c>
      <c r="L41" s="8"/>
      <c r="M41" s="8"/>
      <c r="N41" s="8">
        <v>1</v>
      </c>
      <c r="O41" s="8"/>
      <c r="P41" s="8"/>
      <c r="Q41" s="29">
        <f t="shared" si="1"/>
        <v>3</v>
      </c>
      <c r="R41" s="11" t="s">
        <v>38</v>
      </c>
      <c r="S41" s="11" t="s">
        <v>34</v>
      </c>
      <c r="T41" s="11"/>
      <c r="U41" s="13" t="s">
        <v>121</v>
      </c>
      <c r="V41" s="10">
        <v>400</v>
      </c>
      <c r="W41" s="2"/>
      <c r="X41" s="2"/>
      <c r="Y41" s="2"/>
      <c r="Z41" s="2"/>
      <c r="AA41" s="2"/>
      <c r="AB41" s="2"/>
      <c r="AC41" s="2"/>
    </row>
    <row r="42" spans="1:29" s="6" customFormat="1" ht="102.75" customHeight="1">
      <c r="A42" s="18" t="s">
        <v>104</v>
      </c>
      <c r="B42" s="11" t="s">
        <v>122</v>
      </c>
      <c r="C42" s="11" t="s">
        <v>129</v>
      </c>
      <c r="D42" s="7" t="s">
        <v>130</v>
      </c>
      <c r="E42" s="8"/>
      <c r="F42" s="8"/>
      <c r="G42" s="8"/>
      <c r="H42" s="8"/>
      <c r="I42" s="8">
        <v>1</v>
      </c>
      <c r="J42" s="8"/>
      <c r="K42" s="8"/>
      <c r="L42" s="8">
        <v>1</v>
      </c>
      <c r="M42" s="8"/>
      <c r="N42" s="8"/>
      <c r="O42" s="8">
        <v>1</v>
      </c>
      <c r="P42" s="8"/>
      <c r="Q42" s="29">
        <f t="shared" si="1"/>
        <v>3</v>
      </c>
      <c r="R42" s="11" t="s">
        <v>25</v>
      </c>
      <c r="S42" s="11" t="s">
        <v>34</v>
      </c>
      <c r="T42" s="11"/>
      <c r="U42" s="13" t="s">
        <v>121</v>
      </c>
      <c r="V42" s="10">
        <v>300</v>
      </c>
      <c r="W42" s="2"/>
      <c r="X42" s="2"/>
      <c r="Y42" s="2"/>
      <c r="Z42" s="2"/>
      <c r="AA42" s="2"/>
      <c r="AB42" s="2"/>
      <c r="AC42" s="2"/>
    </row>
    <row r="43" spans="1:29" s="6" customFormat="1" ht="102.75" customHeight="1">
      <c r="A43" s="18" t="s">
        <v>104</v>
      </c>
      <c r="B43" s="11" t="s">
        <v>131</v>
      </c>
      <c r="C43" s="11" t="s">
        <v>132</v>
      </c>
      <c r="D43" s="7" t="s">
        <v>133</v>
      </c>
      <c r="E43" s="8"/>
      <c r="F43" s="8"/>
      <c r="G43" s="8">
        <v>1</v>
      </c>
      <c r="H43" s="8"/>
      <c r="I43" s="8"/>
      <c r="J43" s="8">
        <v>1</v>
      </c>
      <c r="K43" s="8"/>
      <c r="L43" s="8"/>
      <c r="M43" s="8">
        <v>1</v>
      </c>
      <c r="N43" s="8"/>
      <c r="O43" s="8"/>
      <c r="P43" s="8">
        <v>1</v>
      </c>
      <c r="Q43" s="9">
        <f t="shared" si="1"/>
        <v>4</v>
      </c>
      <c r="R43" s="10" t="s">
        <v>25</v>
      </c>
      <c r="S43" s="10" t="s">
        <v>34</v>
      </c>
      <c r="T43" s="10"/>
      <c r="U43" s="13" t="s">
        <v>61</v>
      </c>
      <c r="V43" s="10">
        <v>400</v>
      </c>
      <c r="W43" s="2"/>
      <c r="X43" s="2"/>
      <c r="Y43" s="2"/>
      <c r="Z43" s="2"/>
      <c r="AA43" s="2"/>
      <c r="AB43" s="2"/>
      <c r="AC43" s="2"/>
    </row>
    <row r="44" spans="1:29" s="6" customFormat="1" ht="102.75" customHeight="1">
      <c r="A44" s="18" t="s">
        <v>104</v>
      </c>
      <c r="B44" s="11" t="s">
        <v>131</v>
      </c>
      <c r="C44" s="11" t="s">
        <v>134</v>
      </c>
      <c r="D44" s="7" t="s">
        <v>135</v>
      </c>
      <c r="E44" s="8"/>
      <c r="F44" s="8"/>
      <c r="G44" s="8">
        <v>1</v>
      </c>
      <c r="H44" s="8"/>
      <c r="I44" s="8"/>
      <c r="J44" s="8">
        <v>1</v>
      </c>
      <c r="K44" s="8"/>
      <c r="L44" s="8"/>
      <c r="M44" s="8">
        <v>1</v>
      </c>
      <c r="N44" s="8"/>
      <c r="O44" s="8"/>
      <c r="P44" s="8">
        <v>1</v>
      </c>
      <c r="Q44" s="9">
        <f t="shared" si="1"/>
        <v>4</v>
      </c>
      <c r="R44" s="10" t="s">
        <v>26</v>
      </c>
      <c r="S44" s="10"/>
      <c r="T44" s="10"/>
      <c r="U44" s="13" t="s">
        <v>61</v>
      </c>
      <c r="V44" s="10">
        <v>500</v>
      </c>
      <c r="W44" s="2"/>
      <c r="X44" s="2"/>
      <c r="Y44" s="2"/>
      <c r="Z44" s="2"/>
      <c r="AA44" s="2"/>
      <c r="AB44" s="2"/>
      <c r="AC44" s="2"/>
    </row>
    <row r="45" spans="1:29" s="6" customFormat="1" ht="102.75" customHeight="1">
      <c r="A45" s="18" t="s">
        <v>104</v>
      </c>
      <c r="B45" s="11" t="s">
        <v>131</v>
      </c>
      <c r="C45" s="11" t="s">
        <v>136</v>
      </c>
      <c r="D45" s="7" t="s">
        <v>137</v>
      </c>
      <c r="E45" s="8"/>
      <c r="F45" s="8"/>
      <c r="G45" s="8">
        <v>1</v>
      </c>
      <c r="H45" s="8"/>
      <c r="I45" s="8"/>
      <c r="J45" s="8">
        <v>1</v>
      </c>
      <c r="K45" s="8"/>
      <c r="L45" s="8"/>
      <c r="M45" s="8">
        <v>1</v>
      </c>
      <c r="N45" s="8"/>
      <c r="O45" s="8"/>
      <c r="P45" s="8">
        <v>1</v>
      </c>
      <c r="Q45" s="9">
        <f t="shared" si="1"/>
        <v>4</v>
      </c>
      <c r="R45" s="10" t="s">
        <v>25</v>
      </c>
      <c r="S45" s="10" t="s">
        <v>34</v>
      </c>
      <c r="T45" s="10"/>
      <c r="U45" s="13" t="s">
        <v>223</v>
      </c>
      <c r="V45" s="10">
        <v>300</v>
      </c>
      <c r="W45" s="2"/>
      <c r="X45" s="2"/>
      <c r="Y45" s="2"/>
      <c r="Z45" s="2"/>
      <c r="AA45" s="2"/>
      <c r="AB45" s="2"/>
      <c r="AC45" s="2"/>
    </row>
    <row r="46" spans="1:29" s="6" customFormat="1" ht="102.75" customHeight="1">
      <c r="A46" s="18" t="s">
        <v>104</v>
      </c>
      <c r="B46" s="11" t="s">
        <v>138</v>
      </c>
      <c r="C46" s="11" t="s">
        <v>139</v>
      </c>
      <c r="D46" s="7" t="s">
        <v>140</v>
      </c>
      <c r="E46" s="8">
        <v>1</v>
      </c>
      <c r="F46" s="8">
        <v>1</v>
      </c>
      <c r="G46" s="8">
        <v>1</v>
      </c>
      <c r="H46" s="8">
        <v>1</v>
      </c>
      <c r="I46" s="8">
        <v>1</v>
      </c>
      <c r="J46" s="8">
        <v>1</v>
      </c>
      <c r="K46" s="8">
        <v>1</v>
      </c>
      <c r="L46" s="8">
        <v>1</v>
      </c>
      <c r="M46" s="8">
        <v>1</v>
      </c>
      <c r="N46" s="8">
        <v>1</v>
      </c>
      <c r="O46" s="8">
        <v>1</v>
      </c>
      <c r="P46" s="8">
        <v>1</v>
      </c>
      <c r="Q46" s="9">
        <f t="shared" si="1"/>
        <v>12</v>
      </c>
      <c r="R46" s="10" t="s">
        <v>30</v>
      </c>
      <c r="S46" s="10"/>
      <c r="T46" s="10"/>
      <c r="U46" s="13" t="s">
        <v>141</v>
      </c>
      <c r="V46" s="10">
        <v>300</v>
      </c>
      <c r="W46" s="2"/>
      <c r="X46" s="2"/>
      <c r="Y46" s="2"/>
      <c r="Z46" s="2"/>
      <c r="AA46" s="2"/>
      <c r="AB46" s="2"/>
      <c r="AC46" s="2"/>
    </row>
    <row r="47" spans="1:29" s="6" customFormat="1" ht="102.75" customHeight="1">
      <c r="A47" s="18" t="s">
        <v>104</v>
      </c>
      <c r="B47" s="11" t="s">
        <v>138</v>
      </c>
      <c r="C47" s="11" t="s">
        <v>142</v>
      </c>
      <c r="D47" s="7" t="s">
        <v>143</v>
      </c>
      <c r="E47" s="8">
        <v>1</v>
      </c>
      <c r="F47" s="8">
        <v>1</v>
      </c>
      <c r="G47" s="8">
        <v>1</v>
      </c>
      <c r="H47" s="8">
        <v>1</v>
      </c>
      <c r="I47" s="8">
        <v>1</v>
      </c>
      <c r="J47" s="8">
        <v>1</v>
      </c>
      <c r="K47" s="8">
        <v>1</v>
      </c>
      <c r="L47" s="8">
        <v>1</v>
      </c>
      <c r="M47" s="8">
        <v>1</v>
      </c>
      <c r="N47" s="8">
        <v>1</v>
      </c>
      <c r="O47" s="8">
        <v>1</v>
      </c>
      <c r="P47" s="8">
        <v>1</v>
      </c>
      <c r="Q47" s="9">
        <f t="shared" si="1"/>
        <v>12</v>
      </c>
      <c r="R47" s="10" t="s">
        <v>26</v>
      </c>
      <c r="S47" s="10"/>
      <c r="T47" s="10"/>
      <c r="U47" s="13" t="s">
        <v>141</v>
      </c>
      <c r="V47" s="10">
        <v>400</v>
      </c>
      <c r="W47" s="2"/>
      <c r="X47" s="2"/>
      <c r="Y47" s="2"/>
      <c r="Z47" s="2"/>
      <c r="AA47" s="2"/>
      <c r="AB47" s="2"/>
      <c r="AC47" s="2"/>
    </row>
    <row r="48" spans="1:29" s="6" customFormat="1" ht="102.75" customHeight="1">
      <c r="A48" s="18" t="s">
        <v>144</v>
      </c>
      <c r="B48" s="10" t="s">
        <v>145</v>
      </c>
      <c r="C48" s="10" t="s">
        <v>146</v>
      </c>
      <c r="D48" s="10" t="s">
        <v>225</v>
      </c>
      <c r="E48" s="21">
        <v>1</v>
      </c>
      <c r="F48" s="21">
        <v>1</v>
      </c>
      <c r="G48" s="21">
        <v>1</v>
      </c>
      <c r="H48" s="21">
        <v>1</v>
      </c>
      <c r="I48" s="21">
        <v>1</v>
      </c>
      <c r="J48" s="21">
        <v>1</v>
      </c>
      <c r="K48" s="21">
        <v>1</v>
      </c>
      <c r="L48" s="21">
        <v>1</v>
      </c>
      <c r="M48" s="21">
        <v>1</v>
      </c>
      <c r="N48" s="21">
        <v>1</v>
      </c>
      <c r="O48" s="21">
        <v>1</v>
      </c>
      <c r="P48" s="21">
        <v>1</v>
      </c>
      <c r="Q48" s="9">
        <f t="shared" si="1"/>
        <v>12</v>
      </c>
      <c r="R48" s="10" t="s">
        <v>25</v>
      </c>
      <c r="S48" s="10" t="s">
        <v>34</v>
      </c>
      <c r="T48" s="10"/>
      <c r="U48" s="22" t="s">
        <v>147</v>
      </c>
      <c r="V48" s="10">
        <v>600</v>
      </c>
      <c r="W48" s="2"/>
      <c r="X48" s="2"/>
      <c r="Y48" s="2"/>
      <c r="Z48" s="2"/>
      <c r="AA48" s="2"/>
      <c r="AB48" s="2"/>
      <c r="AC48" s="2"/>
    </row>
    <row r="49" spans="1:29" s="6" customFormat="1" ht="102.75" customHeight="1">
      <c r="A49" s="18" t="s">
        <v>144</v>
      </c>
      <c r="B49" s="10" t="s">
        <v>145</v>
      </c>
      <c r="C49" s="10" t="s">
        <v>148</v>
      </c>
      <c r="D49" s="11" t="s">
        <v>149</v>
      </c>
      <c r="E49" s="8"/>
      <c r="F49" s="8"/>
      <c r="G49" s="8">
        <v>1</v>
      </c>
      <c r="H49" s="8"/>
      <c r="I49" s="8"/>
      <c r="J49" s="8">
        <v>1</v>
      </c>
      <c r="K49" s="8"/>
      <c r="L49" s="8"/>
      <c r="M49" s="8">
        <v>1</v>
      </c>
      <c r="N49" s="8"/>
      <c r="O49" s="8"/>
      <c r="P49" s="8">
        <v>1</v>
      </c>
      <c r="Q49" s="9">
        <f t="shared" si="1"/>
        <v>4</v>
      </c>
      <c r="R49" s="10" t="s">
        <v>34</v>
      </c>
      <c r="S49" s="10" t="s">
        <v>72</v>
      </c>
      <c r="T49" s="10"/>
      <c r="U49" s="13" t="s">
        <v>147</v>
      </c>
      <c r="V49" s="10">
        <v>600</v>
      </c>
      <c r="W49" s="2"/>
      <c r="X49" s="2"/>
      <c r="Y49" s="2"/>
      <c r="Z49" s="2"/>
      <c r="AA49" s="2"/>
      <c r="AB49" s="2"/>
      <c r="AC49" s="2"/>
    </row>
    <row r="50" spans="1:29" s="6" customFormat="1" ht="117.75" customHeight="1">
      <c r="A50" s="18" t="s">
        <v>144</v>
      </c>
      <c r="B50" s="10" t="s">
        <v>145</v>
      </c>
      <c r="C50" s="10" t="s">
        <v>150</v>
      </c>
      <c r="D50" s="10" t="s">
        <v>151</v>
      </c>
      <c r="E50" s="8"/>
      <c r="F50" s="8"/>
      <c r="G50" s="8">
        <v>1</v>
      </c>
      <c r="H50" s="8"/>
      <c r="I50" s="8"/>
      <c r="J50" s="8">
        <v>1</v>
      </c>
      <c r="K50" s="8"/>
      <c r="L50" s="8"/>
      <c r="M50" s="8">
        <v>1</v>
      </c>
      <c r="N50" s="8"/>
      <c r="O50" s="8"/>
      <c r="P50" s="8">
        <v>1</v>
      </c>
      <c r="Q50" s="9">
        <f t="shared" si="1"/>
        <v>4</v>
      </c>
      <c r="R50" s="10" t="s">
        <v>42</v>
      </c>
      <c r="S50" s="10" t="s">
        <v>34</v>
      </c>
      <c r="T50" s="10" t="s">
        <v>152</v>
      </c>
      <c r="U50" s="22" t="s">
        <v>147</v>
      </c>
      <c r="V50" s="10">
        <v>300</v>
      </c>
      <c r="W50" s="2"/>
      <c r="X50" s="2"/>
      <c r="Y50" s="2"/>
      <c r="Z50" s="2"/>
      <c r="AA50" s="2"/>
      <c r="AB50" s="2"/>
      <c r="AC50" s="2"/>
    </row>
    <row r="51" spans="1:29" s="6" customFormat="1" ht="131.25" customHeight="1">
      <c r="A51" s="18" t="s">
        <v>144</v>
      </c>
      <c r="B51" s="10" t="s">
        <v>145</v>
      </c>
      <c r="C51" s="10" t="s">
        <v>153</v>
      </c>
      <c r="D51" s="11" t="s">
        <v>154</v>
      </c>
      <c r="E51" s="8"/>
      <c r="F51" s="8"/>
      <c r="G51" s="8">
        <v>1</v>
      </c>
      <c r="H51" s="8"/>
      <c r="I51" s="8"/>
      <c r="J51" s="8">
        <v>1</v>
      </c>
      <c r="K51" s="8"/>
      <c r="L51" s="8"/>
      <c r="M51" s="8">
        <v>1</v>
      </c>
      <c r="N51" s="8"/>
      <c r="O51" s="8"/>
      <c r="P51" s="8">
        <v>1</v>
      </c>
      <c r="Q51" s="9">
        <f t="shared" si="1"/>
        <v>4</v>
      </c>
      <c r="R51" s="10" t="s">
        <v>26</v>
      </c>
      <c r="S51" s="10"/>
      <c r="T51" s="10"/>
      <c r="U51" s="13" t="s">
        <v>147</v>
      </c>
      <c r="V51" s="10">
        <v>400</v>
      </c>
      <c r="W51" s="2"/>
      <c r="X51" s="2"/>
      <c r="Y51" s="2"/>
      <c r="Z51" s="2"/>
      <c r="AA51" s="2"/>
      <c r="AB51" s="2"/>
      <c r="AC51" s="2"/>
    </row>
    <row r="52" spans="1:29" s="6" customFormat="1" ht="114" customHeight="1">
      <c r="A52" s="18" t="s">
        <v>144</v>
      </c>
      <c r="B52" s="10" t="s">
        <v>145</v>
      </c>
      <c r="C52" s="10" t="s">
        <v>155</v>
      </c>
      <c r="D52" s="10" t="s">
        <v>156</v>
      </c>
      <c r="E52" s="8">
        <v>1</v>
      </c>
      <c r="F52" s="8">
        <v>1</v>
      </c>
      <c r="G52" s="8">
        <v>1</v>
      </c>
      <c r="H52" s="8">
        <v>1</v>
      </c>
      <c r="I52" s="8">
        <v>1</v>
      </c>
      <c r="J52" s="8">
        <v>1</v>
      </c>
      <c r="K52" s="8">
        <v>1</v>
      </c>
      <c r="L52" s="8">
        <v>1</v>
      </c>
      <c r="M52" s="8">
        <v>1</v>
      </c>
      <c r="N52" s="8">
        <v>1</v>
      </c>
      <c r="O52" s="8">
        <v>1</v>
      </c>
      <c r="P52" s="8">
        <v>1</v>
      </c>
      <c r="Q52" s="9">
        <f t="shared" si="1"/>
        <v>12</v>
      </c>
      <c r="R52" s="10" t="s">
        <v>26</v>
      </c>
      <c r="S52" s="10"/>
      <c r="T52" s="10"/>
      <c r="U52" s="13" t="s">
        <v>31</v>
      </c>
      <c r="V52" s="10">
        <v>300</v>
      </c>
      <c r="W52" s="2"/>
      <c r="X52" s="2"/>
      <c r="Y52" s="2"/>
      <c r="Z52" s="2"/>
      <c r="AA52" s="2"/>
      <c r="AB52" s="2"/>
      <c r="AC52" s="2"/>
    </row>
    <row r="53" spans="1:29" s="6" customFormat="1" ht="153" customHeight="1">
      <c r="A53" s="18" t="s">
        <v>157</v>
      </c>
      <c r="B53" s="11" t="s">
        <v>158</v>
      </c>
      <c r="C53" s="11" t="s">
        <v>159</v>
      </c>
      <c r="D53" s="11" t="s">
        <v>160</v>
      </c>
      <c r="E53" s="8"/>
      <c r="F53" s="8"/>
      <c r="G53" s="8">
        <v>1</v>
      </c>
      <c r="H53" s="8"/>
      <c r="I53" s="8"/>
      <c r="J53" s="8"/>
      <c r="K53" s="8"/>
      <c r="L53" s="8"/>
      <c r="M53" s="8"/>
      <c r="N53" s="8"/>
      <c r="O53" s="8"/>
      <c r="P53" s="8"/>
      <c r="Q53" s="9">
        <f t="shared" si="1"/>
        <v>1</v>
      </c>
      <c r="R53" s="10" t="s">
        <v>26</v>
      </c>
      <c r="S53" s="10"/>
      <c r="T53" s="10"/>
      <c r="U53" s="13" t="s">
        <v>161</v>
      </c>
      <c r="V53" s="10">
        <v>500</v>
      </c>
      <c r="W53" s="2"/>
      <c r="X53" s="2"/>
      <c r="Y53" s="2"/>
      <c r="Z53" s="2"/>
      <c r="AA53" s="2"/>
      <c r="AB53" s="2"/>
      <c r="AC53" s="2"/>
    </row>
    <row r="54" spans="1:29" s="6" customFormat="1" ht="150.75" customHeight="1">
      <c r="A54" s="18" t="s">
        <v>157</v>
      </c>
      <c r="B54" s="11" t="s">
        <v>158</v>
      </c>
      <c r="C54" s="11" t="s">
        <v>162</v>
      </c>
      <c r="D54" s="10" t="s">
        <v>163</v>
      </c>
      <c r="E54" s="21"/>
      <c r="F54" s="21"/>
      <c r="G54" s="21">
        <v>1</v>
      </c>
      <c r="H54" s="21"/>
      <c r="I54" s="21"/>
      <c r="J54" s="21">
        <v>1</v>
      </c>
      <c r="K54" s="21"/>
      <c r="L54" s="21"/>
      <c r="M54" s="21">
        <v>1</v>
      </c>
      <c r="N54" s="21"/>
      <c r="O54" s="21">
        <v>1</v>
      </c>
      <c r="P54" s="21"/>
      <c r="Q54" s="9">
        <f t="shared" si="1"/>
        <v>4</v>
      </c>
      <c r="R54" s="10" t="s">
        <v>26</v>
      </c>
      <c r="S54" s="10"/>
      <c r="T54" s="10"/>
      <c r="U54" s="13" t="s">
        <v>161</v>
      </c>
      <c r="V54" s="10">
        <v>400</v>
      </c>
      <c r="W54" s="2"/>
      <c r="X54" s="2"/>
      <c r="Y54" s="2"/>
      <c r="Z54" s="2"/>
      <c r="AA54" s="2"/>
      <c r="AB54" s="2"/>
      <c r="AC54" s="2"/>
    </row>
    <row r="55" spans="1:29" s="6" customFormat="1" ht="154.5" customHeight="1">
      <c r="A55" s="18" t="s">
        <v>157</v>
      </c>
      <c r="B55" s="11" t="s">
        <v>158</v>
      </c>
      <c r="C55" s="11" t="s">
        <v>164</v>
      </c>
      <c r="D55" s="11" t="s">
        <v>165</v>
      </c>
      <c r="E55" s="8"/>
      <c r="F55" s="8"/>
      <c r="G55" s="8">
        <v>1</v>
      </c>
      <c r="H55" s="8"/>
      <c r="I55" s="8"/>
      <c r="J55" s="8">
        <v>1</v>
      </c>
      <c r="K55" s="8"/>
      <c r="L55" s="8"/>
      <c r="M55" s="8"/>
      <c r="N55" s="8"/>
      <c r="O55" s="8"/>
      <c r="P55" s="8"/>
      <c r="Q55" s="9">
        <f t="shared" si="1"/>
        <v>2</v>
      </c>
      <c r="R55" s="10" t="s">
        <v>26</v>
      </c>
      <c r="S55" s="10"/>
      <c r="T55" s="10"/>
      <c r="U55" s="13" t="s">
        <v>161</v>
      </c>
      <c r="V55" s="10">
        <v>300</v>
      </c>
      <c r="W55" s="2"/>
      <c r="X55" s="2"/>
      <c r="Y55" s="2"/>
      <c r="Z55" s="2"/>
      <c r="AA55" s="2"/>
      <c r="AB55" s="2"/>
      <c r="AC55" s="2"/>
    </row>
    <row r="56" spans="1:29" s="6" customFormat="1" ht="150" customHeight="1">
      <c r="A56" s="18" t="s">
        <v>157</v>
      </c>
      <c r="B56" s="11" t="s">
        <v>158</v>
      </c>
      <c r="C56" s="11" t="s">
        <v>166</v>
      </c>
      <c r="D56" s="26" t="s">
        <v>167</v>
      </c>
      <c r="E56" s="21"/>
      <c r="F56" s="21">
        <v>1</v>
      </c>
      <c r="G56" s="21"/>
      <c r="H56" s="21"/>
      <c r="I56" s="21">
        <v>1</v>
      </c>
      <c r="J56" s="21"/>
      <c r="K56" s="21"/>
      <c r="L56" s="21">
        <v>1</v>
      </c>
      <c r="M56" s="21"/>
      <c r="N56" s="21"/>
      <c r="O56" s="21">
        <v>1</v>
      </c>
      <c r="P56" s="21"/>
      <c r="Q56" s="9">
        <f t="shared" si="1"/>
        <v>4</v>
      </c>
      <c r="R56" s="10" t="s">
        <v>26</v>
      </c>
      <c r="S56" s="10"/>
      <c r="T56" s="10"/>
      <c r="U56" s="13" t="s">
        <v>161</v>
      </c>
      <c r="V56" s="10">
        <v>800</v>
      </c>
      <c r="W56" s="2"/>
      <c r="X56" s="2"/>
      <c r="Y56" s="2"/>
      <c r="Z56" s="2"/>
      <c r="AA56" s="2"/>
      <c r="AB56" s="2"/>
      <c r="AC56" s="2"/>
    </row>
    <row r="57" spans="1:29" s="6" customFormat="1" ht="148.5" customHeight="1">
      <c r="A57" s="18" t="s">
        <v>157</v>
      </c>
      <c r="B57" s="11" t="s">
        <v>158</v>
      </c>
      <c r="C57" s="11" t="s">
        <v>168</v>
      </c>
      <c r="D57" s="11" t="s">
        <v>169</v>
      </c>
      <c r="E57" s="8"/>
      <c r="F57" s="8"/>
      <c r="G57" s="8">
        <v>1</v>
      </c>
      <c r="H57" s="8"/>
      <c r="I57" s="8"/>
      <c r="J57" s="8">
        <v>1</v>
      </c>
      <c r="K57" s="8"/>
      <c r="L57" s="8"/>
      <c r="M57" s="8">
        <v>1</v>
      </c>
      <c r="N57" s="8"/>
      <c r="O57" s="8"/>
      <c r="P57" s="8">
        <v>1</v>
      </c>
      <c r="Q57" s="9">
        <f t="shared" si="1"/>
        <v>4</v>
      </c>
      <c r="R57" s="10" t="s">
        <v>42</v>
      </c>
      <c r="S57" s="10" t="s">
        <v>34</v>
      </c>
      <c r="T57" s="10" t="s">
        <v>170</v>
      </c>
      <c r="U57" s="13" t="s">
        <v>161</v>
      </c>
      <c r="V57" s="10">
        <v>400</v>
      </c>
      <c r="AA57" s="5"/>
      <c r="AB57" s="5"/>
    </row>
    <row r="58" spans="1:29" s="6" customFormat="1" ht="138.75" customHeight="1">
      <c r="A58" s="18" t="s">
        <v>157</v>
      </c>
      <c r="B58" s="11" t="s">
        <v>158</v>
      </c>
      <c r="C58" s="11" t="s">
        <v>171</v>
      </c>
      <c r="D58" s="10" t="s">
        <v>172</v>
      </c>
      <c r="E58" s="21">
        <v>1</v>
      </c>
      <c r="F58" s="21">
        <v>1</v>
      </c>
      <c r="G58" s="21">
        <v>1</v>
      </c>
      <c r="H58" s="21">
        <v>1</v>
      </c>
      <c r="I58" s="21">
        <v>1</v>
      </c>
      <c r="J58" s="21">
        <v>1</v>
      </c>
      <c r="K58" s="21">
        <v>1</v>
      </c>
      <c r="L58" s="21">
        <v>1</v>
      </c>
      <c r="M58" s="21">
        <v>1</v>
      </c>
      <c r="N58" s="21">
        <v>1</v>
      </c>
      <c r="O58" s="21">
        <v>1</v>
      </c>
      <c r="P58" s="21">
        <v>1</v>
      </c>
      <c r="Q58" s="9">
        <f t="shared" si="1"/>
        <v>12</v>
      </c>
      <c r="R58" s="10" t="s">
        <v>26</v>
      </c>
      <c r="S58" s="10"/>
      <c r="T58" s="10"/>
      <c r="U58" s="13" t="s">
        <v>161</v>
      </c>
      <c r="V58" s="10">
        <v>500</v>
      </c>
      <c r="AA58" s="5"/>
      <c r="AB58" s="5"/>
    </row>
    <row r="59" spans="1:29" s="6" customFormat="1" ht="138.75" customHeight="1">
      <c r="A59" s="18" t="s">
        <v>157</v>
      </c>
      <c r="B59" s="11" t="s">
        <v>158</v>
      </c>
      <c r="C59" s="11" t="s">
        <v>173</v>
      </c>
      <c r="D59" s="10" t="s">
        <v>174</v>
      </c>
      <c r="E59" s="21">
        <v>1</v>
      </c>
      <c r="F59" s="21">
        <v>1</v>
      </c>
      <c r="G59" s="21">
        <v>1</v>
      </c>
      <c r="H59" s="21">
        <v>1</v>
      </c>
      <c r="I59" s="21">
        <v>1</v>
      </c>
      <c r="J59" s="21">
        <v>1</v>
      </c>
      <c r="K59" s="21">
        <v>1</v>
      </c>
      <c r="L59" s="21">
        <v>1</v>
      </c>
      <c r="M59" s="21">
        <v>1</v>
      </c>
      <c r="N59" s="21">
        <v>1</v>
      </c>
      <c r="O59" s="21">
        <v>1</v>
      </c>
      <c r="P59" s="21">
        <v>1</v>
      </c>
      <c r="Q59" s="9">
        <f t="shared" si="1"/>
        <v>12</v>
      </c>
      <c r="R59" s="10" t="s">
        <v>26</v>
      </c>
      <c r="S59" s="10"/>
      <c r="T59" s="10"/>
      <c r="U59" s="13" t="s">
        <v>161</v>
      </c>
      <c r="V59" s="10">
        <v>200</v>
      </c>
      <c r="AA59" s="5"/>
      <c r="AB59" s="5"/>
    </row>
    <row r="60" spans="1:29" s="6" customFormat="1" ht="138.75" customHeight="1">
      <c r="A60" s="18" t="s">
        <v>157</v>
      </c>
      <c r="B60" s="11" t="s">
        <v>175</v>
      </c>
      <c r="C60" s="11" t="s">
        <v>176</v>
      </c>
      <c r="D60" s="11" t="s">
        <v>177</v>
      </c>
      <c r="E60" s="8">
        <v>1</v>
      </c>
      <c r="F60" s="8"/>
      <c r="G60" s="8"/>
      <c r="H60" s="8"/>
      <c r="I60" s="8"/>
      <c r="J60" s="8"/>
      <c r="K60" s="8"/>
      <c r="L60" s="8"/>
      <c r="M60" s="8"/>
      <c r="N60" s="8"/>
      <c r="O60" s="8"/>
      <c r="P60" s="8"/>
      <c r="Q60" s="9">
        <f t="shared" si="1"/>
        <v>1</v>
      </c>
      <c r="R60" s="10" t="s">
        <v>38</v>
      </c>
      <c r="S60" s="10"/>
      <c r="T60" s="10"/>
      <c r="U60" s="13" t="s">
        <v>161</v>
      </c>
      <c r="V60" s="10">
        <v>300</v>
      </c>
      <c r="AA60" s="5"/>
      <c r="AB60" s="5"/>
    </row>
    <row r="61" spans="1:29" s="6" customFormat="1" ht="138.75" customHeight="1">
      <c r="A61" s="18" t="s">
        <v>157</v>
      </c>
      <c r="B61" s="11" t="s">
        <v>175</v>
      </c>
      <c r="C61" s="11" t="s">
        <v>178</v>
      </c>
      <c r="D61" s="10" t="s">
        <v>179</v>
      </c>
      <c r="E61" s="21"/>
      <c r="F61" s="21"/>
      <c r="G61" s="21">
        <v>1</v>
      </c>
      <c r="H61" s="21"/>
      <c r="I61" s="21"/>
      <c r="J61" s="21">
        <v>1</v>
      </c>
      <c r="K61" s="21"/>
      <c r="L61" s="21"/>
      <c r="M61" s="21">
        <v>1</v>
      </c>
      <c r="N61" s="21"/>
      <c r="O61" s="21"/>
      <c r="P61" s="21">
        <v>1</v>
      </c>
      <c r="Q61" s="9">
        <f t="shared" si="1"/>
        <v>4</v>
      </c>
      <c r="R61" s="10" t="s">
        <v>34</v>
      </c>
      <c r="S61" s="10" t="s">
        <v>72</v>
      </c>
      <c r="T61" s="10"/>
      <c r="U61" s="13" t="s">
        <v>161</v>
      </c>
      <c r="V61" s="10">
        <v>600</v>
      </c>
      <c r="AA61" s="5"/>
      <c r="AB61" s="5"/>
    </row>
    <row r="62" spans="1:29" s="6" customFormat="1" ht="138.75" customHeight="1">
      <c r="A62" s="18" t="s">
        <v>157</v>
      </c>
      <c r="B62" s="11" t="s">
        <v>175</v>
      </c>
      <c r="C62" s="11" t="s">
        <v>180</v>
      </c>
      <c r="D62" s="11" t="s">
        <v>181</v>
      </c>
      <c r="E62" s="8"/>
      <c r="F62" s="8"/>
      <c r="G62" s="8"/>
      <c r="H62" s="8"/>
      <c r="I62" s="8"/>
      <c r="J62" s="8"/>
      <c r="K62" s="8">
        <v>1</v>
      </c>
      <c r="L62" s="8"/>
      <c r="M62" s="8"/>
      <c r="N62" s="8"/>
      <c r="O62" s="8"/>
      <c r="P62" s="8"/>
      <c r="Q62" s="9">
        <f t="shared" si="1"/>
        <v>1</v>
      </c>
      <c r="R62" s="10" t="s">
        <v>25</v>
      </c>
      <c r="S62" s="10" t="s">
        <v>42</v>
      </c>
      <c r="T62" s="10" t="s">
        <v>84</v>
      </c>
      <c r="U62" s="13" t="s">
        <v>161</v>
      </c>
      <c r="V62" s="10">
        <v>500</v>
      </c>
      <c r="AA62" s="5"/>
      <c r="AB62" s="5"/>
    </row>
    <row r="63" spans="1:29" s="6" customFormat="1" ht="138.75" customHeight="1">
      <c r="A63" s="18" t="s">
        <v>157</v>
      </c>
      <c r="B63" s="11" t="s">
        <v>175</v>
      </c>
      <c r="C63" s="11" t="s">
        <v>182</v>
      </c>
      <c r="D63" s="10" t="s">
        <v>183</v>
      </c>
      <c r="E63" s="21"/>
      <c r="F63" s="21"/>
      <c r="G63" s="21"/>
      <c r="H63" s="21"/>
      <c r="I63" s="21"/>
      <c r="J63" s="21"/>
      <c r="K63" s="21"/>
      <c r="L63" s="21"/>
      <c r="M63" s="21"/>
      <c r="N63" s="21"/>
      <c r="O63" s="21"/>
      <c r="P63" s="21">
        <v>1</v>
      </c>
      <c r="Q63" s="9">
        <f t="shared" si="1"/>
        <v>1</v>
      </c>
      <c r="R63" s="10" t="s">
        <v>34</v>
      </c>
      <c r="S63" s="10" t="s">
        <v>72</v>
      </c>
      <c r="T63" s="10"/>
      <c r="U63" s="13" t="s">
        <v>161</v>
      </c>
      <c r="V63" s="10">
        <v>500</v>
      </c>
      <c r="AA63" s="5"/>
      <c r="AB63" s="5"/>
    </row>
    <row r="64" spans="1:29" s="6" customFormat="1" ht="138.75" customHeight="1">
      <c r="A64" s="18" t="s">
        <v>157</v>
      </c>
      <c r="B64" s="11" t="s">
        <v>175</v>
      </c>
      <c r="C64" s="11" t="s">
        <v>184</v>
      </c>
      <c r="D64" s="11" t="s">
        <v>185</v>
      </c>
      <c r="E64" s="8"/>
      <c r="F64" s="8"/>
      <c r="G64" s="8"/>
      <c r="H64" s="8">
        <v>1</v>
      </c>
      <c r="I64" s="8"/>
      <c r="J64" s="8"/>
      <c r="K64" s="8"/>
      <c r="L64" s="8"/>
      <c r="M64" s="8"/>
      <c r="N64" s="8"/>
      <c r="O64" s="8"/>
      <c r="P64" s="8"/>
      <c r="Q64" s="9">
        <f t="shared" si="1"/>
        <v>1</v>
      </c>
      <c r="R64" s="10" t="s">
        <v>34</v>
      </c>
      <c r="S64" s="10" t="s">
        <v>72</v>
      </c>
      <c r="T64" s="10"/>
      <c r="U64" s="13" t="s">
        <v>161</v>
      </c>
      <c r="V64" s="10">
        <v>500</v>
      </c>
      <c r="AA64" s="5"/>
      <c r="AB64" s="5"/>
    </row>
    <row r="65" spans="1:28" s="6" customFormat="1" ht="138.75" customHeight="1">
      <c r="A65" s="18" t="s">
        <v>157</v>
      </c>
      <c r="B65" s="11" t="s">
        <v>175</v>
      </c>
      <c r="C65" s="11" t="s">
        <v>186</v>
      </c>
      <c r="D65" s="10" t="s">
        <v>187</v>
      </c>
      <c r="E65" s="21"/>
      <c r="F65" s="21"/>
      <c r="G65" s="21"/>
      <c r="H65" s="21"/>
      <c r="I65" s="21"/>
      <c r="J65" s="21">
        <v>1</v>
      </c>
      <c r="K65" s="21"/>
      <c r="L65" s="21"/>
      <c r="M65" s="21"/>
      <c r="N65" s="21"/>
      <c r="O65" s="21"/>
      <c r="P65" s="21"/>
      <c r="Q65" s="9">
        <f t="shared" si="1"/>
        <v>1</v>
      </c>
      <c r="R65" s="10" t="s">
        <v>34</v>
      </c>
      <c r="S65" s="10" t="s">
        <v>72</v>
      </c>
      <c r="T65" s="10"/>
      <c r="U65" s="13" t="s">
        <v>161</v>
      </c>
      <c r="V65" s="10">
        <v>500</v>
      </c>
      <c r="AA65" s="5"/>
      <c r="AB65" s="5"/>
    </row>
    <row r="66" spans="1:28" s="6" customFormat="1" ht="138.75" customHeight="1">
      <c r="A66" s="18" t="s">
        <v>157</v>
      </c>
      <c r="B66" s="11" t="s">
        <v>175</v>
      </c>
      <c r="C66" s="11" t="s">
        <v>188</v>
      </c>
      <c r="D66" s="10" t="s">
        <v>189</v>
      </c>
      <c r="E66" s="8">
        <v>1</v>
      </c>
      <c r="F66" s="8"/>
      <c r="G66" s="8"/>
      <c r="H66" s="8"/>
      <c r="I66" s="8"/>
      <c r="J66" s="8"/>
      <c r="K66" s="8"/>
      <c r="L66" s="8"/>
      <c r="M66" s="8"/>
      <c r="N66" s="8"/>
      <c r="O66" s="8"/>
      <c r="P66" s="8"/>
      <c r="Q66" s="9">
        <f t="shared" si="1"/>
        <v>1</v>
      </c>
      <c r="R66" s="10" t="s">
        <v>34</v>
      </c>
      <c r="S66" s="10" t="s">
        <v>72</v>
      </c>
      <c r="T66" s="10"/>
      <c r="U66" s="13" t="s">
        <v>161</v>
      </c>
      <c r="V66" s="10">
        <v>500</v>
      </c>
      <c r="AA66" s="5"/>
      <c r="AB66" s="5"/>
    </row>
    <row r="67" spans="1:28" s="6" customFormat="1" ht="138.75" customHeight="1">
      <c r="A67" s="18" t="s">
        <v>157</v>
      </c>
      <c r="B67" s="11" t="s">
        <v>175</v>
      </c>
      <c r="C67" s="11" t="s">
        <v>190</v>
      </c>
      <c r="D67" s="10" t="s">
        <v>191</v>
      </c>
      <c r="E67" s="21">
        <v>1</v>
      </c>
      <c r="F67" s="21"/>
      <c r="G67" s="21"/>
      <c r="H67" s="21"/>
      <c r="I67" s="21"/>
      <c r="J67" s="21"/>
      <c r="K67" s="21"/>
      <c r="L67" s="21"/>
      <c r="M67" s="21"/>
      <c r="N67" s="21"/>
      <c r="O67" s="21"/>
      <c r="P67" s="21"/>
      <c r="Q67" s="9">
        <f t="shared" si="1"/>
        <v>1</v>
      </c>
      <c r="R67" s="10" t="s">
        <v>34</v>
      </c>
      <c r="S67" s="10" t="s">
        <v>72</v>
      </c>
      <c r="T67" s="10"/>
      <c r="U67" s="13" t="s">
        <v>161</v>
      </c>
      <c r="V67" s="10">
        <v>500</v>
      </c>
      <c r="AA67" s="5"/>
      <c r="AB67" s="5"/>
    </row>
    <row r="68" spans="1:28" s="6" customFormat="1" ht="138.75" customHeight="1">
      <c r="A68" s="18" t="s">
        <v>157</v>
      </c>
      <c r="B68" s="11" t="s">
        <v>175</v>
      </c>
      <c r="C68" s="11" t="s">
        <v>192</v>
      </c>
      <c r="D68" s="11" t="s">
        <v>193</v>
      </c>
      <c r="E68" s="8"/>
      <c r="F68" s="8"/>
      <c r="G68" s="8">
        <v>1</v>
      </c>
      <c r="H68" s="8"/>
      <c r="I68" s="8">
        <v>1</v>
      </c>
      <c r="J68" s="8"/>
      <c r="K68" s="8"/>
      <c r="L68" s="8"/>
      <c r="M68" s="8"/>
      <c r="N68" s="8"/>
      <c r="O68" s="8"/>
      <c r="P68" s="8"/>
      <c r="Q68" s="29">
        <f t="shared" si="1"/>
        <v>2</v>
      </c>
      <c r="R68" s="11" t="s">
        <v>34</v>
      </c>
      <c r="S68" s="11" t="s">
        <v>72</v>
      </c>
      <c r="T68" s="11"/>
      <c r="U68" s="13" t="s">
        <v>227</v>
      </c>
      <c r="V68" s="10">
        <v>600</v>
      </c>
      <c r="AA68" s="5"/>
      <c r="AB68" s="5"/>
    </row>
    <row r="69" spans="1:28" s="6" customFormat="1" ht="138.75" customHeight="1">
      <c r="A69" s="18" t="s">
        <v>194</v>
      </c>
      <c r="B69" s="11" t="s">
        <v>195</v>
      </c>
      <c r="C69" s="11" t="s">
        <v>196</v>
      </c>
      <c r="D69" s="11" t="s">
        <v>197</v>
      </c>
      <c r="E69" s="8">
        <v>1</v>
      </c>
      <c r="F69" s="8">
        <v>1</v>
      </c>
      <c r="G69" s="8">
        <v>1</v>
      </c>
      <c r="H69" s="8">
        <v>1</v>
      </c>
      <c r="I69" s="8">
        <v>1</v>
      </c>
      <c r="J69" s="8">
        <v>1</v>
      </c>
      <c r="K69" s="8">
        <v>1</v>
      </c>
      <c r="L69" s="8">
        <v>1</v>
      </c>
      <c r="M69" s="8">
        <v>1</v>
      </c>
      <c r="N69" s="8">
        <v>1</v>
      </c>
      <c r="O69" s="8">
        <v>1</v>
      </c>
      <c r="P69" s="8">
        <v>1</v>
      </c>
      <c r="Q69" s="9">
        <f t="shared" si="1"/>
        <v>12</v>
      </c>
      <c r="R69" s="10" t="s">
        <v>26</v>
      </c>
      <c r="S69" s="10"/>
      <c r="T69" s="10"/>
      <c r="U69" s="13" t="s">
        <v>161</v>
      </c>
      <c r="V69" s="10">
        <v>500</v>
      </c>
      <c r="AA69" s="5"/>
      <c r="AB69" s="5"/>
    </row>
    <row r="70" spans="1:28" s="6" customFormat="1" ht="138.75" customHeight="1">
      <c r="A70" s="18" t="s">
        <v>194</v>
      </c>
      <c r="B70" s="11" t="s">
        <v>195</v>
      </c>
      <c r="C70" s="11" t="s">
        <v>198</v>
      </c>
      <c r="D70" s="10" t="s">
        <v>199</v>
      </c>
      <c r="E70" s="8">
        <v>1</v>
      </c>
      <c r="F70" s="8">
        <v>1</v>
      </c>
      <c r="G70" s="8">
        <v>1</v>
      </c>
      <c r="H70" s="8">
        <v>1</v>
      </c>
      <c r="I70" s="8">
        <v>1</v>
      </c>
      <c r="J70" s="8">
        <v>1</v>
      </c>
      <c r="K70" s="8">
        <v>1</v>
      </c>
      <c r="L70" s="8">
        <v>1</v>
      </c>
      <c r="M70" s="8">
        <v>1</v>
      </c>
      <c r="N70" s="8">
        <v>1</v>
      </c>
      <c r="O70" s="8">
        <v>1</v>
      </c>
      <c r="P70" s="8">
        <v>1</v>
      </c>
      <c r="Q70" s="9">
        <f t="shared" si="1"/>
        <v>12</v>
      </c>
      <c r="R70" s="10" t="s">
        <v>25</v>
      </c>
      <c r="S70" s="10"/>
      <c r="T70" s="10"/>
      <c r="U70" s="22" t="s">
        <v>61</v>
      </c>
      <c r="V70" s="10">
        <v>500</v>
      </c>
      <c r="AA70" s="5"/>
      <c r="AB70" s="5"/>
    </row>
    <row r="71" spans="1:28" s="6" customFormat="1" ht="138.75" customHeight="1">
      <c r="A71" s="18" t="s">
        <v>194</v>
      </c>
      <c r="B71" s="11" t="s">
        <v>195</v>
      </c>
      <c r="C71" s="11" t="s">
        <v>200</v>
      </c>
      <c r="D71" s="11" t="s">
        <v>201</v>
      </c>
      <c r="E71" s="8">
        <v>1</v>
      </c>
      <c r="F71" s="8">
        <v>1</v>
      </c>
      <c r="G71" s="8">
        <v>1</v>
      </c>
      <c r="H71" s="8">
        <v>1</v>
      </c>
      <c r="I71" s="8">
        <v>1</v>
      </c>
      <c r="J71" s="8">
        <v>1</v>
      </c>
      <c r="K71" s="8">
        <v>1</v>
      </c>
      <c r="L71" s="8">
        <v>1</v>
      </c>
      <c r="M71" s="8">
        <v>1</v>
      </c>
      <c r="N71" s="8">
        <v>1</v>
      </c>
      <c r="O71" s="8">
        <v>1</v>
      </c>
      <c r="P71" s="8">
        <v>1</v>
      </c>
      <c r="Q71" s="9">
        <f t="shared" ref="Q71:Q79" si="2">SUM(E71:P71)</f>
        <v>12</v>
      </c>
      <c r="R71" s="10" t="s">
        <v>25</v>
      </c>
      <c r="S71" s="10"/>
      <c r="T71" s="10"/>
      <c r="U71" s="22" t="s">
        <v>61</v>
      </c>
      <c r="V71" s="10">
        <v>500</v>
      </c>
      <c r="AA71" s="5"/>
      <c r="AB71" s="5"/>
    </row>
    <row r="72" spans="1:28" s="6" customFormat="1" ht="138.75" customHeight="1">
      <c r="A72" s="18" t="s">
        <v>194</v>
      </c>
      <c r="B72" s="11" t="s">
        <v>195</v>
      </c>
      <c r="C72" s="11" t="s">
        <v>202</v>
      </c>
      <c r="D72" s="10" t="s">
        <v>203</v>
      </c>
      <c r="E72" s="8">
        <v>1</v>
      </c>
      <c r="F72" s="8">
        <v>1</v>
      </c>
      <c r="G72" s="8">
        <v>1</v>
      </c>
      <c r="H72" s="8">
        <v>1</v>
      </c>
      <c r="I72" s="8">
        <v>1</v>
      </c>
      <c r="J72" s="8">
        <v>1</v>
      </c>
      <c r="K72" s="8">
        <v>1</v>
      </c>
      <c r="L72" s="8">
        <v>1</v>
      </c>
      <c r="M72" s="8">
        <v>1</v>
      </c>
      <c r="N72" s="8">
        <v>1</v>
      </c>
      <c r="O72" s="8">
        <v>1</v>
      </c>
      <c r="P72" s="8">
        <v>1</v>
      </c>
      <c r="Q72" s="9">
        <f t="shared" si="2"/>
        <v>12</v>
      </c>
      <c r="R72" s="10" t="s">
        <v>25</v>
      </c>
      <c r="S72" s="10"/>
      <c r="T72" s="10"/>
      <c r="U72" s="13" t="s">
        <v>96</v>
      </c>
      <c r="V72" s="10">
        <v>500</v>
      </c>
      <c r="AA72" s="5"/>
      <c r="AB72" s="5"/>
    </row>
    <row r="73" spans="1:28" s="6" customFormat="1" ht="102.75" customHeight="1">
      <c r="A73" s="18" t="s">
        <v>204</v>
      </c>
      <c r="B73" s="11" t="s">
        <v>205</v>
      </c>
      <c r="C73" s="11" t="s">
        <v>206</v>
      </c>
      <c r="D73" s="11" t="s">
        <v>207</v>
      </c>
      <c r="E73" s="8"/>
      <c r="F73" s="8"/>
      <c r="G73" s="8">
        <v>1</v>
      </c>
      <c r="H73" s="8">
        <v>1</v>
      </c>
      <c r="I73" s="8">
        <v>1</v>
      </c>
      <c r="J73" s="8">
        <v>1</v>
      </c>
      <c r="K73" s="8">
        <v>1</v>
      </c>
      <c r="L73" s="8">
        <v>1</v>
      </c>
      <c r="M73" s="8">
        <v>1</v>
      </c>
      <c r="N73" s="8">
        <v>1</v>
      </c>
      <c r="O73" s="8">
        <v>1</v>
      </c>
      <c r="P73" s="8"/>
      <c r="Q73" s="9">
        <f t="shared" si="2"/>
        <v>9</v>
      </c>
      <c r="R73" s="10" t="s">
        <v>34</v>
      </c>
      <c r="S73" s="10"/>
      <c r="T73" s="10"/>
      <c r="U73" s="13" t="s">
        <v>208</v>
      </c>
      <c r="V73" s="10">
        <v>500</v>
      </c>
      <c r="AA73" s="5"/>
      <c r="AB73" s="5"/>
    </row>
    <row r="74" spans="1:28" s="6" customFormat="1" ht="102.75" customHeight="1">
      <c r="A74" s="18" t="s">
        <v>204</v>
      </c>
      <c r="B74" s="11" t="s">
        <v>205</v>
      </c>
      <c r="C74" s="11" t="s">
        <v>209</v>
      </c>
      <c r="D74" s="10" t="s">
        <v>210</v>
      </c>
      <c r="E74" s="21"/>
      <c r="F74" s="21"/>
      <c r="G74" s="21">
        <v>1</v>
      </c>
      <c r="H74" s="21"/>
      <c r="I74" s="21"/>
      <c r="J74" s="21">
        <v>1</v>
      </c>
      <c r="K74" s="21"/>
      <c r="L74" s="21"/>
      <c r="M74" s="21">
        <v>1</v>
      </c>
      <c r="N74" s="21"/>
      <c r="O74" s="21"/>
      <c r="P74" s="21">
        <v>1</v>
      </c>
      <c r="Q74" s="9">
        <f t="shared" si="2"/>
        <v>4</v>
      </c>
      <c r="R74" s="10" t="s">
        <v>26</v>
      </c>
      <c r="S74" s="10"/>
      <c r="T74" s="10"/>
      <c r="U74" s="13" t="s">
        <v>208</v>
      </c>
      <c r="V74" s="10">
        <v>300</v>
      </c>
      <c r="AA74" s="5"/>
      <c r="AB74" s="5"/>
    </row>
    <row r="75" spans="1:28" s="6" customFormat="1" ht="102.75" customHeight="1">
      <c r="A75" s="18" t="s">
        <v>204</v>
      </c>
      <c r="B75" s="11" t="s">
        <v>205</v>
      </c>
      <c r="C75" s="11" t="s">
        <v>211</v>
      </c>
      <c r="D75" s="11" t="s">
        <v>212</v>
      </c>
      <c r="E75" s="8"/>
      <c r="F75" s="8"/>
      <c r="G75" s="8"/>
      <c r="H75" s="8"/>
      <c r="I75" s="8"/>
      <c r="J75" s="8"/>
      <c r="K75" s="8"/>
      <c r="L75" s="8"/>
      <c r="M75" s="8">
        <v>1</v>
      </c>
      <c r="N75" s="8"/>
      <c r="O75" s="8"/>
      <c r="P75" s="8"/>
      <c r="Q75" s="9">
        <f t="shared" si="2"/>
        <v>1</v>
      </c>
      <c r="R75" s="10" t="s">
        <v>26</v>
      </c>
      <c r="S75" s="10"/>
      <c r="T75" s="10"/>
      <c r="U75" s="13" t="s">
        <v>208</v>
      </c>
      <c r="V75" s="10">
        <v>300</v>
      </c>
      <c r="AA75" s="5"/>
      <c r="AB75" s="5"/>
    </row>
    <row r="76" spans="1:28" s="6" customFormat="1" ht="102.75" customHeight="1">
      <c r="A76" s="18" t="s">
        <v>204</v>
      </c>
      <c r="B76" s="11" t="s">
        <v>205</v>
      </c>
      <c r="C76" s="11" t="s">
        <v>213</v>
      </c>
      <c r="D76" s="10" t="s">
        <v>214</v>
      </c>
      <c r="E76" s="21"/>
      <c r="F76" s="21"/>
      <c r="G76" s="21"/>
      <c r="H76" s="21"/>
      <c r="I76" s="21"/>
      <c r="J76" s="21"/>
      <c r="K76" s="21"/>
      <c r="L76" s="21"/>
      <c r="M76" s="21"/>
      <c r="N76" s="21">
        <v>1</v>
      </c>
      <c r="O76" s="21"/>
      <c r="P76" s="21"/>
      <c r="Q76" s="9">
        <f t="shared" si="2"/>
        <v>1</v>
      </c>
      <c r="R76" s="10" t="s">
        <v>38</v>
      </c>
      <c r="S76" s="10"/>
      <c r="T76" s="10"/>
      <c r="U76" s="13" t="s">
        <v>208</v>
      </c>
      <c r="V76" s="10">
        <v>500</v>
      </c>
      <c r="AA76" s="5"/>
      <c r="AB76" s="5"/>
    </row>
    <row r="77" spans="1:28" s="6" customFormat="1" ht="102.75" customHeight="1">
      <c r="A77" s="18" t="s">
        <v>204</v>
      </c>
      <c r="B77" s="11" t="s">
        <v>205</v>
      </c>
      <c r="C77" s="11" t="s">
        <v>215</v>
      </c>
      <c r="D77" s="10" t="s">
        <v>216</v>
      </c>
      <c r="E77" s="21"/>
      <c r="F77" s="21"/>
      <c r="G77" s="21">
        <v>1</v>
      </c>
      <c r="H77" s="21"/>
      <c r="I77" s="21"/>
      <c r="J77" s="21">
        <v>1</v>
      </c>
      <c r="K77" s="21"/>
      <c r="L77" s="21"/>
      <c r="M77" s="21">
        <v>1</v>
      </c>
      <c r="N77" s="21"/>
      <c r="O77" s="21"/>
      <c r="P77" s="21">
        <v>1</v>
      </c>
      <c r="Q77" s="9">
        <f t="shared" si="2"/>
        <v>4</v>
      </c>
      <c r="R77" s="10" t="s">
        <v>26</v>
      </c>
      <c r="S77" s="10"/>
      <c r="T77" s="10"/>
      <c r="U77" s="13" t="s">
        <v>208</v>
      </c>
      <c r="V77" s="10">
        <v>400</v>
      </c>
      <c r="AA77" s="5"/>
      <c r="AB77" s="5"/>
    </row>
    <row r="78" spans="1:28" s="6" customFormat="1" ht="102.75" customHeight="1">
      <c r="A78" s="30" t="s">
        <v>217</v>
      </c>
      <c r="B78" s="11" t="s">
        <v>205</v>
      </c>
      <c r="C78" s="31" t="s">
        <v>218</v>
      </c>
      <c r="D78" s="31" t="s">
        <v>219</v>
      </c>
      <c r="E78" s="32"/>
      <c r="F78" s="32"/>
      <c r="G78" s="32">
        <v>1</v>
      </c>
      <c r="H78" s="32"/>
      <c r="I78" s="32"/>
      <c r="J78" s="32">
        <v>1</v>
      </c>
      <c r="K78" s="32"/>
      <c r="L78" s="32"/>
      <c r="M78" s="32">
        <v>1</v>
      </c>
      <c r="N78" s="32"/>
      <c r="O78" s="21"/>
      <c r="P78" s="33">
        <v>1</v>
      </c>
      <c r="Q78" s="9">
        <f t="shared" si="2"/>
        <v>4</v>
      </c>
      <c r="R78" s="31" t="s">
        <v>25</v>
      </c>
      <c r="S78" s="31" t="s">
        <v>34</v>
      </c>
      <c r="T78" s="31" t="s">
        <v>220</v>
      </c>
      <c r="U78" s="17" t="s">
        <v>222</v>
      </c>
      <c r="V78" s="27">
        <v>200</v>
      </c>
      <c r="AA78" s="5"/>
      <c r="AB78" s="5"/>
    </row>
    <row r="79" spans="1:28" s="6" customFormat="1" ht="50.25" customHeight="1">
      <c r="A79" s="10"/>
      <c r="B79" s="11"/>
      <c r="C79" s="11"/>
      <c r="D79" s="11"/>
      <c r="E79" s="8">
        <f>SUM(Tabla1[Ene])</f>
        <v>22</v>
      </c>
      <c r="F79" s="8">
        <f>SUM(Tabla1[Feb])</f>
        <v>19</v>
      </c>
      <c r="G79" s="8">
        <f>SUM(Tabla1[Mar])</f>
        <v>41</v>
      </c>
      <c r="H79" s="8">
        <f>SUM(Tabla1[Abr])</f>
        <v>23</v>
      </c>
      <c r="I79" s="8">
        <f>SUM(Tabla1[May])</f>
        <v>23</v>
      </c>
      <c r="J79" s="8">
        <f>SUM(Tabla1[Jun])</f>
        <v>41</v>
      </c>
      <c r="K79" s="8">
        <f>SUM(Tabla1[Jul])</f>
        <v>24</v>
      </c>
      <c r="L79" s="8">
        <f>SUM(Tabla1[Ago])</f>
        <v>24</v>
      </c>
      <c r="M79" s="8">
        <f>SUM(Tabla1[Sep])</f>
        <v>40</v>
      </c>
      <c r="N79" s="8">
        <f>SUM(Tabla1[Oct])</f>
        <v>23</v>
      </c>
      <c r="O79" s="8">
        <f>SUM(Tabla1[Nov])</f>
        <v>25</v>
      </c>
      <c r="P79" s="8">
        <f>SUM(Tabla1[Dic])</f>
        <v>43</v>
      </c>
      <c r="Q79" s="9">
        <f t="shared" si="2"/>
        <v>348</v>
      </c>
      <c r="R79" s="10"/>
      <c r="S79" s="10"/>
      <c r="T79" s="10"/>
      <c r="U79" s="28"/>
      <c r="V79" s="28"/>
      <c r="AA79" s="5"/>
      <c r="AB79" s="5"/>
    </row>
    <row r="80" spans="1:28" s="3" customFormat="1">
      <c r="M80" s="12"/>
      <c r="N80" s="12"/>
      <c r="AA80" s="4"/>
      <c r="AB80" s="5"/>
    </row>
    <row r="81" spans="1:28" s="3" customFormat="1">
      <c r="A81" s="3" t="s">
        <v>237</v>
      </c>
      <c r="M81" s="12"/>
      <c r="N81" s="12"/>
      <c r="AA81" s="4"/>
      <c r="AB81" s="5"/>
    </row>
    <row r="82" spans="1:28" s="3" customFormat="1">
      <c r="A82" s="3" t="s">
        <v>240</v>
      </c>
      <c r="M82" s="12"/>
      <c r="N82" s="12"/>
      <c r="AA82" s="4"/>
      <c r="AB82" s="5"/>
    </row>
    <row r="83" spans="1:28" s="3" customFormat="1">
      <c r="A83" s="3" t="s">
        <v>233</v>
      </c>
      <c r="M83" s="12"/>
      <c r="N83" s="12"/>
      <c r="AA83" s="4"/>
      <c r="AB83" s="5"/>
    </row>
    <row r="84" spans="1:28" s="2" customFormat="1">
      <c r="A84" s="2" t="s">
        <v>239</v>
      </c>
      <c r="K84" s="1"/>
      <c r="L84" s="1"/>
    </row>
    <row r="85" spans="1:28" s="2" customFormat="1">
      <c r="A85" s="2" t="s">
        <v>238</v>
      </c>
      <c r="K85" s="1"/>
    </row>
    <row r="86" spans="1:28" s="2" customFormat="1">
      <c r="K86" s="1"/>
    </row>
    <row r="87" spans="1:28" s="2" customFormat="1">
      <c r="K87" s="1"/>
    </row>
    <row r="88" spans="1:28" s="2" customFormat="1">
      <c r="K88" s="1"/>
    </row>
    <row r="89" spans="1:28" s="2" customFormat="1">
      <c r="K89" s="1"/>
    </row>
    <row r="90" spans="1:28" s="2" customFormat="1">
      <c r="K90" s="1"/>
    </row>
    <row r="91" spans="1:28" s="2" customFormat="1" ht="15.75">
      <c r="C91" s="35"/>
      <c r="D91" s="35"/>
      <c r="E91" s="35"/>
      <c r="F91" s="35"/>
      <c r="G91" s="35"/>
      <c r="H91" s="35"/>
      <c r="I91" s="35"/>
      <c r="J91" s="35"/>
      <c r="K91" s="36"/>
      <c r="L91" s="35"/>
      <c r="M91" s="35"/>
    </row>
    <row r="92" spans="1:28" s="2" customFormat="1" ht="15.75">
      <c r="C92" s="35"/>
      <c r="G92" s="34"/>
      <c r="H92" s="34"/>
      <c r="I92" s="34"/>
      <c r="J92" s="34"/>
      <c r="K92" s="34"/>
      <c r="L92" s="34"/>
      <c r="M92" s="48"/>
      <c r="N92" s="48"/>
      <c r="O92" s="48"/>
      <c r="P92" s="48"/>
      <c r="Q92" s="48"/>
    </row>
    <row r="93" spans="1:28" s="2" customFormat="1" ht="15.75">
      <c r="C93" s="35"/>
      <c r="D93" s="39" t="s">
        <v>228</v>
      </c>
      <c r="E93" s="39"/>
      <c r="F93" s="39"/>
      <c r="G93" s="39"/>
      <c r="H93" s="39"/>
      <c r="I93" s="39"/>
      <c r="J93" s="39"/>
      <c r="K93" s="39"/>
      <c r="L93" s="39"/>
      <c r="M93" s="35"/>
    </row>
    <row r="94" spans="1:28" s="2" customFormat="1" ht="15.75">
      <c r="C94" s="35"/>
      <c r="D94" s="38" t="s">
        <v>230</v>
      </c>
      <c r="E94" s="38"/>
      <c r="F94" s="38"/>
      <c r="G94" s="38"/>
      <c r="H94" s="38"/>
      <c r="I94" s="38"/>
      <c r="J94" s="38"/>
      <c r="K94" s="38"/>
      <c r="L94" s="38"/>
      <c r="M94" s="35"/>
    </row>
    <row r="95" spans="1:28" s="2" customFormat="1" ht="15.75">
      <c r="C95" s="35"/>
      <c r="D95" s="38" t="s">
        <v>229</v>
      </c>
      <c r="E95" s="38"/>
      <c r="F95" s="38"/>
      <c r="G95" s="38"/>
      <c r="H95" s="38"/>
      <c r="I95" s="38"/>
      <c r="J95" s="38"/>
      <c r="K95" s="38"/>
      <c r="L95" s="38"/>
      <c r="M95" s="35"/>
    </row>
    <row r="96" spans="1:28" s="2" customFormat="1" ht="15.75">
      <c r="C96" s="35"/>
      <c r="D96" s="35"/>
      <c r="E96" s="35"/>
      <c r="F96" s="35"/>
      <c r="G96" s="35"/>
      <c r="H96" s="36"/>
      <c r="I96" s="36"/>
      <c r="J96" s="35"/>
      <c r="K96" s="36"/>
      <c r="L96" s="37"/>
      <c r="M96" s="35"/>
    </row>
    <row r="97" spans="3:13" s="2" customFormat="1" ht="15.75">
      <c r="C97" s="35"/>
      <c r="D97" s="35"/>
      <c r="E97" s="35"/>
      <c r="F97" s="35"/>
      <c r="G97" s="35"/>
      <c r="H97" s="36"/>
      <c r="I97" s="36"/>
      <c r="J97" s="35"/>
      <c r="K97" s="36"/>
      <c r="L97" s="36"/>
      <c r="M97" s="35"/>
    </row>
    <row r="98" spans="3:13" s="2" customFormat="1">
      <c r="K98" s="1"/>
      <c r="L98" s="1"/>
    </row>
    <row r="99" spans="3:13" s="2" customFormat="1">
      <c r="K99" s="1"/>
      <c r="L99" s="1"/>
    </row>
    <row r="100" spans="3:13" s="2" customFormat="1">
      <c r="K100" s="1"/>
      <c r="L100" s="1"/>
    </row>
    <row r="101" spans="3:13" s="2" customFormat="1">
      <c r="K101" s="1"/>
      <c r="L101" s="1"/>
    </row>
    <row r="102" spans="3:13" s="2" customFormat="1"/>
    <row r="103" spans="3:13" s="2" customFormat="1"/>
    <row r="104" spans="3:13" s="2" customFormat="1"/>
    <row r="105" spans="3:13" s="2" customFormat="1"/>
    <row r="106" spans="3:13" s="2" customFormat="1"/>
    <row r="107" spans="3:13" s="2" customFormat="1">
      <c r="K107" s="1"/>
      <c r="L107" s="1"/>
    </row>
    <row r="108" spans="3:13" s="2" customFormat="1">
      <c r="K108" s="1"/>
      <c r="L108" s="1"/>
    </row>
    <row r="109" spans="3:13" s="2" customFormat="1">
      <c r="K109" s="1"/>
      <c r="L109" s="1"/>
    </row>
    <row r="110" spans="3:13" s="2" customFormat="1">
      <c r="K110" s="1"/>
      <c r="L110" s="1"/>
    </row>
    <row r="111" spans="3:13" s="2" customFormat="1">
      <c r="K111" s="1"/>
      <c r="L111" s="1"/>
    </row>
    <row r="112" spans="3:13" s="2" customFormat="1">
      <c r="K112" s="1"/>
      <c r="L112" s="1"/>
    </row>
    <row r="113" spans="11:12" s="2" customFormat="1">
      <c r="K113" s="1"/>
      <c r="L113" s="1"/>
    </row>
    <row r="114" spans="11:12" s="2" customFormat="1">
      <c r="K114" s="1"/>
      <c r="L114" s="1"/>
    </row>
    <row r="115" spans="11:12" s="2" customFormat="1">
      <c r="K115" s="1"/>
      <c r="L115" s="1"/>
    </row>
    <row r="116" spans="11:12" s="2" customFormat="1">
      <c r="K116" s="1"/>
      <c r="L116" s="1"/>
    </row>
    <row r="117" spans="11:12" s="2" customFormat="1">
      <c r="K117" s="1"/>
      <c r="L117" s="1"/>
    </row>
    <row r="118" spans="11:12" s="2" customFormat="1">
      <c r="K118" s="1"/>
      <c r="L118" s="1"/>
    </row>
    <row r="119" spans="11:12" s="2" customFormat="1">
      <c r="K119" s="1"/>
      <c r="L119" s="1"/>
    </row>
    <row r="120" spans="11:12" s="2" customFormat="1">
      <c r="K120" s="1"/>
      <c r="L120" s="1"/>
    </row>
    <row r="121" spans="11:12" s="2" customFormat="1">
      <c r="K121" s="1"/>
      <c r="L121" s="1"/>
    </row>
    <row r="122" spans="11:12" s="2" customFormat="1">
      <c r="K122" s="1"/>
      <c r="L122" s="1"/>
    </row>
    <row r="123" spans="11:12" s="2" customFormat="1">
      <c r="K123" s="1"/>
      <c r="L123" s="1"/>
    </row>
    <row r="124" spans="11:12" s="2" customFormat="1">
      <c r="K124" s="1"/>
      <c r="L124" s="1"/>
    </row>
    <row r="125" spans="11:12" s="2" customFormat="1">
      <c r="K125" s="1"/>
      <c r="L125" s="1"/>
    </row>
    <row r="126" spans="11:12" s="2" customFormat="1">
      <c r="K126" s="1"/>
      <c r="L126" s="1"/>
    </row>
    <row r="127" spans="11:12" s="2" customFormat="1">
      <c r="K127" s="1"/>
      <c r="L127" s="1"/>
    </row>
    <row r="128" spans="11:12" s="2" customFormat="1">
      <c r="K128" s="1"/>
      <c r="L128" s="1"/>
    </row>
    <row r="129" spans="11:12" s="2" customFormat="1">
      <c r="K129" s="1"/>
      <c r="L129" s="1"/>
    </row>
    <row r="130" spans="11:12" s="2" customFormat="1">
      <c r="K130" s="1"/>
      <c r="L130" s="1"/>
    </row>
    <row r="131" spans="11:12" s="2" customFormat="1">
      <c r="K131" s="1"/>
      <c r="L131" s="1"/>
    </row>
    <row r="132" spans="11:12" s="2" customFormat="1">
      <c r="K132" s="1"/>
      <c r="L132" s="1"/>
    </row>
    <row r="133" spans="11:12" s="2" customFormat="1">
      <c r="K133" s="1"/>
      <c r="L133" s="1"/>
    </row>
    <row r="134" spans="11:12" s="2" customFormat="1">
      <c r="K134" s="1"/>
      <c r="L134" s="1"/>
    </row>
    <row r="135" spans="11:12" s="2" customFormat="1">
      <c r="K135" s="1"/>
      <c r="L135" s="1"/>
    </row>
    <row r="136" spans="11:12" s="2" customFormat="1">
      <c r="K136" s="1"/>
      <c r="L136" s="1"/>
    </row>
    <row r="137" spans="11:12" s="2" customFormat="1">
      <c r="K137" s="1"/>
      <c r="L137" s="1"/>
    </row>
    <row r="138" spans="11:12" s="2" customFormat="1">
      <c r="K138" s="1"/>
      <c r="L138" s="1"/>
    </row>
    <row r="139" spans="11:12" s="2" customFormat="1">
      <c r="K139" s="1"/>
      <c r="L139" s="1"/>
    </row>
    <row r="140" spans="11:12" s="2" customFormat="1">
      <c r="K140" s="1"/>
      <c r="L140" s="1"/>
    </row>
    <row r="141" spans="11:12" s="2" customFormat="1">
      <c r="K141" s="1"/>
      <c r="L141" s="1"/>
    </row>
    <row r="142" spans="11:12" s="2" customFormat="1">
      <c r="K142" s="1"/>
      <c r="L142" s="1"/>
    </row>
    <row r="143" spans="11:12" s="2" customFormat="1">
      <c r="K143" s="1"/>
      <c r="L143" s="1"/>
    </row>
    <row r="144" spans="11:12" s="2" customFormat="1">
      <c r="K144" s="1"/>
      <c r="L144" s="1"/>
    </row>
    <row r="145" spans="11:12" s="2" customFormat="1">
      <c r="K145" s="1"/>
      <c r="L145" s="1"/>
    </row>
    <row r="146" spans="11:12" s="2" customFormat="1">
      <c r="K146" s="1"/>
      <c r="L146" s="1"/>
    </row>
    <row r="147" spans="11:12" s="2" customFormat="1">
      <c r="K147" s="1"/>
      <c r="L147" s="1"/>
    </row>
    <row r="148" spans="11:12" s="2" customFormat="1">
      <c r="K148" s="1"/>
      <c r="L148" s="1"/>
    </row>
    <row r="149" spans="11:12" s="2" customFormat="1">
      <c r="K149" s="1"/>
      <c r="L149" s="1"/>
    </row>
    <row r="150" spans="11:12" s="2" customFormat="1">
      <c r="K150" s="1"/>
      <c r="L150" s="1"/>
    </row>
    <row r="151" spans="11:12" s="2" customFormat="1">
      <c r="K151" s="1"/>
      <c r="L151" s="1"/>
    </row>
    <row r="152" spans="11:12" s="2" customFormat="1">
      <c r="K152" s="1"/>
      <c r="L152" s="1"/>
    </row>
    <row r="153" spans="11:12" s="2" customFormat="1">
      <c r="K153" s="1"/>
      <c r="L153" s="1"/>
    </row>
    <row r="154" spans="11:12" s="2" customFormat="1">
      <c r="K154" s="1"/>
      <c r="L154" s="1"/>
    </row>
    <row r="155" spans="11:12" s="2" customFormat="1">
      <c r="K155" s="1"/>
      <c r="L155" s="1"/>
    </row>
    <row r="156" spans="11:12" s="2" customFormat="1">
      <c r="K156" s="1"/>
      <c r="L156" s="1"/>
    </row>
    <row r="157" spans="11:12" s="2" customFormat="1">
      <c r="K157" s="1"/>
      <c r="L157" s="1"/>
    </row>
    <row r="158" spans="11:12" s="2" customFormat="1">
      <c r="K158" s="1"/>
      <c r="L158" s="1"/>
    </row>
    <row r="159" spans="11:12" s="2" customFormat="1">
      <c r="K159" s="1"/>
      <c r="L159" s="1"/>
    </row>
    <row r="160" spans="11:12" s="2" customFormat="1">
      <c r="K160" s="1"/>
      <c r="L160" s="1"/>
    </row>
    <row r="161" spans="11:12" s="2" customFormat="1">
      <c r="K161" s="1"/>
      <c r="L161" s="1"/>
    </row>
    <row r="162" spans="11:12" s="2" customFormat="1">
      <c r="K162" s="1"/>
      <c r="L162" s="1"/>
    </row>
    <row r="163" spans="11:12" s="2" customFormat="1">
      <c r="K163" s="1"/>
      <c r="L163" s="1"/>
    </row>
    <row r="164" spans="11:12" s="2" customFormat="1">
      <c r="K164" s="1"/>
      <c r="L164" s="1"/>
    </row>
    <row r="165" spans="11:12" s="2" customFormat="1">
      <c r="K165" s="1"/>
      <c r="L165" s="1"/>
    </row>
    <row r="166" spans="11:12" s="2" customFormat="1">
      <c r="K166" s="1"/>
      <c r="L166" s="1"/>
    </row>
    <row r="167" spans="11:12" s="2" customFormat="1">
      <c r="K167" s="1"/>
      <c r="L167" s="1"/>
    </row>
    <row r="168" spans="11:12" s="2" customFormat="1">
      <c r="K168" s="1"/>
      <c r="L168" s="1"/>
    </row>
    <row r="169" spans="11:12" s="2" customFormat="1">
      <c r="K169" s="1"/>
      <c r="L169" s="1"/>
    </row>
    <row r="170" spans="11:12" s="2" customFormat="1">
      <c r="K170" s="1"/>
      <c r="L170" s="1"/>
    </row>
    <row r="171" spans="11:12" s="2" customFormat="1">
      <c r="K171" s="1"/>
      <c r="L171" s="1"/>
    </row>
    <row r="172" spans="11:12" s="2" customFormat="1">
      <c r="K172" s="1"/>
      <c r="L172" s="1"/>
    </row>
    <row r="173" spans="11:12" s="2" customFormat="1">
      <c r="K173" s="1"/>
      <c r="L173" s="1"/>
    </row>
    <row r="174" spans="11:12" s="2" customFormat="1">
      <c r="K174" s="1"/>
      <c r="L174" s="1"/>
    </row>
    <row r="175" spans="11:12" s="2" customFormat="1">
      <c r="K175" s="1"/>
      <c r="L175" s="1"/>
    </row>
    <row r="176" spans="11:12" s="2" customFormat="1">
      <c r="K176" s="1"/>
      <c r="L176" s="1"/>
    </row>
    <row r="177" spans="11:12" s="2" customFormat="1">
      <c r="K177" s="1"/>
      <c r="L177" s="1"/>
    </row>
    <row r="178" spans="11:12" s="2" customFormat="1">
      <c r="K178" s="1"/>
      <c r="L178" s="1"/>
    </row>
    <row r="179" spans="11:12" s="2" customFormat="1">
      <c r="K179" s="1"/>
      <c r="L179" s="1"/>
    </row>
    <row r="180" spans="11:12" s="2" customFormat="1">
      <c r="K180" s="1"/>
      <c r="L180" s="1"/>
    </row>
    <row r="181" spans="11:12" s="2" customFormat="1">
      <c r="K181" s="1"/>
      <c r="L181" s="1"/>
    </row>
    <row r="182" spans="11:12" s="2" customFormat="1">
      <c r="K182" s="1"/>
      <c r="L182" s="1"/>
    </row>
    <row r="183" spans="11:12" s="2" customFormat="1">
      <c r="K183" s="1"/>
      <c r="L183" s="1"/>
    </row>
    <row r="184" spans="11:12" s="2" customFormat="1">
      <c r="K184" s="1"/>
      <c r="L184" s="1"/>
    </row>
    <row r="185" spans="11:12" s="2" customFormat="1">
      <c r="K185" s="1"/>
      <c r="L185" s="1"/>
    </row>
    <row r="186" spans="11:12" s="2" customFormat="1">
      <c r="K186" s="1"/>
      <c r="L186" s="1"/>
    </row>
    <row r="187" spans="11:12" s="2" customFormat="1">
      <c r="K187" s="1"/>
      <c r="L187" s="1"/>
    </row>
    <row r="188" spans="11:12" s="2" customFormat="1">
      <c r="K188" s="1"/>
      <c r="L188" s="1"/>
    </row>
    <row r="189" spans="11:12" s="2" customFormat="1">
      <c r="K189" s="1"/>
      <c r="L189" s="1"/>
    </row>
    <row r="190" spans="11:12" s="2" customFormat="1">
      <c r="K190" s="1"/>
      <c r="L190" s="1"/>
    </row>
    <row r="191" spans="11:12" s="2" customFormat="1">
      <c r="K191" s="1"/>
      <c r="L191" s="1"/>
    </row>
    <row r="192" spans="11:12" s="2" customFormat="1">
      <c r="K192" s="1"/>
      <c r="L192" s="1"/>
    </row>
    <row r="193" spans="11:12" s="2" customFormat="1">
      <c r="K193" s="1"/>
      <c r="L193" s="1"/>
    </row>
    <row r="194" spans="11:12" s="2" customFormat="1">
      <c r="K194" s="1"/>
      <c r="L194" s="1"/>
    </row>
    <row r="195" spans="11:12" s="2" customFormat="1">
      <c r="K195" s="1"/>
      <c r="L195" s="1"/>
    </row>
    <row r="196" spans="11:12" s="2" customFormat="1">
      <c r="K196" s="1"/>
      <c r="L196" s="1"/>
    </row>
    <row r="197" spans="11:12" s="2" customFormat="1">
      <c r="K197" s="1"/>
      <c r="L197" s="1"/>
    </row>
    <row r="198" spans="11:12" s="2" customFormat="1">
      <c r="K198" s="1"/>
      <c r="L198" s="1"/>
    </row>
    <row r="199" spans="11:12" s="2" customFormat="1">
      <c r="K199" s="1"/>
      <c r="L199" s="1"/>
    </row>
    <row r="200" spans="11:12" s="2" customFormat="1">
      <c r="K200" s="1"/>
      <c r="L200" s="1"/>
    </row>
    <row r="201" spans="11:12" s="2" customFormat="1">
      <c r="K201" s="1"/>
      <c r="L201" s="1"/>
    </row>
    <row r="202" spans="11:12" s="2" customFormat="1">
      <c r="K202" s="1"/>
      <c r="L202" s="1"/>
    </row>
    <row r="203" spans="11:12" s="2" customFormat="1">
      <c r="K203" s="1"/>
      <c r="L203" s="1"/>
    </row>
    <row r="204" spans="11:12" s="2" customFormat="1">
      <c r="K204" s="1"/>
      <c r="L204" s="1"/>
    </row>
    <row r="205" spans="11:12" s="2" customFormat="1">
      <c r="K205" s="1"/>
      <c r="L205" s="1"/>
    </row>
    <row r="206" spans="11:12" s="2" customFormat="1">
      <c r="K206" s="1"/>
      <c r="L206" s="1"/>
    </row>
    <row r="207" spans="11:12" s="2" customFormat="1">
      <c r="K207" s="1"/>
      <c r="L207" s="1"/>
    </row>
    <row r="208" spans="11:12" s="2" customFormat="1">
      <c r="K208" s="1"/>
      <c r="L208" s="1"/>
    </row>
    <row r="209" spans="11:12" s="2" customFormat="1">
      <c r="K209" s="1"/>
      <c r="L209" s="1"/>
    </row>
    <row r="210" spans="11:12" s="2" customFormat="1">
      <c r="K210" s="1"/>
      <c r="L210" s="1"/>
    </row>
    <row r="211" spans="11:12" s="2" customFormat="1">
      <c r="K211" s="1"/>
      <c r="L211" s="1"/>
    </row>
    <row r="212" spans="11:12" s="2" customFormat="1">
      <c r="K212" s="1"/>
      <c r="L212" s="1"/>
    </row>
    <row r="213" spans="11:12" s="2" customFormat="1">
      <c r="K213" s="1"/>
      <c r="L213" s="1"/>
    </row>
    <row r="214" spans="11:12" s="2" customFormat="1">
      <c r="K214" s="1"/>
      <c r="L214" s="1"/>
    </row>
    <row r="215" spans="11:12" s="2" customFormat="1">
      <c r="K215" s="1"/>
      <c r="L215" s="1"/>
    </row>
    <row r="216" spans="11:12" s="2" customFormat="1">
      <c r="K216" s="1"/>
      <c r="L216" s="1"/>
    </row>
    <row r="217" spans="11:12" s="2" customFormat="1">
      <c r="K217" s="1"/>
      <c r="L217" s="1"/>
    </row>
    <row r="218" spans="11:12" s="2" customFormat="1">
      <c r="K218" s="1"/>
      <c r="L218" s="1"/>
    </row>
    <row r="219" spans="11:12" s="2" customFormat="1">
      <c r="K219" s="1"/>
      <c r="L219" s="1"/>
    </row>
    <row r="220" spans="11:12" s="2" customFormat="1">
      <c r="K220" s="1"/>
      <c r="L220" s="1"/>
    </row>
    <row r="221" spans="11:12" s="2" customFormat="1">
      <c r="K221" s="1"/>
      <c r="L221" s="1"/>
    </row>
    <row r="222" spans="11:12" s="2" customFormat="1">
      <c r="K222" s="1"/>
      <c r="L222" s="1"/>
    </row>
    <row r="223" spans="11:12" s="2" customFormat="1">
      <c r="K223" s="1"/>
      <c r="L223" s="1"/>
    </row>
    <row r="224" spans="11:12" s="2" customFormat="1">
      <c r="K224" s="1"/>
      <c r="L224" s="1"/>
    </row>
    <row r="225" spans="11:12" s="2" customFormat="1">
      <c r="K225" s="1"/>
      <c r="L225" s="1"/>
    </row>
    <row r="226" spans="11:12" s="2" customFormat="1">
      <c r="K226" s="1"/>
      <c r="L226" s="1"/>
    </row>
    <row r="227" spans="11:12" s="2" customFormat="1">
      <c r="K227" s="1"/>
      <c r="L227" s="1"/>
    </row>
    <row r="228" spans="11:12" s="2" customFormat="1">
      <c r="K228" s="1"/>
      <c r="L228" s="1"/>
    </row>
    <row r="229" spans="11:12" s="2" customFormat="1">
      <c r="K229" s="1"/>
      <c r="L229" s="1"/>
    </row>
    <row r="230" spans="11:12" s="2" customFormat="1">
      <c r="K230" s="1"/>
      <c r="L230" s="1"/>
    </row>
    <row r="231" spans="11:12" s="2" customFormat="1">
      <c r="K231" s="1"/>
      <c r="L231" s="1"/>
    </row>
    <row r="232" spans="11:12" s="2" customFormat="1">
      <c r="K232" s="1"/>
      <c r="L232" s="1"/>
    </row>
    <row r="233" spans="11:12" s="2" customFormat="1">
      <c r="K233" s="1"/>
      <c r="L233" s="1"/>
    </row>
    <row r="234" spans="11:12" s="2" customFormat="1">
      <c r="K234" s="1"/>
      <c r="L234" s="1"/>
    </row>
    <row r="235" spans="11:12" s="2" customFormat="1">
      <c r="K235" s="1"/>
      <c r="L235" s="1"/>
    </row>
    <row r="236" spans="11:12" s="2" customFormat="1">
      <c r="K236" s="1"/>
      <c r="L236" s="1"/>
    </row>
    <row r="237" spans="11:12" s="2" customFormat="1">
      <c r="K237" s="1"/>
      <c r="L237" s="1"/>
    </row>
    <row r="238" spans="11:12" s="2" customFormat="1">
      <c r="K238" s="1"/>
      <c r="L238" s="1"/>
    </row>
    <row r="239" spans="11:12" s="2" customFormat="1">
      <c r="K239" s="1"/>
      <c r="L239" s="1"/>
    </row>
    <row r="240" spans="11:12" s="2" customFormat="1">
      <c r="K240" s="1"/>
      <c r="L240" s="1"/>
    </row>
    <row r="241" spans="11:12" s="2" customFormat="1">
      <c r="K241" s="1"/>
      <c r="L241" s="1"/>
    </row>
    <row r="242" spans="11:12" s="2" customFormat="1">
      <c r="K242" s="1"/>
      <c r="L242" s="1"/>
    </row>
    <row r="243" spans="11:12" s="2" customFormat="1">
      <c r="K243" s="1"/>
      <c r="L243" s="1"/>
    </row>
    <row r="244" spans="11:12" s="2" customFormat="1">
      <c r="K244" s="1"/>
      <c r="L244" s="1"/>
    </row>
    <row r="245" spans="11:12" s="2" customFormat="1">
      <c r="K245" s="1"/>
      <c r="L245" s="1"/>
    </row>
    <row r="246" spans="11:12" s="2" customFormat="1">
      <c r="K246" s="1"/>
      <c r="L246" s="1"/>
    </row>
    <row r="247" spans="11:12" s="2" customFormat="1">
      <c r="K247" s="1"/>
      <c r="L247" s="1"/>
    </row>
    <row r="248" spans="11:12" s="2" customFormat="1">
      <c r="K248" s="1"/>
      <c r="L248" s="1"/>
    </row>
    <row r="249" spans="11:12" s="2" customFormat="1">
      <c r="K249" s="1"/>
      <c r="L249" s="1"/>
    </row>
    <row r="250" spans="11:12" s="2" customFormat="1">
      <c r="K250" s="1"/>
      <c r="L250" s="1"/>
    </row>
    <row r="251" spans="11:12" s="2" customFormat="1">
      <c r="K251" s="1"/>
      <c r="L251" s="1"/>
    </row>
    <row r="252" spans="11:12" s="2" customFormat="1">
      <c r="K252" s="1"/>
      <c r="L252" s="1"/>
    </row>
    <row r="253" spans="11:12" s="2" customFormat="1">
      <c r="K253" s="1"/>
      <c r="L253" s="1"/>
    </row>
  </sheetData>
  <mergeCells count="14">
    <mergeCell ref="A1:V1"/>
    <mergeCell ref="A2:V2"/>
    <mergeCell ref="A3:V3"/>
    <mergeCell ref="A4:V4"/>
    <mergeCell ref="A5:V5"/>
    <mergeCell ref="K6:T6"/>
    <mergeCell ref="K7:T7"/>
    <mergeCell ref="U6:V6"/>
    <mergeCell ref="U7:V7"/>
    <mergeCell ref="A7:J7"/>
    <mergeCell ref="A6:J6"/>
    <mergeCell ref="D93:L93"/>
    <mergeCell ref="D94:L94"/>
    <mergeCell ref="D95:L95"/>
  </mergeCells>
  <dataValidations count="3">
    <dataValidation type="list" allowBlank="1" showInputMessage="1" showErrorMessage="1" sqref="A78">
      <formula1>Productos</formula1>
    </dataValidation>
    <dataValidation type="list" allowBlank="1" showInputMessage="1" showErrorMessage="1" sqref="P78 R78:T78">
      <formula1>Ls_Medio_Verificacion</formula1>
    </dataValidation>
    <dataValidation type="whole" allowBlank="1" showInputMessage="1" showErrorMessage="1" sqref="E78:O78 E79:P79 E9:P77">
      <formula1>0</formula1>
      <formula2>100</formula2>
    </dataValidation>
  </dataValidations>
  <pageMargins left="0.70866141732283472" right="0.70866141732283472" top="0.74803149606299213" bottom="0.74803149606299213" header="0.31496062992125984" footer="0.31496062992125984"/>
  <pageSetup scale="65"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[2]Sheet1!#REF!</xm:f>
          </x14:formula1>
          <xm:sqref>R9:S11 A79 R79:S79 R27:S77 A9:A77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Garcia</dc:creator>
  <cp:lastModifiedBy>Manuela Garcia</cp:lastModifiedBy>
  <cp:lastPrinted>2022-03-03T19:33:28Z</cp:lastPrinted>
  <dcterms:created xsi:type="dcterms:W3CDTF">2022-01-14T12:58:05Z</dcterms:created>
  <dcterms:modified xsi:type="dcterms:W3CDTF">2022-03-04T15:32:53Z</dcterms:modified>
</cp:coreProperties>
</file>