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NOVIEMBRE\"/>
    </mc:Choice>
  </mc:AlternateContent>
  <bookViews>
    <workbookView xWindow="0" yWindow="0" windowWidth="20490" windowHeight="7155"/>
  </bookViews>
  <sheets>
    <sheet name="EJE. PORTAL AGOSTO 2022" sheetId="1" r:id="rId1"/>
  </sheets>
  <definedNames>
    <definedName name="_xlnm.Print_Area" localSheetId="0">'EJE. PORTAL AGOSTO 2022'!$A$1:$Q$122</definedName>
    <definedName name="_xlnm.Print_Titles" localSheetId="0">'EJE. PORTAL AGOSTO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" l="1"/>
  <c r="L57" i="1" l="1"/>
  <c r="D20" i="1" l="1"/>
  <c r="E20" i="1"/>
  <c r="E14" i="1"/>
  <c r="Q91" i="1" l="1"/>
  <c r="Q89" i="1"/>
  <c r="Q88" i="1"/>
  <c r="Q87" i="1"/>
  <c r="Q86" i="1"/>
  <c r="Q85" i="1"/>
  <c r="Q84" i="1"/>
  <c r="Q83" i="1"/>
  <c r="Q82" i="1"/>
  <c r="Q81" i="1"/>
  <c r="Q80" i="1"/>
  <c r="Q78" i="1"/>
  <c r="Q77" i="1"/>
  <c r="Q76" i="1"/>
  <c r="Q74" i="1"/>
  <c r="Q73" i="1"/>
  <c r="Q71" i="1"/>
  <c r="Q70" i="1"/>
  <c r="Q69" i="1"/>
  <c r="Q68" i="1"/>
  <c r="Q66" i="1"/>
  <c r="Q65" i="1"/>
  <c r="Q64" i="1"/>
  <c r="Q63" i="1"/>
  <c r="Q62" i="1"/>
  <c r="Q61" i="1"/>
  <c r="Q60" i="1"/>
  <c r="Q59" i="1"/>
  <c r="Q58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0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4" i="1"/>
  <c r="Q23" i="1"/>
  <c r="Q22" i="1"/>
  <c r="Q21" i="1"/>
  <c r="Q19" i="1"/>
  <c r="Q18" i="1"/>
  <c r="Q17" i="1"/>
  <c r="Q16" i="1"/>
  <c r="Q15" i="1"/>
  <c r="Q13" i="1"/>
  <c r="J30" i="1" l="1"/>
  <c r="J20" i="1"/>
  <c r="I20" i="1" l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G20" i="1"/>
  <c r="G14" i="1"/>
  <c r="H14" i="1"/>
  <c r="M14" i="1"/>
  <c r="P67" i="1"/>
  <c r="P72" i="1"/>
  <c r="Q72" i="1" s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20" i="1" l="1"/>
  <c r="P79" i="1"/>
  <c r="O79" i="1"/>
  <c r="N79" i="1"/>
  <c r="N92" i="1" s="1"/>
  <c r="H79" i="1"/>
  <c r="H92" i="1" s="1"/>
  <c r="M79" i="1"/>
  <c r="G79" i="1"/>
  <c r="G92" i="1" s="1"/>
  <c r="L14" i="1"/>
  <c r="M92" i="1" l="1"/>
  <c r="L30" i="1" l="1"/>
  <c r="L79" i="1" l="1"/>
  <c r="L92" i="1" s="1"/>
  <c r="K30" i="1" l="1"/>
  <c r="K57" i="1" l="1"/>
  <c r="K14" i="1"/>
  <c r="K79" i="1" l="1"/>
  <c r="K92" i="1" s="1"/>
  <c r="J14" i="1" l="1"/>
  <c r="J79" i="1" s="1"/>
  <c r="J92" i="1" l="1"/>
  <c r="I30" i="1"/>
  <c r="I14" i="1"/>
  <c r="I57" i="1"/>
  <c r="F57" i="1"/>
  <c r="Q57" i="1" s="1"/>
  <c r="I79" i="1" l="1"/>
  <c r="I92" i="1" s="1"/>
  <c r="F30" i="1" l="1"/>
  <c r="F79" i="1" s="1"/>
  <c r="F92" i="1" s="1"/>
  <c r="Q14" i="1" l="1"/>
  <c r="E30" i="1"/>
  <c r="Q30" i="1" s="1"/>
  <c r="P90" i="1"/>
  <c r="O90" i="1"/>
  <c r="Q90" i="1" s="1"/>
  <c r="O92" i="1" l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<sst xmlns="http://schemas.openxmlformats.org/spreadsheetml/2006/main" count="116" uniqueCount="111">
  <si>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</si>
  <si>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</si>
  <si>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</si>
  <si>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</si>
  <si>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</si>
  <si>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</si>
  <si>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</si>
  <si>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</si>
  <si>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</si>
  <si>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</si>
  <si>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</si>
  <si>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</si>
  <si>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</si>
  <si>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</si>
  <si>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</si>
  <si>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</si>
  <si>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</si>
  <si>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</si>
  <si>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</si>
  <si>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</si>
  <si>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</si>
  <si>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</si>
  <si>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</si>
  <si>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</si>
  <si>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</si>
  <si>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</si>
  <si>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</si>
  <si>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</si>
  <si>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</si>
  <si>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</si>
  <si>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</si>
  <si>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</si>
  <si>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</si>
  <si>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</si>
  <si>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</si>
  <si>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</si>
  <si>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</si>
  <si>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</si>
  <si>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</si>
  <si>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</si>
  <si>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</si>
  <si>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</si>
  <si>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</si>
  <si>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</si>
  <si>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</si>
  <si>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</si>
  <si>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</si>
  <si>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</si>
  <si>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</si>
  <si>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</si>
  <si>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</si>
  <si>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</si>
  <si>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</si>
  <si>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</si>
  <si>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</si>
  <si>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</si>
  <si>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</si>
  <si>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</si>
  <si>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</si>
  <si>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</si>
  <si>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</si>
  <si>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</si>
  <si>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</si>
  <si>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</si>
  <si>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</si>
  <si>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</si>
  <si>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</si>
  <si>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</si>
  <si>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</si>
  <si>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</si>
  <si>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</si>
  <si>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</si>
  <si>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</si>
  <si>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</si>
  <si>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</si>
  <si>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</si>
  <si>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</si>
  <si>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</si>
  <si>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</si>
  <si>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</si>
  <si>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</si>
  <si>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</si>
  <si>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</si>
  <si>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</si>
  <si>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</si>
  <si>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</si>
  <si>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</si>
  <si>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</si>
  <si>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</si>
  <si>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</si>
  <si>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</si>
  <si>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</si>
  <si>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</si>
  <si>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</si>
  <si>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</si>
  <si>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</si>
  <si>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</si>
  <si>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</si>
  <si>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</si>
  <si>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</si>
  <si>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</si>
  <si>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</si>
  <si>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</si>
  <si>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</si>
  <si>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</si>
  <si>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</si>
  <si>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</si>
  <si>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</si>
  <si>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</si>
  <si>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Presupuesto aprobado</t>
  </si>
  <si>
    <t xml:space="preserve">Presupuesto modificado /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</si>
</sst>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left" vertical="center" wrapText="1"/>
    </xf>
    <xf numFmtId="43" fontId="17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2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1</xdr:row>
      <xdr:rowOff>11206</xdr:rowOff>
    </xdr:from>
    <xdr:ext cx="3810000" cy="1333500"/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a2" displayName="Tabla2" ref="B12:P94" totalsRowCount="1" headerRowDxfId="24" dataDxfId="23" headerRowCellStyle="Millares" dataCellStyle="Millares">
  <autoFilter ref="B12:P93"/>
  <tableColumns count="15">
    <tableColumn id="1" name="Detalle"/>
    <tableColumn id="2" name="Presupuesto aprobado"/>
    <tableColumn id="15" name="Presupuesto modificado / vigente "/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B6" sqref="B6:P6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7.140625" bestFit="1" customWidth="1"/>
    <col min="4" max="4" width="38.140625" bestFit="1" customWidth="1"/>
    <col min="5" max="5" width="20.7109375" style="2" customWidth="1"/>
    <col min="6" max="6" width="20.7109375" style="20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22.5703125" customWidth="1"/>
  </cols>
  <sheetData>
    <row r="1" spans="2:17" ht="18" x14ac:dyDescent="0.25">
      <c r="B1" s="74" t="s">
        <v>102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2:17" ht="18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2:17" ht="18.75" customHeight="1" x14ac:dyDescent="0.25">
      <c r="B3" s="74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2:17" ht="18.75" customHeight="1" x14ac:dyDescent="0.25">
      <c r="B4" s="74" t="s">
        <v>104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2:17" ht="15" customHeight="1" x14ac:dyDescent="0.25">
      <c r="B5" s="75" t="s">
        <v>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2:17" ht="15" customHeight="1" x14ac:dyDescent="0.25">
      <c r="B6" s="76">
        <v>44895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7" x14ac:dyDescent="0.25">
      <c r="B7" s="75" t="s">
        <v>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2:17" x14ac:dyDescent="0.25">
      <c r="B8" s="62"/>
      <c r="C8" s="64"/>
      <c r="D8" s="64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4"/>
    </row>
    <row r="9" spans="2:17" x14ac:dyDescent="0.25">
      <c r="B9" s="62"/>
      <c r="C9" s="64"/>
      <c r="D9" s="64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</row>
    <row r="10" spans="2:17" x14ac:dyDescent="0.25">
      <c r="B10" s="62"/>
      <c r="C10" s="64"/>
      <c r="D10" s="64"/>
      <c r="E10" s="62"/>
      <c r="F10" s="62"/>
      <c r="G10" s="62"/>
      <c r="H10" s="62"/>
      <c r="I10" s="62"/>
      <c r="J10" s="62"/>
      <c r="K10" s="62"/>
      <c r="L10" s="62"/>
      <c r="M10" s="62"/>
      <c r="N10" s="63"/>
      <c r="O10" s="62"/>
      <c r="P10" s="62"/>
      <c r="Q10" s="64"/>
    </row>
    <row r="11" spans="2:17" x14ac:dyDescent="0.25">
      <c r="B11" s="1"/>
      <c r="C11" s="64"/>
      <c r="D11" s="64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64"/>
    </row>
    <row r="12" spans="2:17" ht="15.75" x14ac:dyDescent="0.25">
      <c r="B12" s="23" t="s">
        <v>4</v>
      </c>
      <c r="C12" s="23" t="s">
        <v>109</v>
      </c>
      <c r="D12" s="23" t="s">
        <v>110</v>
      </c>
      <c r="E12" s="25" t="s">
        <v>6</v>
      </c>
      <c r="F12" s="25" t="s">
        <v>7</v>
      </c>
      <c r="G12" s="25" t="s">
        <v>8</v>
      </c>
      <c r="H12" s="25" t="s">
        <v>9</v>
      </c>
      <c r="I12" s="25" t="s">
        <v>101</v>
      </c>
      <c r="J12" s="25" t="s">
        <v>10</v>
      </c>
      <c r="K12" s="25" t="s">
        <v>11</v>
      </c>
      <c r="L12" s="25" t="s">
        <v>12</v>
      </c>
      <c r="M12" s="25" t="s">
        <v>13</v>
      </c>
      <c r="N12" s="25" t="s">
        <v>14</v>
      </c>
      <c r="O12" s="25" t="s">
        <v>15</v>
      </c>
      <c r="P12" s="25" t="s">
        <v>16</v>
      </c>
      <c r="Q12" s="24" t="s">
        <v>5</v>
      </c>
    </row>
    <row r="13" spans="2:17" x14ac:dyDescent="0.25">
      <c r="B13" s="40" t="s">
        <v>17</v>
      </c>
      <c r="C13" s="40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40" t="s">
        <v>18</v>
      </c>
      <c r="C14" s="41">
        <v>602825352</v>
      </c>
      <c r="D14" s="41">
        <v>46200000</v>
      </c>
      <c r="E14" s="42">
        <f>+E15+E16+E19+E17+E18</f>
        <v>42222086.219999999</v>
      </c>
      <c r="F14" s="42">
        <f t="shared" ref="F14:N14" si="0">+F15+F16+F19+F17+F18</f>
        <v>47307150</v>
      </c>
      <c r="G14" s="42">
        <f t="shared" si="0"/>
        <v>54766160.75</v>
      </c>
      <c r="H14" s="42">
        <f t="shared" si="0"/>
        <v>80724911.49000001</v>
      </c>
      <c r="I14" s="42">
        <f t="shared" si="0"/>
        <v>48715433.18</v>
      </c>
      <c r="J14" s="42">
        <f t="shared" si="0"/>
        <v>48954527.369999997</v>
      </c>
      <c r="K14" s="42">
        <f t="shared" si="0"/>
        <v>50997954.240000002</v>
      </c>
      <c r="L14" s="42">
        <f t="shared" si="0"/>
        <v>51897014.320000008</v>
      </c>
      <c r="M14" s="42">
        <f t="shared" si="0"/>
        <v>90842561.859999999</v>
      </c>
      <c r="N14" s="42">
        <f t="shared" si="0"/>
        <v>49208289.529999994</v>
      </c>
      <c r="O14" s="42">
        <f t="shared" ref="O14" si="1">+O15+O16+O19+O17+O18</f>
        <v>85347900.189999998</v>
      </c>
      <c r="P14" s="42">
        <f t="shared" ref="P14" si="2">+P15+P16+P19+P17+P18</f>
        <v>0</v>
      </c>
      <c r="Q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650983989.1500001</v>
      </c>
    </row>
    <row r="15" spans="2:17" x14ac:dyDescent="0.25">
      <c r="B15" s="43" t="s">
        <v>19</v>
      </c>
      <c r="C15" s="65">
        <v>84109716</v>
      </c>
      <c r="D15" s="65">
        <v>0</v>
      </c>
      <c r="E15" s="45">
        <v>36410691.439999998</v>
      </c>
      <c r="F15" s="45">
        <v>41422767.310000002</v>
      </c>
      <c r="G15" s="46">
        <v>48815815.57</v>
      </c>
      <c r="H15" s="47">
        <v>43732969.810000002</v>
      </c>
      <c r="I15" s="47">
        <v>42919823.5</v>
      </c>
      <c r="J15" s="47">
        <v>43177874.960000001</v>
      </c>
      <c r="K15" s="47">
        <v>44965895.710000001</v>
      </c>
      <c r="L15" s="47">
        <v>45999341.270000003</v>
      </c>
      <c r="M15" s="47">
        <v>43982094.130000003</v>
      </c>
      <c r="N15" s="47">
        <v>43341808.229999997</v>
      </c>
      <c r="O15" s="47">
        <v>79405816.120000005</v>
      </c>
      <c r="P15" s="47">
        <v>0</v>
      </c>
      <c r="Q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514174898.05000001</v>
      </c>
    </row>
    <row r="16" spans="2:17" x14ac:dyDescent="0.25">
      <c r="B16" s="43" t="s">
        <v>20</v>
      </c>
      <c r="C16" s="65"/>
      <c r="D16" s="65"/>
      <c r="E16" s="45">
        <v>241463.97</v>
      </c>
      <c r="F16" s="45">
        <v>241463.97</v>
      </c>
      <c r="G16" s="46">
        <v>216463.97</v>
      </c>
      <c r="H16" s="47">
        <v>31054336.120000001</v>
      </c>
      <c r="I16" s="47">
        <v>216463.97</v>
      </c>
      <c r="J16" s="47">
        <v>216463.97</v>
      </c>
      <c r="K16" s="47">
        <v>216463.97</v>
      </c>
      <c r="L16" s="47">
        <v>439147.89</v>
      </c>
      <c r="M16" s="47">
        <v>41372529.560000002</v>
      </c>
      <c r="N16" s="47">
        <v>337736.08</v>
      </c>
      <c r="O16" s="47">
        <v>249352.82</v>
      </c>
      <c r="P16" s="47">
        <v>0</v>
      </c>
      <c r="Q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74801886.289999992</v>
      </c>
    </row>
    <row r="17" spans="2:17" x14ac:dyDescent="0.25">
      <c r="B17" s="43" t="s">
        <v>21</v>
      </c>
      <c r="C17" s="65"/>
      <c r="D17" s="65"/>
      <c r="E17" s="45">
        <v>0</v>
      </c>
      <c r="F17" s="45">
        <v>0</v>
      </c>
      <c r="G17" s="46"/>
      <c r="H17" s="47"/>
      <c r="I17" s="47">
        <v>0</v>
      </c>
      <c r="J17" s="47"/>
      <c r="K17" s="47">
        <v>0</v>
      </c>
      <c r="L17" s="47"/>
      <c r="M17" s="47">
        <v>0</v>
      </c>
      <c r="N17" s="47"/>
      <c r="O17" s="47"/>
      <c r="P17" s="47"/>
      <c r="Q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43" t="s">
        <v>22</v>
      </c>
      <c r="C18" s="65">
        <v>83991781</v>
      </c>
      <c r="D18" s="65"/>
      <c r="E18" s="45">
        <v>0</v>
      </c>
      <c r="F18" s="45">
        <v>0</v>
      </c>
      <c r="G18" s="46"/>
      <c r="H18" s="47"/>
      <c r="I18" s="47">
        <v>0</v>
      </c>
      <c r="J18" s="47"/>
      <c r="K18" s="47"/>
      <c r="L18" s="47">
        <v>0</v>
      </c>
      <c r="M18" s="47">
        <v>0</v>
      </c>
      <c r="N18" s="47"/>
      <c r="O18" s="47"/>
      <c r="P18" s="47"/>
      <c r="Q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43" t="s">
        <v>23</v>
      </c>
      <c r="C19" s="65"/>
      <c r="D19" s="65"/>
      <c r="E19" s="45">
        <v>5569930.8099999996</v>
      </c>
      <c r="F19" s="45">
        <v>5642918.7199999997</v>
      </c>
      <c r="G19" s="46">
        <v>5733881.21</v>
      </c>
      <c r="H19" s="47">
        <v>5937605.5599999996</v>
      </c>
      <c r="I19" s="47">
        <v>5579145.71</v>
      </c>
      <c r="J19" s="47">
        <v>5560188.4400000004</v>
      </c>
      <c r="K19" s="47">
        <v>5815594.5599999996</v>
      </c>
      <c r="L19" s="47">
        <v>5458525.1600000001</v>
      </c>
      <c r="M19" s="47">
        <v>5487938.1699999999</v>
      </c>
      <c r="N19" s="47">
        <v>5528745.2199999997</v>
      </c>
      <c r="O19" s="47">
        <v>5692731.25</v>
      </c>
      <c r="P19" s="47">
        <v>0</v>
      </c>
      <c r="Q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62007204.810000002</v>
      </c>
    </row>
    <row r="20" spans="2:17" ht="31.5" customHeight="1" x14ac:dyDescent="0.25">
      <c r="B20" s="40" t="s">
        <v>24</v>
      </c>
      <c r="C20" s="41">
        <v>7424290</v>
      </c>
      <c r="D20" s="41">
        <f>+D21+D22+D23+D24+D27+D28+D26+D25+D29</f>
        <v>0</v>
      </c>
      <c r="E20" s="42">
        <f>+E21+E22+E23+E24+E27+E28+E26+E25+E29</f>
        <v>0</v>
      </c>
      <c r="F20" s="42">
        <f>+F21+F22+F23+F24+F27+F28+F26+F25+F29</f>
        <v>4004956.7199999997</v>
      </c>
      <c r="G20" s="42">
        <f t="shared" ref="G20:P20" si="3">+G21+G22+G23+G24+G27+G28+G26+G25+G29</f>
        <v>4507648.74</v>
      </c>
      <c r="H20" s="42">
        <f t="shared" si="3"/>
        <v>7312260.2999999998</v>
      </c>
      <c r="I20" s="42">
        <f>+I21+I22+I23+I24+I27+I28+I26+I25+I29</f>
        <v>2246419.2799999998</v>
      </c>
      <c r="J20" s="42">
        <f>+J21+J22+J23+J24+J27+J28+J26+J25+J29</f>
        <v>7973819.4500000002</v>
      </c>
      <c r="K20" s="42">
        <f>+K21+K22+K23+K24+K27+K28+K26+K25+K29</f>
        <v>11625503.59</v>
      </c>
      <c r="L20" s="42">
        <f t="shared" si="3"/>
        <v>5127807.8599999994</v>
      </c>
      <c r="M20" s="42">
        <f>+M21+M22+M23+M24+M27+M28+M26+M25+M29</f>
        <v>2522909.9099999997</v>
      </c>
      <c r="N20" s="42">
        <f t="shared" si="3"/>
        <v>6323150.4500000002</v>
      </c>
      <c r="O20" s="42">
        <f t="shared" si="3"/>
        <v>3044213.8</v>
      </c>
      <c r="P20" s="42">
        <f t="shared" si="3"/>
        <v>0</v>
      </c>
      <c r="Q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54688690.099999994</v>
      </c>
    </row>
    <row r="21" spans="2:17" x14ac:dyDescent="0.25">
      <c r="B21" s="43" t="s">
        <v>25</v>
      </c>
      <c r="C21" s="65">
        <v>3998500</v>
      </c>
      <c r="D21" s="65"/>
      <c r="E21" s="45">
        <v>0</v>
      </c>
      <c r="F21" s="45">
        <v>0</v>
      </c>
      <c r="G21" s="45">
        <v>73720</v>
      </c>
      <c r="H21" s="45">
        <v>2117295.6</v>
      </c>
      <c r="I21" s="45">
        <v>577944.61</v>
      </c>
      <c r="J21" s="45">
        <v>569654.09</v>
      </c>
      <c r="K21" s="45">
        <v>305547.53000000003</v>
      </c>
      <c r="L21" s="45">
        <v>0</v>
      </c>
      <c r="M21" s="45">
        <v>910578.26</v>
      </c>
      <c r="N21" s="45">
        <v>389589.94</v>
      </c>
      <c r="O21" s="45">
        <v>469437.54</v>
      </c>
      <c r="P21" s="45">
        <v>0</v>
      </c>
      <c r="Q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5413767.5700000003</v>
      </c>
    </row>
    <row r="22" spans="2:17" x14ac:dyDescent="0.25">
      <c r="B22" s="43" t="s">
        <v>26</v>
      </c>
      <c r="C22" s="65">
        <v>350000</v>
      </c>
      <c r="D22" s="65"/>
      <c r="E22" s="45">
        <v>0</v>
      </c>
      <c r="F22" s="45">
        <v>181417.92</v>
      </c>
      <c r="G22" s="45">
        <v>126108.96</v>
      </c>
      <c r="H22" s="45">
        <v>271865</v>
      </c>
      <c r="I22" s="45">
        <v>0</v>
      </c>
      <c r="J22" s="45">
        <v>189163.44</v>
      </c>
      <c r="K22" s="45">
        <v>0</v>
      </c>
      <c r="L22" s="45">
        <v>126108.96</v>
      </c>
      <c r="M22" s="45">
        <v>22762.2</v>
      </c>
      <c r="N22" s="45">
        <v>32580</v>
      </c>
      <c r="O22" s="45">
        <v>0</v>
      </c>
      <c r="P22" s="45">
        <v>0</v>
      </c>
      <c r="Q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950006.48</v>
      </c>
    </row>
    <row r="23" spans="2:17" x14ac:dyDescent="0.25">
      <c r="B23" s="43" t="s">
        <v>27</v>
      </c>
      <c r="C23" s="65">
        <v>480000</v>
      </c>
      <c r="D23" s="65"/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43" t="s">
        <v>28</v>
      </c>
      <c r="C24" s="65">
        <v>3795000</v>
      </c>
      <c r="D24" s="65">
        <v>0</v>
      </c>
      <c r="E24" s="45">
        <v>0</v>
      </c>
      <c r="F24" s="45">
        <v>0</v>
      </c>
      <c r="G24" s="45">
        <v>30337.8</v>
      </c>
      <c r="H24" s="45">
        <v>0</v>
      </c>
      <c r="I24" s="45">
        <v>0</v>
      </c>
      <c r="J24" s="45">
        <v>69604.25</v>
      </c>
      <c r="K24" s="45">
        <v>0</v>
      </c>
      <c r="L24" s="45">
        <v>7147.61</v>
      </c>
      <c r="M24" s="45">
        <v>20000</v>
      </c>
      <c r="N24" s="45">
        <v>96743.85</v>
      </c>
      <c r="O24" s="45">
        <v>0</v>
      </c>
      <c r="P24" s="45">
        <v>0</v>
      </c>
      <c r="Q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223833.51</v>
      </c>
    </row>
    <row r="25" spans="2:17" x14ac:dyDescent="0.25">
      <c r="B25" s="43" t="s">
        <v>29</v>
      </c>
      <c r="C25" s="65"/>
      <c r="D25" s="65"/>
      <c r="E25" s="45">
        <v>0</v>
      </c>
      <c r="F25" s="45">
        <v>0</v>
      </c>
      <c r="G25" s="45">
        <v>633857.81999999995</v>
      </c>
      <c r="H25" s="45">
        <v>0</v>
      </c>
      <c r="I25" s="45">
        <v>440006.85</v>
      </c>
      <c r="J25" s="45">
        <v>0</v>
      </c>
      <c r="K25" s="45">
        <v>243479.5</v>
      </c>
      <c r="L25" s="45">
        <v>442943.92</v>
      </c>
      <c r="M25" s="45">
        <v>69517.460000000006</v>
      </c>
      <c r="N25" s="45">
        <v>0</v>
      </c>
      <c r="O25" s="45">
        <v>1084901.93</v>
      </c>
      <c r="P25" s="45">
        <v>0</v>
      </c>
      <c r="Q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2914707.4799999995</v>
      </c>
    </row>
    <row r="26" spans="2:17" x14ac:dyDescent="0.25">
      <c r="B26" s="43" t="s">
        <v>30</v>
      </c>
      <c r="C26" s="65">
        <v>89690900</v>
      </c>
      <c r="D26" s="6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118525.55</v>
      </c>
      <c r="N26" s="45">
        <v>229278.38</v>
      </c>
      <c r="O26" s="45">
        <v>382512.29</v>
      </c>
      <c r="P26" s="45">
        <v>0</v>
      </c>
      <c r="Q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730316.22</v>
      </c>
    </row>
    <row r="27" spans="2:17" ht="30" x14ac:dyDescent="0.25">
      <c r="B27" s="43" t="s">
        <v>31</v>
      </c>
      <c r="C27" s="65">
        <v>34033158</v>
      </c>
      <c r="D27" s="65"/>
      <c r="E27" s="45">
        <v>0</v>
      </c>
      <c r="F27" s="45">
        <v>2507538.7999999998</v>
      </c>
      <c r="G27" s="45">
        <v>3220534.47</v>
      </c>
      <c r="H27" s="45">
        <v>2555638.16</v>
      </c>
      <c r="I27" s="45">
        <v>930247.82</v>
      </c>
      <c r="J27" s="45">
        <v>3013220.05</v>
      </c>
      <c r="K27" s="45">
        <v>605845.84</v>
      </c>
      <c r="L27" s="45">
        <v>1965984.52</v>
      </c>
      <c r="M27" s="45">
        <v>711959.16</v>
      </c>
      <c r="N27" s="45">
        <v>2417096.1800000002</v>
      </c>
      <c r="O27" s="45">
        <v>-482245.92</v>
      </c>
      <c r="P27" s="45">
        <v>0</v>
      </c>
      <c r="Q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17445819.079999998</v>
      </c>
    </row>
    <row r="28" spans="2:17" ht="30" x14ac:dyDescent="0.25">
      <c r="B28" s="43" t="s">
        <v>32</v>
      </c>
      <c r="C28" s="65"/>
      <c r="D28" s="65"/>
      <c r="E28" s="45">
        <v>0</v>
      </c>
      <c r="F28" s="45">
        <v>1316000</v>
      </c>
      <c r="G28" s="45">
        <v>423089.69</v>
      </c>
      <c r="H28" s="45">
        <v>2367461.54</v>
      </c>
      <c r="I28" s="45">
        <v>264000</v>
      </c>
      <c r="J28" s="45">
        <v>4132177.62</v>
      </c>
      <c r="K28" s="45">
        <v>10470630.720000001</v>
      </c>
      <c r="L28" s="45">
        <v>2585622.85</v>
      </c>
      <c r="M28" s="45">
        <v>548735</v>
      </c>
      <c r="N28" s="45">
        <v>3157862.1</v>
      </c>
      <c r="O28" s="45">
        <v>1589607.96</v>
      </c>
      <c r="P28" s="45">
        <v>0</v>
      </c>
      <c r="Q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26855187.480000004</v>
      </c>
    </row>
    <row r="29" spans="2:17" x14ac:dyDescent="0.25">
      <c r="B29" s="43" t="s">
        <v>33</v>
      </c>
      <c r="C29" s="65"/>
      <c r="D29" s="65"/>
      <c r="E29" s="45">
        <v>0</v>
      </c>
      <c r="F29" s="45">
        <v>0</v>
      </c>
      <c r="G29" s="45">
        <v>0</v>
      </c>
      <c r="H29" s="45">
        <v>0</v>
      </c>
      <c r="I29" s="45">
        <v>34220</v>
      </c>
      <c r="J29" s="45">
        <v>0</v>
      </c>
      <c r="K29" s="45">
        <v>0</v>
      </c>
      <c r="L29" s="45">
        <v>0</v>
      </c>
      <c r="M29" s="45">
        <v>120832.28</v>
      </c>
      <c r="N29" s="45">
        <v>0</v>
      </c>
      <c r="O29" s="45">
        <v>0</v>
      </c>
      <c r="P29" s="45">
        <v>0</v>
      </c>
      <c r="Q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155052.28</v>
      </c>
    </row>
    <row r="30" spans="2:17" x14ac:dyDescent="0.25">
      <c r="B30" s="40" t="s">
        <v>34</v>
      </c>
      <c r="C30" s="41">
        <v>13000000</v>
      </c>
      <c r="D30" s="41">
        <v>700000</v>
      </c>
      <c r="E30" s="42">
        <f t="shared" ref="E30:L30" si="4">+E31+E32+E33+E34+E35+E36+E37+E38+E39+E40</f>
        <v>0</v>
      </c>
      <c r="F30" s="42">
        <f t="shared" si="4"/>
        <v>28565427.190000001</v>
      </c>
      <c r="G30" s="42">
        <f t="shared" si="4"/>
        <v>22412453.479999997</v>
      </c>
      <c r="H30" s="42">
        <f t="shared" si="4"/>
        <v>26519363.840000004</v>
      </c>
      <c r="I30" s="42">
        <f t="shared" si="4"/>
        <v>68635230.120000005</v>
      </c>
      <c r="J30" s="42">
        <f>+J31+J32+J33+J34+J35+J36+J37+J38+J39+J40</f>
        <v>32596405.460000001</v>
      </c>
      <c r="K30" s="42">
        <f t="shared" si="4"/>
        <v>16258456.74</v>
      </c>
      <c r="L30" s="42">
        <f t="shared" si="4"/>
        <v>88738188.74000001</v>
      </c>
      <c r="M30" s="42">
        <f>+M31+M32+M33+M34+M35+M36+M37+M38+M39+M40</f>
        <v>25568292.009999998</v>
      </c>
      <c r="N30" s="42">
        <f t="shared" ref="N30:P30" si="5">+N31+N32+N33+N34+N35+N36+N37+N38+N39+N40</f>
        <v>5209412.9899999993</v>
      </c>
      <c r="O30" s="42">
        <f t="shared" si="5"/>
        <v>41916200.340000004</v>
      </c>
      <c r="P30" s="42">
        <f t="shared" si="5"/>
        <v>0</v>
      </c>
      <c r="Q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356419430.91000009</v>
      </c>
    </row>
    <row r="31" spans="2:17" x14ac:dyDescent="0.25">
      <c r="B31" s="43" t="s">
        <v>35</v>
      </c>
      <c r="C31" s="65">
        <v>2124058</v>
      </c>
      <c r="D31" s="65"/>
      <c r="E31" s="45">
        <v>0</v>
      </c>
      <c r="F31" s="45">
        <v>1072506.78</v>
      </c>
      <c r="G31" s="45">
        <v>1318416.7</v>
      </c>
      <c r="H31" s="45">
        <v>89024</v>
      </c>
      <c r="I31" s="45">
        <v>28972.240000000002</v>
      </c>
      <c r="J31" s="45">
        <v>1130161.75</v>
      </c>
      <c r="K31" s="45">
        <v>129130.9</v>
      </c>
      <c r="L31" s="45">
        <v>4826986.2</v>
      </c>
      <c r="M31" s="45">
        <v>73124.600000000006</v>
      </c>
      <c r="N31" s="45">
        <v>41349.699999999997</v>
      </c>
      <c r="O31" s="45">
        <v>2377874.2599999998</v>
      </c>
      <c r="P31" s="45">
        <v>0</v>
      </c>
      <c r="Q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11087547.129999999</v>
      </c>
    </row>
    <row r="32" spans="2:17" x14ac:dyDescent="0.25">
      <c r="B32" s="43" t="s">
        <v>36</v>
      </c>
      <c r="C32" s="65">
        <v>3527270</v>
      </c>
      <c r="D32" s="65"/>
      <c r="E32" s="45">
        <v>0</v>
      </c>
      <c r="F32" s="45">
        <v>272580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239245</v>
      </c>
      <c r="M32" s="45">
        <v>76393.2</v>
      </c>
      <c r="N32" s="45">
        <v>0</v>
      </c>
      <c r="O32" s="45">
        <v>1276128.7</v>
      </c>
      <c r="P32" s="45">
        <v>0</v>
      </c>
      <c r="Q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1864346.9</v>
      </c>
    </row>
    <row r="33" spans="2:17" x14ac:dyDescent="0.25">
      <c r="B33" s="43" t="s">
        <v>37</v>
      </c>
      <c r="C33" s="65">
        <v>259547997</v>
      </c>
      <c r="D33" s="65">
        <v>1923446.36</v>
      </c>
      <c r="E33" s="45">
        <v>0</v>
      </c>
      <c r="F33" s="45">
        <v>537559.9</v>
      </c>
      <c r="G33" s="45">
        <v>5891.27</v>
      </c>
      <c r="H33" s="45">
        <v>0</v>
      </c>
      <c r="I33" s="45">
        <v>581150</v>
      </c>
      <c r="J33" s="45">
        <v>1881074.58</v>
      </c>
      <c r="K33" s="45">
        <v>0</v>
      </c>
      <c r="L33" s="45">
        <v>1096051.93</v>
      </c>
      <c r="M33" s="45">
        <v>670245.18999999994</v>
      </c>
      <c r="N33" s="45">
        <v>42660.800000000003</v>
      </c>
      <c r="O33" s="45">
        <v>787093.04</v>
      </c>
      <c r="P33" s="45">
        <v>0</v>
      </c>
      <c r="Q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5601726.709999999</v>
      </c>
    </row>
    <row r="34" spans="2:17" x14ac:dyDescent="0.25">
      <c r="B34" s="43" t="s">
        <v>38</v>
      </c>
      <c r="C34" s="65">
        <v>3475576</v>
      </c>
      <c r="D34" s="65"/>
      <c r="E34" s="45">
        <v>0</v>
      </c>
      <c r="F34" s="45">
        <v>15337811.119999999</v>
      </c>
      <c r="G34" s="45">
        <v>15323981.43</v>
      </c>
      <c r="H34" s="45">
        <v>23696447.620000001</v>
      </c>
      <c r="I34" s="45">
        <v>63594299.140000001</v>
      </c>
      <c r="J34" s="45">
        <v>12246982</v>
      </c>
      <c r="K34" s="45">
        <v>8838838.9299999997</v>
      </c>
      <c r="L34" s="45">
        <v>58433393.119999997</v>
      </c>
      <c r="M34" s="45">
        <v>13357467.609999999</v>
      </c>
      <c r="N34" s="45">
        <v>1164123.06</v>
      </c>
      <c r="O34" s="45">
        <v>31814722.510000002</v>
      </c>
      <c r="P34" s="45">
        <v>0</v>
      </c>
      <c r="Q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243808066.54000002</v>
      </c>
    </row>
    <row r="35" spans="2:17" ht="33" customHeight="1" x14ac:dyDescent="0.25">
      <c r="B35" s="43" t="s">
        <v>39</v>
      </c>
      <c r="C35" s="65">
        <v>1239640</v>
      </c>
      <c r="D35" s="65">
        <v>35300</v>
      </c>
      <c r="E35" s="45">
        <v>0</v>
      </c>
      <c r="F35" s="45">
        <v>3687.5</v>
      </c>
      <c r="G35" s="45">
        <v>313630.07</v>
      </c>
      <c r="H35" s="45">
        <v>0</v>
      </c>
      <c r="I35" s="45">
        <v>0</v>
      </c>
      <c r="J35" s="45">
        <v>15385.3</v>
      </c>
      <c r="K35" s="45">
        <v>0</v>
      </c>
      <c r="L35" s="45">
        <v>446279.87</v>
      </c>
      <c r="M35" s="45">
        <v>110507</v>
      </c>
      <c r="N35" s="45">
        <v>10971.68</v>
      </c>
      <c r="O35" s="45">
        <v>0</v>
      </c>
      <c r="P35" s="45">
        <v>0</v>
      </c>
      <c r="Q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900461.42</v>
      </c>
    </row>
    <row r="36" spans="2:17" ht="30" x14ac:dyDescent="0.25">
      <c r="B36" s="43" t="s">
        <v>40</v>
      </c>
      <c r="C36" s="65">
        <v>37368548</v>
      </c>
      <c r="D36" s="65">
        <v>2717160</v>
      </c>
      <c r="E36" s="45">
        <v>0</v>
      </c>
      <c r="F36" s="45">
        <v>0</v>
      </c>
      <c r="G36" s="45">
        <v>15264.04</v>
      </c>
      <c r="H36" s="45">
        <v>0</v>
      </c>
      <c r="I36" s="45">
        <v>0</v>
      </c>
      <c r="J36" s="45">
        <v>6452.78</v>
      </c>
      <c r="K36" s="45">
        <v>0</v>
      </c>
      <c r="L36" s="45">
        <v>562706.53</v>
      </c>
      <c r="M36" s="45">
        <v>0</v>
      </c>
      <c r="N36" s="45">
        <v>79882.84</v>
      </c>
      <c r="O36" s="45">
        <v>14322.23</v>
      </c>
      <c r="P36" s="45">
        <v>0</v>
      </c>
      <c r="Q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678628.41999999993</v>
      </c>
    </row>
    <row r="37" spans="2:17" ht="30" x14ac:dyDescent="0.25">
      <c r="B37" s="43" t="s">
        <v>41</v>
      </c>
      <c r="C37" s="65"/>
      <c r="D37" s="65">
        <v>293123.7</v>
      </c>
      <c r="E37" s="45">
        <v>0</v>
      </c>
      <c r="F37" s="45">
        <v>4533649.57</v>
      </c>
      <c r="G37" s="45">
        <v>3117885.57</v>
      </c>
      <c r="H37" s="45">
        <v>1171831.1399999999</v>
      </c>
      <c r="I37" s="45">
        <v>3853369.54</v>
      </c>
      <c r="J37" s="45">
        <v>9821889.1799999997</v>
      </c>
      <c r="K37" s="45">
        <v>2312458.8199999998</v>
      </c>
      <c r="L37" s="45">
        <v>5950214.7400000002</v>
      </c>
      <c r="M37" s="45">
        <v>7603073.8300000001</v>
      </c>
      <c r="N37" s="45">
        <v>3212085.78</v>
      </c>
      <c r="O37" s="45">
        <v>-1108384.29</v>
      </c>
      <c r="P37" s="45">
        <v>0</v>
      </c>
      <c r="Q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40468073.880000003</v>
      </c>
    </row>
    <row r="38" spans="2:17" x14ac:dyDescent="0.25">
      <c r="B38" s="43" t="s">
        <v>105</v>
      </c>
      <c r="C38" s="65"/>
      <c r="D38" s="65"/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43" t="s">
        <v>42</v>
      </c>
      <c r="C39" s="65">
        <v>59276604</v>
      </c>
      <c r="D39" s="65">
        <v>1300000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43" t="s">
        <v>43</v>
      </c>
      <c r="C40" s="65"/>
      <c r="D40" s="65"/>
      <c r="E40" s="45">
        <v>0</v>
      </c>
      <c r="F40" s="45">
        <v>6807632.3200000003</v>
      </c>
      <c r="G40" s="45">
        <v>2317384.4</v>
      </c>
      <c r="H40" s="45">
        <v>1562061.08</v>
      </c>
      <c r="I40" s="45">
        <v>577439.19999999995</v>
      </c>
      <c r="J40" s="45">
        <v>7494459.8700000001</v>
      </c>
      <c r="K40" s="45">
        <v>4978028.09</v>
      </c>
      <c r="L40" s="45">
        <v>17183311.350000001</v>
      </c>
      <c r="M40" s="45">
        <v>3677480.58</v>
      </c>
      <c r="N40" s="45">
        <v>658339.13</v>
      </c>
      <c r="O40" s="45">
        <v>6754443.8899999997</v>
      </c>
      <c r="P40" s="45">
        <v>0</v>
      </c>
      <c r="Q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52010579.910000004</v>
      </c>
    </row>
    <row r="41" spans="2:17" s="35" customFormat="1" x14ac:dyDescent="0.25">
      <c r="B41" s="40" t="s">
        <v>44</v>
      </c>
      <c r="C41" s="41"/>
      <c r="D41" s="41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f>SUBTOTAL(109,M42:M48)</f>
        <v>0</v>
      </c>
      <c r="N41" s="49">
        <f>SUBTOTAL(109,N42:N48)</f>
        <v>0</v>
      </c>
      <c r="O41" s="49">
        <v>0</v>
      </c>
      <c r="P41" s="49">
        <v>0</v>
      </c>
      <c r="Q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43" t="s">
        <v>45</v>
      </c>
      <c r="C42" s="65"/>
      <c r="D42" s="65"/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43" t="s">
        <v>46</v>
      </c>
      <c r="C43" s="65"/>
      <c r="D43" s="65"/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43" t="s">
        <v>47</v>
      </c>
      <c r="C44" s="65"/>
      <c r="D44" s="65"/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43" t="s">
        <v>48</v>
      </c>
      <c r="C45" s="65"/>
      <c r="D45" s="65"/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43" t="s">
        <v>49</v>
      </c>
      <c r="C46" s="65"/>
      <c r="D46" s="65"/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43" t="s">
        <v>50</v>
      </c>
      <c r="C47" s="65"/>
      <c r="D47" s="65"/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43" t="s">
        <v>51</v>
      </c>
      <c r="C48" s="65"/>
      <c r="D48" s="65"/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4" customFormat="1" ht="33.75" customHeight="1" x14ac:dyDescent="0.25">
      <c r="B49" s="48" t="s">
        <v>52</v>
      </c>
      <c r="C49" s="66"/>
      <c r="D49" s="66"/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43" t="s">
        <v>53</v>
      </c>
      <c r="C50" s="65"/>
      <c r="D50" s="65"/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43" t="s">
        <v>54</v>
      </c>
      <c r="C51" s="65"/>
      <c r="D51" s="65"/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43" t="s">
        <v>55</v>
      </c>
      <c r="C52" s="65"/>
      <c r="D52" s="65"/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43" t="s">
        <v>56</v>
      </c>
      <c r="C53" s="65"/>
      <c r="D53" s="6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43" t="s">
        <v>57</v>
      </c>
      <c r="C54" s="65"/>
      <c r="D54" s="65"/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43" t="s">
        <v>58</v>
      </c>
      <c r="C55" s="65"/>
      <c r="D55" s="65"/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43" t="s">
        <v>59</v>
      </c>
      <c r="C56" s="65"/>
      <c r="D56" s="65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40" t="s">
        <v>60</v>
      </c>
      <c r="C57" s="41">
        <v>5176525</v>
      </c>
      <c r="D57" s="41">
        <v>2246760</v>
      </c>
      <c r="E57" s="42">
        <f t="shared" ref="E57:L57" si="6">+E58+E59+E60+E61+E62+E63+E64+E65</f>
        <v>0</v>
      </c>
      <c r="F57" s="42">
        <f t="shared" si="6"/>
        <v>0</v>
      </c>
      <c r="G57" s="42">
        <f t="shared" si="6"/>
        <v>432063.52</v>
      </c>
      <c r="H57" s="42">
        <f t="shared" si="6"/>
        <v>46666.19</v>
      </c>
      <c r="I57" s="42">
        <f t="shared" si="6"/>
        <v>1171159.56</v>
      </c>
      <c r="J57" s="42">
        <v>0</v>
      </c>
      <c r="K57" s="42">
        <f t="shared" si="6"/>
        <v>339850.99</v>
      </c>
      <c r="L57" s="42">
        <f t="shared" si="6"/>
        <v>6611704.1600000001</v>
      </c>
      <c r="M57" s="42">
        <f>+M58+M59+M60+M61+M62+M63+M64+M65</f>
        <v>1713457.99</v>
      </c>
      <c r="N57" s="42">
        <f t="shared" ref="N57:P57" si="7">+N58+N59+N60+N61+N62+N63+N64+N65</f>
        <v>759197.51</v>
      </c>
      <c r="O57" s="42">
        <f t="shared" si="7"/>
        <v>41300</v>
      </c>
      <c r="P57" s="42">
        <f t="shared" si="7"/>
        <v>0</v>
      </c>
      <c r="Q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11115399.92</v>
      </c>
    </row>
    <row r="58" spans="2:17" x14ac:dyDescent="0.25">
      <c r="B58" s="43" t="s">
        <v>61</v>
      </c>
      <c r="C58" s="65"/>
      <c r="D58" s="65"/>
      <c r="E58" s="45">
        <v>0</v>
      </c>
      <c r="F58" s="45">
        <v>0</v>
      </c>
      <c r="G58" s="45">
        <v>427108.52</v>
      </c>
      <c r="H58" s="45">
        <v>46666.19</v>
      </c>
      <c r="I58" s="45">
        <v>1171159.56</v>
      </c>
      <c r="J58" s="45">
        <v>0</v>
      </c>
      <c r="K58" s="45">
        <v>303860.99</v>
      </c>
      <c r="L58" s="45">
        <v>4050532.04</v>
      </c>
      <c r="M58" s="45">
        <v>125460.01</v>
      </c>
      <c r="N58" s="45">
        <v>400197.09</v>
      </c>
      <c r="O58" s="45">
        <v>0</v>
      </c>
      <c r="P58" s="45">
        <v>0</v>
      </c>
      <c r="Q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6524984.3999999994</v>
      </c>
    </row>
    <row r="59" spans="2:17" x14ac:dyDescent="0.25">
      <c r="B59" s="43" t="s">
        <v>62</v>
      </c>
      <c r="C59" s="65">
        <v>779264</v>
      </c>
      <c r="D59" s="65">
        <v>200000</v>
      </c>
      <c r="E59" s="45">
        <v>0</v>
      </c>
      <c r="F59" s="45">
        <v>0</v>
      </c>
      <c r="G59" s="45">
        <v>0</v>
      </c>
      <c r="H59" s="45"/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ht="30" x14ac:dyDescent="0.25">
      <c r="B60" s="43" t="s">
        <v>63</v>
      </c>
      <c r="C60" s="65"/>
      <c r="D60" s="65"/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35990</v>
      </c>
      <c r="L60" s="45">
        <v>2547453.44</v>
      </c>
      <c r="M60" s="45">
        <v>233640</v>
      </c>
      <c r="N60" s="45">
        <v>321000.42</v>
      </c>
      <c r="O60" s="45">
        <v>0</v>
      </c>
      <c r="P60" s="45">
        <v>0</v>
      </c>
      <c r="Q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3138083.86</v>
      </c>
    </row>
    <row r="61" spans="2:17" ht="30" x14ac:dyDescent="0.25">
      <c r="B61" s="43" t="s">
        <v>64</v>
      </c>
      <c r="C61" s="65"/>
      <c r="D61" s="65"/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41300</v>
      </c>
      <c r="P61" s="45">
        <v>0</v>
      </c>
      <c r="Q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41300</v>
      </c>
    </row>
    <row r="62" spans="2:17" x14ac:dyDescent="0.25">
      <c r="B62" s="43" t="s">
        <v>65</v>
      </c>
      <c r="C62" s="65">
        <v>36000</v>
      </c>
      <c r="D62" s="65"/>
      <c r="E62" s="45">
        <v>0</v>
      </c>
      <c r="F62" s="45">
        <v>0</v>
      </c>
      <c r="G62" s="45">
        <v>4955</v>
      </c>
      <c r="H62" s="45">
        <v>0</v>
      </c>
      <c r="I62" s="45">
        <v>0</v>
      </c>
      <c r="J62" s="45">
        <v>0</v>
      </c>
      <c r="K62" s="45">
        <v>0</v>
      </c>
      <c r="L62" s="45">
        <v>13718.68</v>
      </c>
      <c r="M62" s="45">
        <v>1354357.98</v>
      </c>
      <c r="N62" s="45">
        <v>0</v>
      </c>
      <c r="O62" s="45">
        <v>0</v>
      </c>
      <c r="P62" s="45">
        <v>0</v>
      </c>
      <c r="Q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1373031.66</v>
      </c>
    </row>
    <row r="63" spans="2:17" x14ac:dyDescent="0.25">
      <c r="B63" s="43" t="s">
        <v>66</v>
      </c>
      <c r="C63" s="65"/>
      <c r="D63" s="65"/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43" t="s">
        <v>67</v>
      </c>
      <c r="C64" s="65">
        <v>53720471</v>
      </c>
      <c r="D64" s="65"/>
      <c r="E64" s="45">
        <v>0</v>
      </c>
      <c r="F64" s="45">
        <v>0</v>
      </c>
      <c r="G64" s="45">
        <v>0</v>
      </c>
      <c r="H64" s="45"/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43" t="s">
        <v>68</v>
      </c>
      <c r="C65" s="65"/>
      <c r="D65" s="65"/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38000</v>
      </c>
      <c r="O65" s="45">
        <v>0</v>
      </c>
      <c r="P65" s="45">
        <v>0</v>
      </c>
      <c r="Q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38000</v>
      </c>
    </row>
    <row r="66" spans="2:17" ht="30" x14ac:dyDescent="0.25">
      <c r="B66" s="43" t="s">
        <v>69</v>
      </c>
      <c r="C66" s="65"/>
      <c r="D66" s="65"/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40" t="s">
        <v>70</v>
      </c>
      <c r="C67" s="41"/>
      <c r="D67" s="41"/>
      <c r="E67" s="45">
        <f>+E68+E69+E70+E71</f>
        <v>0</v>
      </c>
      <c r="F67" s="45">
        <f t="shared" ref="F67:O67" si="8">+F68+F69+F70+F71</f>
        <v>0</v>
      </c>
      <c r="G67" s="45">
        <f t="shared" si="8"/>
        <v>0</v>
      </c>
      <c r="H67" s="45">
        <f t="shared" si="8"/>
        <v>0</v>
      </c>
      <c r="I67" s="45">
        <f t="shared" si="8"/>
        <v>0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0</v>
      </c>
      <c r="O67" s="45">
        <f t="shared" si="8"/>
        <v>0</v>
      </c>
      <c r="P67" s="45">
        <f>+P68+P69+P70+P71</f>
        <v>0</v>
      </c>
      <c r="Q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43" t="s">
        <v>71</v>
      </c>
      <c r="C68" s="65"/>
      <c r="D68" s="65"/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43" t="s">
        <v>72</v>
      </c>
      <c r="C69" s="65"/>
      <c r="D69" s="65"/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43" t="s">
        <v>73</v>
      </c>
      <c r="C70" s="65"/>
      <c r="D70" s="65"/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43" t="s">
        <v>74</v>
      </c>
      <c r="C71" s="65"/>
      <c r="D71" s="65"/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40" t="s">
        <v>75</v>
      </c>
      <c r="C72" s="41"/>
      <c r="D72" s="41"/>
      <c r="E72" s="49"/>
      <c r="F72" s="49">
        <v>0</v>
      </c>
      <c r="G72" s="46"/>
      <c r="H72" s="47"/>
      <c r="I72" s="47">
        <v>0</v>
      </c>
      <c r="J72" s="47"/>
      <c r="K72" s="47">
        <v>0</v>
      </c>
      <c r="L72" s="47">
        <v>0</v>
      </c>
      <c r="M72" s="47"/>
      <c r="N72" s="47"/>
      <c r="O72" s="47">
        <v>0</v>
      </c>
      <c r="P72" s="47">
        <f>+P73+P74</f>
        <v>0</v>
      </c>
      <c r="Q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43" t="s">
        <v>76</v>
      </c>
      <c r="C73" s="65"/>
      <c r="D73" s="6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43" t="s">
        <v>77</v>
      </c>
      <c r="C74" s="65"/>
      <c r="D74" s="65"/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40" t="s">
        <v>78</v>
      </c>
      <c r="C75" s="41"/>
      <c r="D75" s="41"/>
      <c r="E75" s="49"/>
      <c r="F75" s="49">
        <v>0</v>
      </c>
      <c r="G75" s="46"/>
      <c r="H75" s="47"/>
      <c r="I75" s="47">
        <v>0</v>
      </c>
      <c r="J75" s="47"/>
      <c r="K75" s="47">
        <v>0</v>
      </c>
      <c r="L75" s="47"/>
      <c r="M75" s="47"/>
      <c r="N75" s="47"/>
      <c r="O75" s="47">
        <v>0</v>
      </c>
      <c r="P75" s="47">
        <f>+P76+P77+P78</f>
        <v>0</v>
      </c>
      <c r="Q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43" t="s">
        <v>79</v>
      </c>
      <c r="C76" s="65"/>
      <c r="D76" s="65"/>
      <c r="E76" s="45">
        <v>0</v>
      </c>
      <c r="F76" s="45">
        <v>0</v>
      </c>
      <c r="G76" s="45" t="s">
        <v>100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1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77" spans="2:17" x14ac:dyDescent="0.25">
      <c r="B77" s="43" t="s">
        <v>80</v>
      </c>
      <c r="C77" s="65"/>
      <c r="D77" s="65"/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43" t="s">
        <v>81</v>
      </c>
      <c r="C78" s="65"/>
      <c r="D78" s="65"/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50" t="s">
        <v>82</v>
      </c>
      <c r="C79" s="67">
        <v>1349970650</v>
      </c>
      <c r="D79" s="67">
        <v>28961000</v>
      </c>
      <c r="E79" s="51">
        <f t="shared" ref="E79:P79" si="9">+E75+E72+E67+E57+E49+E41+E30+E20+E14</f>
        <v>42222086.219999999</v>
      </c>
      <c r="F79" s="51">
        <f t="shared" si="9"/>
        <v>79877533.909999996</v>
      </c>
      <c r="G79" s="51">
        <f t="shared" si="9"/>
        <v>82118326.489999995</v>
      </c>
      <c r="H79" s="51">
        <f t="shared" si="9"/>
        <v>114603201.82000002</v>
      </c>
      <c r="I79" s="51">
        <f t="shared" si="9"/>
        <v>120768242.14000002</v>
      </c>
      <c r="J79" s="51">
        <f>+J75+J72+J67+J57+J49+J41+J30+J20+J14</f>
        <v>89524752.280000001</v>
      </c>
      <c r="K79" s="51">
        <f t="shared" si="9"/>
        <v>79221765.560000002</v>
      </c>
      <c r="L79" s="51">
        <f t="shared" si="9"/>
        <v>152374715.08000001</v>
      </c>
      <c r="M79" s="51">
        <f t="shared" si="9"/>
        <v>120647221.77</v>
      </c>
      <c r="N79" s="51">
        <f t="shared" si="9"/>
        <v>61500050.479999989</v>
      </c>
      <c r="O79" s="51">
        <f t="shared" si="9"/>
        <v>130349614.33</v>
      </c>
      <c r="P79" s="51">
        <f t="shared" si="9"/>
        <v>0</v>
      </c>
      <c r="Q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1073207510.0800002</v>
      </c>
    </row>
    <row r="80" spans="2:17" x14ac:dyDescent="0.25">
      <c r="B80" s="52"/>
      <c r="C80" s="66"/>
      <c r="D80" s="66"/>
      <c r="E80" s="45"/>
      <c r="F80" s="46"/>
      <c r="G80" s="46"/>
      <c r="H80" s="47"/>
      <c r="I80" s="47"/>
      <c r="J80" s="47"/>
      <c r="K80" s="47"/>
      <c r="L80" s="47"/>
      <c r="M80" s="47"/>
      <c r="N80" s="47"/>
      <c r="O80" s="47"/>
      <c r="P80" s="47"/>
      <c r="Q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40" t="s">
        <v>83</v>
      </c>
      <c r="C81" s="41"/>
      <c r="D81" s="41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40" t="s">
        <v>84</v>
      </c>
      <c r="C82" s="41"/>
      <c r="D82" s="41"/>
      <c r="E82" s="49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43" t="s">
        <v>85</v>
      </c>
      <c r="C83" s="65"/>
      <c r="D83" s="65"/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43" t="s">
        <v>86</v>
      </c>
      <c r="C84" s="65"/>
      <c r="D84" s="65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40" t="s">
        <v>87</v>
      </c>
      <c r="C85" s="41"/>
      <c r="D85" s="41"/>
      <c r="E85" s="49"/>
      <c r="F85" s="46"/>
      <c r="G85" s="46"/>
      <c r="H85" s="47"/>
      <c r="I85" s="47"/>
      <c r="J85" s="47"/>
      <c r="K85" s="47"/>
      <c r="L85" s="47"/>
      <c r="M85" s="47"/>
      <c r="N85" s="47"/>
      <c r="O85" s="47"/>
      <c r="P85" s="47"/>
      <c r="Q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43" t="s">
        <v>88</v>
      </c>
      <c r="C86" s="65"/>
      <c r="D86" s="65"/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43" t="s">
        <v>89</v>
      </c>
      <c r="C87" s="65"/>
      <c r="D87" s="65"/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40" t="s">
        <v>90</v>
      </c>
      <c r="C88" s="41"/>
      <c r="D88" s="41"/>
      <c r="E88" s="49"/>
      <c r="F88" s="46"/>
      <c r="G88" s="46"/>
      <c r="H88" s="47"/>
      <c r="I88" s="47"/>
      <c r="J88" s="47"/>
      <c r="K88" s="47"/>
      <c r="L88" s="47"/>
      <c r="M88" s="47"/>
      <c r="N88" s="47"/>
      <c r="O88" s="47"/>
      <c r="P88" s="47"/>
      <c r="Q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43" t="s">
        <v>91</v>
      </c>
      <c r="C89" s="65"/>
      <c r="D89" s="65"/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50" t="s">
        <v>92</v>
      </c>
      <c r="C90" s="67"/>
      <c r="D90" s="67"/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f t="shared" ref="O90:P90" si="10">SUM(O83:O89)</f>
        <v>0</v>
      </c>
      <c r="P90" s="51">
        <f t="shared" si="10"/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9" customFormat="1" x14ac:dyDescent="0.25">
      <c r="B91" s="26"/>
      <c r="C91" s="68"/>
      <c r="D91" s="68"/>
      <c r="E91" s="37"/>
      <c r="F91" s="37"/>
      <c r="G91" s="27"/>
      <c r="H91" s="27"/>
      <c r="I91" s="28"/>
      <c r="J91" s="28"/>
      <c r="K91" s="28"/>
      <c r="L91" s="28"/>
      <c r="M91" s="28"/>
      <c r="N91" s="28"/>
      <c r="O91" s="28"/>
      <c r="P91" s="28"/>
      <c r="Q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93</v>
      </c>
      <c r="C92" s="69">
        <v>1349970650</v>
      </c>
      <c r="D92" s="69">
        <v>28961000</v>
      </c>
      <c r="E92" s="38">
        <f>E79+E90</f>
        <v>42222086.219999999</v>
      </c>
      <c r="F92" s="38">
        <f t="shared" ref="F92:O92" si="11">F79+F90</f>
        <v>79877533.909999996</v>
      </c>
      <c r="G92" s="38">
        <f t="shared" si="11"/>
        <v>82118326.489999995</v>
      </c>
      <c r="H92" s="38">
        <f t="shared" si="11"/>
        <v>114603201.82000002</v>
      </c>
      <c r="I92" s="38">
        <f t="shared" si="11"/>
        <v>120768242.14000002</v>
      </c>
      <c r="J92" s="38">
        <f t="shared" si="11"/>
        <v>89524752.280000001</v>
      </c>
      <c r="K92" s="38">
        <f t="shared" si="11"/>
        <v>79221765.560000002</v>
      </c>
      <c r="L92" s="38">
        <f t="shared" si="11"/>
        <v>152374715.08000001</v>
      </c>
      <c r="M92" s="38">
        <f t="shared" si="11"/>
        <v>120647221.77</v>
      </c>
      <c r="N92" s="38">
        <f t="shared" si="11"/>
        <v>61500050.479999989</v>
      </c>
      <c r="O92" s="38">
        <f t="shared" si="11"/>
        <v>130349614.33</v>
      </c>
      <c r="P92" s="38">
        <f>P79+P90</f>
        <v>0</v>
      </c>
      <c r="Q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1073207510.0800002</v>
      </c>
    </row>
    <row r="93" spans="2:17" s="2" customFormat="1" x14ac:dyDescent="0.25">
      <c r="F93" s="21"/>
      <c r="G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2:17" s="2" customFormat="1" x14ac:dyDescent="0.25">
      <c r="B94"/>
      <c r="C94"/>
      <c r="D94"/>
      <c r="E94" s="70"/>
      <c r="F94" s="70"/>
      <c r="G94" s="70"/>
      <c r="H94" s="71"/>
      <c r="I94" s="71"/>
      <c r="J94" s="71"/>
      <c r="K94" s="71"/>
      <c r="L94" s="71"/>
      <c r="M94" s="71"/>
      <c r="N94" s="71"/>
      <c r="O94" s="71"/>
      <c r="P94" s="71"/>
      <c r="Q94" s="6"/>
    </row>
    <row r="95" spans="2:17" s="2" customFormat="1" x14ac:dyDescent="0.25">
      <c r="B95"/>
      <c r="C95"/>
      <c r="D95"/>
      <c r="H95" s="3"/>
      <c r="I95" s="3"/>
      <c r="J95" s="3" t="s">
        <v>100</v>
      </c>
      <c r="K95" s="3" t="s">
        <v>100</v>
      </c>
      <c r="L95" s="3" t="s">
        <v>100</v>
      </c>
      <c r="M95" s="3"/>
      <c r="N95" s="3"/>
      <c r="O95" s="3"/>
      <c r="P95" s="3"/>
      <c r="Q95" s="6"/>
    </row>
    <row r="96" spans="2:17" s="2" customFormat="1" x14ac:dyDescent="0.25">
      <c r="B96"/>
      <c r="C96"/>
      <c r="D96"/>
      <c r="H96" s="3"/>
      <c r="I96" s="3"/>
      <c r="J96" s="3"/>
      <c r="K96" s="3" t="s">
        <v>100</v>
      </c>
      <c r="L96" s="3"/>
      <c r="M96" s="3"/>
      <c r="N96" s="3"/>
      <c r="O96" s="3"/>
      <c r="P96" s="3"/>
      <c r="Q96"/>
    </row>
    <row r="97" spans="2:17" s="33" customFormat="1" x14ac:dyDescent="0.25">
      <c r="B97" s="30"/>
      <c r="C97" s="30"/>
      <c r="D97" s="30"/>
      <c r="P97" s="32"/>
      <c r="Q97" s="31"/>
    </row>
    <row r="98" spans="2:17" s="9" customFormat="1" ht="15.75" x14ac:dyDescent="0.25">
      <c r="B98" s="7" t="s">
        <v>94</v>
      </c>
      <c r="C98" s="7"/>
      <c r="D98" s="7"/>
      <c r="H98" s="10"/>
      <c r="I98" s="10"/>
      <c r="J98" s="10"/>
      <c r="K98" s="10"/>
      <c r="L98" s="10"/>
      <c r="M98" s="10"/>
      <c r="N98" s="10"/>
      <c r="O98" s="10"/>
      <c r="P98" s="10"/>
      <c r="Q98" s="8"/>
    </row>
    <row r="99" spans="2:17" s="9" customFormat="1" ht="15.75" x14ac:dyDescent="0.25">
      <c r="B99" s="11" t="s">
        <v>95</v>
      </c>
      <c r="C99" s="11"/>
      <c r="D99" s="11"/>
      <c r="H99" s="10"/>
      <c r="I99" s="10"/>
      <c r="J99" s="10"/>
      <c r="K99" s="10"/>
      <c r="L99" s="10"/>
      <c r="M99" s="10"/>
      <c r="N99" s="10"/>
      <c r="O99" s="10"/>
      <c r="P99" s="10"/>
      <c r="Q99" s="8"/>
    </row>
    <row r="100" spans="2:17" s="9" customFormat="1" ht="15.75" x14ac:dyDescent="0.25">
      <c r="B100" s="11" t="s">
        <v>96</v>
      </c>
      <c r="C100" s="11"/>
      <c r="D100" s="11"/>
      <c r="H100" s="10"/>
      <c r="I100" s="10"/>
      <c r="J100" s="10"/>
      <c r="K100" s="10"/>
      <c r="L100" s="10">
        <f>+L99-L98</f>
        <v>0</v>
      </c>
      <c r="M100" s="10"/>
      <c r="N100" s="10"/>
      <c r="O100" s="10"/>
      <c r="P100" s="10"/>
      <c r="Q100" s="8"/>
    </row>
    <row r="101" spans="2:17" s="9" customFormat="1" ht="15.75" x14ac:dyDescent="0.25">
      <c r="B101" s="11" t="s">
        <v>97</v>
      </c>
      <c r="C101" s="11"/>
      <c r="D101" s="11"/>
      <c r="H101" s="10"/>
      <c r="I101" s="10"/>
      <c r="J101" s="10"/>
      <c r="K101" s="10"/>
      <c r="L101" s="10"/>
      <c r="M101" s="10"/>
      <c r="N101" s="10"/>
      <c r="O101" s="10"/>
      <c r="P101" s="10"/>
      <c r="Q101" s="8"/>
    </row>
    <row r="102" spans="2:17" s="9" customFormat="1" ht="15.75" x14ac:dyDescent="0.25">
      <c r="B102" s="11" t="s">
        <v>98</v>
      </c>
      <c r="C102" s="11"/>
      <c r="D102" s="11"/>
      <c r="H102" s="10"/>
      <c r="I102" s="10"/>
      <c r="J102" s="10"/>
      <c r="K102" s="10"/>
      <c r="L102" s="10"/>
      <c r="M102" s="10"/>
      <c r="N102" s="10"/>
      <c r="O102" s="10" t="s">
        <v>100</v>
      </c>
      <c r="P102" s="10"/>
      <c r="Q102" s="8"/>
    </row>
    <row r="103" spans="2:17" s="9" customFormat="1" ht="15.75" x14ac:dyDescent="0.25">
      <c r="B103" s="11" t="s">
        <v>99</v>
      </c>
      <c r="C103" s="11"/>
      <c r="D103" s="11"/>
      <c r="H103" s="10"/>
      <c r="I103" s="10"/>
      <c r="J103" s="10"/>
      <c r="K103" s="10"/>
      <c r="L103" s="10"/>
      <c r="M103" s="10"/>
      <c r="N103" s="10"/>
      <c r="O103" s="10"/>
      <c r="P103" s="10"/>
      <c r="Q103" s="8"/>
    </row>
    <row r="104" spans="2:17" s="2" customFormat="1" x14ac:dyDescent="0.25">
      <c r="B104" s="12"/>
      <c r="C104" s="12"/>
      <c r="D104" s="12"/>
      <c r="H104" s="3"/>
      <c r="I104" s="3"/>
      <c r="J104" s="3"/>
      <c r="K104" s="3"/>
      <c r="L104" s="3"/>
      <c r="M104" s="3"/>
      <c r="N104" s="3"/>
      <c r="O104" s="3"/>
      <c r="P104" s="3"/>
      <c r="Q104"/>
    </row>
    <row r="105" spans="2:17" s="2" customFormat="1" x14ac:dyDescent="0.25">
      <c r="B105" s="12"/>
      <c r="C105" s="12"/>
      <c r="D105" s="12"/>
      <c r="H105" s="3"/>
      <c r="I105" s="3"/>
      <c r="J105" s="3"/>
      <c r="K105" s="3"/>
      <c r="L105" s="3"/>
      <c r="M105" s="3"/>
      <c r="N105" s="3"/>
      <c r="O105" s="3"/>
      <c r="P105" s="3"/>
      <c r="Q105"/>
    </row>
    <row r="106" spans="2:17" s="2" customFormat="1" x14ac:dyDescent="0.25">
      <c r="B106" s="12"/>
      <c r="C106" s="12"/>
      <c r="D106" s="12"/>
      <c r="H106" s="3"/>
      <c r="I106" s="3"/>
      <c r="J106" s="3"/>
      <c r="K106" s="3"/>
      <c r="L106" s="3"/>
      <c r="M106" s="3"/>
      <c r="N106" s="3"/>
      <c r="O106" s="3"/>
      <c r="P106" s="3"/>
      <c r="Q106"/>
    </row>
    <row r="107" spans="2:17" s="2" customFormat="1" x14ac:dyDescent="0.25">
      <c r="B107" s="12"/>
      <c r="C107" s="12"/>
      <c r="D107" s="12"/>
      <c r="H107" s="3"/>
      <c r="I107" s="3"/>
      <c r="J107" s="3"/>
      <c r="K107" s="3"/>
      <c r="L107" s="3"/>
      <c r="M107" s="3"/>
      <c r="N107" s="3"/>
      <c r="O107" s="3"/>
      <c r="P107" s="3"/>
      <c r="Q107"/>
    </row>
    <row r="108" spans="2:17" s="2" customFormat="1" x14ac:dyDescent="0.25">
      <c r="B108" s="12"/>
      <c r="C108" s="12"/>
      <c r="D108" s="12"/>
      <c r="H108" s="3"/>
      <c r="I108" s="3"/>
      <c r="J108" s="3"/>
      <c r="K108" s="3"/>
      <c r="L108" s="3"/>
      <c r="M108" s="3"/>
      <c r="N108" s="3"/>
      <c r="O108" s="3"/>
      <c r="P108" s="3"/>
      <c r="Q108"/>
    </row>
    <row r="109" spans="2:17" s="2" customFormat="1" x14ac:dyDescent="0.25">
      <c r="B109" s="12"/>
      <c r="C109" s="12"/>
      <c r="D109" s="12"/>
      <c r="H109" s="3"/>
      <c r="I109" s="3"/>
      <c r="J109" s="3"/>
      <c r="K109" s="3"/>
      <c r="L109" s="3"/>
      <c r="M109" s="3"/>
      <c r="N109" s="3"/>
      <c r="O109" s="3"/>
      <c r="P109" s="3"/>
      <c r="Q109"/>
    </row>
    <row r="110" spans="2:17" s="2" customFormat="1" x14ac:dyDescent="0.25">
      <c r="B110" s="12"/>
      <c r="C110" s="12"/>
      <c r="D110" s="12"/>
      <c r="H110" s="3"/>
      <c r="I110" s="3"/>
      <c r="J110" s="3"/>
      <c r="K110" s="3"/>
      <c r="L110" s="3"/>
      <c r="M110" s="3"/>
      <c r="N110" s="3"/>
      <c r="O110" s="3"/>
      <c r="P110" s="3"/>
      <c r="Q110"/>
    </row>
    <row r="111" spans="2:17" s="2" customFormat="1" ht="18" x14ac:dyDescent="0.25">
      <c r="B111" s="12"/>
      <c r="C111" s="12"/>
      <c r="D111" s="12"/>
      <c r="E111" s="72" t="s">
        <v>107</v>
      </c>
      <c r="F111" s="72"/>
      <c r="G111" s="72"/>
      <c r="H111" s="56"/>
      <c r="I111" s="56"/>
      <c r="J111" s="73" t="s">
        <v>108</v>
      </c>
      <c r="K111" s="73"/>
      <c r="L111" s="73"/>
      <c r="M111" s="3"/>
      <c r="N111" s="3"/>
      <c r="O111" s="3"/>
      <c r="P111" s="3"/>
      <c r="Q111"/>
    </row>
    <row r="112" spans="2:17" s="13" customFormat="1" ht="18" x14ac:dyDescent="0.25">
      <c r="B112" s="14"/>
      <c r="C112" s="14"/>
      <c r="D112" s="14"/>
      <c r="E112" s="78" t="s">
        <v>106</v>
      </c>
      <c r="F112" s="78"/>
      <c r="G112" s="78"/>
      <c r="H112" s="54"/>
      <c r="I112" s="54"/>
      <c r="J112" s="77" t="s">
        <v>103</v>
      </c>
      <c r="K112" s="77"/>
      <c r="L112" s="77"/>
      <c r="M112" s="15"/>
      <c r="N112" s="15"/>
      <c r="O112" s="15"/>
      <c r="P112" s="15"/>
      <c r="Q112" s="14"/>
    </row>
    <row r="113" spans="1:17" s="17" customFormat="1" ht="18" x14ac:dyDescent="0.25">
      <c r="A113" s="16"/>
      <c r="E113" s="39"/>
      <c r="F113" s="54"/>
      <c r="G113" s="54"/>
      <c r="H113" s="54"/>
      <c r="I113" s="54"/>
      <c r="J113" s="59"/>
      <c r="K113" s="59"/>
      <c r="L113" s="39"/>
      <c r="M113" s="39"/>
      <c r="N113" s="39"/>
      <c r="O113" s="39"/>
      <c r="P113" s="39"/>
    </row>
    <row r="114" spans="1:17" s="17" customFormat="1" ht="15" customHeight="1" x14ac:dyDescent="0.25">
      <c r="A114" s="18"/>
      <c r="E114" s="39"/>
      <c r="F114" s="54"/>
      <c r="G114" s="54"/>
      <c r="H114" s="54"/>
      <c r="I114" s="54"/>
      <c r="J114" s="54"/>
      <c r="K114" s="54"/>
      <c r="L114" s="39"/>
      <c r="M114" s="39"/>
      <c r="N114" s="39"/>
      <c r="O114" s="39"/>
      <c r="P114" s="39"/>
    </row>
    <row r="115" spans="1:17" s="17" customFormat="1" ht="18" x14ac:dyDescent="0.25">
      <c r="A115" s="18"/>
      <c r="E115" s="39"/>
      <c r="F115" s="54"/>
      <c r="G115" s="54"/>
      <c r="H115" s="54"/>
      <c r="I115" s="54"/>
      <c r="J115" s="54"/>
      <c r="K115" s="54"/>
      <c r="L115" s="39"/>
      <c r="M115" s="39"/>
      <c r="N115" s="39"/>
      <c r="O115" s="39"/>
      <c r="P115" s="39"/>
    </row>
    <row r="116" spans="1:17" s="17" customFormat="1" ht="18" x14ac:dyDescent="0.25">
      <c r="A116" s="18"/>
      <c r="E116" s="39"/>
      <c r="F116" s="54"/>
      <c r="G116" s="54"/>
      <c r="H116" s="54"/>
      <c r="I116" s="54"/>
      <c r="J116" s="54"/>
      <c r="K116" s="54"/>
      <c r="L116" s="39"/>
      <c r="M116" s="39"/>
      <c r="N116" s="39"/>
      <c r="O116" s="39"/>
      <c r="P116" s="39"/>
    </row>
    <row r="117" spans="1:17" s="17" customFormat="1" ht="18" x14ac:dyDescent="0.25">
      <c r="A117" s="18"/>
      <c r="E117" s="39"/>
      <c r="F117" s="54"/>
      <c r="G117" s="54"/>
      <c r="H117" s="54"/>
      <c r="I117" s="54"/>
      <c r="J117" s="54"/>
      <c r="K117" s="54"/>
      <c r="L117" s="39"/>
      <c r="M117" s="39"/>
      <c r="N117" s="39"/>
      <c r="O117" s="39"/>
      <c r="P117" s="39"/>
    </row>
    <row r="118" spans="1:17" s="17" customFormat="1" ht="18" x14ac:dyDescent="0.25">
      <c r="A118" s="18"/>
      <c r="E118" s="39"/>
      <c r="F118" s="39"/>
      <c r="G118"/>
      <c r="H118"/>
      <c r="I118"/>
      <c r="J118" s="73"/>
      <c r="K118" s="73"/>
      <c r="L118" s="39"/>
      <c r="M118" s="39"/>
      <c r="N118" s="39"/>
      <c r="O118" s="39"/>
      <c r="P118" s="39"/>
    </row>
    <row r="119" spans="1:17" s="17" customFormat="1" ht="18" x14ac:dyDescent="0.25">
      <c r="A119" s="18"/>
      <c r="E119" s="39"/>
      <c r="F119" s="39"/>
      <c r="G119"/>
      <c r="H119"/>
      <c r="I119"/>
      <c r="J119" s="73"/>
      <c r="K119" s="73"/>
      <c r="L119" s="39"/>
      <c r="M119" s="39"/>
      <c r="N119" s="39"/>
      <c r="O119" s="39"/>
      <c r="P119" s="39"/>
    </row>
    <row r="120" spans="1:17" s="17" customFormat="1" ht="18" x14ac:dyDescent="0.25">
      <c r="A120" s="18"/>
      <c r="E120" s="39"/>
      <c r="F120" s="55"/>
      <c r="G120" s="55"/>
      <c r="H120" s="55"/>
      <c r="I120" s="54"/>
      <c r="J120" s="60"/>
      <c r="K120" s="61"/>
      <c r="L120" s="39"/>
      <c r="M120" s="39"/>
      <c r="N120" s="39"/>
      <c r="O120" s="39"/>
      <c r="P120" s="39"/>
    </row>
    <row r="121" spans="1:17" s="17" customFormat="1" ht="15" customHeight="1" x14ac:dyDescent="0.2">
      <c r="A121" s="18"/>
      <c r="E121" s="39"/>
      <c r="F121" s="39"/>
      <c r="G121" s="39"/>
      <c r="H121" s="57"/>
      <c r="I121" s="58"/>
      <c r="J121" s="58"/>
      <c r="K121" s="39"/>
      <c r="L121" s="39"/>
      <c r="M121" s="39"/>
      <c r="N121" s="39"/>
      <c r="O121" s="39"/>
      <c r="P121" s="39"/>
    </row>
    <row r="122" spans="1:17" s="13" customFormat="1" ht="14.25" x14ac:dyDescent="0.2">
      <c r="B122" s="14"/>
      <c r="C122" s="14"/>
      <c r="D122" s="14"/>
      <c r="H122" s="19"/>
      <c r="I122" s="15"/>
      <c r="J122" s="15"/>
      <c r="K122" s="15"/>
      <c r="L122" s="15"/>
      <c r="M122" s="15"/>
      <c r="N122" s="15"/>
      <c r="O122" s="15"/>
      <c r="P122" s="15"/>
      <c r="Q122" s="14"/>
    </row>
    <row r="123" spans="1:17" s="13" customFormat="1" ht="14.25" x14ac:dyDescent="0.2">
      <c r="B123" s="14"/>
      <c r="C123" s="14"/>
      <c r="D123" s="14"/>
      <c r="H123" s="19"/>
      <c r="I123" s="15"/>
      <c r="J123" s="15"/>
      <c r="K123" s="15"/>
      <c r="L123" s="15"/>
      <c r="M123" s="15"/>
      <c r="N123" s="15"/>
      <c r="O123" s="15"/>
      <c r="P123" s="15"/>
      <c r="Q123" s="14"/>
    </row>
    <row r="124" spans="1:17" s="13" customFormat="1" ht="14.25" x14ac:dyDescent="0.2">
      <c r="B124" s="14"/>
      <c r="C124" s="14"/>
      <c r="D124" s="14"/>
      <c r="H124" s="15"/>
      <c r="I124" s="15"/>
      <c r="J124" s="15"/>
      <c r="K124" s="15"/>
      <c r="L124" s="15"/>
      <c r="M124" s="15"/>
      <c r="N124" s="15"/>
      <c r="O124" s="15"/>
      <c r="P124" s="15"/>
      <c r="Q124" s="14"/>
    </row>
    <row r="125" spans="1:17" s="13" customFormat="1" ht="14.25" x14ac:dyDescent="0.2">
      <c r="B125" s="14"/>
      <c r="C125" s="14"/>
      <c r="D125" s="14"/>
      <c r="H125" s="15"/>
      <c r="I125" s="15"/>
      <c r="J125" s="15"/>
      <c r="K125" s="15"/>
      <c r="L125" s="15"/>
      <c r="M125" s="15"/>
      <c r="N125" s="15"/>
      <c r="O125" s="15"/>
      <c r="P125" s="15"/>
      <c r="Q125" s="14"/>
    </row>
    <row r="126" spans="1:17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  <c r="Q126"/>
    </row>
    <row r="127" spans="1:17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  <c r="Q127"/>
    </row>
    <row r="128" spans="1:17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  <c r="Q128"/>
    </row>
    <row r="129" spans="2:17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  <c r="Q129"/>
    </row>
    <row r="130" spans="2:17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  <c r="Q130"/>
    </row>
    <row r="131" spans="2:17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  <c r="Q131"/>
    </row>
    <row r="132" spans="2:17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  <c r="Q132"/>
    </row>
    <row r="133" spans="2:17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  <c r="Q133"/>
    </row>
    <row r="134" spans="2:17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  <c r="Q134"/>
    </row>
    <row r="135" spans="2:17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  <c r="Q135"/>
    </row>
    <row r="136" spans="2:17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  <c r="Q136"/>
    </row>
    <row r="137" spans="2:17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  <c r="Q137"/>
    </row>
    <row r="138" spans="2:17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  <c r="Q138"/>
    </row>
    <row r="139" spans="2:17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  <c r="Q139"/>
    </row>
    <row r="140" spans="2:17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  <c r="Q140"/>
    </row>
    <row r="141" spans="2:17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  <c r="Q141"/>
    </row>
    <row r="142" spans="2:17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  <c r="Q142"/>
    </row>
    <row r="143" spans="2:17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  <c r="Q143"/>
    </row>
    <row r="144" spans="2:17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  <c r="Q144"/>
    </row>
    <row r="145" spans="2:17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  <c r="Q145"/>
    </row>
    <row r="146" spans="2:17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  <c r="Q146"/>
    </row>
    <row r="147" spans="2:17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  <c r="Q147"/>
    </row>
    <row r="148" spans="2:17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  <c r="Q148"/>
    </row>
    <row r="149" spans="2:17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  <c r="Q149"/>
    </row>
    <row r="150" spans="2:17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  <c r="Q150"/>
    </row>
    <row r="151" spans="2:17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  <c r="Q151"/>
    </row>
    <row r="152" spans="2:17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  <c r="Q152"/>
    </row>
    <row r="153" spans="2:17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  <c r="Q153"/>
    </row>
    <row r="154" spans="2:17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  <c r="Q154"/>
    </row>
    <row r="155" spans="2:17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  <c r="Q155"/>
    </row>
    <row r="156" spans="2:17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  <c r="Q156"/>
    </row>
    <row r="157" spans="2:17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  <c r="Q157"/>
    </row>
    <row r="158" spans="2:17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  <c r="Q158"/>
    </row>
    <row r="159" spans="2:17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  <c r="Q159"/>
    </row>
    <row r="160" spans="2:17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  <c r="Q160"/>
    </row>
    <row r="161" spans="2:17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  <c r="Q161"/>
    </row>
    <row r="162" spans="2:17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  <c r="Q162"/>
    </row>
    <row r="163" spans="2:17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  <c r="Q163"/>
    </row>
    <row r="164" spans="2:17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  <c r="Q164"/>
    </row>
    <row r="165" spans="2:17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  <c r="Q165"/>
    </row>
    <row r="166" spans="2:17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  <c r="Q166"/>
    </row>
    <row r="167" spans="2:17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  <c r="Q167"/>
    </row>
    <row r="168" spans="2:17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  <c r="Q168"/>
    </row>
    <row r="169" spans="2:17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  <c r="Q169"/>
    </row>
    <row r="170" spans="2:17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  <c r="Q170"/>
    </row>
    <row r="171" spans="2:17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  <c r="Q171"/>
    </row>
    <row r="172" spans="2:17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  <c r="Q172"/>
    </row>
    <row r="173" spans="2:17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  <c r="Q173"/>
    </row>
    <row r="174" spans="2:17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  <c r="Q174"/>
    </row>
    <row r="175" spans="2:17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  <c r="Q175"/>
    </row>
    <row r="176" spans="2:17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  <c r="Q176"/>
    </row>
    <row r="177" spans="2:17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  <c r="Q177"/>
    </row>
    <row r="178" spans="2:17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  <c r="Q178"/>
    </row>
    <row r="179" spans="2:17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  <c r="Q179"/>
    </row>
    <row r="180" spans="2:17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  <c r="Q180"/>
    </row>
    <row r="181" spans="2:17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  <c r="Q181"/>
    </row>
    <row r="182" spans="2:17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  <c r="Q182"/>
    </row>
    <row r="183" spans="2:17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  <c r="Q183"/>
    </row>
    <row r="184" spans="2:17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  <c r="Q184"/>
    </row>
    <row r="185" spans="2:17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  <c r="Q185"/>
    </row>
    <row r="186" spans="2:17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  <c r="Q186"/>
    </row>
    <row r="187" spans="2:17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  <c r="Q187"/>
    </row>
    <row r="188" spans="2:17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  <c r="Q188"/>
    </row>
    <row r="189" spans="2:17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  <c r="Q189"/>
    </row>
    <row r="190" spans="2:17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  <c r="Q190"/>
    </row>
    <row r="191" spans="2:17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  <c r="Q191"/>
    </row>
    <row r="192" spans="2:17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  <c r="Q192"/>
    </row>
    <row r="193" spans="2:17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  <c r="Q193"/>
    </row>
    <row r="194" spans="2:17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  <c r="Q194"/>
    </row>
    <row r="195" spans="2:17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  <c r="Q195"/>
    </row>
    <row r="196" spans="2:17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  <c r="Q196"/>
    </row>
    <row r="197" spans="2:17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  <c r="Q197"/>
    </row>
    <row r="198" spans="2:17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  <c r="Q198"/>
    </row>
    <row r="199" spans="2:17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  <c r="Q199"/>
    </row>
    <row r="200" spans="2:17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  <c r="Q200"/>
    </row>
    <row r="201" spans="2:17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  <c r="Q201"/>
    </row>
    <row r="202" spans="2:17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  <c r="Q202"/>
    </row>
    <row r="203" spans="2:17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  <c r="Q203"/>
    </row>
    <row r="204" spans="2:17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  <c r="Q204"/>
    </row>
    <row r="205" spans="2:17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  <c r="Q205"/>
    </row>
    <row r="206" spans="2:17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  <c r="Q206"/>
    </row>
    <row r="207" spans="2:17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  <c r="Q207"/>
    </row>
    <row r="208" spans="2:17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  <c r="Q208"/>
    </row>
    <row r="209" spans="2:17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  <c r="Q209"/>
    </row>
    <row r="210" spans="2:17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  <c r="Q210"/>
    </row>
    <row r="211" spans="2:17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  <c r="Q211"/>
    </row>
    <row r="212" spans="2:17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  <c r="Q212"/>
    </row>
    <row r="213" spans="2:17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  <c r="Q213"/>
    </row>
    <row r="214" spans="2:17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  <c r="Q214"/>
    </row>
    <row r="215" spans="2:17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  <c r="Q215"/>
    </row>
    <row r="216" spans="2:17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  <c r="Q216"/>
    </row>
    <row r="217" spans="2:17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  <c r="Q217"/>
    </row>
    <row r="218" spans="2:17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  <c r="Q218"/>
    </row>
    <row r="219" spans="2:17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  <c r="Q219"/>
    </row>
    <row r="220" spans="2:17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  <c r="Q220"/>
    </row>
    <row r="221" spans="2:17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  <c r="Q221"/>
    </row>
    <row r="222" spans="2:17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  <c r="Q222"/>
    </row>
    <row r="223" spans="2:17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  <c r="Q223"/>
    </row>
    <row r="224" spans="2:17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  <c r="Q224"/>
    </row>
    <row r="225" spans="2:17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  <c r="Q225"/>
    </row>
    <row r="226" spans="2:17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  <c r="Q226"/>
    </row>
    <row r="227" spans="2:17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  <c r="Q227"/>
    </row>
    <row r="228" spans="2:17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  <c r="Q228"/>
    </row>
    <row r="229" spans="2:17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  <c r="Q229"/>
    </row>
    <row r="230" spans="2:17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  <c r="Q230"/>
    </row>
    <row r="231" spans="2:17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  <c r="Q231"/>
    </row>
    <row r="232" spans="2:17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  <c r="Q232"/>
    </row>
    <row r="233" spans="2:17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  <c r="Q233"/>
    </row>
    <row r="234" spans="2:17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  <c r="Q234"/>
    </row>
    <row r="235" spans="2:17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  <c r="Q235"/>
    </row>
    <row r="236" spans="2:17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  <c r="Q236"/>
    </row>
    <row r="237" spans="2:17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  <c r="Q237"/>
    </row>
    <row r="238" spans="2:17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  <c r="Q238"/>
    </row>
    <row r="239" spans="2:17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  <c r="Q239"/>
    </row>
    <row r="240" spans="2:17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  <c r="Q240"/>
    </row>
    <row r="241" spans="2:17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  <c r="Q241"/>
    </row>
    <row r="242" spans="2:17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  <c r="Q242"/>
    </row>
    <row r="243" spans="2:17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  <c r="Q243"/>
    </row>
    <row r="244" spans="2:17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  <c r="Q244"/>
    </row>
    <row r="245" spans="2:17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  <c r="Q245"/>
    </row>
    <row r="246" spans="2:17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  <c r="Q246"/>
    </row>
    <row r="247" spans="2:17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  <c r="Q247"/>
    </row>
    <row r="248" spans="2:17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  <c r="Q248"/>
    </row>
    <row r="249" spans="2:17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  <c r="Q249"/>
    </row>
    <row r="250" spans="2:17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  <c r="Q250"/>
    </row>
    <row r="251" spans="2:17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  <c r="Q251"/>
    </row>
    <row r="252" spans="2:17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  <c r="Q252"/>
    </row>
    <row r="253" spans="2:17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  <c r="Q253"/>
    </row>
    <row r="254" spans="2:17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  <c r="Q254"/>
    </row>
    <row r="255" spans="2:17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  <c r="Q255"/>
    </row>
    <row r="256" spans="2:17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  <c r="Q256"/>
    </row>
    <row r="257" spans="2:17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  <c r="Q257"/>
    </row>
    <row r="258" spans="2:17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  <c r="Q258"/>
    </row>
    <row r="259" spans="2:17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  <c r="Q259"/>
    </row>
    <row r="260" spans="2:17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  <c r="Q260"/>
    </row>
    <row r="261" spans="2:17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  <c r="Q261"/>
    </row>
    <row r="262" spans="2:17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  <c r="Q262"/>
    </row>
    <row r="263" spans="2:17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  <c r="Q263"/>
    </row>
    <row r="264" spans="2:17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  <c r="Q264"/>
    </row>
    <row r="265" spans="2:17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  <c r="Q265"/>
    </row>
    <row r="266" spans="2:17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  <c r="Q266"/>
    </row>
    <row r="267" spans="2:17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  <c r="Q267"/>
    </row>
    <row r="268" spans="2:17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  <c r="Q268"/>
    </row>
    <row r="269" spans="2:17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  <c r="Q269"/>
    </row>
    <row r="270" spans="2:17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  <c r="Q270"/>
    </row>
    <row r="271" spans="2:17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  <c r="Q271"/>
    </row>
    <row r="272" spans="2:17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  <c r="Q272"/>
    </row>
    <row r="273" spans="2:17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  <c r="Q273"/>
    </row>
    <row r="274" spans="2:17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  <c r="Q274"/>
    </row>
    <row r="275" spans="2:17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  <c r="Q275"/>
    </row>
    <row r="276" spans="2:17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  <c r="Q276"/>
    </row>
    <row r="277" spans="2:17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  <c r="Q277"/>
    </row>
    <row r="278" spans="2:17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  <c r="Q278"/>
    </row>
    <row r="279" spans="2:17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  <c r="Q279"/>
    </row>
    <row r="280" spans="2:17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  <c r="Q280"/>
    </row>
    <row r="281" spans="2:17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  <c r="Q281"/>
    </row>
    <row r="282" spans="2:17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  <c r="Q282"/>
    </row>
    <row r="283" spans="2:17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  <c r="Q283"/>
    </row>
    <row r="284" spans="2:17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  <c r="Q284"/>
    </row>
    <row r="285" spans="2:17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  <c r="Q285"/>
    </row>
    <row r="286" spans="2:17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  <c r="Q286"/>
    </row>
    <row r="287" spans="2:17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  <c r="Q287"/>
    </row>
    <row r="288" spans="2:17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  <c r="Q288"/>
    </row>
    <row r="289" spans="2:17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  <c r="Q289"/>
    </row>
    <row r="290" spans="2:17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  <c r="Q290"/>
    </row>
    <row r="291" spans="2:17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  <c r="Q291"/>
    </row>
    <row r="292" spans="2:17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  <c r="Q292"/>
    </row>
    <row r="293" spans="2:17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  <c r="Q293"/>
    </row>
    <row r="294" spans="2:17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  <c r="Q294"/>
    </row>
    <row r="295" spans="2:17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  <c r="Q295"/>
    </row>
    <row r="296" spans="2:17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  <c r="Q296"/>
    </row>
    <row r="297" spans="2:17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  <c r="Q297"/>
    </row>
    <row r="298" spans="2:17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  <c r="Q298"/>
    </row>
    <row r="299" spans="2:17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  <c r="Q299"/>
    </row>
    <row r="300" spans="2:17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  <c r="Q300"/>
    </row>
    <row r="301" spans="2:17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  <c r="Q301"/>
    </row>
    <row r="302" spans="2:17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  <c r="Q302"/>
    </row>
    <row r="303" spans="2:17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  <c r="Q303"/>
    </row>
    <row r="304" spans="2:17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  <c r="Q304"/>
    </row>
    <row r="305" spans="2:17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  <c r="Q305"/>
    </row>
    <row r="306" spans="2:17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  <c r="Q306"/>
    </row>
    <row r="307" spans="2:17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  <c r="Q307"/>
    </row>
    <row r="308" spans="2:17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  <c r="Q308"/>
    </row>
    <row r="309" spans="2:17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  <c r="Q309"/>
    </row>
    <row r="310" spans="2:17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  <c r="Q310"/>
    </row>
    <row r="311" spans="2:17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  <c r="Q311"/>
    </row>
    <row r="312" spans="2:17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  <c r="Q312"/>
    </row>
    <row r="313" spans="2:17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  <c r="Q313"/>
    </row>
    <row r="314" spans="2:17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  <c r="Q314"/>
    </row>
    <row r="315" spans="2:17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  <c r="Q315"/>
    </row>
    <row r="316" spans="2:17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  <c r="Q316"/>
    </row>
    <row r="317" spans="2:17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  <c r="Q317"/>
    </row>
    <row r="318" spans="2:17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  <c r="Q318"/>
    </row>
    <row r="319" spans="2:17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  <c r="Q319"/>
    </row>
    <row r="320" spans="2:17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  <c r="Q320"/>
    </row>
    <row r="321" spans="2:17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  <c r="Q321"/>
    </row>
    <row r="322" spans="2:17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  <c r="Q322"/>
    </row>
    <row r="323" spans="2:17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  <c r="Q323"/>
    </row>
    <row r="324" spans="2:17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  <c r="Q324"/>
    </row>
    <row r="325" spans="2:17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  <c r="Q325"/>
    </row>
    <row r="326" spans="2:17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  <c r="Q326"/>
    </row>
    <row r="327" spans="2:17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  <c r="Q327"/>
    </row>
    <row r="328" spans="2:17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  <c r="Q328"/>
    </row>
    <row r="329" spans="2:17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  <c r="Q329"/>
    </row>
    <row r="330" spans="2:17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  <c r="Q330"/>
    </row>
    <row r="331" spans="2:17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  <c r="Q331"/>
    </row>
    <row r="332" spans="2:17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  <c r="Q332"/>
    </row>
    <row r="333" spans="2:17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  <c r="Q333"/>
    </row>
    <row r="334" spans="2:17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  <c r="Q334"/>
    </row>
    <row r="335" spans="2:17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  <c r="Q335"/>
    </row>
    <row r="336" spans="2:17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  <c r="Q336"/>
    </row>
    <row r="337" spans="2:17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  <c r="Q337"/>
    </row>
    <row r="338" spans="2:17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  <c r="Q338"/>
    </row>
    <row r="339" spans="2:17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  <c r="Q339"/>
    </row>
    <row r="340" spans="2:17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  <c r="Q340"/>
    </row>
    <row r="341" spans="2:17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  <c r="Q341"/>
    </row>
    <row r="342" spans="2:17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  <c r="Q342"/>
    </row>
    <row r="343" spans="2:17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  <c r="Q343"/>
    </row>
    <row r="344" spans="2:17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  <c r="Q344"/>
    </row>
    <row r="345" spans="2:17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  <c r="Q345"/>
    </row>
    <row r="346" spans="2:17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  <c r="Q346"/>
    </row>
    <row r="347" spans="2:17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  <c r="Q347"/>
    </row>
    <row r="348" spans="2:17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  <c r="Q348"/>
    </row>
    <row r="349" spans="2:17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  <c r="Q349"/>
    </row>
    <row r="350" spans="2:17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  <c r="Q350"/>
    </row>
    <row r="351" spans="2:17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  <c r="Q351"/>
    </row>
    <row r="352" spans="2:17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  <c r="Q352"/>
    </row>
    <row r="353" spans="2:17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  <c r="Q353"/>
    </row>
    <row r="354" spans="2:17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  <c r="Q354"/>
    </row>
    <row r="355" spans="2:17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  <c r="Q355"/>
    </row>
    <row r="356" spans="2:17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  <c r="Q356"/>
    </row>
    <row r="357" spans="2:17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  <c r="Q357"/>
    </row>
    <row r="358" spans="2:17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  <c r="Q358"/>
    </row>
    <row r="359" spans="2:17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  <c r="Q359"/>
    </row>
    <row r="360" spans="2:17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  <c r="Q360"/>
    </row>
    <row r="361" spans="2:17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  <c r="Q361"/>
    </row>
    <row r="362" spans="2:17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  <c r="Q362"/>
    </row>
    <row r="363" spans="2:17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  <c r="Q363"/>
    </row>
    <row r="364" spans="2:17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  <c r="Q364"/>
    </row>
    <row r="365" spans="2:17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  <c r="Q365"/>
    </row>
    <row r="366" spans="2:17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  <c r="Q366"/>
    </row>
    <row r="367" spans="2:17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  <c r="Q367"/>
    </row>
    <row r="368" spans="2:17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  <c r="Q368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38" orientation="landscape" r:id="rId1"/>
  <rowBreaks count="3" manualBreakCount="3">
    <brk id="49" max="15" man="1"/>
    <brk id="79" max="15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AGOSTO 2022</vt:lpstr>
      <vt:lpstr>'EJE. PORTAL AGOSTO 2022'!Área_de_impresión</vt:lpstr>
      <vt:lpstr>'EJE. PORTAL AGOSTO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Yokasta Burgos</cp:lastModifiedBy>
  <cp:lastPrinted>2022-08-04T17:14:01Z</cp:lastPrinted>
  <dcterms:created xsi:type="dcterms:W3CDTF">2019-02-08T13:48:25Z</dcterms:created>
  <dcterms:modified xsi:type="dcterms:W3CDTF">2022-12-14T15:57:16Z</dcterms:modified>
</cp:coreProperties>
</file>