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Enero-2022\"/>
    </mc:Choice>
  </mc:AlternateContent>
  <bookViews>
    <workbookView xWindow="0" yWindow="0" windowWidth="20490" windowHeight="7155" tabRatio="601" firstSheet="2" activeTab="4"/>
  </bookViews>
  <sheets>
    <sheet name="INGRESOS CUENTA COLECT" sheetId="1" r:id="rId1"/>
    <sheet name="EGRESOS CTA. AUXILIAR 33001" sheetId="4" r:id="rId2"/>
    <sheet name="EGRESOS CTA.  OPERT. 160" sheetId="5" r:id="rId3"/>
    <sheet name="EGRESOS CTA. NOMINA" sheetId="6" r:id="rId4"/>
    <sheet name="EGRESOS CTA. FONDOCYT" sheetId="7" r:id="rId5"/>
  </sheets>
  <externalReferences>
    <externalReference r:id="rId6"/>
    <externalReference r:id="rId7"/>
  </externalReferences>
  <definedNames>
    <definedName name="_xlnm._FilterDatabase" localSheetId="0" hidden="1">'INGRESOS CUENTA COLECT'!$B$17:$G$174</definedName>
    <definedName name="_xlnm.Print_Area" localSheetId="2">'EGRESOS CTA.  OPERT. 160'!$A$1:$I$55</definedName>
    <definedName name="_xlnm.Print_Area" localSheetId="1">'EGRESOS CTA. AUXILIAR 33001'!$B$1:$I$81</definedName>
    <definedName name="_xlnm.Print_Area" localSheetId="4">'EGRESOS CTA. FONDOCYT'!$A$1:$J$41</definedName>
    <definedName name="_xlnm.Print_Area" localSheetId="3">'EGRESOS CTA. NOMINA'!$A$1:$J$50</definedName>
    <definedName name="_xlnm.Print_Area" localSheetId="0">'INGRESOS CUENTA COLECT'!$A$1:$G$191</definedName>
    <definedName name="_xlnm.Print_Titles" localSheetId="2">'EGRESOS CTA.  OPERT. 160'!$1:$14</definedName>
    <definedName name="_xlnm.Print_Titles" localSheetId="1">'EGRESOS CTA. AUXILIAR 33001'!$1:$15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52511"/>
</workbook>
</file>

<file path=xl/calcChain.xml><?xml version="1.0" encoding="utf-8"?>
<calcChain xmlns="http://schemas.openxmlformats.org/spreadsheetml/2006/main">
  <c r="K25" i="7" l="1"/>
  <c r="I31" i="5"/>
  <c r="G31" i="5"/>
  <c r="H31" i="5"/>
  <c r="J56" i="4"/>
  <c r="G175" i="1" l="1"/>
  <c r="G153" i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I41" i="6" l="1"/>
  <c r="H41" i="6"/>
  <c r="G56" i="4" l="1"/>
  <c r="H56" i="4"/>
  <c r="E175" i="1" l="1"/>
  <c r="F175" i="1"/>
  <c r="I15" i="5" l="1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J31" i="5"/>
  <c r="I16" i="4"/>
  <c r="I25" i="7"/>
  <c r="H25" i="7"/>
  <c r="J18" i="7"/>
  <c r="G17" i="1"/>
  <c r="H175" i="1" s="1"/>
  <c r="J16" i="6"/>
  <c r="J41" i="6" s="1"/>
  <c r="K41" i="6" s="1"/>
  <c r="E17" i="1"/>
  <c r="I17" i="4" l="1"/>
  <c r="I18" i="4" s="1"/>
  <c r="I56" i="4"/>
  <c r="J25" i="7"/>
  <c r="J19" i="7"/>
  <c r="J20" i="7" s="1"/>
  <c r="J21" i="7" s="1"/>
  <c r="J22" i="7" s="1"/>
  <c r="J23" i="7" s="1"/>
  <c r="J24" i="7" s="1"/>
  <c r="J17" i="6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I19" i="4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G18" i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I34" i="4" l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</calcChain>
</file>

<file path=xl/sharedStrings.xml><?xml version="1.0" encoding="utf-8"?>
<sst xmlns="http://schemas.openxmlformats.org/spreadsheetml/2006/main" count="452" uniqueCount="145">
  <si>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</si>
  <si>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</si>
  <si>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</si>
  <si>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</si>
  <si>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</si>
  <si>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</si>
  <si>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</si>
  <si>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</si>
  <si>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</si>
  <si>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</si>
  <si>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</si>
  <si>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</si>
  <si>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PAGO IMPUESTO 0.15%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</si>
  <si>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</si>
  <si>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</si>
  <si>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</si>
  <si>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</si>
  <si>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</si>
  <si>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</si>
  <si>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</si>
  <si>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</si>
  <si>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</si>
  <si>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>DEPOSITO VIA TRANSF. ARS SENASA</t>
  </si>
  <si>
    <t xml:space="preserve">TRANSF. DE CUENTA 3000 A 3001 PARA PAGOS </t>
  </si>
  <si>
    <t>XIOMARA SUZAÑA GALVAN</t>
  </si>
  <si>
    <t>ASIGANCION CUOTA DE PAGO DESDE CTA 2000 A 2001</t>
  </si>
  <si>
    <t>Cuenta Bancaria No: 9602576155</t>
  </si>
  <si>
    <t>-</t>
  </si>
  <si>
    <t xml:space="preserve"> </t>
  </si>
  <si>
    <t xml:space="preserve">ASIGNACION PRESUPUESTARIA PARA PAGO NOMINAS </t>
  </si>
  <si>
    <t>RETENCION ISR SALARIAL POR TRASF. VIA LIBRAMIENTOS</t>
  </si>
  <si>
    <t>NOTA DEBITO POR COBRO TARJETA CREDITO CARDNET</t>
  </si>
  <si>
    <t>CARGOS POR SERVICIOS (RETENCION DE ESTADO)</t>
  </si>
  <si>
    <t>NOTA DEBITO POR COBRO TARJETA CREDITO AMERICAN EXPRESS</t>
  </si>
  <si>
    <t>COMPAÑÍA DOMINICANA DE TELEFONOS, S. A.</t>
  </si>
  <si>
    <t>Preparado Por:</t>
  </si>
  <si>
    <t xml:space="preserve">Revisado Por: </t>
  </si>
  <si>
    <t xml:space="preserve">Lcda. Julia Villar Pimentel </t>
  </si>
  <si>
    <t>Analista Financiera</t>
  </si>
  <si>
    <t>Contadora Interna</t>
  </si>
  <si>
    <t xml:space="preserve">             ______________________________</t>
  </si>
  <si>
    <t>Aprobabdo Por:</t>
  </si>
  <si>
    <t>Directora Financiera</t>
  </si>
  <si>
    <t>____________________</t>
  </si>
  <si>
    <t>_________________________</t>
  </si>
  <si>
    <t xml:space="preserve">      ______________________________</t>
  </si>
  <si>
    <t>DEPOSITO VIA TRANSF. ARS YUNEN</t>
  </si>
  <si>
    <t>DEPOSITO</t>
  </si>
  <si>
    <t>DEPOSITO VIA TRANSF. ARS MAPFRE SALUD</t>
  </si>
  <si>
    <t>DEPOSITO VIA TRANSF. ARS FUTURO</t>
  </si>
  <si>
    <t>BCE. AL 31/10/2021</t>
  </si>
  <si>
    <t>FARACH, S. A.</t>
  </si>
  <si>
    <t>NULO</t>
  </si>
  <si>
    <t>DEPOSITO VIA TRANSF. MINISTERIO DE SALUD PÚBLICA</t>
  </si>
  <si>
    <t xml:space="preserve">____________________________________________ </t>
  </si>
  <si>
    <t>COMISION TARJETA DE CREDITO AMEX</t>
  </si>
  <si>
    <t>DEPOSITO PAGO CHEQUES ARS GMA</t>
  </si>
  <si>
    <t>DEPOSITO VIA TRANSF. ARS SEMMA</t>
  </si>
  <si>
    <t>INVERSIONES ND &amp; ASOCIADOS,S.R.L</t>
  </si>
  <si>
    <t>AIR LIQUIDE DOMINICANA, S.A.S.</t>
  </si>
  <si>
    <t>OFFITEK, S.R.L.</t>
  </si>
  <si>
    <t>DEPOSITO VIA TRANSF. PRESIDENCIA DE LA REPUBLICA DOMINICANA</t>
  </si>
  <si>
    <t xml:space="preserve">Lcda. Sandra Ciprian </t>
  </si>
  <si>
    <t>Yokasta Burgos</t>
  </si>
  <si>
    <t>_______________________________________</t>
  </si>
  <si>
    <t>Del 01 Al 31 De Enero 2022</t>
  </si>
  <si>
    <t>NOTA DEBITO POR COBRO TARJETA CREDITO DICIEMBRE 2021</t>
  </si>
  <si>
    <t>DEPOSITOS PENDIENTES POR IDENTIFICAR</t>
  </si>
  <si>
    <t xml:space="preserve">Reingreso CK. Devuelto Instituto Dominicano de Desarrollo Integral.* Donacion al Sra. Rosalia Acevedo de Dotis , para cirugia por un monto de $30,000.00 </t>
  </si>
  <si>
    <t>Dp. Cheques #077785 Seguro Nacional de Salud (Senasa)  Saldo facturas de hospitalizacion Sra. Johanna Paula Convenencia #641867-661033-668157-680094-706590</t>
  </si>
  <si>
    <t>Dp. Cheques #077788 Seguro Nacional de Salud (Senasa)  Saldo facturas de hospitalizacion  Sra. Neilly Carolina  Ramos Reyes. # 689243-21</t>
  </si>
  <si>
    <t>DEPOSITO PAGO CHEQUES ARS CMD</t>
  </si>
  <si>
    <t>DEPOSITO PAGO CHEQUES HUMANOS SEGUROS</t>
  </si>
  <si>
    <t xml:space="preserve">DEPOSITO PAGO CHEQUES PRIMERA DE HUMANOS </t>
  </si>
  <si>
    <t xml:space="preserve"> Deposito Via Transferencia Fundacion Saint Jude,  menorNoah Alexander Gonzalez Paez</t>
  </si>
  <si>
    <t xml:space="preserve">TRANSF. DE CUENTA 3001 A 3000 PARA PAGOS </t>
  </si>
  <si>
    <t>Deposito via transferencia como aporte de la Sra Esther Geobanis Ortiz para pediatria, confirmado por la Dra. Ircania Castiillo.</t>
  </si>
  <si>
    <t xml:space="preserve"> Deposito CK.Asoc. Mujeres Solidarias, Donacion a la Sra. Maria de la Caridad Theodor Seco,para  aplicación de Quimioterapia. Por un monto de RD$10,607.50</t>
  </si>
  <si>
    <t xml:space="preserve">DEPOSITO VIA TRANSF. ARS UNIVERSAL </t>
  </si>
  <si>
    <t>DEPOSITO PAGO CHEQUES ARS ASEMAP</t>
  </si>
  <si>
    <t>TRANSF. DESDE CUENTA 3000 A LA CTA. 160 OPERATIVA POR REPOSICION GASTOS MENORES.</t>
  </si>
  <si>
    <t xml:space="preserve">NOMINA REGALIA PASCUAL CARÁCTER TEMPORAL PERSONAL INACTIVO, DICIEMBRE 2021 FONDO PROPIO </t>
  </si>
  <si>
    <t>DEPOSITO PAGO CHEQUES ARS MONUMENTAL</t>
  </si>
  <si>
    <t>DEPOSITO VIA TRANSFERENCIA SRA. IRIS ALTRAGRACIA FERRERA SALDO FACTURA  #746638, PARA COMPRA DE MEDICAMENTOS</t>
  </si>
  <si>
    <t>COMISION TARJETA DE CREDITO CARDNET</t>
  </si>
  <si>
    <t>05/01/2022</t>
  </si>
  <si>
    <t>7089</t>
  </si>
  <si>
    <t>7090</t>
  </si>
  <si>
    <t>GCI COMERCIAL, S.R.L.</t>
  </si>
  <si>
    <t>7091</t>
  </si>
  <si>
    <t>7092</t>
  </si>
  <si>
    <t>7093</t>
  </si>
  <si>
    <t>ULTRALAB, S. R. L.</t>
  </si>
  <si>
    <t>7094</t>
  </si>
  <si>
    <t>SUNIX PETROLEUM, S. R. L.</t>
  </si>
  <si>
    <t>07/01/2022</t>
  </si>
  <si>
    <t>7095</t>
  </si>
  <si>
    <t>LETERAGO, S. R. L.</t>
  </si>
  <si>
    <t>7096</t>
  </si>
  <si>
    <t>SUPLIMED, S. R. L.</t>
  </si>
  <si>
    <t>7097</t>
  </si>
  <si>
    <t>7098</t>
  </si>
  <si>
    <t>PAGO NOMINA PERSONAL CARÁCTER EVENTUAL DICIEMBRE 2021, FONDO PROPIO</t>
  </si>
  <si>
    <t>7099</t>
  </si>
  <si>
    <t>GIRBAU DOMINICANA, S.R.L.</t>
  </si>
  <si>
    <t>7100</t>
  </si>
  <si>
    <t>7101</t>
  </si>
  <si>
    <t>CORPORACION DEL ACUEDUCTO Y ALCANTARILLADO DE SANTO DOMINGO (CAASD)</t>
  </si>
  <si>
    <t>7102</t>
  </si>
  <si>
    <t>AYUNTAMIENTO DEL DISTRITO NACIONAL</t>
  </si>
  <si>
    <t>7103</t>
  </si>
  <si>
    <t>7104</t>
  </si>
  <si>
    <t>ALTICE DOMINICANA, S.A.</t>
  </si>
  <si>
    <t>28/01/2022</t>
  </si>
  <si>
    <t>007105</t>
  </si>
  <si>
    <t>NOMINA PERSONAL CARÁCTER TEMPORAL ENERO 2022- FONDO GENERAL</t>
  </si>
  <si>
    <t>BCE. AL 31/12/2021</t>
  </si>
  <si>
    <t>03/01/2022</t>
  </si>
  <si>
    <t>06/01/2022</t>
  </si>
  <si>
    <t xml:space="preserve">REINGRESO MONTO CARGADO POR ERROR DEL BANCO </t>
  </si>
  <si>
    <t>14/01/2022</t>
  </si>
  <si>
    <t>17/01/2022</t>
  </si>
  <si>
    <t xml:space="preserve">COMISION POR TRANSFERENCIA </t>
  </si>
  <si>
    <t>5707</t>
  </si>
  <si>
    <t>AVHS DR S.R.L.</t>
  </si>
  <si>
    <t>18/01/2022</t>
  </si>
  <si>
    <t>1807</t>
  </si>
  <si>
    <t>ASOCIACION DE VOLUNTARIAS DEL IOHP</t>
  </si>
  <si>
    <t>25/01/2022</t>
  </si>
  <si>
    <t>1808</t>
  </si>
  <si>
    <t>1809</t>
  </si>
  <si>
    <t xml:space="preserve">DEPOSITO VIA TRANSF. SUBSIDIO MATERNIDAD Y ENFERMEDAD </t>
  </si>
  <si>
    <t>PAGO NOMINA COMPENSACION ESPECIAL ENERO 2022-FONDOO GENERAL</t>
  </si>
  <si>
    <t xml:space="preserve">NOMINA COMPENSACIÓN MILITAR ENERO 2022. FONDO GENERAL </t>
  </si>
  <si>
    <t>007106</t>
  </si>
  <si>
    <t>007107</t>
  </si>
  <si>
    <t>007108</t>
  </si>
  <si>
    <t xml:space="preserve">PAGO NOMINA PERSONAL CARÁCTER TEMPORAL ENERO 2022-FONDO GENERAL </t>
  </si>
  <si>
    <t>007109</t>
  </si>
  <si>
    <t xml:space="preserve">PAGO NOMINA PERSONAL FIJO ENERO 2022-FONDO GENERAL </t>
  </si>
  <si>
    <t>007110</t>
  </si>
  <si>
    <t>PAGO NOMINA TEMPORAL CICLOTRON ENERO 2022-FONDO GENERAL</t>
  </si>
  <si>
    <t>PATRONATO CIBAEÑO CONTRA EL CANCER</t>
  </si>
  <si>
    <t>INSTITUTO NACIONAL DE MEDICINA GENOMICA</t>
  </si>
  <si>
    <t xml:space="preserve">COMISION TRANSFERENCIA AL EXTERIOR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</si>
</sst>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7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11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" fontId="5" fillId="4" borderId="4" xfId="0" applyNumberFormat="1" applyFont="1" applyFill="1" applyBorder="1" applyAlignment="1">
      <alignment vertical="center"/>
    </xf>
    <xf numFmtId="4" fontId="5" fillId="4" borderId="5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17" fillId="3" borderId="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19" fillId="0" borderId="8" xfId="0" applyFont="1" applyFill="1" applyBorder="1" applyAlignment="1">
      <alignment vertical="center" wrapText="1"/>
    </xf>
    <xf numFmtId="43" fontId="19" fillId="0" borderId="8" xfId="1" applyFont="1" applyFill="1" applyBorder="1" applyAlignment="1">
      <alignment vertical="center"/>
    </xf>
    <xf numFmtId="43" fontId="12" fillId="0" borderId="8" xfId="1" applyFont="1" applyFill="1" applyBorder="1" applyAlignment="1">
      <alignment horizontal="right" vertical="center"/>
    </xf>
    <xf numFmtId="0" fontId="5" fillId="6" borderId="9" xfId="0" applyFont="1" applyFill="1" applyBorder="1" applyAlignment="1">
      <alignment horizontal="center" vertical="center"/>
    </xf>
    <xf numFmtId="165" fontId="13" fillId="6" borderId="9" xfId="0" applyNumberFormat="1" applyFont="1" applyFill="1" applyBorder="1" applyAlignment="1">
      <alignment horizontal="center" vertical="center"/>
    </xf>
    <xf numFmtId="0" fontId="13" fillId="6" borderId="9" xfId="0" applyFont="1" applyFill="1" applyBorder="1" applyAlignment="1">
      <alignment horizontal="center" vertical="center"/>
    </xf>
    <xf numFmtId="0" fontId="20" fillId="6" borderId="9" xfId="0" applyFont="1" applyFill="1" applyBorder="1" applyAlignment="1">
      <alignment vertical="center" wrapText="1"/>
    </xf>
    <xf numFmtId="43" fontId="20" fillId="6" borderId="9" xfId="1" applyFont="1" applyFill="1" applyBorder="1" applyAlignment="1">
      <alignment vertical="center"/>
    </xf>
    <xf numFmtId="43" fontId="13" fillId="6" borderId="9" xfId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 wrapText="1"/>
    </xf>
    <xf numFmtId="43" fontId="5" fillId="2" borderId="11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/>
    </xf>
    <xf numFmtId="165" fontId="12" fillId="3" borderId="8" xfId="0" applyNumberFormat="1" applyFont="1" applyFill="1" applyBorder="1" applyAlignment="1">
      <alignment horizontal="left" vertical="center" wrapText="1"/>
    </xf>
    <xf numFmtId="43" fontId="19" fillId="0" borderId="8" xfId="1" applyFont="1" applyFill="1" applyBorder="1" applyAlignment="1">
      <alignment vertical="center" wrapText="1"/>
    </xf>
    <xf numFmtId="165" fontId="12" fillId="0" borderId="8" xfId="0" applyNumberFormat="1" applyFont="1" applyFill="1" applyBorder="1" applyAlignment="1">
      <alignment horizontal="left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43" fontId="12" fillId="0" borderId="8" xfId="1" applyFont="1" applyFill="1" applyBorder="1" applyAlignment="1">
      <alignment horizontal="right" vertical="center" wrapText="1"/>
    </xf>
    <xf numFmtId="43" fontId="20" fillId="0" borderId="11" xfId="1" applyFont="1" applyFill="1" applyBorder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vertical="center"/>
    </xf>
    <xf numFmtId="165" fontId="13" fillId="6" borderId="11" xfId="0" applyNumberFormat="1" applyFont="1" applyFill="1" applyBorder="1" applyAlignment="1">
      <alignment vertical="center"/>
    </xf>
    <xf numFmtId="0" fontId="13" fillId="6" borderId="11" xfId="0" applyFont="1" applyFill="1" applyBorder="1" applyAlignment="1">
      <alignment vertical="center"/>
    </xf>
    <xf numFmtId="0" fontId="20" fillId="6" borderId="11" xfId="0" applyFont="1" applyFill="1" applyBorder="1" applyAlignment="1">
      <alignment vertical="center" wrapText="1"/>
    </xf>
    <xf numFmtId="43" fontId="20" fillId="6" borderId="11" xfId="1" applyFont="1" applyFill="1" applyBorder="1" applyAlignment="1">
      <alignment vertical="center"/>
    </xf>
    <xf numFmtId="43" fontId="13" fillId="6" borderId="11" xfId="1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165" fontId="12" fillId="0" borderId="8" xfId="0" applyNumberFormat="1" applyFont="1" applyFill="1" applyBorder="1" applyAlignment="1">
      <alignment horizontal="right" vertical="center"/>
    </xf>
    <xf numFmtId="0" fontId="19" fillId="7" borderId="8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vertical="center"/>
    </xf>
    <xf numFmtId="49" fontId="12" fillId="3" borderId="8" xfId="0" quotePrefix="1" applyNumberFormat="1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165" fontId="13" fillId="6" borderId="7" xfId="0" applyNumberFormat="1" applyFont="1" applyFill="1" applyBorder="1" applyAlignment="1">
      <alignment horizontal="center" vertical="center"/>
    </xf>
    <xf numFmtId="43" fontId="20" fillId="6" borderId="7" xfId="1" applyFont="1" applyFill="1" applyBorder="1" applyAlignment="1">
      <alignment vertical="center"/>
    </xf>
    <xf numFmtId="43" fontId="13" fillId="6" borderId="7" xfId="1" applyFont="1" applyFill="1" applyBorder="1" applyAlignment="1">
      <alignment horizontal="right" vertical="center"/>
    </xf>
    <xf numFmtId="0" fontId="12" fillId="3" borderId="8" xfId="0" applyFont="1" applyFill="1" applyBorder="1" applyAlignment="1">
      <alignment horizontal="center" vertical="center"/>
    </xf>
    <xf numFmtId="165" fontId="15" fillId="0" borderId="8" xfId="0" applyNumberFormat="1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vertical="center" wrapText="1"/>
    </xf>
    <xf numFmtId="43" fontId="12" fillId="0" borderId="8" xfId="1" applyFont="1" applyFill="1" applyBorder="1" applyAlignment="1">
      <alignment horizontal="center" vertical="center"/>
    </xf>
    <xf numFmtId="43" fontId="19" fillId="0" borderId="8" xfId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right" vertical="center"/>
    </xf>
    <xf numFmtId="43" fontId="5" fillId="2" borderId="11" xfId="1" applyFont="1" applyFill="1" applyBorder="1" applyAlignment="1">
      <alignment horizontal="center" vertical="center" wrapText="1"/>
    </xf>
    <xf numFmtId="43" fontId="20" fillId="5" borderId="11" xfId="1" applyFont="1" applyFill="1" applyBorder="1" applyAlignment="1">
      <alignment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43" fontId="6" fillId="0" borderId="0" xfId="0" applyNumberFormat="1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2" xfId="4" applyFont="1" applyFill="1" applyBorder="1" applyAlignment="1">
      <alignment vertical="center"/>
    </xf>
    <xf numFmtId="43" fontId="19" fillId="0" borderId="12" xfId="4" applyFont="1" applyFill="1" applyBorder="1"/>
    <xf numFmtId="43" fontId="12" fillId="0" borderId="12" xfId="4" applyFont="1" applyFill="1" applyBorder="1" applyAlignment="1">
      <alignment vertical="center"/>
    </xf>
    <xf numFmtId="43" fontId="19" fillId="0" borderId="12" xfId="4" applyFont="1" applyFill="1" applyBorder="1" applyAlignment="1">
      <alignment horizontal="left" vertical="center"/>
    </xf>
    <xf numFmtId="43" fontId="12" fillId="0" borderId="12" xfId="4" applyFont="1" applyFill="1" applyBorder="1"/>
    <xf numFmtId="0" fontId="19" fillId="0" borderId="12" xfId="0" applyFont="1" applyFill="1" applyBorder="1" applyAlignment="1">
      <alignment vertical="center" wrapText="1"/>
    </xf>
    <xf numFmtId="43" fontId="19" fillId="0" borderId="12" xfId="4" applyFont="1" applyFill="1" applyBorder="1" applyAlignment="1">
      <alignment vertical="center" wrapText="1"/>
    </xf>
    <xf numFmtId="43" fontId="5" fillId="4" borderId="5" xfId="1" applyFont="1" applyFill="1" applyBorder="1" applyAlignment="1">
      <alignment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43" fontId="19" fillId="0" borderId="14" xfId="1" applyFont="1" applyFill="1" applyBorder="1" applyAlignment="1">
      <alignment vertical="center"/>
    </xf>
    <xf numFmtId="165" fontId="13" fillId="5" borderId="15" xfId="0" applyNumberFormat="1" applyFont="1" applyFill="1" applyBorder="1" applyAlignment="1">
      <alignment horizontal="center" vertical="center"/>
    </xf>
    <xf numFmtId="0" fontId="13" fillId="5" borderId="15" xfId="0" applyFont="1" applyFill="1" applyBorder="1" applyAlignment="1">
      <alignment horizontal="center" vertical="center"/>
    </xf>
    <xf numFmtId="43" fontId="20" fillId="5" borderId="15" xfId="1" applyFont="1" applyFill="1" applyBorder="1" applyAlignment="1">
      <alignment vertical="center"/>
    </xf>
    <xf numFmtId="43" fontId="13" fillId="5" borderId="15" xfId="1" applyFont="1" applyFill="1" applyBorder="1" applyAlignment="1">
      <alignment horizontal="right" vertical="center"/>
    </xf>
    <xf numFmtId="165" fontId="19" fillId="0" borderId="16" xfId="0" applyNumberFormat="1" applyFont="1" applyFill="1" applyBorder="1" applyAlignment="1">
      <alignment horizontal="left" vertical="center" wrapText="1"/>
    </xf>
    <xf numFmtId="165" fontId="19" fillId="0" borderId="17" xfId="0" applyNumberFormat="1" applyFont="1" applyFill="1" applyBorder="1" applyAlignment="1">
      <alignment horizontal="left" vertical="center" wrapText="1"/>
    </xf>
    <xf numFmtId="165" fontId="12" fillId="0" borderId="17" xfId="0" applyNumberFormat="1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2" fillId="0" borderId="17" xfId="0" applyFont="1" applyFill="1" applyBorder="1" applyAlignment="1">
      <alignment horizontal="center"/>
    </xf>
    <xf numFmtId="0" fontId="19" fillId="0" borderId="12" xfId="0" applyFont="1" applyFill="1" applyBorder="1" applyAlignment="1">
      <alignment vertical="top" wrapText="1"/>
    </xf>
    <xf numFmtId="0" fontId="7" fillId="0" borderId="0" xfId="0" applyFont="1" applyBorder="1" applyAlignment="1">
      <alignment vertical="center"/>
    </xf>
    <xf numFmtId="0" fontId="22" fillId="0" borderId="5" xfId="0" applyFont="1" applyFill="1" applyBorder="1" applyAlignment="1">
      <alignment vertical="center" wrapText="1"/>
    </xf>
    <xf numFmtId="4" fontId="13" fillId="3" borderId="0" xfId="0" applyNumberFormat="1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4" fontId="5" fillId="3" borderId="19" xfId="0" applyNumberFormat="1" applyFont="1" applyFill="1" applyBorder="1" applyAlignment="1">
      <alignment horizontal="right" vertical="center"/>
    </xf>
    <xf numFmtId="43" fontId="20" fillId="0" borderId="19" xfId="1" applyFont="1" applyFill="1" applyBorder="1" applyAlignment="1">
      <alignment vertical="center"/>
    </xf>
    <xf numFmtId="43" fontId="19" fillId="0" borderId="20" xfId="1" applyFont="1" applyFill="1" applyBorder="1" applyAlignment="1">
      <alignment vertical="center"/>
    </xf>
    <xf numFmtId="165" fontId="12" fillId="0" borderId="21" xfId="0" applyNumberFormat="1" applyFont="1" applyFill="1" applyBorder="1" applyAlignment="1">
      <alignment horizontal="right" vertical="center"/>
    </xf>
    <xf numFmtId="49" fontId="12" fillId="0" borderId="22" xfId="0" quotePrefix="1" applyNumberFormat="1" applyFont="1" applyFill="1" applyBorder="1" applyAlignment="1">
      <alignment horizontal="center" vertical="center" wrapText="1"/>
    </xf>
    <xf numFmtId="0" fontId="19" fillId="0" borderId="22" xfId="0" applyFont="1" applyFill="1" applyBorder="1" applyAlignment="1">
      <alignment vertical="center" wrapText="1"/>
    </xf>
    <xf numFmtId="43" fontId="19" fillId="0" borderId="22" xfId="1" applyFont="1" applyFill="1" applyBorder="1" applyAlignment="1">
      <alignment vertical="center"/>
    </xf>
    <xf numFmtId="43" fontId="12" fillId="0" borderId="22" xfId="1" applyFont="1" applyFill="1" applyBorder="1" applyAlignment="1">
      <alignment vertical="center"/>
    </xf>
    <xf numFmtId="43" fontId="19" fillId="0" borderId="23" xfId="1" applyFont="1" applyFill="1" applyBorder="1" applyAlignment="1">
      <alignment vertical="center"/>
    </xf>
    <xf numFmtId="4" fontId="13" fillId="3" borderId="25" xfId="0" applyNumberFormat="1" applyFont="1" applyFill="1" applyBorder="1" applyAlignment="1">
      <alignment horizontal="right" vertical="center"/>
    </xf>
    <xf numFmtId="43" fontId="20" fillId="0" borderId="26" xfId="1" applyFont="1" applyFill="1" applyBorder="1" applyAlignment="1">
      <alignment vertical="center"/>
    </xf>
    <xf numFmtId="0" fontId="23" fillId="3" borderId="0" xfId="0" applyFont="1" applyFill="1" applyAlignment="1">
      <alignment horizontal="center"/>
    </xf>
    <xf numFmtId="165" fontId="12" fillId="3" borderId="20" xfId="0" applyNumberFormat="1" applyFont="1" applyFill="1" applyBorder="1" applyAlignment="1">
      <alignment horizontal="left" vertical="center" wrapText="1"/>
    </xf>
    <xf numFmtId="43" fontId="19" fillId="0" borderId="20" xfId="1" applyFont="1" applyFill="1" applyBorder="1" applyAlignment="1">
      <alignment vertical="center" wrapText="1"/>
    </xf>
    <xf numFmtId="0" fontId="6" fillId="3" borderId="20" xfId="0" applyFont="1" applyFill="1" applyBorder="1" applyAlignment="1">
      <alignment horizontal="center" vertical="center"/>
    </xf>
    <xf numFmtId="49" fontId="12" fillId="0" borderId="27" xfId="0" applyNumberFormat="1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vertical="center" wrapText="1"/>
    </xf>
    <xf numFmtId="43" fontId="12" fillId="0" borderId="20" xfId="1" applyFont="1" applyFill="1" applyBorder="1" applyAlignment="1">
      <alignment horizontal="right" vertical="center"/>
    </xf>
    <xf numFmtId="4" fontId="5" fillId="3" borderId="29" xfId="0" applyNumberFormat="1" applyFont="1" applyFill="1" applyBorder="1" applyAlignment="1">
      <alignment horizontal="right" vertical="center"/>
    </xf>
    <xf numFmtId="43" fontId="20" fillId="0" borderId="30" xfId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1" xfId="0" applyNumberFormat="1" applyFont="1" applyFill="1" applyBorder="1" applyAlignment="1">
      <alignment horizontal="center" vertical="center"/>
    </xf>
    <xf numFmtId="4" fontId="5" fillId="3" borderId="19" xfId="0" applyNumberFormat="1" applyFont="1" applyFill="1" applyBorder="1" applyAlignment="1">
      <alignment horizontal="center" vertical="center"/>
    </xf>
    <xf numFmtId="4" fontId="5" fillId="3" borderId="28" xfId="0" applyNumberFormat="1" applyFont="1" applyFill="1" applyBorder="1" applyAlignment="1">
      <alignment horizontal="center" vertical="center"/>
    </xf>
    <xf numFmtId="4" fontId="5" fillId="3" borderId="29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4" fontId="13" fillId="3" borderId="24" xfId="0" applyNumberFormat="1" applyFont="1" applyFill="1" applyBorder="1" applyAlignment="1">
      <alignment horizontal="center" vertical="center"/>
    </xf>
    <xf numFmtId="4" fontId="13" fillId="3" borderId="25" xfId="0" applyNumberFormat="1" applyFont="1" applyFill="1" applyBorder="1" applyAlignment="1">
      <alignment horizontal="center" vertical="center"/>
    </xf>
    <xf numFmtId="4" fontId="13" fillId="3" borderId="1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0">
    <cellStyle name="Millares" xfId="1" builtinId="3"/>
    <cellStyle name="Millares 2" xfId="2"/>
    <cellStyle name="Millares 2 2" xfId="3"/>
    <cellStyle name="Millares 3" xfId="4"/>
    <cellStyle name="Moneda 2" xfId="5"/>
    <cellStyle name="Normal" xfId="0" builtinId="0"/>
    <cellStyle name="Normal 2" xfId="6"/>
    <cellStyle name="Normal 3" xfId="7"/>
    <cellStyle name="Porcentaje 2" xfId="8"/>
    <cellStyle name="Porcentual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3</xdr:col>
      <xdr:colOff>28575</xdr:colOff>
      <xdr:row>5</xdr:row>
      <xdr:rowOff>209550</xdr:rowOff>
    </xdr:to>
    <xdr:pic>
      <xdr:nvPicPr>
        <xdr:cNvPr id="13537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19050"/>
          <a:ext cx="26765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1571625</xdr:colOff>
      <xdr:row>4</xdr:row>
      <xdr:rowOff>119062</xdr:rowOff>
    </xdr:to>
    <xdr:pic>
      <xdr:nvPicPr>
        <xdr:cNvPr id="13538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117</xdr:row>
      <xdr:rowOff>28575</xdr:rowOff>
    </xdr:from>
    <xdr:to>
      <xdr:col>7</xdr:col>
      <xdr:colOff>895350</xdr:colOff>
      <xdr:row>127</xdr:row>
      <xdr:rowOff>123825</xdr:rowOff>
    </xdr:to>
    <xdr:pic>
      <xdr:nvPicPr>
        <xdr:cNvPr id="14620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9</xdr:col>
      <xdr:colOff>104775</xdr:colOff>
      <xdr:row>4</xdr:row>
      <xdr:rowOff>142875</xdr:rowOff>
    </xdr:to>
    <xdr:pic>
      <xdr:nvPicPr>
        <xdr:cNvPr id="14621" name="Imagen 6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333375</xdr:colOff>
      <xdr:row>6</xdr:row>
      <xdr:rowOff>57150</xdr:rowOff>
    </xdr:to>
    <xdr:pic>
      <xdr:nvPicPr>
        <xdr:cNvPr id="15606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1562100</xdr:colOff>
      <xdr:row>4</xdr:row>
      <xdr:rowOff>180975</xdr:rowOff>
    </xdr:to>
    <xdr:pic>
      <xdr:nvPicPr>
        <xdr:cNvPr id="15607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401170</xdr:colOff>
      <xdr:row>7</xdr:row>
      <xdr:rowOff>190500</xdr:rowOff>
    </xdr:to>
    <xdr:pic>
      <xdr:nvPicPr>
        <xdr:cNvPr id="16830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97</xdr:row>
      <xdr:rowOff>47625</xdr:rowOff>
    </xdr:from>
    <xdr:to>
      <xdr:col>8</xdr:col>
      <xdr:colOff>1188384</xdr:colOff>
      <xdr:row>108</xdr:row>
      <xdr:rowOff>47624</xdr:rowOff>
    </xdr:to>
    <xdr:pic>
      <xdr:nvPicPr>
        <xdr:cNvPr id="16831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98</xdr:row>
      <xdr:rowOff>38100</xdr:rowOff>
    </xdr:from>
    <xdr:to>
      <xdr:col>8</xdr:col>
      <xdr:colOff>1302684</xdr:colOff>
      <xdr:row>109</xdr:row>
      <xdr:rowOff>47624</xdr:rowOff>
    </xdr:to>
    <xdr:pic>
      <xdr:nvPicPr>
        <xdr:cNvPr id="16832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99</xdr:row>
      <xdr:rowOff>38100</xdr:rowOff>
    </xdr:from>
    <xdr:to>
      <xdr:col>8</xdr:col>
      <xdr:colOff>1302684</xdr:colOff>
      <xdr:row>110</xdr:row>
      <xdr:rowOff>38101</xdr:rowOff>
    </xdr:to>
    <xdr:pic>
      <xdr:nvPicPr>
        <xdr:cNvPr id="16833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100</xdr:row>
      <xdr:rowOff>28575</xdr:rowOff>
    </xdr:from>
    <xdr:to>
      <xdr:col>8</xdr:col>
      <xdr:colOff>1302684</xdr:colOff>
      <xdr:row>111</xdr:row>
      <xdr:rowOff>38101</xdr:rowOff>
    </xdr:to>
    <xdr:pic>
      <xdr:nvPicPr>
        <xdr:cNvPr id="16834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10</xdr:col>
      <xdr:colOff>344021</xdr:colOff>
      <xdr:row>6</xdr:row>
      <xdr:rowOff>47625</xdr:rowOff>
    </xdr:to>
    <xdr:pic>
      <xdr:nvPicPr>
        <xdr:cNvPr id="16835" name="Imagen 8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lia.villar/Desktop/DOCUMENTOS%20PARA%20DISPONIBLIDAD/LIBRO%20BANCO%202016-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A. RECOLECTORA (010) y 3000"/>
      <sheetName val="Hoja1"/>
      <sheetName val="CTA. RECOLECTORA AUXILIAR 3001"/>
      <sheetName val="CTA. OPERATIVA.(160)"/>
      <sheetName val="Dynamics Enum Cache"/>
      <sheetName val="CTA. NOMINA 2000"/>
      <sheetName val="CTA. FONDOCYT 960"/>
      <sheetName val="RENTA CAFETERIA  "/>
      <sheetName val="DISPONIBILIDAD"/>
      <sheetName val="CUENTA SUBVENCION DE NOMINA"/>
    </sheetNames>
    <sheetDataSet>
      <sheetData sheetId="0">
        <row r="14455">
          <cell r="G14455">
            <v>31243407.372099955</v>
          </cell>
        </row>
      </sheetData>
      <sheetData sheetId="1"/>
      <sheetData sheetId="2">
        <row r="6954">
          <cell r="J6954">
            <v>1.9999947398900986E-3</v>
          </cell>
        </row>
      </sheetData>
      <sheetData sheetId="3">
        <row r="5909">
          <cell r="J5909">
            <v>3590494.6935000122</v>
          </cell>
        </row>
      </sheetData>
      <sheetData sheetId="4"/>
      <sheetData sheetId="5">
        <row r="1383">
          <cell r="G1383">
            <v>13239007.549999885</v>
          </cell>
        </row>
      </sheetData>
      <sheetData sheetId="6">
        <row r="97">
          <cell r="J97">
            <v>814683.26999999979</v>
          </cell>
        </row>
      </sheetData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C000"/>
  </sheetPr>
  <dimension ref="A1:N217"/>
  <sheetViews>
    <sheetView topLeftCell="A18" zoomScale="80" zoomScaleNormal="80" zoomScaleSheetLayoutView="40" workbookViewId="0">
      <selection activeCell="D18" sqref="D18:D22"/>
    </sheetView>
  </sheetViews>
  <sheetFormatPr baseColWidth="10" defaultColWidth="9.140625" defaultRowHeight="12.75" x14ac:dyDescent="0.2"/>
  <cols>
    <col min="1" max="1" width="0.5703125" style="1" customWidth="1"/>
    <col min="2" max="2" width="24.5703125" style="1" customWidth="1"/>
    <col min="3" max="3" width="14.5703125" style="1" customWidth="1"/>
    <col min="4" max="4" width="53.85546875" style="1" customWidth="1"/>
    <col min="5" max="5" width="24.85546875" style="1" customWidth="1"/>
    <col min="6" max="6" width="21" style="1" customWidth="1"/>
    <col min="7" max="7" width="28" style="1" customWidth="1"/>
    <col min="8" max="8" width="19.28515625" style="11" bestFit="1" customWidth="1"/>
    <col min="9" max="11" width="9.140625" style="11"/>
    <col min="12" max="16384" width="9.140625" style="1"/>
  </cols>
  <sheetData>
    <row r="1" spans="1:14" s="11" customFormat="1" ht="15" customHeight="1" x14ac:dyDescent="0.2"/>
    <row r="2" spans="1:14" s="11" customFormat="1" x14ac:dyDescent="0.2"/>
    <row r="3" spans="1:14" s="14" customFormat="1" ht="12" customHeight="1" x14ac:dyDescent="0.2"/>
    <row r="4" spans="1:14" s="15" customFormat="1" ht="18" customHeight="1" x14ac:dyDescent="0.3">
      <c r="A4" s="16"/>
      <c r="B4" s="12"/>
      <c r="C4" s="16"/>
      <c r="D4" s="16"/>
      <c r="E4" s="16"/>
      <c r="F4" s="16"/>
      <c r="G4" s="16"/>
      <c r="H4" s="16"/>
      <c r="I4" s="16"/>
    </row>
    <row r="5" spans="1:14" s="13" customFormat="1" ht="18.75" x14ac:dyDescent="0.2">
      <c r="A5" s="153"/>
      <c r="B5" s="153"/>
      <c r="C5" s="153"/>
      <c r="D5" s="153"/>
      <c r="E5" s="153"/>
      <c r="F5" s="153"/>
      <c r="G5" s="153"/>
    </row>
    <row r="6" spans="1:14" s="15" customFormat="1" ht="18.75" x14ac:dyDescent="0.3">
      <c r="A6" s="153" t="s">
        <v>10</v>
      </c>
      <c r="B6" s="153"/>
      <c r="C6" s="153"/>
      <c r="D6" s="153"/>
      <c r="E6" s="153"/>
      <c r="F6" s="153"/>
      <c r="G6" s="153"/>
      <c r="H6" s="16"/>
      <c r="I6" s="16"/>
    </row>
    <row r="7" spans="1:14" s="14" customFormat="1" ht="18.75" x14ac:dyDescent="0.2">
      <c r="A7" s="153" t="s">
        <v>15</v>
      </c>
      <c r="B7" s="153"/>
      <c r="C7" s="153"/>
      <c r="D7" s="153"/>
      <c r="E7" s="153"/>
      <c r="F7" s="153"/>
      <c r="G7" s="153"/>
    </row>
    <row r="8" spans="1:14" s="17" customFormat="1" ht="21" customHeight="1" x14ac:dyDescent="0.2">
      <c r="A8" s="159" t="s">
        <v>3</v>
      </c>
      <c r="B8" s="159"/>
      <c r="C8" s="159"/>
      <c r="D8" s="159"/>
      <c r="E8" s="159"/>
      <c r="F8" s="159"/>
      <c r="G8" s="159"/>
    </row>
    <row r="9" spans="1:14" s="14" customFormat="1" ht="18.75" x14ac:dyDescent="0.2">
      <c r="A9" s="160" t="s">
        <v>65</v>
      </c>
      <c r="B9" s="160"/>
      <c r="C9" s="160"/>
      <c r="D9" s="160"/>
      <c r="E9" s="160"/>
      <c r="F9" s="160"/>
      <c r="G9" s="160"/>
    </row>
    <row r="10" spans="1:14" s="14" customFormat="1" ht="18.75" x14ac:dyDescent="0.2">
      <c r="A10" s="15"/>
      <c r="B10" s="33"/>
      <c r="C10" s="33"/>
      <c r="D10" s="33"/>
      <c r="E10" s="33"/>
      <c r="F10" s="33"/>
      <c r="G10" s="15"/>
    </row>
    <row r="11" spans="1:14" s="14" customFormat="1" ht="18.75" x14ac:dyDescent="0.2">
      <c r="A11" s="15"/>
      <c r="B11" s="33"/>
      <c r="C11" s="33"/>
      <c r="D11" s="33"/>
      <c r="E11" s="33"/>
      <c r="F11" s="33"/>
      <c r="G11" s="15"/>
    </row>
    <row r="12" spans="1:14" s="11" customFormat="1" ht="19.5" customHeight="1" thickBot="1" x14ac:dyDescent="0.25">
      <c r="N12" s="32"/>
    </row>
    <row r="13" spans="1:14" s="3" customFormat="1" ht="27.75" customHeight="1" thickTop="1" thickBot="1" x14ac:dyDescent="0.25">
      <c r="A13" s="156"/>
      <c r="B13" s="155" t="s">
        <v>14</v>
      </c>
      <c r="C13" s="155"/>
      <c r="D13" s="155"/>
      <c r="E13" s="155"/>
      <c r="F13" s="155"/>
      <c r="G13" s="155"/>
      <c r="H13" s="7"/>
      <c r="I13" s="7"/>
      <c r="J13" s="7"/>
      <c r="K13" s="7"/>
    </row>
    <row r="14" spans="1:14" s="3" customFormat="1" ht="27.75" customHeight="1" thickTop="1" thickBot="1" x14ac:dyDescent="0.25">
      <c r="A14" s="156"/>
      <c r="B14" s="154" t="s">
        <v>15</v>
      </c>
      <c r="C14" s="154"/>
      <c r="D14" s="154"/>
      <c r="E14" s="154"/>
      <c r="F14" s="154"/>
      <c r="G14" s="96">
        <v>10673438.122099947</v>
      </c>
      <c r="H14" s="7"/>
      <c r="I14" s="7"/>
      <c r="J14" s="7"/>
      <c r="K14" s="7"/>
    </row>
    <row r="15" spans="1:14" s="3" customFormat="1" ht="26.25" customHeight="1" thickTop="1" thickBot="1" x14ac:dyDescent="0.25">
      <c r="A15" s="156"/>
      <c r="B15" s="158"/>
      <c r="C15" s="158"/>
      <c r="D15" s="158"/>
      <c r="E15" s="158"/>
      <c r="F15" s="158"/>
      <c r="G15" s="96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157"/>
      <c r="B16" s="71" t="s">
        <v>4</v>
      </c>
      <c r="C16" s="71" t="s">
        <v>5</v>
      </c>
      <c r="D16" s="71" t="s">
        <v>6</v>
      </c>
      <c r="E16" s="71" t="s">
        <v>0</v>
      </c>
      <c r="F16" s="71" t="s">
        <v>1</v>
      </c>
      <c r="G16" s="71" t="s">
        <v>2</v>
      </c>
      <c r="H16" s="7"/>
      <c r="I16" s="7"/>
      <c r="J16" s="7"/>
      <c r="K16" s="7"/>
    </row>
    <row r="17" spans="1:7" s="10" customFormat="1" ht="36.75" customHeight="1" thickTop="1" thickBot="1" x14ac:dyDescent="0.25">
      <c r="A17" s="45"/>
      <c r="B17" s="116"/>
      <c r="C17" s="117"/>
      <c r="D17" s="116">
        <v>44561</v>
      </c>
      <c r="E17" s="118">
        <f>'[1]CTA. RECOLECTORA (010)'!E6</f>
        <v>0</v>
      </c>
      <c r="F17" s="119">
        <v>0</v>
      </c>
      <c r="G17" s="97">
        <f>+G14</f>
        <v>10673438.122099947</v>
      </c>
    </row>
    <row r="18" spans="1:7" s="10" customFormat="1" ht="30" thickTop="1" thickBot="1" x14ac:dyDescent="0.25">
      <c r="A18" s="46"/>
      <c r="B18" s="120">
        <v>44562</v>
      </c>
      <c r="C18" s="123"/>
      <c r="D18" s="109" t="s">
        <v>66</v>
      </c>
      <c r="E18" s="104"/>
      <c r="F18" s="104">
        <v>166.4</v>
      </c>
      <c r="G18" s="115">
        <f>G17+E18-F18</f>
        <v>10673271.722099947</v>
      </c>
    </row>
    <row r="19" spans="1:7" s="10" customFormat="1" ht="18" thickTop="1" thickBot="1" x14ac:dyDescent="0.25">
      <c r="A19" s="24"/>
      <c r="B19" s="121">
        <v>44562</v>
      </c>
      <c r="C19" s="124"/>
      <c r="D19" s="109" t="s">
        <v>47</v>
      </c>
      <c r="E19" s="104">
        <v>1835</v>
      </c>
      <c r="F19" s="105"/>
      <c r="G19" s="115">
        <f t="shared" ref="G19:G34" si="0">G18+E19-F19</f>
        <v>10675106.722099947</v>
      </c>
    </row>
    <row r="20" spans="1:7" s="7" customFormat="1" ht="30" thickTop="1" thickBot="1" x14ac:dyDescent="0.25">
      <c r="A20" s="24"/>
      <c r="B20" s="121">
        <v>44562</v>
      </c>
      <c r="C20" s="124"/>
      <c r="D20" s="109" t="s">
        <v>31</v>
      </c>
      <c r="E20" s="104">
        <v>6500</v>
      </c>
      <c r="F20" s="105">
        <v>169</v>
      </c>
      <c r="G20" s="115">
        <f t="shared" si="0"/>
        <v>10681437.722099947</v>
      </c>
    </row>
    <row r="21" spans="1:7" s="7" customFormat="1" ht="18" thickTop="1" thickBot="1" x14ac:dyDescent="0.25">
      <c r="A21" s="24"/>
      <c r="B21" s="121">
        <v>44563</v>
      </c>
      <c r="C21" s="124"/>
      <c r="D21" s="109" t="s">
        <v>47</v>
      </c>
      <c r="E21" s="104">
        <v>19000</v>
      </c>
      <c r="F21" s="105"/>
      <c r="G21" s="115">
        <f t="shared" si="0"/>
        <v>10700437.722099947</v>
      </c>
    </row>
    <row r="22" spans="1:7" s="7" customFormat="1" ht="30" thickTop="1" thickBot="1" x14ac:dyDescent="0.25">
      <c r="A22" s="24"/>
      <c r="B22" s="121">
        <v>44563</v>
      </c>
      <c r="C22" s="124"/>
      <c r="D22" s="109" t="s">
        <v>31</v>
      </c>
      <c r="E22" s="104">
        <v>46600</v>
      </c>
      <c r="F22" s="105">
        <v>1211.5999999999999</v>
      </c>
      <c r="G22" s="115">
        <f t="shared" si="0"/>
        <v>10745826.122099947</v>
      </c>
    </row>
    <row r="23" spans="1:7" s="7" customFormat="1" ht="18" thickTop="1" thickBot="1" x14ac:dyDescent="0.25">
      <c r="A23" s="24"/>
      <c r="B23" s="121">
        <v>44564</v>
      </c>
      <c r="C23" s="124"/>
      <c r="D23" s="109" t="s">
        <v>47</v>
      </c>
      <c r="E23" s="104">
        <v>113218</v>
      </c>
      <c r="F23" s="105"/>
      <c r="G23" s="115">
        <f t="shared" si="0"/>
        <v>10859044.122099947</v>
      </c>
    </row>
    <row r="24" spans="1:7" s="7" customFormat="1" ht="18" thickTop="1" thickBot="1" x14ac:dyDescent="0.25">
      <c r="A24" s="24"/>
      <c r="B24" s="121">
        <v>44564</v>
      </c>
      <c r="C24" s="124"/>
      <c r="D24" s="109" t="s">
        <v>47</v>
      </c>
      <c r="E24" s="104">
        <v>36531</v>
      </c>
      <c r="F24" s="105"/>
      <c r="G24" s="115">
        <f t="shared" si="0"/>
        <v>10895575.122099947</v>
      </c>
    </row>
    <row r="25" spans="1:7" s="7" customFormat="1" ht="18" thickTop="1" thickBot="1" x14ac:dyDescent="0.25">
      <c r="A25" s="24"/>
      <c r="B25" s="121">
        <v>44564</v>
      </c>
      <c r="C25" s="124"/>
      <c r="D25" s="109" t="s">
        <v>47</v>
      </c>
      <c r="E25" s="104">
        <v>3425</v>
      </c>
      <c r="F25" s="105"/>
      <c r="G25" s="115">
        <f t="shared" si="0"/>
        <v>10899000.122099947</v>
      </c>
    </row>
    <row r="26" spans="1:7" s="7" customFormat="1" ht="24.75" customHeight="1" thickTop="1" thickBot="1" x14ac:dyDescent="0.25">
      <c r="A26" s="24"/>
      <c r="B26" s="121">
        <v>44564</v>
      </c>
      <c r="C26" s="124"/>
      <c r="D26" s="109" t="s">
        <v>31</v>
      </c>
      <c r="E26" s="104">
        <v>29080.79</v>
      </c>
      <c r="F26" s="105">
        <v>756.1</v>
      </c>
      <c r="G26" s="115">
        <f t="shared" si="0"/>
        <v>10927324.812099947</v>
      </c>
    </row>
    <row r="27" spans="1:7" s="7" customFormat="1" ht="30" thickTop="1" thickBot="1" x14ac:dyDescent="0.25">
      <c r="A27" s="24"/>
      <c r="B27" s="121">
        <v>44564</v>
      </c>
      <c r="C27" s="124"/>
      <c r="D27" s="109" t="s">
        <v>33</v>
      </c>
      <c r="E27" s="104">
        <v>100</v>
      </c>
      <c r="F27" s="105">
        <v>28</v>
      </c>
      <c r="G27" s="115">
        <f t="shared" si="0"/>
        <v>10927396.812099947</v>
      </c>
    </row>
    <row r="28" spans="1:7" s="7" customFormat="1" ht="21" customHeight="1" thickTop="1" thickBot="1" x14ac:dyDescent="0.25">
      <c r="A28" s="24"/>
      <c r="B28" s="121">
        <v>44564</v>
      </c>
      <c r="C28" s="124"/>
      <c r="D28" s="109" t="s">
        <v>22</v>
      </c>
      <c r="E28" s="104">
        <v>10964023.710000001</v>
      </c>
      <c r="F28" s="104"/>
      <c r="G28" s="115">
        <f t="shared" si="0"/>
        <v>21891420.522099949</v>
      </c>
    </row>
    <row r="29" spans="1:7" s="7" customFormat="1" ht="18" thickTop="1" thickBot="1" x14ac:dyDescent="0.25">
      <c r="A29" s="24"/>
      <c r="B29" s="121">
        <v>44564</v>
      </c>
      <c r="C29" s="124"/>
      <c r="D29" s="109" t="s">
        <v>22</v>
      </c>
      <c r="E29" s="104">
        <v>50000</v>
      </c>
      <c r="F29" s="105"/>
      <c r="G29" s="115">
        <f t="shared" si="0"/>
        <v>21941420.522099949</v>
      </c>
    </row>
    <row r="30" spans="1:7" s="7" customFormat="1" ht="18" thickTop="1" thickBot="1" x14ac:dyDescent="0.25">
      <c r="A30" s="24"/>
      <c r="B30" s="121">
        <v>44565</v>
      </c>
      <c r="C30" s="124"/>
      <c r="D30" s="109" t="s">
        <v>47</v>
      </c>
      <c r="E30" s="104">
        <v>89865</v>
      </c>
      <c r="F30" s="105"/>
      <c r="G30" s="115">
        <f t="shared" si="0"/>
        <v>22031285.522099949</v>
      </c>
    </row>
    <row r="31" spans="1:7" s="7" customFormat="1" ht="18" thickTop="1" thickBot="1" x14ac:dyDescent="0.25">
      <c r="A31" s="24"/>
      <c r="B31" s="121">
        <v>44565</v>
      </c>
      <c r="C31" s="124"/>
      <c r="D31" s="109" t="s">
        <v>47</v>
      </c>
      <c r="E31" s="104">
        <v>39156</v>
      </c>
      <c r="F31" s="105"/>
      <c r="G31" s="115">
        <f t="shared" si="0"/>
        <v>22070441.522099949</v>
      </c>
    </row>
    <row r="32" spans="1:7" s="7" customFormat="1" ht="18" thickTop="1" thickBot="1" x14ac:dyDescent="0.25">
      <c r="A32" s="24"/>
      <c r="B32" s="121">
        <v>44565</v>
      </c>
      <c r="C32" s="124"/>
      <c r="D32" s="109" t="s">
        <v>47</v>
      </c>
      <c r="E32" s="104">
        <v>2025</v>
      </c>
      <c r="F32" s="105"/>
      <c r="G32" s="115">
        <f t="shared" si="0"/>
        <v>22072466.522099949</v>
      </c>
    </row>
    <row r="33" spans="1:7" s="7" customFormat="1" ht="23.25" customHeight="1" thickTop="1" thickBot="1" x14ac:dyDescent="0.25">
      <c r="A33" s="24"/>
      <c r="B33" s="121">
        <v>44565</v>
      </c>
      <c r="C33" s="124"/>
      <c r="D33" s="109" t="s">
        <v>31</v>
      </c>
      <c r="E33" s="104">
        <v>35835.550000000003</v>
      </c>
      <c r="F33" s="105">
        <v>931.73</v>
      </c>
      <c r="G33" s="115">
        <f t="shared" si="0"/>
        <v>22107370.34209995</v>
      </c>
    </row>
    <row r="34" spans="1:7" s="7" customFormat="1" ht="30" thickTop="1" thickBot="1" x14ac:dyDescent="0.25">
      <c r="A34" s="24"/>
      <c r="B34" s="121">
        <v>44565</v>
      </c>
      <c r="C34" s="124"/>
      <c r="D34" s="109" t="s">
        <v>33</v>
      </c>
      <c r="E34" s="104">
        <v>2160.8000000000002</v>
      </c>
      <c r="F34" s="105">
        <v>89.82</v>
      </c>
      <c r="G34" s="115">
        <f t="shared" si="0"/>
        <v>22109441.32209995</v>
      </c>
    </row>
    <row r="35" spans="1:7" s="7" customFormat="1" ht="30" thickTop="1" thickBot="1" x14ac:dyDescent="0.25">
      <c r="A35" s="24"/>
      <c r="B35" s="121">
        <v>44565</v>
      </c>
      <c r="C35" s="124"/>
      <c r="D35" s="109" t="s">
        <v>23</v>
      </c>
      <c r="E35" s="104"/>
      <c r="F35" s="105">
        <v>2152499.4300000002</v>
      </c>
      <c r="G35" s="115">
        <f t="shared" ref="G35:G59" si="1">G34+E35-F35</f>
        <v>19956941.89209995</v>
      </c>
    </row>
    <row r="36" spans="1:7" s="7" customFormat="1" ht="18" thickTop="1" thickBot="1" x14ac:dyDescent="0.25">
      <c r="A36" s="24"/>
      <c r="B36" s="121">
        <v>44566</v>
      </c>
      <c r="C36" s="124"/>
      <c r="D36" s="109" t="s">
        <v>47</v>
      </c>
      <c r="E36" s="104">
        <v>109145</v>
      </c>
      <c r="F36" s="105"/>
      <c r="G36" s="115">
        <f t="shared" si="1"/>
        <v>20066086.89209995</v>
      </c>
    </row>
    <row r="37" spans="1:7" s="7" customFormat="1" ht="18" thickTop="1" thickBot="1" x14ac:dyDescent="0.25">
      <c r="A37" s="24"/>
      <c r="B37" s="121">
        <v>44566</v>
      </c>
      <c r="C37" s="124"/>
      <c r="D37" s="109" t="s">
        <v>47</v>
      </c>
      <c r="E37" s="104">
        <v>48511</v>
      </c>
      <c r="F37" s="105"/>
      <c r="G37" s="115">
        <f t="shared" si="1"/>
        <v>20114597.89209995</v>
      </c>
    </row>
    <row r="38" spans="1:7" s="7" customFormat="1" ht="18" thickTop="1" thickBot="1" x14ac:dyDescent="0.25">
      <c r="A38" s="24"/>
      <c r="B38" s="121">
        <v>44566</v>
      </c>
      <c r="C38" s="124"/>
      <c r="D38" s="109" t="s">
        <v>47</v>
      </c>
      <c r="E38" s="104">
        <v>7572</v>
      </c>
      <c r="F38" s="105"/>
      <c r="G38" s="115">
        <f t="shared" si="1"/>
        <v>20122169.89209995</v>
      </c>
    </row>
    <row r="39" spans="1:7" s="7" customFormat="1" ht="30" thickTop="1" thickBot="1" x14ac:dyDescent="0.25">
      <c r="A39" s="24"/>
      <c r="B39" s="121">
        <v>44566</v>
      </c>
      <c r="C39" s="124"/>
      <c r="D39" s="109" t="s">
        <v>31</v>
      </c>
      <c r="E39" s="104">
        <v>19412.900000000001</v>
      </c>
      <c r="F39" s="105">
        <v>504.73</v>
      </c>
      <c r="G39" s="115">
        <f t="shared" si="1"/>
        <v>20141078.062099949</v>
      </c>
    </row>
    <row r="40" spans="1:7" s="7" customFormat="1" ht="18" thickTop="1" thickBot="1" x14ac:dyDescent="0.25">
      <c r="A40" s="24"/>
      <c r="B40" s="121">
        <v>44567</v>
      </c>
      <c r="C40" s="124"/>
      <c r="D40" s="109" t="s">
        <v>47</v>
      </c>
      <c r="E40" s="104">
        <v>77645</v>
      </c>
      <c r="F40" s="105"/>
      <c r="G40" s="115">
        <f t="shared" si="1"/>
        <v>20218723.062099949</v>
      </c>
    </row>
    <row r="41" spans="1:7" s="7" customFormat="1" ht="18" thickTop="1" thickBot="1" x14ac:dyDescent="0.25">
      <c r="A41" s="24"/>
      <c r="B41" s="121">
        <v>44567</v>
      </c>
      <c r="C41" s="124"/>
      <c r="D41" s="109" t="s">
        <v>47</v>
      </c>
      <c r="E41" s="104">
        <v>38908</v>
      </c>
      <c r="F41" s="105"/>
      <c r="G41" s="115">
        <f t="shared" si="1"/>
        <v>20257631.062099949</v>
      </c>
    </row>
    <row r="42" spans="1:7" s="7" customFormat="1" ht="22.5" customHeight="1" thickTop="1" thickBot="1" x14ac:dyDescent="0.25">
      <c r="A42" s="24"/>
      <c r="B42" s="121">
        <v>44567</v>
      </c>
      <c r="C42" s="124"/>
      <c r="D42" s="109" t="s">
        <v>47</v>
      </c>
      <c r="E42" s="104">
        <v>3835</v>
      </c>
      <c r="F42" s="104"/>
      <c r="G42" s="115">
        <f t="shared" si="1"/>
        <v>20261466.062099949</v>
      </c>
    </row>
    <row r="43" spans="1:7" s="7" customFormat="1" ht="30" thickTop="1" thickBot="1" x14ac:dyDescent="0.25">
      <c r="A43" s="24"/>
      <c r="B43" s="121">
        <v>44567</v>
      </c>
      <c r="C43" s="124"/>
      <c r="D43" s="109" t="s">
        <v>31</v>
      </c>
      <c r="E43" s="104">
        <v>106234.35</v>
      </c>
      <c r="F43" s="105">
        <v>2762.08</v>
      </c>
      <c r="G43" s="115">
        <f t="shared" si="1"/>
        <v>20364938.332099952</v>
      </c>
    </row>
    <row r="44" spans="1:7" s="7" customFormat="1" ht="18" thickTop="1" thickBot="1" x14ac:dyDescent="0.25">
      <c r="A44" s="24"/>
      <c r="B44" s="121">
        <v>44567</v>
      </c>
      <c r="C44" s="124"/>
      <c r="D44" s="109" t="s">
        <v>22</v>
      </c>
      <c r="E44" s="104">
        <v>4938808.34</v>
      </c>
      <c r="F44" s="105"/>
      <c r="G44" s="115">
        <f t="shared" si="1"/>
        <v>25303746.672099952</v>
      </c>
    </row>
    <row r="45" spans="1:7" s="7" customFormat="1" ht="18" thickTop="1" thickBot="1" x14ac:dyDescent="0.25">
      <c r="A45" s="24"/>
      <c r="B45" s="121">
        <v>44567</v>
      </c>
      <c r="C45" s="124"/>
      <c r="D45" s="109" t="s">
        <v>67</v>
      </c>
      <c r="E45" s="104">
        <v>1000</v>
      </c>
      <c r="F45" s="105"/>
      <c r="G45" s="115">
        <f t="shared" si="1"/>
        <v>25304746.672099952</v>
      </c>
    </row>
    <row r="46" spans="1:7" s="7" customFormat="1" ht="30" thickTop="1" thickBot="1" x14ac:dyDescent="0.25">
      <c r="A46" s="24"/>
      <c r="B46" s="121">
        <v>44567</v>
      </c>
      <c r="C46" s="124"/>
      <c r="D46" s="109" t="s">
        <v>23</v>
      </c>
      <c r="E46" s="104"/>
      <c r="F46" s="105">
        <v>984976.41</v>
      </c>
      <c r="G46" s="115">
        <f t="shared" si="1"/>
        <v>24319770.262099952</v>
      </c>
    </row>
    <row r="47" spans="1:7" s="7" customFormat="1" ht="19.5" customHeight="1" thickTop="1" thickBot="1" x14ac:dyDescent="0.25">
      <c r="A47" s="24"/>
      <c r="B47" s="121">
        <v>44567</v>
      </c>
      <c r="C47" s="124"/>
      <c r="D47" s="109" t="s">
        <v>23</v>
      </c>
      <c r="E47" s="104"/>
      <c r="F47" s="104">
        <v>3735861.13</v>
      </c>
      <c r="G47" s="115">
        <f t="shared" si="1"/>
        <v>20583909.132099953</v>
      </c>
    </row>
    <row r="48" spans="1:7" s="7" customFormat="1" ht="18" thickTop="1" thickBot="1" x14ac:dyDescent="0.25">
      <c r="A48" s="24"/>
      <c r="B48" s="121">
        <v>44568</v>
      </c>
      <c r="C48" s="124"/>
      <c r="D48" s="109" t="s">
        <v>47</v>
      </c>
      <c r="E48" s="104">
        <v>57657</v>
      </c>
      <c r="F48" s="105"/>
      <c r="G48" s="115">
        <f t="shared" si="1"/>
        <v>20641566.132099953</v>
      </c>
    </row>
    <row r="49" spans="1:7" s="7" customFormat="1" ht="18" thickTop="1" thickBot="1" x14ac:dyDescent="0.25">
      <c r="A49" s="24"/>
      <c r="B49" s="121">
        <v>44568</v>
      </c>
      <c r="C49" s="124"/>
      <c r="D49" s="109" t="s">
        <v>47</v>
      </c>
      <c r="E49" s="104">
        <v>25740</v>
      </c>
      <c r="F49" s="105"/>
      <c r="G49" s="115">
        <f t="shared" si="1"/>
        <v>20667306.132099953</v>
      </c>
    </row>
    <row r="50" spans="1:7" s="7" customFormat="1" ht="18" thickTop="1" thickBot="1" x14ac:dyDescent="0.25">
      <c r="A50" s="24"/>
      <c r="B50" s="121">
        <v>44568</v>
      </c>
      <c r="C50" s="124"/>
      <c r="D50" s="109" t="s">
        <v>47</v>
      </c>
      <c r="E50" s="104">
        <v>5300</v>
      </c>
      <c r="F50" s="105"/>
      <c r="G50" s="115">
        <f t="shared" si="1"/>
        <v>20672606.132099953</v>
      </c>
    </row>
    <row r="51" spans="1:7" s="7" customFormat="1" ht="30" thickTop="1" thickBot="1" x14ac:dyDescent="0.25">
      <c r="A51" s="24"/>
      <c r="B51" s="121">
        <v>44568</v>
      </c>
      <c r="C51" s="124"/>
      <c r="D51" s="109" t="s">
        <v>31</v>
      </c>
      <c r="E51" s="104">
        <v>49274.61</v>
      </c>
      <c r="F51" s="105">
        <v>1281.1400000000001</v>
      </c>
      <c r="G51" s="115">
        <f t="shared" si="1"/>
        <v>20720599.602099951</v>
      </c>
    </row>
    <row r="52" spans="1:7" s="7" customFormat="1" ht="30" thickTop="1" thickBot="1" x14ac:dyDescent="0.25">
      <c r="A52" s="24"/>
      <c r="B52" s="121">
        <v>44568</v>
      </c>
      <c r="C52" s="124"/>
      <c r="D52" s="109" t="s">
        <v>33</v>
      </c>
      <c r="E52" s="104">
        <v>1797</v>
      </c>
      <c r="F52" s="105">
        <v>78.91</v>
      </c>
      <c r="G52" s="115">
        <f t="shared" si="1"/>
        <v>20722317.692099951</v>
      </c>
    </row>
    <row r="53" spans="1:7" s="7" customFormat="1" ht="18" thickTop="1" thickBot="1" x14ac:dyDescent="0.25">
      <c r="A53" s="24"/>
      <c r="B53" s="121">
        <v>44568</v>
      </c>
      <c r="C53" s="124"/>
      <c r="D53" s="109" t="s">
        <v>22</v>
      </c>
      <c r="E53" s="104">
        <v>218361.75</v>
      </c>
      <c r="F53" s="105"/>
      <c r="G53" s="115">
        <f t="shared" si="1"/>
        <v>20940679.442099951</v>
      </c>
    </row>
    <row r="54" spans="1:7" s="7" customFormat="1" ht="18" thickTop="1" thickBot="1" x14ac:dyDescent="0.25">
      <c r="A54" s="24"/>
      <c r="B54" s="121">
        <v>44568</v>
      </c>
      <c r="C54" s="124"/>
      <c r="D54" s="126" t="s">
        <v>22</v>
      </c>
      <c r="E54" s="104">
        <v>1416920.42</v>
      </c>
      <c r="F54" s="107"/>
      <c r="G54" s="115">
        <f t="shared" si="1"/>
        <v>22357599.862099953</v>
      </c>
    </row>
    <row r="55" spans="1:7" s="7" customFormat="1" ht="18" thickTop="1" thickBot="1" x14ac:dyDescent="0.25">
      <c r="A55" s="24"/>
      <c r="B55" s="121">
        <v>44569</v>
      </c>
      <c r="C55" s="124"/>
      <c r="D55" s="109" t="s">
        <v>47</v>
      </c>
      <c r="E55" s="104">
        <v>13100</v>
      </c>
      <c r="F55" s="105"/>
      <c r="G55" s="115">
        <f t="shared" si="1"/>
        <v>22370699.862099953</v>
      </c>
    </row>
    <row r="56" spans="1:7" s="7" customFormat="1" ht="18" thickTop="1" thickBot="1" x14ac:dyDescent="0.25">
      <c r="A56" s="24"/>
      <c r="B56" s="121">
        <v>44569</v>
      </c>
      <c r="C56" s="124"/>
      <c r="D56" s="109" t="s">
        <v>47</v>
      </c>
      <c r="E56" s="104">
        <v>3500</v>
      </c>
      <c r="F56" s="105"/>
      <c r="G56" s="115">
        <f t="shared" si="1"/>
        <v>22374199.862099953</v>
      </c>
    </row>
    <row r="57" spans="1:7" s="7" customFormat="1" ht="18" thickTop="1" thickBot="1" x14ac:dyDescent="0.25">
      <c r="A57" s="24"/>
      <c r="B57" s="121">
        <v>44570</v>
      </c>
      <c r="C57" s="124"/>
      <c r="D57" s="109" t="s">
        <v>47</v>
      </c>
      <c r="E57" s="104">
        <v>88200</v>
      </c>
      <c r="F57" s="104"/>
      <c r="G57" s="115">
        <f t="shared" si="1"/>
        <v>22462399.862099953</v>
      </c>
    </row>
    <row r="58" spans="1:7" s="7" customFormat="1" ht="30" thickTop="1" thickBot="1" x14ac:dyDescent="0.25">
      <c r="A58" s="24"/>
      <c r="B58" s="121">
        <v>44570</v>
      </c>
      <c r="C58" s="124"/>
      <c r="D58" s="109" t="s">
        <v>31</v>
      </c>
      <c r="E58" s="104">
        <v>30000</v>
      </c>
      <c r="F58" s="105">
        <v>780</v>
      </c>
      <c r="G58" s="115">
        <f t="shared" si="1"/>
        <v>22491619.862099953</v>
      </c>
    </row>
    <row r="59" spans="1:7" s="7" customFormat="1" ht="30.75" customHeight="1" thickTop="1" thickBot="1" x14ac:dyDescent="0.25">
      <c r="A59" s="24"/>
      <c r="B59" s="121">
        <v>44571</v>
      </c>
      <c r="C59" s="124"/>
      <c r="D59" s="109" t="s">
        <v>47</v>
      </c>
      <c r="E59" s="104">
        <v>8000</v>
      </c>
      <c r="F59" s="105"/>
      <c r="G59" s="115">
        <f t="shared" si="1"/>
        <v>22499619.862099953</v>
      </c>
    </row>
    <row r="60" spans="1:7" s="7" customFormat="1" ht="18" thickTop="1" thickBot="1" x14ac:dyDescent="0.25">
      <c r="A60" s="24"/>
      <c r="B60" s="121">
        <v>44572</v>
      </c>
      <c r="C60" s="124"/>
      <c r="D60" s="109" t="s">
        <v>47</v>
      </c>
      <c r="E60" s="104">
        <v>124122</v>
      </c>
      <c r="F60" s="105"/>
      <c r="G60" s="115">
        <f t="shared" ref="G60:G85" si="2">G59+E60-F60</f>
        <v>22623741.862099953</v>
      </c>
    </row>
    <row r="61" spans="1:7" s="7" customFormat="1" ht="18" thickTop="1" thickBot="1" x14ac:dyDescent="0.25">
      <c r="A61" s="24"/>
      <c r="B61" s="121">
        <v>44572</v>
      </c>
      <c r="C61" s="124"/>
      <c r="D61" s="109" t="s">
        <v>47</v>
      </c>
      <c r="E61" s="104">
        <v>66507</v>
      </c>
      <c r="F61" s="105"/>
      <c r="G61" s="115">
        <f t="shared" si="2"/>
        <v>22690248.862099953</v>
      </c>
    </row>
    <row r="62" spans="1:7" s="7" customFormat="1" ht="18" thickTop="1" thickBot="1" x14ac:dyDescent="0.25">
      <c r="A62" s="24"/>
      <c r="B62" s="121">
        <v>44572</v>
      </c>
      <c r="C62" s="124"/>
      <c r="D62" s="109" t="s">
        <v>47</v>
      </c>
      <c r="E62" s="104">
        <v>10780</v>
      </c>
      <c r="F62" s="105"/>
      <c r="G62" s="115">
        <f t="shared" si="2"/>
        <v>22701028.862099953</v>
      </c>
    </row>
    <row r="63" spans="1:7" s="7" customFormat="1" ht="18.75" customHeight="1" thickTop="1" thickBot="1" x14ac:dyDescent="0.25">
      <c r="A63" s="24"/>
      <c r="B63" s="121">
        <v>44572</v>
      </c>
      <c r="C63" s="124"/>
      <c r="D63" s="109" t="s">
        <v>47</v>
      </c>
      <c r="E63" s="104">
        <v>9165</v>
      </c>
      <c r="F63" s="105"/>
      <c r="G63" s="115">
        <f t="shared" si="2"/>
        <v>22710193.862099953</v>
      </c>
    </row>
    <row r="64" spans="1:7" s="7" customFormat="1" ht="18" thickTop="1" thickBot="1" x14ac:dyDescent="0.25">
      <c r="A64" s="24"/>
      <c r="B64" s="121">
        <v>44572</v>
      </c>
      <c r="C64" s="124"/>
      <c r="D64" s="126" t="s">
        <v>47</v>
      </c>
      <c r="E64" s="104">
        <v>425</v>
      </c>
      <c r="F64" s="107"/>
      <c r="G64" s="115">
        <f t="shared" si="2"/>
        <v>22710618.862099953</v>
      </c>
    </row>
    <row r="65" spans="1:7" s="7" customFormat="1" ht="30" thickTop="1" thickBot="1" x14ac:dyDescent="0.25">
      <c r="A65" s="24"/>
      <c r="B65" s="121">
        <v>44572</v>
      </c>
      <c r="C65" s="124"/>
      <c r="D65" s="109" t="s">
        <v>31</v>
      </c>
      <c r="E65" s="104">
        <v>237212.47</v>
      </c>
      <c r="F65" s="105">
        <v>6167.52</v>
      </c>
      <c r="G65" s="115">
        <f t="shared" si="2"/>
        <v>22941663.812099952</v>
      </c>
    </row>
    <row r="66" spans="1:7" s="7" customFormat="1" ht="18" thickTop="1" thickBot="1" x14ac:dyDescent="0.25">
      <c r="A66" s="24"/>
      <c r="B66" s="121">
        <v>44573</v>
      </c>
      <c r="C66" s="124"/>
      <c r="D66" s="109" t="s">
        <v>47</v>
      </c>
      <c r="E66" s="104">
        <v>86780</v>
      </c>
      <c r="F66" s="105"/>
      <c r="G66" s="115">
        <f t="shared" si="2"/>
        <v>23028443.812099952</v>
      </c>
    </row>
    <row r="67" spans="1:7" s="7" customFormat="1" ht="18" thickTop="1" thickBot="1" x14ac:dyDescent="0.25">
      <c r="A67" s="24"/>
      <c r="B67" s="121">
        <v>44573</v>
      </c>
      <c r="C67" s="124"/>
      <c r="D67" s="109" t="s">
        <v>47</v>
      </c>
      <c r="E67" s="104">
        <v>64496</v>
      </c>
      <c r="F67" s="105"/>
      <c r="G67" s="115">
        <f t="shared" si="2"/>
        <v>23092939.812099952</v>
      </c>
    </row>
    <row r="68" spans="1:7" s="7" customFormat="1" ht="18" thickTop="1" thickBot="1" x14ac:dyDescent="0.25">
      <c r="A68" s="24"/>
      <c r="B68" s="121">
        <v>44573</v>
      </c>
      <c r="C68" s="124"/>
      <c r="D68" s="109" t="s">
        <v>47</v>
      </c>
      <c r="E68" s="104">
        <v>8760</v>
      </c>
      <c r="F68" s="105"/>
      <c r="G68" s="115">
        <f t="shared" si="2"/>
        <v>23101699.812099952</v>
      </c>
    </row>
    <row r="69" spans="1:7" s="7" customFormat="1" ht="18" thickTop="1" thickBot="1" x14ac:dyDescent="0.25">
      <c r="A69" s="24"/>
      <c r="B69" s="121">
        <v>44573</v>
      </c>
      <c r="C69" s="124"/>
      <c r="D69" s="109" t="s">
        <v>47</v>
      </c>
      <c r="E69" s="104">
        <v>650</v>
      </c>
      <c r="F69" s="105"/>
      <c r="G69" s="115">
        <f t="shared" si="2"/>
        <v>23102349.812099952</v>
      </c>
    </row>
    <row r="70" spans="1:7" s="7" customFormat="1" ht="30" thickTop="1" thickBot="1" x14ac:dyDescent="0.25">
      <c r="A70" s="24"/>
      <c r="B70" s="121">
        <v>44573</v>
      </c>
      <c r="C70" s="124"/>
      <c r="D70" s="109" t="s">
        <v>31</v>
      </c>
      <c r="E70" s="104">
        <v>65505.66</v>
      </c>
      <c r="F70" s="105">
        <v>1703.15</v>
      </c>
      <c r="G70" s="115">
        <f t="shared" si="2"/>
        <v>23166152.322099954</v>
      </c>
    </row>
    <row r="71" spans="1:7" s="7" customFormat="1" ht="18" thickTop="1" thickBot="1" x14ac:dyDescent="0.25">
      <c r="A71" s="24"/>
      <c r="B71" s="121">
        <v>44573</v>
      </c>
      <c r="C71" s="124"/>
      <c r="D71" s="109" t="s">
        <v>22</v>
      </c>
      <c r="E71" s="104">
        <v>2701153.62</v>
      </c>
      <c r="F71" s="105"/>
      <c r="G71" s="115">
        <f t="shared" si="2"/>
        <v>25867305.942099955</v>
      </c>
    </row>
    <row r="72" spans="1:7" s="7" customFormat="1" ht="18" thickTop="1" thickBot="1" x14ac:dyDescent="0.25">
      <c r="A72" s="24"/>
      <c r="B72" s="121">
        <v>44574</v>
      </c>
      <c r="C72" s="124"/>
      <c r="D72" s="109" t="s">
        <v>47</v>
      </c>
      <c r="E72" s="106">
        <v>120555</v>
      </c>
      <c r="F72" s="105"/>
      <c r="G72" s="115">
        <f t="shared" si="2"/>
        <v>25987860.942099955</v>
      </c>
    </row>
    <row r="73" spans="1:7" s="7" customFormat="1" ht="18" thickTop="1" thickBot="1" x14ac:dyDescent="0.25">
      <c r="A73" s="24"/>
      <c r="B73" s="121">
        <v>44574</v>
      </c>
      <c r="C73" s="124"/>
      <c r="D73" s="109" t="s">
        <v>47</v>
      </c>
      <c r="E73" s="106">
        <v>28500</v>
      </c>
      <c r="F73" s="105"/>
      <c r="G73" s="115">
        <f t="shared" si="2"/>
        <v>26016360.942099955</v>
      </c>
    </row>
    <row r="74" spans="1:7" s="7" customFormat="1" ht="18" thickTop="1" thickBot="1" x14ac:dyDescent="0.25">
      <c r="A74" s="24"/>
      <c r="B74" s="121">
        <v>44574</v>
      </c>
      <c r="C74" s="124"/>
      <c r="D74" s="109" t="s">
        <v>47</v>
      </c>
      <c r="E74" s="106">
        <v>6930</v>
      </c>
      <c r="F74" s="108"/>
      <c r="G74" s="115">
        <f t="shared" si="2"/>
        <v>26023290.942099955</v>
      </c>
    </row>
    <row r="75" spans="1:7" s="7" customFormat="1" ht="18" thickTop="1" thickBot="1" x14ac:dyDescent="0.25">
      <c r="A75" s="24"/>
      <c r="B75" s="121">
        <v>44574</v>
      </c>
      <c r="C75" s="124"/>
      <c r="D75" s="109" t="s">
        <v>47</v>
      </c>
      <c r="E75" s="106">
        <v>45</v>
      </c>
      <c r="F75" s="108"/>
      <c r="G75" s="115">
        <f t="shared" si="2"/>
        <v>26023335.942099955</v>
      </c>
    </row>
    <row r="76" spans="1:7" s="7" customFormat="1" ht="30" thickTop="1" thickBot="1" x14ac:dyDescent="0.25">
      <c r="A76" s="24"/>
      <c r="B76" s="121">
        <v>44574</v>
      </c>
      <c r="C76" s="124"/>
      <c r="D76" s="126" t="s">
        <v>31</v>
      </c>
      <c r="E76" s="104">
        <v>32955.25</v>
      </c>
      <c r="F76" s="105">
        <v>856.83</v>
      </c>
      <c r="G76" s="115">
        <f t="shared" si="2"/>
        <v>26055434.362099957</v>
      </c>
    </row>
    <row r="77" spans="1:7" s="7" customFormat="1" ht="55.5" customHeight="1" thickTop="1" thickBot="1" x14ac:dyDescent="0.25">
      <c r="A77" s="24"/>
      <c r="B77" s="121">
        <v>44574</v>
      </c>
      <c r="C77" s="124"/>
      <c r="D77" s="109" t="s">
        <v>68</v>
      </c>
      <c r="E77" s="104">
        <v>30000</v>
      </c>
      <c r="F77" s="105"/>
      <c r="G77" s="115">
        <f t="shared" si="2"/>
        <v>26085434.362099957</v>
      </c>
    </row>
    <row r="78" spans="1:7" s="7" customFormat="1" ht="70.5" customHeight="1" thickTop="1" thickBot="1" x14ac:dyDescent="0.25">
      <c r="A78" s="24"/>
      <c r="B78" s="121">
        <v>44574</v>
      </c>
      <c r="C78" s="124"/>
      <c r="D78" s="109" t="s">
        <v>69</v>
      </c>
      <c r="E78" s="104">
        <v>205761.5</v>
      </c>
      <c r="F78" s="105"/>
      <c r="G78" s="115">
        <f t="shared" si="2"/>
        <v>26291195.862099957</v>
      </c>
    </row>
    <row r="79" spans="1:7" s="7" customFormat="1" ht="58.5" thickTop="1" thickBot="1" x14ac:dyDescent="0.25">
      <c r="A79" s="24"/>
      <c r="B79" s="121">
        <v>44574</v>
      </c>
      <c r="C79" s="124"/>
      <c r="D79" s="109" t="s">
        <v>70</v>
      </c>
      <c r="E79" s="104">
        <v>48906.36</v>
      </c>
      <c r="F79" s="105"/>
      <c r="G79" s="115">
        <f t="shared" si="2"/>
        <v>26340102.222099956</v>
      </c>
    </row>
    <row r="80" spans="1:7" s="7" customFormat="1" ht="18" thickTop="1" thickBot="1" x14ac:dyDescent="0.25">
      <c r="A80" s="24"/>
      <c r="B80" s="121">
        <v>44575</v>
      </c>
      <c r="C80" s="124"/>
      <c r="D80" s="109" t="s">
        <v>47</v>
      </c>
      <c r="E80" s="104">
        <v>75815</v>
      </c>
      <c r="F80" s="105"/>
      <c r="G80" s="115">
        <f t="shared" si="2"/>
        <v>26415917.222099956</v>
      </c>
    </row>
    <row r="81" spans="1:7" s="7" customFormat="1" ht="18" thickTop="1" thickBot="1" x14ac:dyDescent="0.25">
      <c r="A81" s="24"/>
      <c r="B81" s="121">
        <v>44575</v>
      </c>
      <c r="C81" s="124"/>
      <c r="D81" s="109" t="s">
        <v>47</v>
      </c>
      <c r="E81" s="104">
        <v>46125</v>
      </c>
      <c r="F81" s="105"/>
      <c r="G81" s="115">
        <f t="shared" si="2"/>
        <v>26462042.222099956</v>
      </c>
    </row>
    <row r="82" spans="1:7" s="7" customFormat="1" ht="18" thickTop="1" thickBot="1" x14ac:dyDescent="0.25">
      <c r="A82" s="24"/>
      <c r="B82" s="121">
        <v>44575</v>
      </c>
      <c r="C82" s="124"/>
      <c r="D82" s="109" t="s">
        <v>47</v>
      </c>
      <c r="E82" s="104">
        <v>7450</v>
      </c>
      <c r="F82" s="105"/>
      <c r="G82" s="115">
        <f t="shared" si="2"/>
        <v>26469492.222099956</v>
      </c>
    </row>
    <row r="83" spans="1:7" s="7" customFormat="1" ht="30" thickTop="1" thickBot="1" x14ac:dyDescent="0.25">
      <c r="A83" s="24"/>
      <c r="B83" s="121">
        <v>44575</v>
      </c>
      <c r="C83" s="124"/>
      <c r="D83" s="109" t="s">
        <v>31</v>
      </c>
      <c r="E83" s="104">
        <v>49958.41</v>
      </c>
      <c r="F83" s="105">
        <v>1298.93</v>
      </c>
      <c r="G83" s="115">
        <f t="shared" si="2"/>
        <v>26518151.702099957</v>
      </c>
    </row>
    <row r="84" spans="1:7" s="7" customFormat="1" ht="30" thickTop="1" thickBot="1" x14ac:dyDescent="0.25">
      <c r="A84" s="24"/>
      <c r="B84" s="121">
        <v>44575</v>
      </c>
      <c r="C84" s="124"/>
      <c r="D84" s="109" t="s">
        <v>33</v>
      </c>
      <c r="E84" s="104">
        <v>12974.89</v>
      </c>
      <c r="F84" s="105">
        <v>414.25</v>
      </c>
      <c r="G84" s="115">
        <f t="shared" si="2"/>
        <v>26530712.342099957</v>
      </c>
    </row>
    <row r="85" spans="1:7" s="7" customFormat="1" ht="18" thickTop="1" thickBot="1" x14ac:dyDescent="0.25">
      <c r="A85" s="24"/>
      <c r="B85" s="121">
        <v>44575</v>
      </c>
      <c r="C85" s="124"/>
      <c r="D85" s="109" t="s">
        <v>22</v>
      </c>
      <c r="E85" s="104">
        <v>2431078.36</v>
      </c>
      <c r="F85" s="105"/>
      <c r="G85" s="115">
        <f t="shared" si="2"/>
        <v>28961790.702099957</v>
      </c>
    </row>
    <row r="86" spans="1:7" s="7" customFormat="1" ht="18" thickTop="1" thickBot="1" x14ac:dyDescent="0.25">
      <c r="A86" s="24"/>
      <c r="B86" s="121">
        <v>44575</v>
      </c>
      <c r="C86" s="124"/>
      <c r="D86" s="109" t="s">
        <v>67</v>
      </c>
      <c r="E86" s="104">
        <v>30000</v>
      </c>
      <c r="F86" s="105"/>
      <c r="G86" s="115">
        <f t="shared" ref="G86:G106" si="3">G85+E86-F86</f>
        <v>28991790.702099957</v>
      </c>
    </row>
    <row r="87" spans="1:7" s="7" customFormat="1" ht="18" thickTop="1" thickBot="1" x14ac:dyDescent="0.25">
      <c r="A87" s="24"/>
      <c r="B87" s="121">
        <v>44575</v>
      </c>
      <c r="C87" s="124"/>
      <c r="D87" s="109" t="s">
        <v>57</v>
      </c>
      <c r="E87" s="104">
        <v>2520</v>
      </c>
      <c r="F87" s="105"/>
      <c r="G87" s="115">
        <f t="shared" si="3"/>
        <v>28994310.702099957</v>
      </c>
    </row>
    <row r="88" spans="1:7" s="7" customFormat="1" ht="18" thickTop="1" thickBot="1" x14ac:dyDescent="0.25">
      <c r="A88" s="24"/>
      <c r="B88" s="121">
        <v>44576</v>
      </c>
      <c r="C88" s="124"/>
      <c r="D88" s="109" t="s">
        <v>47</v>
      </c>
      <c r="E88" s="104">
        <v>11000</v>
      </c>
      <c r="F88" s="105"/>
      <c r="G88" s="115">
        <f t="shared" si="3"/>
        <v>29005310.702099957</v>
      </c>
    </row>
    <row r="89" spans="1:7" s="7" customFormat="1" ht="30" thickTop="1" thickBot="1" x14ac:dyDescent="0.25">
      <c r="A89" s="24"/>
      <c r="B89" s="121">
        <v>44576</v>
      </c>
      <c r="C89" s="124"/>
      <c r="D89" s="126" t="s">
        <v>31</v>
      </c>
      <c r="E89" s="104">
        <v>5950</v>
      </c>
      <c r="F89" s="105">
        <v>154.69999999999999</v>
      </c>
      <c r="G89" s="115">
        <f t="shared" si="3"/>
        <v>29011106.002099957</v>
      </c>
    </row>
    <row r="90" spans="1:7" s="7" customFormat="1" ht="18" thickTop="1" thickBot="1" x14ac:dyDescent="0.25">
      <c r="A90" s="24"/>
      <c r="B90" s="121">
        <v>44578</v>
      </c>
      <c r="C90" s="124"/>
      <c r="D90" s="109" t="s">
        <v>47</v>
      </c>
      <c r="E90" s="104">
        <v>105002</v>
      </c>
      <c r="F90" s="105"/>
      <c r="G90" s="115">
        <f t="shared" si="3"/>
        <v>29116108.002099957</v>
      </c>
    </row>
    <row r="91" spans="1:7" s="7" customFormat="1" ht="18" thickTop="1" thickBot="1" x14ac:dyDescent="0.25">
      <c r="A91" s="24"/>
      <c r="B91" s="121">
        <v>44578</v>
      </c>
      <c r="C91" s="124"/>
      <c r="D91" s="109" t="s">
        <v>47</v>
      </c>
      <c r="E91" s="104">
        <v>40113</v>
      </c>
      <c r="F91" s="105"/>
      <c r="G91" s="115">
        <f t="shared" si="3"/>
        <v>29156221.002099957</v>
      </c>
    </row>
    <row r="92" spans="1:7" s="7" customFormat="1" ht="18" thickTop="1" thickBot="1" x14ac:dyDescent="0.25">
      <c r="A92" s="24"/>
      <c r="B92" s="121">
        <v>44578</v>
      </c>
      <c r="C92" s="124"/>
      <c r="D92" s="109" t="s">
        <v>47</v>
      </c>
      <c r="E92" s="104">
        <v>4315</v>
      </c>
      <c r="F92" s="105"/>
      <c r="G92" s="115">
        <f t="shared" si="3"/>
        <v>29160536.002099957</v>
      </c>
    </row>
    <row r="93" spans="1:7" s="7" customFormat="1" ht="18" thickTop="1" thickBot="1" x14ac:dyDescent="0.25">
      <c r="A93" s="24"/>
      <c r="B93" s="121">
        <v>44578</v>
      </c>
      <c r="C93" s="124"/>
      <c r="D93" s="109" t="s">
        <v>47</v>
      </c>
      <c r="E93" s="104">
        <v>1040</v>
      </c>
      <c r="F93" s="105"/>
      <c r="G93" s="115">
        <f t="shared" si="3"/>
        <v>29161576.002099957</v>
      </c>
    </row>
    <row r="94" spans="1:7" s="7" customFormat="1" ht="30" thickTop="1" thickBot="1" x14ac:dyDescent="0.25">
      <c r="A94" s="24"/>
      <c r="B94" s="121">
        <v>44578</v>
      </c>
      <c r="C94" s="124"/>
      <c r="D94" s="109" t="s">
        <v>31</v>
      </c>
      <c r="E94" s="104">
        <v>47535.199999999997</v>
      </c>
      <c r="F94" s="105">
        <v>1235.9100000000001</v>
      </c>
      <c r="G94" s="115">
        <f t="shared" si="3"/>
        <v>29207875.292099956</v>
      </c>
    </row>
    <row r="95" spans="1:7" s="7" customFormat="1" ht="30" thickTop="1" thickBot="1" x14ac:dyDescent="0.25">
      <c r="A95" s="24"/>
      <c r="B95" s="121">
        <v>44578</v>
      </c>
      <c r="C95" s="124"/>
      <c r="D95" s="109" t="s">
        <v>33</v>
      </c>
      <c r="E95" s="104">
        <v>12920</v>
      </c>
      <c r="F95" s="105">
        <v>412.6</v>
      </c>
      <c r="G95" s="115">
        <f t="shared" si="3"/>
        <v>29220382.692099955</v>
      </c>
    </row>
    <row r="96" spans="1:7" s="7" customFormat="1" ht="18" thickTop="1" thickBot="1" x14ac:dyDescent="0.25">
      <c r="A96" s="24"/>
      <c r="B96" s="121">
        <v>44578</v>
      </c>
      <c r="C96" s="124"/>
      <c r="D96" s="109" t="s">
        <v>71</v>
      </c>
      <c r="E96" s="104">
        <v>242652.17</v>
      </c>
      <c r="F96" s="105"/>
      <c r="G96" s="115">
        <f t="shared" si="3"/>
        <v>29463034.862099957</v>
      </c>
    </row>
    <row r="97" spans="1:7" s="7" customFormat="1" ht="30" thickTop="1" thickBot="1" x14ac:dyDescent="0.25">
      <c r="A97" s="24"/>
      <c r="B97" s="121">
        <v>44578</v>
      </c>
      <c r="C97" s="124"/>
      <c r="D97" s="109" t="s">
        <v>72</v>
      </c>
      <c r="E97" s="104">
        <v>1074279.48</v>
      </c>
      <c r="F97" s="105"/>
      <c r="G97" s="115">
        <f t="shared" si="3"/>
        <v>30537314.342099957</v>
      </c>
    </row>
    <row r="98" spans="1:7" s="7" customFormat="1" ht="30" thickTop="1" thickBot="1" x14ac:dyDescent="0.25">
      <c r="A98" s="24"/>
      <c r="B98" s="121">
        <v>44578</v>
      </c>
      <c r="C98" s="124"/>
      <c r="D98" s="109" t="s">
        <v>73</v>
      </c>
      <c r="E98" s="104">
        <v>3732689.03</v>
      </c>
      <c r="F98" s="105"/>
      <c r="G98" s="115">
        <f t="shared" si="3"/>
        <v>34270003.372099958</v>
      </c>
    </row>
    <row r="99" spans="1:7" s="7" customFormat="1" ht="30" thickTop="1" thickBot="1" x14ac:dyDescent="0.25">
      <c r="A99" s="24"/>
      <c r="B99" s="121">
        <v>44578</v>
      </c>
      <c r="C99" s="124"/>
      <c r="D99" s="109" t="s">
        <v>74</v>
      </c>
      <c r="E99" s="104">
        <v>6720</v>
      </c>
      <c r="F99" s="105"/>
      <c r="G99" s="115">
        <f t="shared" si="3"/>
        <v>34276723.372099958</v>
      </c>
    </row>
    <row r="100" spans="1:7" s="7" customFormat="1" ht="30" thickTop="1" thickBot="1" x14ac:dyDescent="0.25">
      <c r="A100" s="24"/>
      <c r="B100" s="121">
        <v>44578</v>
      </c>
      <c r="C100" s="124"/>
      <c r="D100" s="109" t="s">
        <v>75</v>
      </c>
      <c r="E100" s="104">
        <v>382562.54</v>
      </c>
      <c r="F100" s="105"/>
      <c r="G100" s="115">
        <f t="shared" si="3"/>
        <v>34659285.912099957</v>
      </c>
    </row>
    <row r="101" spans="1:7" s="7" customFormat="1" ht="18" thickTop="1" thickBot="1" x14ac:dyDescent="0.25">
      <c r="A101" s="24"/>
      <c r="B101" s="121">
        <v>44579</v>
      </c>
      <c r="C101" s="124"/>
      <c r="D101" s="109" t="s">
        <v>47</v>
      </c>
      <c r="E101" s="104">
        <v>207370</v>
      </c>
      <c r="F101" s="104"/>
      <c r="G101" s="115">
        <f t="shared" si="3"/>
        <v>34866655.912099957</v>
      </c>
    </row>
    <row r="102" spans="1:7" s="7" customFormat="1" ht="18" thickTop="1" thickBot="1" x14ac:dyDescent="0.25">
      <c r="A102" s="24"/>
      <c r="B102" s="121">
        <v>44579</v>
      </c>
      <c r="C102" s="124"/>
      <c r="D102" s="126" t="s">
        <v>47</v>
      </c>
      <c r="E102" s="104">
        <v>46405</v>
      </c>
      <c r="F102" s="105"/>
      <c r="G102" s="115">
        <f t="shared" si="3"/>
        <v>34913060.912099957</v>
      </c>
    </row>
    <row r="103" spans="1:7" s="7" customFormat="1" ht="18" thickTop="1" thickBot="1" x14ac:dyDescent="0.25">
      <c r="A103" s="24"/>
      <c r="B103" s="121">
        <v>44579</v>
      </c>
      <c r="C103" s="124"/>
      <c r="D103" s="109" t="s">
        <v>47</v>
      </c>
      <c r="E103" s="104">
        <v>5670</v>
      </c>
      <c r="F103" s="105"/>
      <c r="G103" s="115">
        <f t="shared" si="3"/>
        <v>34918730.912099957</v>
      </c>
    </row>
    <row r="104" spans="1:7" s="7" customFormat="1" ht="30" thickTop="1" thickBot="1" x14ac:dyDescent="0.25">
      <c r="A104" s="24"/>
      <c r="B104" s="121">
        <v>44579</v>
      </c>
      <c r="C104" s="124"/>
      <c r="D104" s="109" t="s">
        <v>31</v>
      </c>
      <c r="E104" s="104">
        <v>44235.98</v>
      </c>
      <c r="F104" s="105">
        <v>1150.1400000000001</v>
      </c>
      <c r="G104" s="115">
        <f t="shared" si="3"/>
        <v>34961816.752099954</v>
      </c>
    </row>
    <row r="105" spans="1:7" s="7" customFormat="1" ht="30" thickTop="1" thickBot="1" x14ac:dyDescent="0.25">
      <c r="A105" s="24"/>
      <c r="B105" s="121">
        <v>44579</v>
      </c>
      <c r="C105" s="124"/>
      <c r="D105" s="109" t="s">
        <v>33</v>
      </c>
      <c r="E105" s="104">
        <v>16577.48</v>
      </c>
      <c r="F105" s="105">
        <v>522.31999999999994</v>
      </c>
      <c r="G105" s="115">
        <f t="shared" si="3"/>
        <v>34977871.91209995</v>
      </c>
    </row>
    <row r="106" spans="1:7" s="7" customFormat="1" ht="18" thickTop="1" thickBot="1" x14ac:dyDescent="0.25">
      <c r="A106" s="24"/>
      <c r="B106" s="121">
        <v>44579</v>
      </c>
      <c r="C106" s="124"/>
      <c r="D106" s="109" t="s">
        <v>22</v>
      </c>
      <c r="E106" s="104">
        <v>175396</v>
      </c>
      <c r="F106" s="105"/>
      <c r="G106" s="115">
        <f t="shared" si="3"/>
        <v>35153267.91209995</v>
      </c>
    </row>
    <row r="107" spans="1:7" s="7" customFormat="1" ht="18" thickTop="1" thickBot="1" x14ac:dyDescent="0.25">
      <c r="A107" s="24"/>
      <c r="B107" s="121">
        <v>44579</v>
      </c>
      <c r="C107" s="124"/>
      <c r="D107" s="109" t="s">
        <v>22</v>
      </c>
      <c r="E107" s="104">
        <v>2308478.75</v>
      </c>
      <c r="F107" s="105"/>
      <c r="G107" s="115">
        <f t="shared" ref="G107:G139" si="4">G106+E107-F107</f>
        <v>37461746.66209995</v>
      </c>
    </row>
    <row r="108" spans="1:7" s="7" customFormat="1" ht="18" thickTop="1" thickBot="1" x14ac:dyDescent="0.25">
      <c r="A108" s="24"/>
      <c r="B108" s="121">
        <v>44580</v>
      </c>
      <c r="C108" s="124"/>
      <c r="D108" s="109" t="s">
        <v>47</v>
      </c>
      <c r="E108" s="104">
        <v>76947</v>
      </c>
      <c r="F108" s="105"/>
      <c r="G108" s="115">
        <f t="shared" si="4"/>
        <v>37538693.66209995</v>
      </c>
    </row>
    <row r="109" spans="1:7" s="7" customFormat="1" ht="27" customHeight="1" thickTop="1" thickBot="1" x14ac:dyDescent="0.25">
      <c r="A109" s="24"/>
      <c r="B109" s="122">
        <v>44580</v>
      </c>
      <c r="C109" s="125"/>
      <c r="D109" s="109" t="s">
        <v>47</v>
      </c>
      <c r="E109" s="104">
        <v>34100</v>
      </c>
      <c r="F109" s="105"/>
      <c r="G109" s="115">
        <f t="shared" si="4"/>
        <v>37572793.66209995</v>
      </c>
    </row>
    <row r="110" spans="1:7" s="7" customFormat="1" ht="18" thickTop="1" thickBot="1" x14ac:dyDescent="0.25">
      <c r="A110" s="24"/>
      <c r="B110" s="121">
        <v>44580</v>
      </c>
      <c r="C110" s="124"/>
      <c r="D110" s="109" t="s">
        <v>47</v>
      </c>
      <c r="E110" s="104">
        <v>2260</v>
      </c>
      <c r="F110" s="105"/>
      <c r="G110" s="115">
        <f t="shared" si="4"/>
        <v>37575053.66209995</v>
      </c>
    </row>
    <row r="111" spans="1:7" s="7" customFormat="1" ht="18" thickTop="1" thickBot="1" x14ac:dyDescent="0.25">
      <c r="A111" s="24"/>
      <c r="B111" s="121">
        <v>44580</v>
      </c>
      <c r="C111" s="124"/>
      <c r="D111" s="109" t="s">
        <v>47</v>
      </c>
      <c r="E111" s="104">
        <v>5910</v>
      </c>
      <c r="F111" s="105"/>
      <c r="G111" s="115">
        <f t="shared" si="4"/>
        <v>37580963.66209995</v>
      </c>
    </row>
    <row r="112" spans="1:7" s="7" customFormat="1" ht="30" thickTop="1" thickBot="1" x14ac:dyDescent="0.25">
      <c r="A112" s="24"/>
      <c r="B112" s="121">
        <v>44580</v>
      </c>
      <c r="C112" s="124"/>
      <c r="D112" s="109" t="s">
        <v>31</v>
      </c>
      <c r="E112" s="104">
        <v>49482.25</v>
      </c>
      <c r="F112" s="105">
        <v>1286.54</v>
      </c>
      <c r="G112" s="115">
        <f t="shared" si="4"/>
        <v>37629159.372099951</v>
      </c>
    </row>
    <row r="113" spans="1:7" s="7" customFormat="1" ht="44.25" thickTop="1" thickBot="1" x14ac:dyDescent="0.25">
      <c r="A113" s="24"/>
      <c r="B113" s="121">
        <v>44580</v>
      </c>
      <c r="C113" s="124"/>
      <c r="D113" s="109" t="s">
        <v>76</v>
      </c>
      <c r="E113" s="104">
        <v>700</v>
      </c>
      <c r="F113" s="105"/>
      <c r="G113" s="115">
        <f t="shared" si="4"/>
        <v>37629859.372099951</v>
      </c>
    </row>
    <row r="114" spans="1:7" s="7" customFormat="1" ht="18" thickTop="1" thickBot="1" x14ac:dyDescent="0.25">
      <c r="A114" s="24"/>
      <c r="B114" s="121">
        <v>44581</v>
      </c>
      <c r="C114" s="124"/>
      <c r="D114" s="109" t="s">
        <v>47</v>
      </c>
      <c r="E114" s="104">
        <v>97385</v>
      </c>
      <c r="F114" s="105"/>
      <c r="G114" s="115">
        <f t="shared" si="4"/>
        <v>37727244.372099951</v>
      </c>
    </row>
    <row r="115" spans="1:7" s="7" customFormat="1" ht="18" thickTop="1" thickBot="1" x14ac:dyDescent="0.25">
      <c r="A115" s="24"/>
      <c r="B115" s="122">
        <v>44581</v>
      </c>
      <c r="C115" s="125"/>
      <c r="D115" s="109" t="s">
        <v>47</v>
      </c>
      <c r="E115" s="104">
        <v>54700</v>
      </c>
      <c r="F115" s="105"/>
      <c r="G115" s="115">
        <f t="shared" si="4"/>
        <v>37781944.372099951</v>
      </c>
    </row>
    <row r="116" spans="1:7" s="7" customFormat="1" ht="18" thickTop="1" thickBot="1" x14ac:dyDescent="0.25">
      <c r="A116" s="24"/>
      <c r="B116" s="121">
        <v>44581</v>
      </c>
      <c r="C116" s="124"/>
      <c r="D116" s="109" t="s">
        <v>47</v>
      </c>
      <c r="E116" s="104">
        <v>6975</v>
      </c>
      <c r="F116" s="105"/>
      <c r="G116" s="115">
        <f t="shared" si="4"/>
        <v>37788919.372099951</v>
      </c>
    </row>
    <row r="117" spans="1:7" s="7" customFormat="1" ht="18" thickTop="1" thickBot="1" x14ac:dyDescent="0.25">
      <c r="A117" s="24"/>
      <c r="B117" s="121">
        <v>44581</v>
      </c>
      <c r="C117" s="124"/>
      <c r="D117" s="109" t="s">
        <v>47</v>
      </c>
      <c r="E117" s="104">
        <v>200</v>
      </c>
      <c r="F117" s="105"/>
      <c r="G117" s="115">
        <f t="shared" si="4"/>
        <v>37789119.372099951</v>
      </c>
    </row>
    <row r="118" spans="1:7" s="7" customFormat="1" ht="30" thickTop="1" thickBot="1" x14ac:dyDescent="0.25">
      <c r="A118" s="24"/>
      <c r="B118" s="121">
        <v>44581</v>
      </c>
      <c r="C118" s="124"/>
      <c r="D118" s="109" t="s">
        <v>31</v>
      </c>
      <c r="E118" s="104">
        <v>61335.46</v>
      </c>
      <c r="F118" s="105">
        <v>1594.71</v>
      </c>
      <c r="G118" s="115">
        <f t="shared" si="4"/>
        <v>37848860.122099951</v>
      </c>
    </row>
    <row r="119" spans="1:7" s="7" customFormat="1" ht="58.5" thickTop="1" thickBot="1" x14ac:dyDescent="0.25">
      <c r="A119" s="24"/>
      <c r="B119" s="121">
        <v>44581</v>
      </c>
      <c r="C119" s="124"/>
      <c r="D119" s="109" t="s">
        <v>77</v>
      </c>
      <c r="E119" s="104">
        <v>10607.5</v>
      </c>
      <c r="F119" s="105"/>
      <c r="G119" s="115">
        <f t="shared" si="4"/>
        <v>37859467.622099951</v>
      </c>
    </row>
    <row r="120" spans="1:7" s="7" customFormat="1" ht="18" thickTop="1" thickBot="1" x14ac:dyDescent="0.25">
      <c r="A120" s="24"/>
      <c r="B120" s="121">
        <v>44581</v>
      </c>
      <c r="C120" s="124"/>
      <c r="D120" s="126" t="s">
        <v>48</v>
      </c>
      <c r="E120" s="104">
        <v>448165.89</v>
      </c>
      <c r="F120" s="105"/>
      <c r="G120" s="115">
        <f t="shared" si="4"/>
        <v>38307633.512099952</v>
      </c>
    </row>
    <row r="121" spans="1:7" s="7" customFormat="1" ht="18" thickTop="1" thickBot="1" x14ac:dyDescent="0.25">
      <c r="A121" s="24"/>
      <c r="B121" s="121">
        <v>44581</v>
      </c>
      <c r="C121" s="124"/>
      <c r="D121" s="109" t="s">
        <v>48</v>
      </c>
      <c r="E121" s="104">
        <v>1412620.46</v>
      </c>
      <c r="F121" s="105"/>
      <c r="G121" s="115">
        <f t="shared" si="4"/>
        <v>39720253.972099952</v>
      </c>
    </row>
    <row r="122" spans="1:7" s="7" customFormat="1" ht="18" thickTop="1" thickBot="1" x14ac:dyDescent="0.25">
      <c r="A122" s="24"/>
      <c r="B122" s="121">
        <v>44581</v>
      </c>
      <c r="C122" s="124"/>
      <c r="D122" s="109" t="s">
        <v>78</v>
      </c>
      <c r="E122" s="104">
        <v>673975.62</v>
      </c>
      <c r="F122" s="105"/>
      <c r="G122" s="115">
        <f t="shared" si="4"/>
        <v>40394229.59209995</v>
      </c>
    </row>
    <row r="123" spans="1:7" s="7" customFormat="1" ht="18" thickTop="1" thickBot="1" x14ac:dyDescent="0.25">
      <c r="A123" s="24"/>
      <c r="B123" s="121">
        <v>44581</v>
      </c>
      <c r="C123" s="124"/>
      <c r="D123" s="109" t="s">
        <v>46</v>
      </c>
      <c r="E123" s="104">
        <v>513072.84</v>
      </c>
      <c r="F123" s="105"/>
      <c r="G123" s="115">
        <f t="shared" si="4"/>
        <v>40907302.432099953</v>
      </c>
    </row>
    <row r="124" spans="1:7" s="7" customFormat="1" ht="18" thickTop="1" thickBot="1" x14ac:dyDescent="0.25">
      <c r="A124" s="24"/>
      <c r="B124" s="121">
        <v>44581</v>
      </c>
      <c r="C124" s="124"/>
      <c r="D124" s="109" t="s">
        <v>48</v>
      </c>
      <c r="E124" s="104">
        <v>24158.81</v>
      </c>
      <c r="F124" s="105"/>
      <c r="G124" s="115">
        <f t="shared" si="4"/>
        <v>40931461.242099956</v>
      </c>
    </row>
    <row r="125" spans="1:7" s="7" customFormat="1" ht="18" thickTop="1" thickBot="1" x14ac:dyDescent="0.25">
      <c r="A125" s="24"/>
      <c r="B125" s="121">
        <v>44581</v>
      </c>
      <c r="C125" s="124"/>
      <c r="D125" s="109" t="s">
        <v>49</v>
      </c>
      <c r="E125" s="104">
        <v>103990.09</v>
      </c>
      <c r="F125" s="105"/>
      <c r="G125" s="115">
        <f t="shared" si="4"/>
        <v>41035451.332099959</v>
      </c>
    </row>
    <row r="126" spans="1:7" s="7" customFormat="1" ht="18" thickTop="1" thickBot="1" x14ac:dyDescent="0.25">
      <c r="A126" s="24"/>
      <c r="B126" s="121">
        <v>44582</v>
      </c>
      <c r="C126" s="124"/>
      <c r="D126" s="109" t="s">
        <v>47</v>
      </c>
      <c r="E126" s="104">
        <v>3115</v>
      </c>
      <c r="F126" s="104"/>
      <c r="G126" s="115">
        <f t="shared" si="4"/>
        <v>41038566.332099959</v>
      </c>
    </row>
    <row r="127" spans="1:7" s="7" customFormat="1" ht="18" thickTop="1" thickBot="1" x14ac:dyDescent="0.25">
      <c r="A127" s="24"/>
      <c r="B127" s="121">
        <v>44583</v>
      </c>
      <c r="C127" s="124"/>
      <c r="D127" s="109" t="s">
        <v>47</v>
      </c>
      <c r="E127" s="104">
        <v>4465</v>
      </c>
      <c r="F127" s="105"/>
      <c r="G127" s="115">
        <f t="shared" si="4"/>
        <v>41043031.332099959</v>
      </c>
    </row>
    <row r="128" spans="1:7" s="7" customFormat="1" ht="30" thickTop="1" thickBot="1" x14ac:dyDescent="0.25">
      <c r="A128" s="24"/>
      <c r="B128" s="121">
        <v>44583</v>
      </c>
      <c r="C128" s="124"/>
      <c r="D128" s="109" t="s">
        <v>31</v>
      </c>
      <c r="E128" s="104">
        <v>9100</v>
      </c>
      <c r="F128" s="105">
        <v>236.6</v>
      </c>
      <c r="G128" s="115">
        <f t="shared" si="4"/>
        <v>41051894.732099958</v>
      </c>
    </row>
    <row r="129" spans="1:7" s="7" customFormat="1" ht="18" thickTop="1" thickBot="1" x14ac:dyDescent="0.25">
      <c r="A129" s="100"/>
      <c r="B129" s="121">
        <v>44584</v>
      </c>
      <c r="C129" s="124"/>
      <c r="D129" s="126" t="s">
        <v>47</v>
      </c>
      <c r="E129" s="104">
        <v>6300</v>
      </c>
      <c r="F129" s="107"/>
      <c r="G129" s="115">
        <f t="shared" si="4"/>
        <v>41058194.732099958</v>
      </c>
    </row>
    <row r="130" spans="1:7" s="7" customFormat="1" ht="18" thickTop="1" thickBot="1" x14ac:dyDescent="0.25">
      <c r="A130" s="100"/>
      <c r="B130" s="121">
        <v>44585</v>
      </c>
      <c r="C130" s="124"/>
      <c r="D130" s="126" t="s">
        <v>47</v>
      </c>
      <c r="E130" s="104">
        <v>5800</v>
      </c>
      <c r="F130" s="110"/>
      <c r="G130" s="115">
        <f t="shared" si="4"/>
        <v>41063994.732099958</v>
      </c>
    </row>
    <row r="131" spans="1:7" s="7" customFormat="1" ht="30" thickTop="1" thickBot="1" x14ac:dyDescent="0.25">
      <c r="A131" s="100"/>
      <c r="B131" s="121">
        <v>44585</v>
      </c>
      <c r="C131" s="124"/>
      <c r="D131" s="109" t="s">
        <v>31</v>
      </c>
      <c r="E131" s="104">
        <v>15300</v>
      </c>
      <c r="F131" s="105">
        <v>397.8</v>
      </c>
      <c r="G131" s="115">
        <f t="shared" si="4"/>
        <v>41078896.932099961</v>
      </c>
    </row>
    <row r="132" spans="1:7" s="7" customFormat="1" ht="18" thickTop="1" thickBot="1" x14ac:dyDescent="0.25">
      <c r="A132" s="100"/>
      <c r="B132" s="121">
        <v>44586</v>
      </c>
      <c r="C132" s="124"/>
      <c r="D132" s="109" t="s">
        <v>47</v>
      </c>
      <c r="E132" s="104">
        <v>2350</v>
      </c>
      <c r="F132" s="105"/>
      <c r="G132" s="115">
        <f t="shared" si="4"/>
        <v>41081246.932099961</v>
      </c>
    </row>
    <row r="133" spans="1:7" s="7" customFormat="1" ht="18" thickTop="1" thickBot="1" x14ac:dyDescent="0.25">
      <c r="A133" s="100"/>
      <c r="B133" s="121">
        <v>44586</v>
      </c>
      <c r="C133" s="124"/>
      <c r="D133" s="109" t="s">
        <v>47</v>
      </c>
      <c r="E133" s="104">
        <v>188798</v>
      </c>
      <c r="F133" s="105"/>
      <c r="G133" s="115">
        <f t="shared" si="4"/>
        <v>41270044.932099961</v>
      </c>
    </row>
    <row r="134" spans="1:7" s="7" customFormat="1" ht="20.25" customHeight="1" thickTop="1" thickBot="1" x14ac:dyDescent="0.25">
      <c r="A134" s="100"/>
      <c r="B134" s="121">
        <v>44586</v>
      </c>
      <c r="C134" s="124"/>
      <c r="D134" s="109" t="s">
        <v>47</v>
      </c>
      <c r="E134" s="104">
        <v>53150</v>
      </c>
      <c r="F134" s="105"/>
      <c r="G134" s="115">
        <f t="shared" si="4"/>
        <v>41323194.932099961</v>
      </c>
    </row>
    <row r="135" spans="1:7" s="7" customFormat="1" ht="18" thickTop="1" thickBot="1" x14ac:dyDescent="0.25">
      <c r="A135" s="100"/>
      <c r="B135" s="121">
        <v>44586</v>
      </c>
      <c r="C135" s="124"/>
      <c r="D135" s="109" t="s">
        <v>47</v>
      </c>
      <c r="E135" s="104">
        <v>4790</v>
      </c>
      <c r="F135" s="105"/>
      <c r="G135" s="115">
        <f t="shared" si="4"/>
        <v>41327984.932099961</v>
      </c>
    </row>
    <row r="136" spans="1:7" s="7" customFormat="1" ht="18" thickTop="1" thickBot="1" x14ac:dyDescent="0.25">
      <c r="A136" s="100"/>
      <c r="B136" s="121">
        <v>44586</v>
      </c>
      <c r="C136" s="124"/>
      <c r="D136" s="109" t="s">
        <v>47</v>
      </c>
      <c r="E136" s="104">
        <v>140</v>
      </c>
      <c r="F136" s="105"/>
      <c r="G136" s="115">
        <f t="shared" si="4"/>
        <v>41328124.932099961</v>
      </c>
    </row>
    <row r="137" spans="1:7" s="7" customFormat="1" ht="30" thickTop="1" thickBot="1" x14ac:dyDescent="0.25">
      <c r="A137" s="100"/>
      <c r="B137" s="121">
        <v>44586</v>
      </c>
      <c r="C137" s="124"/>
      <c r="D137" s="109" t="s">
        <v>31</v>
      </c>
      <c r="E137" s="104">
        <v>86747.48</v>
      </c>
      <c r="F137" s="105">
        <v>2255.4299999999998</v>
      </c>
      <c r="G137" s="115">
        <f t="shared" si="4"/>
        <v>41412616.982099958</v>
      </c>
    </row>
    <row r="138" spans="1:7" s="7" customFormat="1" ht="30" thickTop="1" thickBot="1" x14ac:dyDescent="0.25">
      <c r="A138" s="100"/>
      <c r="B138" s="121">
        <v>44586</v>
      </c>
      <c r="C138" s="124"/>
      <c r="D138" s="109" t="s">
        <v>33</v>
      </c>
      <c r="E138" s="104">
        <v>12250</v>
      </c>
      <c r="F138" s="105">
        <v>392.5</v>
      </c>
      <c r="G138" s="115">
        <f t="shared" si="4"/>
        <v>41424474.482099958</v>
      </c>
    </row>
    <row r="139" spans="1:7" s="7" customFormat="1" ht="18" thickTop="1" thickBot="1" x14ac:dyDescent="0.25">
      <c r="A139" s="100"/>
      <c r="B139" s="121">
        <v>44586</v>
      </c>
      <c r="C139" s="124"/>
      <c r="D139" s="109" t="s">
        <v>79</v>
      </c>
      <c r="E139" s="104">
        <v>25721.4</v>
      </c>
      <c r="F139" s="105"/>
      <c r="G139" s="115">
        <f t="shared" si="4"/>
        <v>41450195.882099956</v>
      </c>
    </row>
    <row r="140" spans="1:7" s="7" customFormat="1" ht="18" thickTop="1" thickBot="1" x14ac:dyDescent="0.25">
      <c r="A140" s="100"/>
      <c r="B140" s="121">
        <v>44586</v>
      </c>
      <c r="C140" s="124"/>
      <c r="D140" s="109" t="s">
        <v>22</v>
      </c>
      <c r="E140" s="104">
        <v>7331166.6799999997</v>
      </c>
      <c r="F140" s="105"/>
      <c r="G140" s="115">
        <f t="shared" ref="G140:G174" si="5">G139+E140-F140</f>
        <v>48781362.562099956</v>
      </c>
    </row>
    <row r="141" spans="1:7" s="7" customFormat="1" ht="18" thickTop="1" thickBot="1" x14ac:dyDescent="0.25">
      <c r="A141" s="100"/>
      <c r="B141" s="121">
        <v>44587</v>
      </c>
      <c r="C141" s="124"/>
      <c r="D141" s="109" t="s">
        <v>47</v>
      </c>
      <c r="E141" s="104">
        <v>105646</v>
      </c>
      <c r="F141" s="105"/>
      <c r="G141" s="115">
        <f t="shared" si="5"/>
        <v>48887008.562099956</v>
      </c>
    </row>
    <row r="142" spans="1:7" s="7" customFormat="1" ht="18" thickTop="1" thickBot="1" x14ac:dyDescent="0.25">
      <c r="A142" s="100"/>
      <c r="B142" s="121">
        <v>44587</v>
      </c>
      <c r="C142" s="124"/>
      <c r="D142" s="109" t="s">
        <v>47</v>
      </c>
      <c r="E142" s="106">
        <v>58120</v>
      </c>
      <c r="F142" s="108"/>
      <c r="G142" s="115">
        <f t="shared" si="5"/>
        <v>48945128.562099956</v>
      </c>
    </row>
    <row r="143" spans="1:7" s="7" customFormat="1" ht="18" thickTop="1" thickBot="1" x14ac:dyDescent="0.25">
      <c r="A143" s="100"/>
      <c r="B143" s="121">
        <v>44587</v>
      </c>
      <c r="C143" s="124"/>
      <c r="D143" s="109" t="s">
        <v>47</v>
      </c>
      <c r="E143" s="106">
        <v>3340</v>
      </c>
      <c r="F143" s="108"/>
      <c r="G143" s="115">
        <f t="shared" si="5"/>
        <v>48948468.562099956</v>
      </c>
    </row>
    <row r="144" spans="1:7" s="7" customFormat="1" ht="18" thickTop="1" thickBot="1" x14ac:dyDescent="0.25">
      <c r="A144" s="100"/>
      <c r="B144" s="121">
        <v>44587</v>
      </c>
      <c r="C144" s="124"/>
      <c r="D144" s="109" t="s">
        <v>47</v>
      </c>
      <c r="E144" s="106">
        <v>35</v>
      </c>
      <c r="F144" s="108"/>
      <c r="G144" s="115">
        <f t="shared" si="5"/>
        <v>48948503.562099956</v>
      </c>
    </row>
    <row r="145" spans="1:7" s="7" customFormat="1" ht="30" thickTop="1" thickBot="1" x14ac:dyDescent="0.25">
      <c r="A145" s="100"/>
      <c r="B145" s="121">
        <v>44587</v>
      </c>
      <c r="C145" s="124"/>
      <c r="D145" s="109" t="s">
        <v>31</v>
      </c>
      <c r="E145" s="106">
        <v>48025.279999999999</v>
      </c>
      <c r="F145" s="105">
        <v>1248.67</v>
      </c>
      <c r="G145" s="115">
        <f t="shared" si="5"/>
        <v>48995280.172099955</v>
      </c>
    </row>
    <row r="146" spans="1:7" s="7" customFormat="1" ht="30" thickTop="1" thickBot="1" x14ac:dyDescent="0.25">
      <c r="A146" s="100"/>
      <c r="B146" s="121">
        <v>44587</v>
      </c>
      <c r="C146" s="124"/>
      <c r="D146" s="109" t="s">
        <v>33</v>
      </c>
      <c r="E146" s="104">
        <v>500</v>
      </c>
      <c r="F146" s="105">
        <v>40</v>
      </c>
      <c r="G146" s="115">
        <f t="shared" si="5"/>
        <v>48995740.172099955</v>
      </c>
    </row>
    <row r="147" spans="1:7" s="7" customFormat="1" ht="18" thickTop="1" thickBot="1" x14ac:dyDescent="0.25">
      <c r="A147" s="100"/>
      <c r="B147" s="121">
        <v>44587</v>
      </c>
      <c r="C147" s="124"/>
      <c r="D147" s="109" t="s">
        <v>55</v>
      </c>
      <c r="E147" s="104"/>
      <c r="F147" s="105"/>
      <c r="G147" s="115">
        <f t="shared" si="5"/>
        <v>48995740.172099955</v>
      </c>
    </row>
    <row r="148" spans="1:7" s="7" customFormat="1" ht="40.5" customHeight="1" thickTop="1" thickBot="1" x14ac:dyDescent="0.25">
      <c r="A148" s="100"/>
      <c r="B148" s="121">
        <v>44587</v>
      </c>
      <c r="C148" s="124"/>
      <c r="D148" s="109" t="s">
        <v>80</v>
      </c>
      <c r="E148" s="104"/>
      <c r="F148" s="105">
        <v>3173153.18</v>
      </c>
      <c r="G148" s="115">
        <f t="shared" si="5"/>
        <v>45822586.992099956</v>
      </c>
    </row>
    <row r="149" spans="1:7" s="7" customFormat="1" ht="18" thickTop="1" thickBot="1" x14ac:dyDescent="0.25">
      <c r="A149" s="100"/>
      <c r="B149" s="121">
        <v>44588</v>
      </c>
      <c r="C149" s="124"/>
      <c r="D149" s="109" t="s">
        <v>47</v>
      </c>
      <c r="E149" s="104">
        <v>189586</v>
      </c>
      <c r="F149" s="105"/>
      <c r="G149" s="115">
        <f t="shared" si="5"/>
        <v>46012172.992099956</v>
      </c>
    </row>
    <row r="150" spans="1:7" s="7" customFormat="1" ht="18" thickTop="1" thickBot="1" x14ac:dyDescent="0.25">
      <c r="A150" s="100"/>
      <c r="B150" s="121">
        <v>44588</v>
      </c>
      <c r="C150" s="124"/>
      <c r="D150" s="109" t="s">
        <v>47</v>
      </c>
      <c r="E150" s="104">
        <v>40460</v>
      </c>
      <c r="F150" s="105"/>
      <c r="G150" s="115">
        <f t="shared" si="5"/>
        <v>46052632.992099956</v>
      </c>
    </row>
    <row r="151" spans="1:7" s="7" customFormat="1" ht="18" thickTop="1" thickBot="1" x14ac:dyDescent="0.25">
      <c r="A151" s="100"/>
      <c r="B151" s="121">
        <v>44588</v>
      </c>
      <c r="C151" s="124"/>
      <c r="D151" s="109" t="s">
        <v>47</v>
      </c>
      <c r="E151" s="104">
        <v>7000</v>
      </c>
      <c r="F151" s="105"/>
      <c r="G151" s="115">
        <f t="shared" si="5"/>
        <v>46059632.992099956</v>
      </c>
    </row>
    <row r="152" spans="1:7" s="7" customFormat="1" ht="30" thickTop="1" thickBot="1" x14ac:dyDescent="0.25">
      <c r="A152" s="100"/>
      <c r="B152" s="121">
        <v>44588</v>
      </c>
      <c r="C152" s="124"/>
      <c r="D152" s="109" t="s">
        <v>31</v>
      </c>
      <c r="E152" s="104">
        <v>110498.93</v>
      </c>
      <c r="F152" s="105">
        <v>2872.98</v>
      </c>
      <c r="G152" s="115">
        <f t="shared" si="5"/>
        <v>46167258.942099959</v>
      </c>
    </row>
    <row r="153" spans="1:7" s="7" customFormat="1" ht="30" thickTop="1" thickBot="1" x14ac:dyDescent="0.25">
      <c r="A153" s="100"/>
      <c r="B153" s="121">
        <v>44588</v>
      </c>
      <c r="C153" s="124"/>
      <c r="D153" s="109" t="s">
        <v>23</v>
      </c>
      <c r="E153" s="104"/>
      <c r="F153" s="105">
        <v>15797039.49</v>
      </c>
      <c r="G153" s="115">
        <f t="shared" si="5"/>
        <v>30370219.452099957</v>
      </c>
    </row>
    <row r="154" spans="1:7" s="7" customFormat="1" ht="44.25" thickTop="1" thickBot="1" x14ac:dyDescent="0.25">
      <c r="A154" s="100"/>
      <c r="B154" s="121">
        <v>44588</v>
      </c>
      <c r="C154" s="124"/>
      <c r="D154" s="109" t="s">
        <v>81</v>
      </c>
      <c r="E154" s="104">
        <v>7333.33</v>
      </c>
      <c r="F154" s="105"/>
      <c r="G154" s="115">
        <f t="shared" si="5"/>
        <v>30377552.782099955</v>
      </c>
    </row>
    <row r="155" spans="1:7" s="7" customFormat="1" ht="18" thickTop="1" thickBot="1" x14ac:dyDescent="0.25">
      <c r="A155" s="100"/>
      <c r="B155" s="121">
        <v>44589</v>
      </c>
      <c r="C155" s="124"/>
      <c r="D155" s="109" t="s">
        <v>47</v>
      </c>
      <c r="E155" s="104">
        <v>96275</v>
      </c>
      <c r="F155" s="105"/>
      <c r="G155" s="115">
        <f t="shared" si="5"/>
        <v>30473827.782099955</v>
      </c>
    </row>
    <row r="156" spans="1:7" s="7" customFormat="1" ht="18" thickTop="1" thickBot="1" x14ac:dyDescent="0.25">
      <c r="A156" s="100"/>
      <c r="B156" s="121">
        <v>44589</v>
      </c>
      <c r="C156" s="124"/>
      <c r="D156" s="109" t="s">
        <v>47</v>
      </c>
      <c r="E156" s="104">
        <v>37844</v>
      </c>
      <c r="F156" s="105"/>
      <c r="G156" s="115">
        <f t="shared" si="5"/>
        <v>30511671.782099955</v>
      </c>
    </row>
    <row r="157" spans="1:7" s="7" customFormat="1" ht="18" thickTop="1" thickBot="1" x14ac:dyDescent="0.25">
      <c r="A157" s="100"/>
      <c r="B157" s="121">
        <v>44589</v>
      </c>
      <c r="C157" s="124"/>
      <c r="D157" s="109" t="s">
        <v>47</v>
      </c>
      <c r="E157" s="104">
        <v>3665</v>
      </c>
      <c r="F157" s="105"/>
      <c r="G157" s="115">
        <f t="shared" si="5"/>
        <v>30515336.782099955</v>
      </c>
    </row>
    <row r="158" spans="1:7" s="7" customFormat="1" ht="30" thickTop="1" thickBot="1" x14ac:dyDescent="0.25">
      <c r="A158" s="100"/>
      <c r="B158" s="121">
        <v>44589</v>
      </c>
      <c r="C158" s="124"/>
      <c r="D158" s="109" t="s">
        <v>31</v>
      </c>
      <c r="E158" s="104">
        <v>12156.2</v>
      </c>
      <c r="F158" s="105">
        <v>316.06</v>
      </c>
      <c r="G158" s="115">
        <f t="shared" si="5"/>
        <v>30527176.922099955</v>
      </c>
    </row>
    <row r="159" spans="1:7" s="7" customFormat="1" ht="18" thickTop="1" thickBot="1" x14ac:dyDescent="0.25">
      <c r="A159" s="100"/>
      <c r="B159" s="121">
        <v>44589</v>
      </c>
      <c r="C159" s="124"/>
      <c r="D159" s="109" t="s">
        <v>84</v>
      </c>
      <c r="E159" s="104"/>
      <c r="F159" s="105"/>
      <c r="G159" s="115">
        <f t="shared" si="5"/>
        <v>30527176.922099955</v>
      </c>
    </row>
    <row r="160" spans="1:7" s="7" customFormat="1" ht="30" thickTop="1" thickBot="1" x14ac:dyDescent="0.25">
      <c r="A160" s="100"/>
      <c r="B160" s="121">
        <v>44589</v>
      </c>
      <c r="C160" s="124"/>
      <c r="D160" s="109" t="s">
        <v>33</v>
      </c>
      <c r="E160" s="104">
        <v>1100</v>
      </c>
      <c r="F160" s="105">
        <v>58</v>
      </c>
      <c r="G160" s="115">
        <f t="shared" si="5"/>
        <v>30528218.922099955</v>
      </c>
    </row>
    <row r="161" spans="1:8" s="7" customFormat="1" ht="18" thickTop="1" thickBot="1" x14ac:dyDescent="0.25">
      <c r="A161" s="100"/>
      <c r="B161" s="121">
        <v>44589</v>
      </c>
      <c r="C161" s="124"/>
      <c r="D161" s="109" t="s">
        <v>55</v>
      </c>
      <c r="E161" s="104"/>
      <c r="F161" s="105"/>
      <c r="G161" s="115">
        <f t="shared" si="5"/>
        <v>30528218.922099955</v>
      </c>
    </row>
    <row r="162" spans="1:8" s="7" customFormat="1" ht="18" thickTop="1" thickBot="1" x14ac:dyDescent="0.25">
      <c r="A162" s="100"/>
      <c r="B162" s="121">
        <v>44589</v>
      </c>
      <c r="C162" s="124"/>
      <c r="D162" s="109" t="s">
        <v>82</v>
      </c>
      <c r="E162" s="104">
        <v>65199.4</v>
      </c>
      <c r="F162" s="105"/>
      <c r="G162" s="115">
        <f t="shared" si="5"/>
        <v>30593418.322099954</v>
      </c>
    </row>
    <row r="163" spans="1:8" s="7" customFormat="1" ht="18" thickTop="1" thickBot="1" x14ac:dyDescent="0.25">
      <c r="A163" s="100"/>
      <c r="B163" s="121">
        <v>44589</v>
      </c>
      <c r="C163" s="124"/>
      <c r="D163" s="109" t="s">
        <v>56</v>
      </c>
      <c r="E163" s="104">
        <v>394724.54000000004</v>
      </c>
      <c r="F163" s="105"/>
      <c r="G163" s="115">
        <f t="shared" si="5"/>
        <v>30988142.862099953</v>
      </c>
    </row>
    <row r="164" spans="1:8" s="7" customFormat="1" ht="44.25" thickTop="1" thickBot="1" x14ac:dyDescent="0.25">
      <c r="A164" s="100"/>
      <c r="B164" s="121">
        <v>44589</v>
      </c>
      <c r="C164" s="124"/>
      <c r="D164" s="109" t="s">
        <v>83</v>
      </c>
      <c r="E164" s="104">
        <v>2315</v>
      </c>
      <c r="F164" s="105"/>
      <c r="G164" s="115">
        <f t="shared" si="5"/>
        <v>30990457.862099953</v>
      </c>
    </row>
    <row r="165" spans="1:8" s="7" customFormat="1" ht="18" thickTop="1" thickBot="1" x14ac:dyDescent="0.25">
      <c r="A165" s="100"/>
      <c r="B165" s="121">
        <v>44590</v>
      </c>
      <c r="C165" s="124"/>
      <c r="D165" s="109" t="s">
        <v>47</v>
      </c>
      <c r="E165" s="104">
        <v>12800</v>
      </c>
      <c r="F165" s="105"/>
      <c r="G165" s="115">
        <f t="shared" si="5"/>
        <v>31003257.862099953</v>
      </c>
    </row>
    <row r="166" spans="1:8" s="7" customFormat="1" ht="18" thickTop="1" thickBot="1" x14ac:dyDescent="0.25">
      <c r="A166" s="100"/>
      <c r="B166" s="121">
        <v>44591</v>
      </c>
      <c r="C166" s="124"/>
      <c r="D166" s="109" t="s">
        <v>47</v>
      </c>
      <c r="E166" s="104">
        <v>18300</v>
      </c>
      <c r="F166" s="105"/>
      <c r="G166" s="115">
        <f t="shared" si="5"/>
        <v>31021557.862099953</v>
      </c>
    </row>
    <row r="167" spans="1:8" s="7" customFormat="1" ht="30" thickTop="1" thickBot="1" x14ac:dyDescent="0.25">
      <c r="A167" s="100"/>
      <c r="B167" s="121">
        <v>44591</v>
      </c>
      <c r="C167" s="124"/>
      <c r="D167" s="109" t="s">
        <v>31</v>
      </c>
      <c r="E167" s="104">
        <v>21000</v>
      </c>
      <c r="F167" s="105">
        <v>546</v>
      </c>
      <c r="G167" s="115">
        <f t="shared" si="5"/>
        <v>31042011.862099953</v>
      </c>
    </row>
    <row r="168" spans="1:8" s="7" customFormat="1" ht="18" thickTop="1" thickBot="1" x14ac:dyDescent="0.25">
      <c r="A168" s="100"/>
      <c r="B168" s="121">
        <v>44591</v>
      </c>
      <c r="C168" s="124"/>
      <c r="D168" s="109" t="s">
        <v>84</v>
      </c>
      <c r="E168" s="104"/>
      <c r="F168" s="105"/>
      <c r="G168" s="115">
        <f t="shared" si="5"/>
        <v>31042011.862099953</v>
      </c>
    </row>
    <row r="169" spans="1:8" s="7" customFormat="1" ht="18" thickTop="1" thickBot="1" x14ac:dyDescent="0.25">
      <c r="A169" s="100"/>
      <c r="B169" s="121">
        <v>44592</v>
      </c>
      <c r="C169" s="124"/>
      <c r="D169" s="109" t="s">
        <v>47</v>
      </c>
      <c r="E169" s="104">
        <v>97711</v>
      </c>
      <c r="F169" s="105"/>
      <c r="G169" s="115">
        <f t="shared" si="5"/>
        <v>31139722.862099953</v>
      </c>
    </row>
    <row r="170" spans="1:8" s="7" customFormat="1" ht="18" thickTop="1" thickBot="1" x14ac:dyDescent="0.25">
      <c r="A170" s="100"/>
      <c r="B170" s="121">
        <v>44592</v>
      </c>
      <c r="C170" s="124"/>
      <c r="D170" s="109" t="s">
        <v>47</v>
      </c>
      <c r="E170" s="104">
        <v>56140</v>
      </c>
      <c r="F170" s="105"/>
      <c r="G170" s="115">
        <f t="shared" si="5"/>
        <v>31195862.862099953</v>
      </c>
    </row>
    <row r="171" spans="1:8" s="7" customFormat="1" ht="30" thickTop="1" thickBot="1" x14ac:dyDescent="0.25">
      <c r="A171" s="100"/>
      <c r="B171" s="121">
        <v>44592</v>
      </c>
      <c r="C171" s="124"/>
      <c r="D171" s="109" t="s">
        <v>31</v>
      </c>
      <c r="E171" s="104">
        <v>41419.5</v>
      </c>
      <c r="F171" s="105"/>
      <c r="G171" s="115">
        <f t="shared" si="5"/>
        <v>31237282.362099953</v>
      </c>
    </row>
    <row r="172" spans="1:8" s="7" customFormat="1" ht="18" thickTop="1" thickBot="1" x14ac:dyDescent="0.25">
      <c r="A172" s="100"/>
      <c r="B172" s="121">
        <v>44592</v>
      </c>
      <c r="C172" s="124"/>
      <c r="D172" s="109" t="s">
        <v>84</v>
      </c>
      <c r="E172" s="104"/>
      <c r="F172" s="105"/>
      <c r="G172" s="115">
        <f t="shared" si="5"/>
        <v>31237282.362099953</v>
      </c>
    </row>
    <row r="173" spans="1:8" s="7" customFormat="1" ht="18" thickTop="1" thickBot="1" x14ac:dyDescent="0.25">
      <c r="A173" s="100"/>
      <c r="B173" s="121">
        <v>44592</v>
      </c>
      <c r="C173" s="124"/>
      <c r="D173" s="109" t="s">
        <v>47</v>
      </c>
      <c r="E173" s="104">
        <v>3125</v>
      </c>
      <c r="F173" s="105"/>
      <c r="G173" s="115">
        <f t="shared" si="5"/>
        <v>31240407.362099953</v>
      </c>
    </row>
    <row r="174" spans="1:8" s="7" customFormat="1" ht="17.25" thickTop="1" x14ac:dyDescent="0.2">
      <c r="A174" s="100"/>
      <c r="B174" s="121">
        <v>44592</v>
      </c>
      <c r="C174" s="124"/>
      <c r="D174" s="109" t="s">
        <v>47</v>
      </c>
      <c r="E174" s="104">
        <v>3000</v>
      </c>
      <c r="F174" s="105"/>
      <c r="G174" s="115">
        <f t="shared" si="5"/>
        <v>31243407.362099953</v>
      </c>
    </row>
    <row r="175" spans="1:8" ht="17.25" thickBot="1" x14ac:dyDescent="0.25">
      <c r="A175" s="26"/>
      <c r="B175" s="27"/>
      <c r="C175" s="27"/>
      <c r="D175" s="27" t="s">
        <v>8</v>
      </c>
      <c r="E175" s="28">
        <f>SUM(E18:E174)</f>
        <v>46447420.030000009</v>
      </c>
      <c r="F175" s="28">
        <f>SUM(F18:F174)</f>
        <v>25877450.789999995</v>
      </c>
      <c r="G175" s="111">
        <f>+G17+E175-F175+0.01</f>
        <v>31243407.372099958</v>
      </c>
      <c r="H175" s="30">
        <f>+G175-'[2]CTA. RECOLECTORA (010) y 3000'!$G$14455</f>
        <v>0</v>
      </c>
    </row>
    <row r="176" spans="1:8" ht="16.5" x14ac:dyDescent="0.2">
      <c r="A176" s="5"/>
      <c r="B176" s="5"/>
      <c r="C176" s="5"/>
      <c r="D176" s="5"/>
      <c r="E176" s="8"/>
      <c r="F176" s="8"/>
      <c r="G176" s="8"/>
    </row>
    <row r="177" spans="1:8" ht="16.5" x14ac:dyDescent="0.2">
      <c r="A177" s="5"/>
      <c r="B177" s="5"/>
      <c r="C177" s="5"/>
      <c r="D177" s="5"/>
      <c r="E177" s="8"/>
      <c r="F177" s="8"/>
      <c r="G177" s="8"/>
    </row>
    <row r="178" spans="1:8" ht="16.5" x14ac:dyDescent="0.2">
      <c r="A178" s="5"/>
      <c r="B178" s="5"/>
      <c r="C178" s="5"/>
      <c r="D178" s="5"/>
      <c r="E178" s="8"/>
      <c r="F178" s="8"/>
      <c r="G178" s="8"/>
    </row>
    <row r="179" spans="1:8" ht="16.5" x14ac:dyDescent="0.2">
      <c r="A179" s="5"/>
      <c r="B179" s="5"/>
      <c r="C179" s="112" t="s">
        <v>43</v>
      </c>
      <c r="D179" s="113"/>
      <c r="E179" s="112" t="s">
        <v>44</v>
      </c>
      <c r="F179" s="8"/>
      <c r="G179" s="8"/>
    </row>
    <row r="180" spans="1:8" ht="16.5" x14ac:dyDescent="0.2">
      <c r="A180" s="5"/>
      <c r="B180" s="5"/>
      <c r="C180" s="112" t="s">
        <v>35</v>
      </c>
      <c r="D180" s="113"/>
      <c r="E180" s="112" t="s">
        <v>36</v>
      </c>
      <c r="F180" s="8"/>
      <c r="G180" s="8"/>
    </row>
    <row r="181" spans="1:8" ht="16.5" x14ac:dyDescent="0.2">
      <c r="A181" s="5"/>
      <c r="B181" s="5"/>
      <c r="C181" s="112" t="s">
        <v>37</v>
      </c>
      <c r="D181" s="113"/>
      <c r="E181" s="144" t="s">
        <v>63</v>
      </c>
      <c r="F181" s="8"/>
      <c r="G181" s="8"/>
    </row>
    <row r="182" spans="1:8" ht="16.5" x14ac:dyDescent="0.2">
      <c r="A182" s="5"/>
      <c r="B182" s="5"/>
      <c r="C182" s="112" t="s">
        <v>38</v>
      </c>
      <c r="D182" s="113"/>
      <c r="E182" s="112" t="s">
        <v>39</v>
      </c>
      <c r="F182" s="8"/>
      <c r="G182" s="8"/>
    </row>
    <row r="183" spans="1:8" ht="16.5" x14ac:dyDescent="0.2">
      <c r="A183" s="5"/>
      <c r="B183" s="5"/>
      <c r="C183" s="113"/>
      <c r="D183" s="113" t="s">
        <v>40</v>
      </c>
      <c r="E183" s="113"/>
      <c r="F183" s="8"/>
      <c r="G183" s="8"/>
    </row>
    <row r="184" spans="1:8" ht="16.5" x14ac:dyDescent="0.2">
      <c r="A184" s="5"/>
      <c r="B184" s="5"/>
      <c r="C184" s="113"/>
      <c r="D184" s="112" t="s">
        <v>41</v>
      </c>
      <c r="E184" s="113"/>
      <c r="F184" s="8"/>
      <c r="G184" s="8"/>
    </row>
    <row r="185" spans="1:8" ht="16.5" x14ac:dyDescent="0.2">
      <c r="A185" s="5"/>
      <c r="B185" s="5"/>
      <c r="C185" s="113"/>
      <c r="D185" s="112" t="s">
        <v>62</v>
      </c>
      <c r="E185" s="113"/>
      <c r="F185" s="8"/>
      <c r="G185" s="8"/>
    </row>
    <row r="186" spans="1:8" ht="16.5" x14ac:dyDescent="0.2">
      <c r="A186" s="5"/>
      <c r="B186" s="5"/>
      <c r="C186" s="113"/>
      <c r="D186" s="112" t="s">
        <v>42</v>
      </c>
      <c r="E186" s="113"/>
      <c r="F186" s="8"/>
      <c r="G186" s="8"/>
      <c r="H186" s="25"/>
    </row>
    <row r="187" spans="1:8" ht="16.5" x14ac:dyDescent="0.2">
      <c r="A187" s="5"/>
      <c r="B187" s="5"/>
      <c r="C187" s="113"/>
      <c r="D187" s="113"/>
      <c r="E187" s="113"/>
      <c r="F187" s="8"/>
      <c r="G187" s="8"/>
    </row>
    <row r="188" spans="1:8" ht="16.5" x14ac:dyDescent="0.2">
      <c r="A188" s="5"/>
      <c r="B188" s="5"/>
      <c r="C188" s="113"/>
      <c r="D188" s="112"/>
      <c r="E188" s="113"/>
      <c r="F188" s="8"/>
      <c r="G188" s="8"/>
    </row>
    <row r="189" spans="1:8" ht="16.5" x14ac:dyDescent="0.2">
      <c r="A189" s="5"/>
      <c r="B189" s="5"/>
      <c r="C189" s="113"/>
      <c r="D189" s="113"/>
      <c r="E189" s="113"/>
      <c r="F189" s="8"/>
      <c r="G189" s="8"/>
    </row>
    <row r="190" spans="1:8" ht="16.5" x14ac:dyDescent="0.2">
      <c r="A190" s="5"/>
      <c r="B190" s="5"/>
      <c r="C190" s="5"/>
      <c r="D190" s="5"/>
      <c r="E190" s="8"/>
      <c r="F190" s="8"/>
      <c r="G190" s="8"/>
    </row>
    <row r="191" spans="1:8" ht="16.5" x14ac:dyDescent="0.2">
      <c r="A191" s="5"/>
      <c r="B191" s="5"/>
      <c r="C191" s="5"/>
      <c r="D191" s="5"/>
      <c r="E191" s="8"/>
      <c r="F191" s="8"/>
      <c r="G191" s="8"/>
    </row>
    <row r="192" spans="1:8" ht="16.5" x14ac:dyDescent="0.2">
      <c r="A192" s="5"/>
      <c r="B192" s="5"/>
      <c r="C192" s="5"/>
      <c r="D192" s="5"/>
      <c r="E192" s="8"/>
      <c r="F192" s="8"/>
      <c r="G192" s="8"/>
    </row>
    <row r="193" spans="1:7" ht="16.5" x14ac:dyDescent="0.2">
      <c r="A193" s="5"/>
      <c r="B193" s="5"/>
      <c r="C193" s="5"/>
      <c r="D193" s="5"/>
      <c r="E193" s="8"/>
      <c r="F193" s="8"/>
      <c r="G193" s="8"/>
    </row>
    <row r="194" spans="1:7" ht="16.5" x14ac:dyDescent="0.2">
      <c r="A194" s="5"/>
      <c r="B194" s="5"/>
      <c r="C194" s="5"/>
      <c r="D194" s="5"/>
      <c r="E194" s="8"/>
      <c r="F194" s="8"/>
      <c r="G194" s="8"/>
    </row>
    <row r="195" spans="1:7" x14ac:dyDescent="0.2">
      <c r="A195" s="9"/>
      <c r="B195" s="9"/>
      <c r="C195" s="9"/>
      <c r="D195" s="9"/>
      <c r="E195" s="9"/>
      <c r="F195" s="9"/>
      <c r="G195" s="9"/>
    </row>
    <row r="196" spans="1:7" x14ac:dyDescent="0.2">
      <c r="A196" s="9"/>
      <c r="B196" s="9"/>
      <c r="C196" s="9"/>
      <c r="D196" s="9"/>
      <c r="E196" s="9"/>
      <c r="F196" s="9"/>
      <c r="G196" s="9"/>
    </row>
    <row r="197" spans="1:7" x14ac:dyDescent="0.2">
      <c r="A197" s="9"/>
      <c r="B197" s="9"/>
      <c r="C197" s="9"/>
      <c r="D197" s="9"/>
      <c r="E197" s="9"/>
      <c r="F197" s="9"/>
      <c r="G197" s="9"/>
    </row>
    <row r="216" spans="1:1" ht="13.5" thickBot="1" x14ac:dyDescent="0.25"/>
    <row r="217" spans="1:1" ht="15" x14ac:dyDescent="0.2">
      <c r="A217" s="2"/>
    </row>
  </sheetData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5" right="0.25" top="0.75" bottom="0.75" header="0.3" footer="0.3"/>
  <pageSetup scale="40" fitToHeight="0" orientation="portrait" r:id="rId1"/>
  <headerFooter alignWithMargins="0">
    <oddFooter>Página &amp;P</oddFooter>
  </headerFooter>
  <rowBreaks count="3" manualBreakCount="3">
    <brk id="70" max="6" man="1"/>
    <brk id="117" max="6" man="1"/>
    <brk id="168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FFC000"/>
  </sheetPr>
  <dimension ref="A1:CQ103"/>
  <sheetViews>
    <sheetView topLeftCell="B46" zoomScaleNormal="100" workbookViewId="0">
      <selection activeCell="J57" sqref="J57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" customWidth="1"/>
    <col min="6" max="6" width="46.7109375" style="1" customWidth="1"/>
    <col min="7" max="7" width="20" style="1" customWidth="1"/>
    <col min="8" max="8" width="19.7109375" style="1" customWidth="1"/>
    <col min="9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/>
    <row r="2" spans="1:13" s="11" customFormat="1" x14ac:dyDescent="0.2"/>
    <row r="3" spans="1:13" s="14" customFormat="1" ht="12" customHeight="1" x14ac:dyDescent="0.2"/>
    <row r="4" spans="1:13" s="15" customFormat="1" ht="18" customHeight="1" x14ac:dyDescent="0.3">
      <c r="B4" s="16"/>
      <c r="C4" s="16"/>
      <c r="D4" s="12"/>
      <c r="E4" s="16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</row>
    <row r="6" spans="1:13" s="15" customFormat="1" ht="15" customHeight="1" x14ac:dyDescent="0.3">
      <c r="B6" s="13"/>
      <c r="C6" s="153" t="s">
        <v>10</v>
      </c>
      <c r="D6" s="153"/>
      <c r="E6" s="153"/>
      <c r="F6" s="153"/>
      <c r="G6" s="153"/>
      <c r="H6" s="153"/>
      <c r="I6" s="153"/>
      <c r="J6" s="16"/>
      <c r="K6" s="16"/>
    </row>
    <row r="7" spans="1:13" s="14" customFormat="1" ht="18.75" x14ac:dyDescent="0.2">
      <c r="B7" s="18"/>
      <c r="C7" s="159" t="s">
        <v>19</v>
      </c>
      <c r="D7" s="159"/>
      <c r="E7" s="159"/>
      <c r="F7" s="159"/>
      <c r="G7" s="159"/>
      <c r="H7" s="159"/>
      <c r="I7" s="159"/>
    </row>
    <row r="8" spans="1:13" s="17" customFormat="1" ht="21" customHeight="1" x14ac:dyDescent="0.2">
      <c r="B8" s="18"/>
      <c r="C8" s="159" t="s">
        <v>3</v>
      </c>
      <c r="D8" s="159"/>
      <c r="E8" s="159"/>
      <c r="F8" s="159"/>
      <c r="G8" s="159"/>
      <c r="H8" s="159"/>
      <c r="I8" s="159"/>
    </row>
    <row r="9" spans="1:13" s="14" customFormat="1" ht="18.75" x14ac:dyDescent="0.2">
      <c r="C9" s="160" t="s">
        <v>65</v>
      </c>
      <c r="D9" s="160"/>
      <c r="E9" s="160"/>
      <c r="F9" s="160"/>
      <c r="G9" s="160"/>
      <c r="H9" s="160"/>
      <c r="I9" s="160"/>
    </row>
    <row r="10" spans="1:13" s="14" customFormat="1" ht="18.75" x14ac:dyDescent="0.2">
      <c r="C10" s="33"/>
      <c r="D10" s="33"/>
      <c r="E10" s="33"/>
      <c r="F10" s="33"/>
      <c r="G10" s="33"/>
      <c r="H10" s="33"/>
      <c r="I10" s="33"/>
    </row>
    <row r="11" spans="1:13" s="14" customFormat="1" ht="18.75" x14ac:dyDescent="0.2">
      <c r="C11" s="33"/>
      <c r="D11" s="33"/>
      <c r="E11" s="33"/>
      <c r="F11" s="33"/>
      <c r="G11" s="33"/>
      <c r="H11" s="33"/>
      <c r="I11" s="33"/>
    </row>
    <row r="12" spans="1:13" s="11" customFormat="1" ht="19.5" customHeight="1" thickBot="1" x14ac:dyDescent="0.25"/>
    <row r="13" spans="1:13" s="3" customFormat="1" ht="28.5" customHeight="1" thickTop="1" thickBot="1" x14ac:dyDescent="0.25">
      <c r="A13" s="7"/>
      <c r="B13" s="7"/>
      <c r="C13" s="158"/>
      <c r="D13" s="155" t="s">
        <v>17</v>
      </c>
      <c r="E13" s="155"/>
      <c r="F13" s="155"/>
      <c r="G13" s="155"/>
      <c r="H13" s="155"/>
      <c r="I13" s="155"/>
      <c r="J13" s="7"/>
      <c r="K13" s="7"/>
      <c r="L13" s="7"/>
      <c r="M13" s="7"/>
    </row>
    <row r="14" spans="1:13" s="3" customFormat="1" ht="18" customHeight="1" thickTop="1" thickBot="1" x14ac:dyDescent="0.25">
      <c r="A14" s="7"/>
      <c r="B14" s="7"/>
      <c r="C14" s="158"/>
      <c r="D14" s="154" t="s">
        <v>7</v>
      </c>
      <c r="E14" s="154"/>
      <c r="F14" s="154"/>
      <c r="G14" s="154"/>
      <c r="H14" s="154"/>
      <c r="I14" s="60">
        <v>2490162.5919999941</v>
      </c>
      <c r="J14" s="7"/>
      <c r="K14" s="7"/>
      <c r="L14" s="7"/>
      <c r="M14" s="7"/>
    </row>
    <row r="15" spans="1:13" s="3" customFormat="1" ht="33" customHeight="1" thickTop="1" thickBot="1" x14ac:dyDescent="0.25">
      <c r="A15" s="7"/>
      <c r="B15" s="7"/>
      <c r="C15" s="158"/>
      <c r="D15" s="71" t="s">
        <v>4</v>
      </c>
      <c r="E15" s="71" t="s">
        <v>5</v>
      </c>
      <c r="F15" s="71" t="s">
        <v>6</v>
      </c>
      <c r="G15" s="71" t="s">
        <v>0</v>
      </c>
      <c r="H15" s="71" t="s">
        <v>1</v>
      </c>
      <c r="I15" s="71" t="s">
        <v>2</v>
      </c>
      <c r="J15" s="7"/>
      <c r="K15" s="7"/>
      <c r="L15" s="7"/>
      <c r="M15" s="7"/>
    </row>
    <row r="16" spans="1:13" s="10" customFormat="1" ht="29.25" customHeight="1" thickTop="1" thickBot="1" x14ac:dyDescent="0.25">
      <c r="C16" s="72"/>
      <c r="D16" s="73"/>
      <c r="E16" s="74"/>
      <c r="F16" s="75" t="s">
        <v>50</v>
      </c>
      <c r="G16" s="76"/>
      <c r="H16" s="77">
        <v>0</v>
      </c>
      <c r="I16" s="76">
        <f>+I14</f>
        <v>2490162.5919999941</v>
      </c>
    </row>
    <row r="17" spans="3:9" s="29" customFormat="1" ht="31.5" customHeight="1" thickTop="1" x14ac:dyDescent="0.2">
      <c r="C17" s="78"/>
      <c r="D17" s="80">
        <v>44565</v>
      </c>
      <c r="E17" s="81"/>
      <c r="F17" s="82" t="s">
        <v>23</v>
      </c>
      <c r="G17" s="105">
        <v>2152499.4300000002</v>
      </c>
      <c r="H17" s="83"/>
      <c r="I17" s="48">
        <f>I16+G17-H17</f>
        <v>4642662.0219999943</v>
      </c>
    </row>
    <row r="18" spans="3:9" s="29" customFormat="1" ht="24.75" customHeight="1" x14ac:dyDescent="0.2">
      <c r="C18" s="79"/>
      <c r="D18" s="80" t="s">
        <v>85</v>
      </c>
      <c r="E18" s="84" t="s">
        <v>86</v>
      </c>
      <c r="F18" s="82" t="s">
        <v>16</v>
      </c>
      <c r="G18" s="107"/>
      <c r="H18" s="83">
        <v>2980</v>
      </c>
      <c r="I18" s="51">
        <f t="shared" ref="I18:I54" si="0">I17+G18-H18</f>
        <v>4639682.0219999943</v>
      </c>
    </row>
    <row r="19" spans="3:9" s="29" customFormat="1" ht="16.5" x14ac:dyDescent="0.2">
      <c r="C19" s="79"/>
      <c r="D19" s="80" t="s">
        <v>85</v>
      </c>
      <c r="E19" s="81" t="s">
        <v>86</v>
      </c>
      <c r="F19" s="82" t="s">
        <v>51</v>
      </c>
      <c r="G19" s="107"/>
      <c r="H19" s="107">
        <v>56620</v>
      </c>
      <c r="I19" s="51">
        <f t="shared" si="0"/>
        <v>4583062.0219999943</v>
      </c>
    </row>
    <row r="20" spans="3:9" s="29" customFormat="1" ht="28.5" x14ac:dyDescent="0.2">
      <c r="C20" s="79"/>
      <c r="D20" s="80" t="s">
        <v>85</v>
      </c>
      <c r="E20" s="84" t="s">
        <v>87</v>
      </c>
      <c r="F20" s="82" t="s">
        <v>16</v>
      </c>
      <c r="G20" s="107"/>
      <c r="H20" s="107">
        <v>1880</v>
      </c>
      <c r="I20" s="51">
        <f t="shared" si="0"/>
        <v>4581182.0219999943</v>
      </c>
    </row>
    <row r="21" spans="3:9" s="29" customFormat="1" ht="16.5" x14ac:dyDescent="0.2">
      <c r="C21" s="79"/>
      <c r="D21" s="80" t="s">
        <v>85</v>
      </c>
      <c r="E21" s="81" t="s">
        <v>87</v>
      </c>
      <c r="F21" s="82" t="s">
        <v>88</v>
      </c>
      <c r="G21" s="107"/>
      <c r="H21" s="107">
        <v>35720</v>
      </c>
      <c r="I21" s="51">
        <f t="shared" si="0"/>
        <v>4545462.0219999943</v>
      </c>
    </row>
    <row r="22" spans="3:9" s="29" customFormat="1" ht="28.5" x14ac:dyDescent="0.2">
      <c r="C22" s="79"/>
      <c r="D22" s="80" t="s">
        <v>85</v>
      </c>
      <c r="E22" s="84" t="s">
        <v>89</v>
      </c>
      <c r="F22" s="82" t="s">
        <v>16</v>
      </c>
      <c r="G22" s="107"/>
      <c r="H22" s="107">
        <v>2620.81</v>
      </c>
      <c r="I22" s="51">
        <f t="shared" si="0"/>
        <v>4542841.2119999947</v>
      </c>
    </row>
    <row r="23" spans="3:9" s="29" customFormat="1" ht="16.5" x14ac:dyDescent="0.2">
      <c r="C23" s="79"/>
      <c r="D23" s="80" t="s">
        <v>85</v>
      </c>
      <c r="E23" s="81" t="s">
        <v>89</v>
      </c>
      <c r="F23" s="82" t="s">
        <v>58</v>
      </c>
      <c r="G23" s="107"/>
      <c r="H23" s="107">
        <v>59230.32</v>
      </c>
      <c r="I23" s="51">
        <f t="shared" si="0"/>
        <v>4483610.8919999944</v>
      </c>
    </row>
    <row r="24" spans="3:9" s="29" customFormat="1" ht="28.5" x14ac:dyDescent="0.2">
      <c r="C24" s="79"/>
      <c r="D24" s="80" t="s">
        <v>85</v>
      </c>
      <c r="E24" s="84" t="s">
        <v>90</v>
      </c>
      <c r="F24" s="82" t="s">
        <v>16</v>
      </c>
      <c r="G24" s="107"/>
      <c r="H24" s="107">
        <v>6370.25</v>
      </c>
      <c r="I24" s="51">
        <f t="shared" si="0"/>
        <v>4477240.6419999944</v>
      </c>
    </row>
    <row r="25" spans="3:9" s="29" customFormat="1" ht="16.5" x14ac:dyDescent="0.2">
      <c r="C25" s="79"/>
      <c r="D25" s="80" t="s">
        <v>85</v>
      </c>
      <c r="E25" s="81" t="s">
        <v>90</v>
      </c>
      <c r="F25" s="82" t="s">
        <v>60</v>
      </c>
      <c r="G25" s="107"/>
      <c r="H25" s="107">
        <v>143967.74</v>
      </c>
      <c r="I25" s="51">
        <f t="shared" si="0"/>
        <v>4333272.9019999942</v>
      </c>
    </row>
    <row r="26" spans="3:9" s="29" customFormat="1" ht="28.5" x14ac:dyDescent="0.2">
      <c r="C26" s="79"/>
      <c r="D26" s="80" t="s">
        <v>85</v>
      </c>
      <c r="E26" s="84" t="s">
        <v>91</v>
      </c>
      <c r="F26" s="82" t="s">
        <v>16</v>
      </c>
      <c r="G26" s="107"/>
      <c r="H26" s="83">
        <v>13830.99</v>
      </c>
      <c r="I26" s="51">
        <f t="shared" si="0"/>
        <v>4319441.911999994</v>
      </c>
    </row>
    <row r="27" spans="3:9" s="29" customFormat="1" ht="16.5" x14ac:dyDescent="0.2">
      <c r="C27" s="79"/>
      <c r="D27" s="80" t="s">
        <v>85</v>
      </c>
      <c r="E27" s="84" t="s">
        <v>91</v>
      </c>
      <c r="F27" s="82" t="s">
        <v>92</v>
      </c>
      <c r="G27" s="107"/>
      <c r="H27" s="83">
        <v>269156.3</v>
      </c>
      <c r="I27" s="51">
        <f t="shared" si="0"/>
        <v>4050285.6119999941</v>
      </c>
    </row>
    <row r="28" spans="3:9" s="29" customFormat="1" ht="28.5" x14ac:dyDescent="0.2">
      <c r="C28" s="79"/>
      <c r="D28" s="80" t="s">
        <v>85</v>
      </c>
      <c r="E28" s="81" t="s">
        <v>93</v>
      </c>
      <c r="F28" s="82" t="s">
        <v>16</v>
      </c>
      <c r="G28" s="107"/>
      <c r="H28" s="107">
        <v>1693.02</v>
      </c>
      <c r="I28" s="51">
        <f t="shared" si="0"/>
        <v>4048592.5919999941</v>
      </c>
    </row>
    <row r="29" spans="3:9" s="29" customFormat="1" ht="16.5" x14ac:dyDescent="0.2">
      <c r="C29" s="79"/>
      <c r="D29" s="80" t="s">
        <v>85</v>
      </c>
      <c r="E29" s="81" t="s">
        <v>93</v>
      </c>
      <c r="F29" s="82" t="s">
        <v>94</v>
      </c>
      <c r="G29" s="107"/>
      <c r="H29" s="107">
        <v>390906.98</v>
      </c>
      <c r="I29" s="51">
        <f t="shared" si="0"/>
        <v>3657685.6119999941</v>
      </c>
    </row>
    <row r="30" spans="3:9" s="29" customFormat="1" ht="28.5" x14ac:dyDescent="0.2">
      <c r="C30" s="79"/>
      <c r="D30" s="80">
        <v>44567</v>
      </c>
      <c r="E30" s="84"/>
      <c r="F30" s="82" t="s">
        <v>23</v>
      </c>
      <c r="G30" s="107">
        <v>984976.41</v>
      </c>
      <c r="H30" s="107"/>
      <c r="I30" s="51">
        <f t="shared" si="0"/>
        <v>4642662.0219999943</v>
      </c>
    </row>
    <row r="31" spans="3:9" s="29" customFormat="1" ht="28.5" x14ac:dyDescent="0.2">
      <c r="C31" s="79"/>
      <c r="D31" s="80">
        <v>44567</v>
      </c>
      <c r="E31" s="84"/>
      <c r="F31" s="82" t="s">
        <v>23</v>
      </c>
      <c r="G31" s="107">
        <v>3735861.13</v>
      </c>
      <c r="H31" s="107"/>
      <c r="I31" s="51">
        <f t="shared" si="0"/>
        <v>8378523.1519999942</v>
      </c>
    </row>
    <row r="32" spans="3:9" s="29" customFormat="1" ht="28.5" x14ac:dyDescent="0.2">
      <c r="C32" s="79"/>
      <c r="D32" s="80" t="s">
        <v>95</v>
      </c>
      <c r="E32" s="81" t="s">
        <v>96</v>
      </c>
      <c r="F32" s="82" t="s">
        <v>16</v>
      </c>
      <c r="G32" s="107"/>
      <c r="H32" s="107">
        <v>40660</v>
      </c>
      <c r="I32" s="51">
        <f t="shared" si="0"/>
        <v>8337863.1519999942</v>
      </c>
    </row>
    <row r="33" spans="3:9" s="29" customFormat="1" ht="16.5" x14ac:dyDescent="0.2">
      <c r="C33" s="79"/>
      <c r="D33" s="80" t="s">
        <v>95</v>
      </c>
      <c r="E33" s="84" t="s">
        <v>96</v>
      </c>
      <c r="F33" s="82" t="s">
        <v>97</v>
      </c>
      <c r="G33" s="107"/>
      <c r="H33" s="107">
        <v>772540</v>
      </c>
      <c r="I33" s="51">
        <f t="shared" si="0"/>
        <v>7565323.1519999942</v>
      </c>
    </row>
    <row r="34" spans="3:9" s="29" customFormat="1" ht="28.5" x14ac:dyDescent="0.2">
      <c r="C34" s="79"/>
      <c r="D34" s="80" t="s">
        <v>95</v>
      </c>
      <c r="E34" s="81" t="s">
        <v>98</v>
      </c>
      <c r="F34" s="82" t="s">
        <v>16</v>
      </c>
      <c r="G34" s="107"/>
      <c r="H34" s="107">
        <v>1300.56</v>
      </c>
      <c r="I34" s="51">
        <f t="shared" si="0"/>
        <v>7564022.5919999946</v>
      </c>
    </row>
    <row r="35" spans="3:9" s="29" customFormat="1" ht="16.5" x14ac:dyDescent="0.2">
      <c r="C35" s="79"/>
      <c r="D35" s="80" t="s">
        <v>95</v>
      </c>
      <c r="E35" s="84" t="s">
        <v>98</v>
      </c>
      <c r="F35" s="82" t="s">
        <v>99</v>
      </c>
      <c r="G35" s="107"/>
      <c r="H35" s="107">
        <v>29392.66</v>
      </c>
      <c r="I35" s="51">
        <f t="shared" si="0"/>
        <v>7534629.9319999944</v>
      </c>
    </row>
    <row r="36" spans="3:9" s="29" customFormat="1" ht="28.5" x14ac:dyDescent="0.2">
      <c r="C36" s="79"/>
      <c r="D36" s="80" t="s">
        <v>95</v>
      </c>
      <c r="E36" s="81" t="s">
        <v>100</v>
      </c>
      <c r="F36" s="82" t="s">
        <v>16</v>
      </c>
      <c r="G36" s="107"/>
      <c r="H36" s="107">
        <v>38840.43</v>
      </c>
      <c r="I36" s="51">
        <f t="shared" si="0"/>
        <v>7495789.5019999947</v>
      </c>
    </row>
    <row r="37" spans="3:9" s="29" customFormat="1" ht="16.5" x14ac:dyDescent="0.2">
      <c r="C37" s="79"/>
      <c r="D37" s="80" t="s">
        <v>95</v>
      </c>
      <c r="E37" s="84" t="s">
        <v>100</v>
      </c>
      <c r="F37" s="82" t="s">
        <v>59</v>
      </c>
      <c r="G37" s="107"/>
      <c r="H37" s="107">
        <v>747331.81</v>
      </c>
      <c r="I37" s="51">
        <f t="shared" si="0"/>
        <v>6748457.6919999942</v>
      </c>
    </row>
    <row r="38" spans="3:9" s="29" customFormat="1" ht="28.5" x14ac:dyDescent="0.2">
      <c r="C38" s="79"/>
      <c r="D38" s="80" t="s">
        <v>95</v>
      </c>
      <c r="E38" s="81" t="s">
        <v>101</v>
      </c>
      <c r="F38" s="82" t="s">
        <v>30</v>
      </c>
      <c r="G38" s="107"/>
      <c r="H38" s="107">
        <v>464266.12</v>
      </c>
      <c r="I38" s="51">
        <f t="shared" si="0"/>
        <v>6284191.5719999941</v>
      </c>
    </row>
    <row r="39" spans="3:9" s="29" customFormat="1" ht="42.75" x14ac:dyDescent="0.2">
      <c r="C39" s="79"/>
      <c r="D39" s="80" t="s">
        <v>95</v>
      </c>
      <c r="E39" s="84" t="s">
        <v>101</v>
      </c>
      <c r="F39" s="82" t="s">
        <v>102</v>
      </c>
      <c r="G39" s="107"/>
      <c r="H39" s="83">
        <v>4178395.9</v>
      </c>
      <c r="I39" s="51">
        <f t="shared" si="0"/>
        <v>2105795.6719999942</v>
      </c>
    </row>
    <row r="40" spans="3:9" s="29" customFormat="1" ht="28.5" x14ac:dyDescent="0.2">
      <c r="C40" s="79"/>
      <c r="D40" s="80" t="s">
        <v>95</v>
      </c>
      <c r="E40" s="81" t="s">
        <v>103</v>
      </c>
      <c r="F40" s="82" t="s">
        <v>16</v>
      </c>
      <c r="G40" s="107"/>
      <c r="H40" s="83">
        <v>4190.1000000000004</v>
      </c>
      <c r="I40" s="51">
        <f t="shared" si="0"/>
        <v>2101605.5719999941</v>
      </c>
    </row>
    <row r="41" spans="3:9" s="29" customFormat="1" ht="28.5" x14ac:dyDescent="0.2">
      <c r="C41" s="79"/>
      <c r="D41" s="80" t="s">
        <v>95</v>
      </c>
      <c r="E41" s="84" t="s">
        <v>103</v>
      </c>
      <c r="F41" s="82" t="s">
        <v>16</v>
      </c>
      <c r="G41" s="107"/>
      <c r="H41" s="83">
        <v>4525.3100000000004</v>
      </c>
      <c r="I41" s="51">
        <f t="shared" si="0"/>
        <v>2097080.2619999941</v>
      </c>
    </row>
    <row r="42" spans="3:9" s="29" customFormat="1" ht="16.5" x14ac:dyDescent="0.2">
      <c r="C42" s="79"/>
      <c r="D42" s="80" t="s">
        <v>95</v>
      </c>
      <c r="E42" s="81" t="s">
        <v>103</v>
      </c>
      <c r="F42" s="82" t="s">
        <v>104</v>
      </c>
      <c r="G42" s="107"/>
      <c r="H42" s="83">
        <v>90171</v>
      </c>
      <c r="I42" s="51">
        <f t="shared" si="0"/>
        <v>2006909.2619999941</v>
      </c>
    </row>
    <row r="43" spans="3:9" s="29" customFormat="1" ht="28.5" x14ac:dyDescent="0.2">
      <c r="C43" s="79"/>
      <c r="D43" s="80" t="s">
        <v>95</v>
      </c>
      <c r="E43" s="84" t="s">
        <v>105</v>
      </c>
      <c r="F43" s="82" t="s">
        <v>16</v>
      </c>
      <c r="G43" s="107"/>
      <c r="H43" s="83">
        <v>9044.0499999999993</v>
      </c>
      <c r="I43" s="51">
        <f t="shared" si="0"/>
        <v>1997865.211999994</v>
      </c>
    </row>
    <row r="44" spans="3:9" s="29" customFormat="1" ht="47.25" customHeight="1" x14ac:dyDescent="0.2">
      <c r="C44" s="79"/>
      <c r="D44" s="80" t="s">
        <v>95</v>
      </c>
      <c r="E44" s="84" t="s">
        <v>105</v>
      </c>
      <c r="F44" s="82" t="s">
        <v>34</v>
      </c>
      <c r="G44" s="107"/>
      <c r="H44" s="83">
        <v>222225.24</v>
      </c>
      <c r="I44" s="51">
        <f t="shared" si="0"/>
        <v>1775639.971999994</v>
      </c>
    </row>
    <row r="45" spans="3:9" s="29" customFormat="1" ht="42.75" x14ac:dyDescent="0.2">
      <c r="C45" s="79"/>
      <c r="D45" s="80" t="s">
        <v>95</v>
      </c>
      <c r="E45" s="84" t="s">
        <v>106</v>
      </c>
      <c r="F45" s="82" t="s">
        <v>107</v>
      </c>
      <c r="G45" s="107"/>
      <c r="H45" s="83">
        <v>379080</v>
      </c>
      <c r="I45" s="51">
        <f t="shared" si="0"/>
        <v>1396559.971999994</v>
      </c>
    </row>
    <row r="46" spans="3:9" s="29" customFormat="1" ht="16.5" x14ac:dyDescent="0.2">
      <c r="C46" s="79"/>
      <c r="D46" s="80" t="s">
        <v>95</v>
      </c>
      <c r="E46" s="84" t="s">
        <v>108</v>
      </c>
      <c r="F46" s="82" t="s">
        <v>109</v>
      </c>
      <c r="G46" s="107"/>
      <c r="H46" s="83">
        <v>101872</v>
      </c>
      <c r="I46" s="51">
        <f t="shared" si="0"/>
        <v>1294687.971999994</v>
      </c>
    </row>
    <row r="47" spans="3:9" s="29" customFormat="1" ht="28.5" x14ac:dyDescent="0.2">
      <c r="C47" s="79"/>
      <c r="D47" s="80" t="s">
        <v>95</v>
      </c>
      <c r="E47" s="84" t="s">
        <v>110</v>
      </c>
      <c r="F47" s="82" t="s">
        <v>16</v>
      </c>
      <c r="G47" s="107"/>
      <c r="H47" s="83">
        <v>42121.83</v>
      </c>
      <c r="I47" s="51">
        <f t="shared" si="0"/>
        <v>1252566.1419999939</v>
      </c>
    </row>
    <row r="48" spans="3:9" s="29" customFormat="1" ht="16.5" x14ac:dyDescent="0.2">
      <c r="C48" s="79"/>
      <c r="D48" s="80" t="s">
        <v>95</v>
      </c>
      <c r="E48" s="84" t="s">
        <v>110</v>
      </c>
      <c r="F48" s="82" t="s">
        <v>59</v>
      </c>
      <c r="G48" s="107"/>
      <c r="H48" s="83">
        <v>810279.64</v>
      </c>
      <c r="I48" s="51">
        <f t="shared" si="0"/>
        <v>442286.50199999392</v>
      </c>
    </row>
    <row r="49" spans="3:95" s="29" customFormat="1" ht="28.5" x14ac:dyDescent="0.2">
      <c r="C49" s="79"/>
      <c r="D49" s="80" t="s">
        <v>95</v>
      </c>
      <c r="E49" s="84" t="s">
        <v>111</v>
      </c>
      <c r="F49" s="82" t="s">
        <v>16</v>
      </c>
      <c r="G49" s="107"/>
      <c r="H49" s="83">
        <v>2321.58</v>
      </c>
      <c r="I49" s="51">
        <f t="shared" si="0"/>
        <v>439964.92199999391</v>
      </c>
    </row>
    <row r="50" spans="3:95" s="29" customFormat="1" ht="16.5" x14ac:dyDescent="0.2">
      <c r="C50" s="79"/>
      <c r="D50" s="80" t="s">
        <v>95</v>
      </c>
      <c r="E50" s="84" t="s">
        <v>111</v>
      </c>
      <c r="F50" s="82" t="s">
        <v>112</v>
      </c>
      <c r="G50" s="107"/>
      <c r="H50" s="83">
        <v>57402.38</v>
      </c>
      <c r="I50" s="51">
        <f t="shared" si="0"/>
        <v>382562.5419999939</v>
      </c>
    </row>
    <row r="51" spans="3:95" s="29" customFormat="1" ht="28.5" x14ac:dyDescent="0.2">
      <c r="C51" s="79"/>
      <c r="D51" s="80">
        <v>44578</v>
      </c>
      <c r="E51" s="84"/>
      <c r="F51" s="82" t="s">
        <v>23</v>
      </c>
      <c r="G51" s="107"/>
      <c r="H51" s="83">
        <v>382562.54</v>
      </c>
      <c r="I51" s="51">
        <f t="shared" si="0"/>
        <v>1.9999939249828458E-3</v>
      </c>
    </row>
    <row r="52" spans="3:95" s="29" customFormat="1" ht="28.5" x14ac:dyDescent="0.2">
      <c r="C52" s="79"/>
      <c r="D52" s="80">
        <v>44588</v>
      </c>
      <c r="E52" s="84"/>
      <c r="F52" s="82" t="s">
        <v>23</v>
      </c>
      <c r="G52" s="107">
        <v>15797039.49</v>
      </c>
      <c r="H52" s="83"/>
      <c r="I52" s="51">
        <f t="shared" si="0"/>
        <v>15797039.491999995</v>
      </c>
    </row>
    <row r="53" spans="3:95" s="29" customFormat="1" ht="28.5" x14ac:dyDescent="0.2">
      <c r="C53" s="79"/>
      <c r="D53" s="80" t="s">
        <v>113</v>
      </c>
      <c r="E53" s="84"/>
      <c r="F53" s="82" t="s">
        <v>30</v>
      </c>
      <c r="G53" s="107"/>
      <c r="H53" s="83">
        <v>406398.68</v>
      </c>
      <c r="I53" s="51">
        <f t="shared" si="0"/>
        <v>15390640.811999995</v>
      </c>
    </row>
    <row r="54" spans="3:95" s="29" customFormat="1" ht="42.75" x14ac:dyDescent="0.2">
      <c r="C54" s="79"/>
      <c r="D54" s="80">
        <v>44589</v>
      </c>
      <c r="E54" s="84" t="s">
        <v>114</v>
      </c>
      <c r="F54" s="82" t="s">
        <v>115</v>
      </c>
      <c r="G54" s="107"/>
      <c r="H54" s="83">
        <v>15390640.810000001</v>
      </c>
      <c r="I54" s="51">
        <f t="shared" si="0"/>
        <v>1.9999947398900986E-3</v>
      </c>
    </row>
    <row r="55" spans="3:95" s="29" customFormat="1" ht="17.25" thickBot="1" x14ac:dyDescent="0.25">
      <c r="C55" s="132"/>
      <c r="D55" s="136"/>
      <c r="E55" s="137"/>
      <c r="F55" s="138"/>
      <c r="G55" s="139"/>
      <c r="H55" s="140"/>
      <c r="I55" s="141"/>
      <c r="J55" s="102"/>
    </row>
    <row r="56" spans="3:95" s="11" customFormat="1" ht="18" thickTop="1" thickBot="1" x14ac:dyDescent="0.25">
      <c r="C56" s="162" t="s">
        <v>8</v>
      </c>
      <c r="D56" s="163"/>
      <c r="E56" s="163"/>
      <c r="F56" s="163"/>
      <c r="G56" s="133">
        <f>SUM(G17:G55)</f>
        <v>22670376.460000001</v>
      </c>
      <c r="H56" s="133">
        <f>SUM(H17:H55)</f>
        <v>25160539.050000001</v>
      </c>
      <c r="I56" s="134">
        <f>+I16+G56-H56</f>
        <v>1.9999928772449493E-3</v>
      </c>
      <c r="J56" s="30">
        <f>+I56-'[2]CTA. RECOLECTORA AUXILIAR 3001'!$J$6954</f>
        <v>-1.862645149230957E-9</v>
      </c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</row>
    <row r="57" spans="3:95" s="11" customFormat="1" ht="17.25" thickTop="1" x14ac:dyDescent="0.2">
      <c r="C57" s="5"/>
      <c r="D57" s="5"/>
      <c r="E57" s="5"/>
      <c r="F57" s="5"/>
      <c r="G57" s="8"/>
      <c r="H57" s="8"/>
      <c r="I57" s="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</row>
    <row r="58" spans="3:95" s="11" customFormat="1" ht="16.5" x14ac:dyDescent="0.2">
      <c r="C58" s="5"/>
      <c r="D58" s="5"/>
      <c r="E58" s="112" t="s">
        <v>43</v>
      </c>
      <c r="F58" s="113"/>
      <c r="G58" s="112" t="s">
        <v>44</v>
      </c>
      <c r="H58" s="8"/>
      <c r="I58" s="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</row>
    <row r="59" spans="3:95" s="11" customFormat="1" ht="16.5" x14ac:dyDescent="0.2">
      <c r="C59" s="5"/>
      <c r="D59" s="5"/>
      <c r="E59" s="112" t="s">
        <v>35</v>
      </c>
      <c r="F59" s="113"/>
      <c r="G59" s="112" t="s">
        <v>36</v>
      </c>
      <c r="H59" s="8"/>
      <c r="I59" s="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</row>
    <row r="60" spans="3:95" s="11" customFormat="1" ht="16.5" x14ac:dyDescent="0.2">
      <c r="C60" s="5"/>
      <c r="D60" s="5"/>
      <c r="E60" s="112" t="s">
        <v>37</v>
      </c>
      <c r="F60" s="113"/>
      <c r="G60" s="144" t="s">
        <v>63</v>
      </c>
      <c r="H60" s="8"/>
      <c r="I60" s="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</row>
    <row r="61" spans="3:95" s="11" customFormat="1" ht="16.5" x14ac:dyDescent="0.2">
      <c r="C61" s="5"/>
      <c r="D61" s="5"/>
      <c r="E61" s="112" t="s">
        <v>38</v>
      </c>
      <c r="F61" s="113"/>
      <c r="G61" s="112" t="s">
        <v>39</v>
      </c>
      <c r="H61" s="8"/>
      <c r="I61" s="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</row>
    <row r="62" spans="3:95" s="11" customFormat="1" ht="16.5" x14ac:dyDescent="0.2">
      <c r="C62" s="5"/>
      <c r="D62" s="5"/>
      <c r="E62" s="114"/>
      <c r="F62" s="113"/>
      <c r="G62" s="113"/>
      <c r="H62" s="8"/>
      <c r="I62" s="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</row>
    <row r="63" spans="3:95" s="11" customFormat="1" ht="16.5" x14ac:dyDescent="0.2">
      <c r="C63" s="5"/>
      <c r="D63" s="5"/>
      <c r="E63" s="113"/>
      <c r="F63" s="112" t="s">
        <v>41</v>
      </c>
      <c r="G63" s="113"/>
      <c r="H63" s="8"/>
      <c r="I63" s="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</row>
    <row r="64" spans="3:95" s="11" customFormat="1" ht="18" x14ac:dyDescent="0.25">
      <c r="C64" s="21"/>
      <c r="D64" s="5"/>
      <c r="E64" s="113"/>
      <c r="F64" s="112" t="s">
        <v>62</v>
      </c>
      <c r="G64" s="113"/>
      <c r="H64" s="8"/>
      <c r="I64" s="19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</row>
    <row r="65" spans="3:95" s="11" customFormat="1" ht="18" x14ac:dyDescent="0.2">
      <c r="C65" s="22"/>
      <c r="D65" s="5"/>
      <c r="E65" s="113"/>
      <c r="F65" s="112" t="s">
        <v>42</v>
      </c>
      <c r="G65" s="113"/>
      <c r="H65" s="8"/>
      <c r="I65" s="23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</row>
    <row r="66" spans="3:95" s="11" customFormat="1" ht="18" x14ac:dyDescent="0.2">
      <c r="C66" s="22"/>
      <c r="D66" s="5"/>
      <c r="E66" s="113"/>
      <c r="G66" s="113"/>
      <c r="H66" s="8"/>
      <c r="I66" s="23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</row>
    <row r="67" spans="3:95" s="11" customFormat="1" ht="16.5" x14ac:dyDescent="0.2">
      <c r="C67" s="5"/>
      <c r="D67" s="5"/>
      <c r="E67" s="113"/>
      <c r="F67" s="113"/>
      <c r="G67" s="113"/>
      <c r="H67" s="8"/>
      <c r="I67" s="4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</row>
    <row r="68" spans="3:95" s="11" customFormat="1" ht="20.25" x14ac:dyDescent="0.2">
      <c r="C68" s="161"/>
      <c r="D68" s="161"/>
      <c r="E68" s="161"/>
      <c r="F68" s="161"/>
      <c r="G68" s="161"/>
      <c r="H68" s="161"/>
      <c r="I68" s="16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</row>
    <row r="69" spans="3:95" s="11" customFormat="1" ht="20.25" x14ac:dyDescent="0.2">
      <c r="C69" s="161"/>
      <c r="D69" s="161"/>
      <c r="E69" s="161"/>
      <c r="F69" s="161"/>
      <c r="G69" s="161"/>
      <c r="H69" s="161"/>
      <c r="I69" s="16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</row>
    <row r="70" spans="3:95" s="11" customFormat="1" ht="20.25" x14ac:dyDescent="0.2">
      <c r="C70" s="161"/>
      <c r="D70" s="161"/>
      <c r="E70" s="161"/>
      <c r="F70" s="161"/>
      <c r="G70" s="161"/>
      <c r="H70" s="161"/>
      <c r="I70" s="16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</row>
    <row r="71" spans="3:95" s="11" customFormat="1" ht="20.25" x14ac:dyDescent="0.2">
      <c r="C71" s="161"/>
      <c r="D71" s="161"/>
      <c r="E71" s="161"/>
      <c r="F71" s="161"/>
      <c r="G71" s="161"/>
      <c r="H71" s="161"/>
      <c r="I71" s="16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</row>
    <row r="72" spans="3:95" s="11" customFormat="1" x14ac:dyDescent="0.2">
      <c r="C72" s="9"/>
      <c r="D72" s="9"/>
      <c r="E72" s="9"/>
      <c r="F72" s="9"/>
      <c r="G72" s="9"/>
      <c r="H72" s="9"/>
      <c r="I72" s="9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</row>
    <row r="73" spans="3:95" s="11" customFormat="1" x14ac:dyDescent="0.2">
      <c r="C73" s="9"/>
      <c r="D73" s="9"/>
      <c r="E73" s="9"/>
      <c r="F73" s="9"/>
      <c r="G73" s="9"/>
      <c r="H73" s="9"/>
      <c r="I73" s="9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</row>
    <row r="74" spans="3:95" s="11" customFormat="1" x14ac:dyDescent="0.2">
      <c r="C74" s="9"/>
      <c r="D74" s="9"/>
      <c r="E74" s="9"/>
      <c r="F74" s="9"/>
      <c r="G74" s="9"/>
      <c r="H74" s="9"/>
      <c r="I74" s="9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</row>
    <row r="75" spans="3:95" s="11" customFormat="1" x14ac:dyDescent="0.2">
      <c r="C75" s="9"/>
      <c r="D75" s="9"/>
      <c r="E75" s="9"/>
      <c r="F75" s="9"/>
      <c r="G75" s="9"/>
      <c r="H75" s="9"/>
      <c r="I75" s="9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</row>
    <row r="76" spans="3:95" s="11" customFormat="1" x14ac:dyDescent="0.2">
      <c r="C76" s="9"/>
      <c r="D76" s="9"/>
      <c r="E76" s="9"/>
      <c r="F76" s="9"/>
      <c r="G76" s="9"/>
      <c r="H76" s="9"/>
      <c r="I76" s="9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</row>
    <row r="77" spans="3:95" s="11" customFormat="1" x14ac:dyDescent="0.2">
      <c r="C77" s="9"/>
      <c r="D77" s="9"/>
      <c r="E77" s="9"/>
      <c r="F77" s="9"/>
      <c r="G77" s="9"/>
      <c r="H77" s="9"/>
      <c r="I77" s="9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</row>
    <row r="78" spans="3:95" s="11" customFormat="1" x14ac:dyDescent="0.2">
      <c r="C78" s="9"/>
      <c r="D78" s="9"/>
      <c r="E78" s="9"/>
      <c r="F78" s="9"/>
      <c r="G78" s="9"/>
      <c r="H78" s="9"/>
      <c r="I78" s="9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</row>
    <row r="79" spans="3:95" s="11" customFormat="1" x14ac:dyDescent="0.2">
      <c r="C79" s="9"/>
      <c r="D79" s="9"/>
      <c r="E79" s="9"/>
      <c r="F79" s="9"/>
      <c r="G79" s="9"/>
      <c r="H79" s="9"/>
      <c r="I79" s="9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</row>
    <row r="80" spans="3:95" s="11" customFormat="1" ht="3" customHeight="1" x14ac:dyDescent="0.2">
      <c r="C80" s="9"/>
      <c r="D80" s="9"/>
      <c r="E80" s="9"/>
      <c r="F80" s="9"/>
      <c r="G80" s="9"/>
      <c r="H80" s="9"/>
      <c r="I80" s="9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</row>
    <row r="81" spans="3:95" s="11" customFormat="1" x14ac:dyDescent="0.2">
      <c r="C81" s="9"/>
      <c r="D81" s="9"/>
      <c r="E81" s="9"/>
      <c r="F81" s="9"/>
      <c r="G81" s="9"/>
      <c r="H81" s="9"/>
      <c r="I81" s="9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</row>
    <row r="82" spans="3:95" s="11" customFormat="1" x14ac:dyDescent="0.2">
      <c r="C82" s="9"/>
      <c r="D82" s="9"/>
      <c r="E82" s="9"/>
      <c r="F82" s="9"/>
      <c r="G82" s="9"/>
      <c r="H82" s="9"/>
      <c r="I82" s="9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</row>
    <row r="83" spans="3:95" s="11" customFormat="1" x14ac:dyDescent="0.2">
      <c r="C83" s="9"/>
      <c r="D83" s="9"/>
      <c r="E83" s="9"/>
      <c r="F83" s="9"/>
      <c r="G83" s="9"/>
      <c r="H83" s="9"/>
      <c r="I83" s="9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</row>
    <row r="102" spans="3:3" ht="13.5" thickBot="1" x14ac:dyDescent="0.25"/>
    <row r="103" spans="3:3" ht="15" x14ac:dyDescent="0.2">
      <c r="C103" s="2"/>
    </row>
  </sheetData>
  <mergeCells count="12">
    <mergeCell ref="C6:I6"/>
    <mergeCell ref="C7:I7"/>
    <mergeCell ref="C68:I68"/>
    <mergeCell ref="C8:I8"/>
    <mergeCell ref="C9:I9"/>
    <mergeCell ref="C69:I69"/>
    <mergeCell ref="C70:I70"/>
    <mergeCell ref="C71:I71"/>
    <mergeCell ref="D13:I13"/>
    <mergeCell ref="C13:C15"/>
    <mergeCell ref="D14:H14"/>
    <mergeCell ref="C56:F56"/>
  </mergeCells>
  <printOptions horizontalCentered="1"/>
  <pageMargins left="0.25" right="0.25" top="0.75" bottom="0.75" header="0.3" footer="0.3"/>
  <pageSetup scale="63" orientation="portrait" r:id="rId1"/>
  <headerFooter alignWithMargins="0">
    <oddFooter>Página &amp;P</oddFooter>
  </headerFooter>
  <rowBreaks count="1" manualBreakCount="1">
    <brk id="4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P60"/>
  <sheetViews>
    <sheetView topLeftCell="B16" zoomScale="80" zoomScaleNormal="80" zoomScaleSheetLayoutView="55" workbookViewId="0">
      <selection activeCell="I32" sqref="I32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29.28515625" style="1" customWidth="1"/>
    <col min="5" max="5" width="18" style="1" customWidth="1"/>
    <col min="6" max="6" width="43.85546875" style="41" bestFit="1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2" width="9.140625" style="11"/>
    <col min="13" max="16384" width="9.140625" style="1"/>
  </cols>
  <sheetData>
    <row r="1" spans="1:12" s="11" customFormat="1" ht="15" customHeight="1" x14ac:dyDescent="0.2">
      <c r="F1" s="34"/>
    </row>
    <row r="2" spans="1:12" s="11" customFormat="1" x14ac:dyDescent="0.2">
      <c r="F2" s="34"/>
    </row>
    <row r="3" spans="1:12" s="14" customFormat="1" ht="12" customHeight="1" x14ac:dyDescent="0.2">
      <c r="F3" s="35"/>
    </row>
    <row r="4" spans="1:12" s="15" customFormat="1" ht="18" customHeight="1" x14ac:dyDescent="0.3">
      <c r="B4" s="16"/>
      <c r="C4" s="16"/>
      <c r="D4" s="12"/>
      <c r="E4" s="16"/>
      <c r="F4" s="36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7"/>
    </row>
    <row r="6" spans="1:12" s="15" customFormat="1" ht="20.25" customHeight="1" x14ac:dyDescent="0.25">
      <c r="B6" s="13"/>
      <c r="C6" s="153" t="s">
        <v>10</v>
      </c>
      <c r="D6" s="153"/>
      <c r="E6" s="153"/>
      <c r="F6" s="153"/>
      <c r="G6" s="153"/>
      <c r="H6" s="153"/>
      <c r="I6" s="153"/>
      <c r="J6" s="42"/>
    </row>
    <row r="7" spans="1:12" s="14" customFormat="1" ht="18" customHeight="1" x14ac:dyDescent="0.2">
      <c r="B7" s="18"/>
      <c r="C7" s="159" t="s">
        <v>11</v>
      </c>
      <c r="D7" s="159"/>
      <c r="E7" s="159"/>
      <c r="F7" s="159"/>
      <c r="G7" s="159"/>
      <c r="H7" s="159"/>
      <c r="I7" s="159"/>
      <c r="J7" s="43"/>
    </row>
    <row r="8" spans="1:12" s="17" customFormat="1" ht="15.75" customHeight="1" x14ac:dyDescent="0.2">
      <c r="B8" s="18"/>
      <c r="C8" s="159" t="s">
        <v>21</v>
      </c>
      <c r="D8" s="159"/>
      <c r="E8" s="159"/>
      <c r="F8" s="159"/>
      <c r="G8" s="159"/>
      <c r="H8" s="159"/>
      <c r="I8" s="159"/>
      <c r="J8" s="44"/>
    </row>
    <row r="9" spans="1:12" s="14" customFormat="1" ht="18.75" x14ac:dyDescent="0.2">
      <c r="B9" s="15"/>
      <c r="C9" s="160" t="s">
        <v>65</v>
      </c>
      <c r="D9" s="160"/>
      <c r="E9" s="160"/>
      <c r="F9" s="160"/>
      <c r="G9" s="160"/>
      <c r="H9" s="160"/>
      <c r="I9" s="160"/>
      <c r="J9" s="43"/>
    </row>
    <row r="10" spans="1:12" s="14" customFormat="1" ht="18.75" x14ac:dyDescent="0.2">
      <c r="B10" s="15"/>
      <c r="C10" s="33"/>
      <c r="D10" s="33"/>
      <c r="E10" s="33"/>
      <c r="F10" s="38"/>
      <c r="G10" s="33"/>
      <c r="H10" s="33"/>
      <c r="I10" s="33"/>
    </row>
    <row r="11" spans="1:12" s="11" customFormat="1" ht="19.5" customHeight="1" thickBot="1" x14ac:dyDescent="0.25">
      <c r="F11" s="34"/>
    </row>
    <row r="12" spans="1:12" s="3" customFormat="1" ht="36.75" customHeight="1" thickTop="1" thickBot="1" x14ac:dyDescent="0.25">
      <c r="A12" s="7"/>
      <c r="B12" s="7"/>
      <c r="C12" s="166"/>
      <c r="D12" s="155" t="s">
        <v>13</v>
      </c>
      <c r="E12" s="155"/>
      <c r="F12" s="155"/>
      <c r="G12" s="155"/>
      <c r="H12" s="155"/>
      <c r="I12" s="155"/>
      <c r="J12" s="7"/>
      <c r="K12" s="7"/>
      <c r="L12" s="7"/>
    </row>
    <row r="13" spans="1:12" s="3" customFormat="1" ht="18" customHeight="1" thickTop="1" thickBot="1" x14ac:dyDescent="0.25">
      <c r="A13" s="7"/>
      <c r="B13" s="7"/>
      <c r="C13" s="167"/>
      <c r="D13" s="154" t="s">
        <v>7</v>
      </c>
      <c r="E13" s="154"/>
      <c r="F13" s="154"/>
      <c r="G13" s="154"/>
      <c r="H13" s="154"/>
      <c r="I13" s="60">
        <v>1197978.1435000119</v>
      </c>
      <c r="J13" s="7"/>
      <c r="K13" s="7"/>
      <c r="L13" s="7"/>
    </row>
    <row r="14" spans="1:12" s="3" customFormat="1" ht="45.75" customHeight="1" thickTop="1" x14ac:dyDescent="0.2">
      <c r="A14" s="7"/>
      <c r="B14" s="7"/>
      <c r="C14" s="167"/>
      <c r="D14" s="59" t="s">
        <v>4</v>
      </c>
      <c r="E14" s="59" t="s">
        <v>5</v>
      </c>
      <c r="F14" s="59" t="s">
        <v>6</v>
      </c>
      <c r="G14" s="59" t="s">
        <v>0</v>
      </c>
      <c r="H14" s="59" t="s">
        <v>1</v>
      </c>
      <c r="I14" s="59" t="s">
        <v>2</v>
      </c>
      <c r="J14" s="7"/>
      <c r="K14" s="7"/>
      <c r="L14" s="7"/>
    </row>
    <row r="15" spans="1:12" s="10" customFormat="1" ht="38.25" customHeight="1" thickBot="1" x14ac:dyDescent="0.25">
      <c r="C15" s="53"/>
      <c r="D15" s="54"/>
      <c r="E15" s="55"/>
      <c r="F15" s="56" t="s">
        <v>116</v>
      </c>
      <c r="G15" s="57"/>
      <c r="H15" s="58">
        <v>0</v>
      </c>
      <c r="I15" s="57">
        <f>+I13</f>
        <v>1197978.1435000119</v>
      </c>
    </row>
    <row r="16" spans="1:12" s="10" customFormat="1" ht="17.25" thickTop="1" x14ac:dyDescent="0.2">
      <c r="C16" s="61"/>
      <c r="D16" s="62" t="s">
        <v>117</v>
      </c>
      <c r="E16" s="98"/>
      <c r="F16" s="47" t="s">
        <v>12</v>
      </c>
      <c r="G16" s="63"/>
      <c r="H16" s="48">
        <v>2.7</v>
      </c>
      <c r="I16" s="49">
        <f>I15+G16-H16</f>
        <v>1197975.4435000119</v>
      </c>
    </row>
    <row r="17" spans="3:94" s="10" customFormat="1" ht="16.5" x14ac:dyDescent="0.2">
      <c r="C17" s="64"/>
      <c r="D17" s="65" t="s">
        <v>118</v>
      </c>
      <c r="E17" s="99"/>
      <c r="F17" s="50" t="s">
        <v>12</v>
      </c>
      <c r="G17" s="66"/>
      <c r="H17" s="51">
        <v>24.3</v>
      </c>
      <c r="I17" s="52">
        <f t="shared" ref="I17:I30" si="0">I16+G17-H17</f>
        <v>1197951.1435000119</v>
      </c>
    </row>
    <row r="18" spans="3:94" s="7" customFormat="1" ht="28.5" x14ac:dyDescent="0.2">
      <c r="C18" s="64"/>
      <c r="D18" s="65">
        <v>44572</v>
      </c>
      <c r="E18" s="99"/>
      <c r="F18" s="50" t="s">
        <v>119</v>
      </c>
      <c r="G18" s="66">
        <v>103.69</v>
      </c>
      <c r="H18" s="51"/>
      <c r="I18" s="52">
        <f t="shared" si="0"/>
        <v>1198054.8335000118</v>
      </c>
    </row>
    <row r="19" spans="3:94" s="7" customFormat="1" ht="16.5" x14ac:dyDescent="0.2">
      <c r="C19" s="64"/>
      <c r="D19" s="65" t="s">
        <v>120</v>
      </c>
      <c r="E19" s="99"/>
      <c r="F19" s="50" t="s">
        <v>12</v>
      </c>
      <c r="G19" s="66"/>
      <c r="H19" s="51">
        <v>1.99</v>
      </c>
      <c r="I19" s="52">
        <f t="shared" si="0"/>
        <v>1198052.8435000118</v>
      </c>
    </row>
    <row r="20" spans="3:94" s="7" customFormat="1" ht="16.5" x14ac:dyDescent="0.2">
      <c r="C20" s="64"/>
      <c r="D20" s="65" t="s">
        <v>121</v>
      </c>
      <c r="E20" s="99"/>
      <c r="F20" s="50" t="s">
        <v>12</v>
      </c>
      <c r="G20" s="66"/>
      <c r="H20" s="51">
        <v>7.5</v>
      </c>
      <c r="I20" s="52">
        <f t="shared" si="0"/>
        <v>1198045.3435000118</v>
      </c>
    </row>
    <row r="21" spans="3:94" s="7" customFormat="1" ht="16.5" x14ac:dyDescent="0.2">
      <c r="C21" s="64"/>
      <c r="D21" s="65" t="s">
        <v>121</v>
      </c>
      <c r="E21" s="99"/>
      <c r="F21" s="50" t="s">
        <v>122</v>
      </c>
      <c r="G21" s="66"/>
      <c r="H21" s="51">
        <v>250</v>
      </c>
      <c r="I21" s="52">
        <f t="shared" si="0"/>
        <v>1197795.3435000118</v>
      </c>
    </row>
    <row r="22" spans="3:94" s="7" customFormat="1" ht="16.5" x14ac:dyDescent="0.2">
      <c r="C22" s="64"/>
      <c r="D22" s="65" t="s">
        <v>121</v>
      </c>
      <c r="E22" s="99" t="s">
        <v>123</v>
      </c>
      <c r="F22" s="50" t="s">
        <v>124</v>
      </c>
      <c r="G22" s="66"/>
      <c r="H22" s="51">
        <v>716256.19</v>
      </c>
      <c r="I22" s="52">
        <f t="shared" si="0"/>
        <v>481539.15350001189</v>
      </c>
    </row>
    <row r="23" spans="3:94" s="7" customFormat="1" ht="16.5" x14ac:dyDescent="0.2">
      <c r="C23" s="64"/>
      <c r="D23" s="67" t="s">
        <v>125</v>
      </c>
      <c r="E23" s="68"/>
      <c r="F23" s="50" t="s">
        <v>12</v>
      </c>
      <c r="G23" s="66"/>
      <c r="H23" s="69">
        <v>1074.3800000000001</v>
      </c>
      <c r="I23" s="52">
        <f t="shared" si="0"/>
        <v>480464.77350001188</v>
      </c>
    </row>
    <row r="24" spans="3:94" s="7" customFormat="1" ht="28.5" x14ac:dyDescent="0.2">
      <c r="C24" s="64"/>
      <c r="D24" s="67">
        <v>44586</v>
      </c>
      <c r="E24" s="99" t="s">
        <v>126</v>
      </c>
      <c r="F24" s="50" t="s">
        <v>127</v>
      </c>
      <c r="G24" s="66"/>
      <c r="H24" s="51">
        <v>19600</v>
      </c>
      <c r="I24" s="52">
        <f>I23+G24-H24</f>
        <v>460864.77350001188</v>
      </c>
    </row>
    <row r="25" spans="3:94" s="7" customFormat="1" ht="16.5" x14ac:dyDescent="0.2">
      <c r="C25" s="64"/>
      <c r="D25" s="65" t="s">
        <v>128</v>
      </c>
      <c r="E25" s="99"/>
      <c r="F25" s="50" t="s">
        <v>12</v>
      </c>
      <c r="G25" s="66"/>
      <c r="H25" s="51">
        <v>7.07</v>
      </c>
      <c r="I25" s="52">
        <f>I24+G25-H25</f>
        <v>460857.70350001188</v>
      </c>
    </row>
    <row r="26" spans="3:94" s="7" customFormat="1" ht="42.75" x14ac:dyDescent="0.2">
      <c r="C26" s="64"/>
      <c r="D26" s="65">
        <v>44588</v>
      </c>
      <c r="E26" s="99"/>
      <c r="F26" s="50" t="s">
        <v>80</v>
      </c>
      <c r="G26" s="66">
        <v>3173153.18</v>
      </c>
      <c r="H26" s="51"/>
      <c r="I26" s="52">
        <f t="shared" si="0"/>
        <v>3634010.8835000121</v>
      </c>
    </row>
    <row r="27" spans="3:94" s="7" customFormat="1" ht="16.5" x14ac:dyDescent="0.2">
      <c r="C27" s="64"/>
      <c r="D27" s="65" t="s">
        <v>113</v>
      </c>
      <c r="E27" s="99"/>
      <c r="F27" s="50"/>
      <c r="G27" s="66"/>
      <c r="H27" s="51">
        <v>29.4</v>
      </c>
      <c r="I27" s="52">
        <f t="shared" si="0"/>
        <v>3633981.4835000122</v>
      </c>
    </row>
    <row r="28" spans="3:94" s="7" customFormat="1" ht="16.5" x14ac:dyDescent="0.2">
      <c r="C28" s="64"/>
      <c r="D28" s="65">
        <v>44592</v>
      </c>
      <c r="E28" s="99" t="s">
        <v>129</v>
      </c>
      <c r="F28" s="50" t="s">
        <v>24</v>
      </c>
      <c r="G28" s="66"/>
      <c r="H28" s="51">
        <v>43311.79</v>
      </c>
      <c r="I28" s="52">
        <f t="shared" si="0"/>
        <v>3590669.6935000122</v>
      </c>
    </row>
    <row r="29" spans="3:94" s="7" customFormat="1" ht="16.5" x14ac:dyDescent="0.2">
      <c r="C29" s="64"/>
      <c r="D29" s="65">
        <v>44592</v>
      </c>
      <c r="E29" s="99" t="s">
        <v>130</v>
      </c>
      <c r="F29" s="50" t="s">
        <v>52</v>
      </c>
      <c r="G29" s="66"/>
      <c r="H29" s="51">
        <v>0</v>
      </c>
      <c r="I29" s="52">
        <f t="shared" si="0"/>
        <v>3590669.6935000122</v>
      </c>
    </row>
    <row r="30" spans="3:94" s="7" customFormat="1" ht="29.25" thickBot="1" x14ac:dyDescent="0.25">
      <c r="C30" s="147"/>
      <c r="D30" s="145">
        <v>44592</v>
      </c>
      <c r="E30" s="148"/>
      <c r="F30" s="149" t="s">
        <v>32</v>
      </c>
      <c r="G30" s="146"/>
      <c r="H30" s="135">
        <v>175</v>
      </c>
      <c r="I30" s="150">
        <f t="shared" si="0"/>
        <v>3590494.6935000122</v>
      </c>
    </row>
    <row r="31" spans="3:94" s="11" customFormat="1" ht="17.25" thickBot="1" x14ac:dyDescent="0.25">
      <c r="C31" s="164" t="s">
        <v>8</v>
      </c>
      <c r="D31" s="165"/>
      <c r="E31" s="165"/>
      <c r="F31" s="165"/>
      <c r="G31" s="151">
        <f>SUM(G16:G30)</f>
        <v>3173256.87</v>
      </c>
      <c r="H31" s="151">
        <f>SUM(H16:H30)</f>
        <v>780740.32</v>
      </c>
      <c r="I31" s="152">
        <f>+I13+G31-H31</f>
        <v>3590494.6935000126</v>
      </c>
      <c r="J31" s="25">
        <f>+I31-'[2]CTA. OPERATIVA.(160)'!$J$5909</f>
        <v>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</row>
    <row r="32" spans="3:94" s="11" customFormat="1" ht="16.5" x14ac:dyDescent="0.2">
      <c r="C32" s="5"/>
      <c r="D32" s="5"/>
      <c r="E32" s="5"/>
      <c r="F32" s="39"/>
      <c r="G32" s="8"/>
      <c r="H32" s="8"/>
      <c r="I32" s="8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</row>
    <row r="33" spans="3:94" s="11" customFormat="1" ht="16.5" x14ac:dyDescent="0.2">
      <c r="C33" s="5"/>
      <c r="D33" s="112" t="s">
        <v>43</v>
      </c>
      <c r="E33" s="9"/>
      <c r="F33" s="40"/>
      <c r="G33" s="9"/>
      <c r="H33" s="113"/>
      <c r="I33" s="9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</row>
    <row r="34" spans="3:94" s="11" customFormat="1" ht="16.5" x14ac:dyDescent="0.2">
      <c r="C34" s="5"/>
      <c r="D34" s="112" t="s">
        <v>35</v>
      </c>
      <c r="E34" s="9"/>
      <c r="F34" s="40" t="s">
        <v>64</v>
      </c>
      <c r="G34" s="9"/>
      <c r="H34" s="112" t="s">
        <v>44</v>
      </c>
      <c r="I34" s="9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</row>
    <row r="35" spans="3:94" s="11" customFormat="1" ht="16.5" x14ac:dyDescent="0.2">
      <c r="C35" s="5"/>
      <c r="D35" s="112" t="s">
        <v>37</v>
      </c>
      <c r="E35" s="9"/>
      <c r="F35" s="112" t="s">
        <v>41</v>
      </c>
      <c r="G35" s="9"/>
      <c r="H35" s="112" t="s">
        <v>36</v>
      </c>
      <c r="I35" s="9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</row>
    <row r="36" spans="3:94" s="11" customFormat="1" ht="16.5" x14ac:dyDescent="0.2">
      <c r="C36" s="5"/>
      <c r="D36" s="112" t="s">
        <v>38</v>
      </c>
      <c r="E36" s="9"/>
      <c r="F36" s="112" t="s">
        <v>62</v>
      </c>
      <c r="G36" s="9"/>
      <c r="H36" s="144" t="s">
        <v>63</v>
      </c>
      <c r="I36" s="9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</row>
    <row r="37" spans="3:94" s="11" customFormat="1" ht="16.5" x14ac:dyDescent="0.2">
      <c r="C37" s="5"/>
      <c r="D37" s="9"/>
      <c r="E37" s="9"/>
      <c r="F37" s="112" t="s">
        <v>42</v>
      </c>
      <c r="G37" s="9"/>
      <c r="H37" s="112" t="s">
        <v>39</v>
      </c>
      <c r="I37" s="9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</row>
    <row r="38" spans="3:94" s="11" customFormat="1" ht="16.5" x14ac:dyDescent="0.2">
      <c r="C38" s="5"/>
      <c r="D38" s="9"/>
      <c r="E38" s="9"/>
      <c r="G38" s="9"/>
      <c r="H38" s="9"/>
      <c r="I38" s="9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</row>
    <row r="39" spans="3:94" s="11" customFormat="1" ht="18" x14ac:dyDescent="0.2">
      <c r="C39" s="22"/>
      <c r="D39" s="9"/>
      <c r="E39" s="9"/>
      <c r="G39" s="9"/>
      <c r="H39" s="9"/>
      <c r="I39" s="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</row>
    <row r="40" spans="3:94" s="11" customFormat="1" ht="18" x14ac:dyDescent="0.2">
      <c r="C40" s="22"/>
      <c r="D40" s="9"/>
      <c r="E40" s="9"/>
      <c r="G40" s="9"/>
      <c r="H40" s="9"/>
      <c r="I40" s="9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</row>
    <row r="41" spans="3:94" s="11" customFormat="1" ht="16.5" x14ac:dyDescent="0.2">
      <c r="C41" s="5"/>
      <c r="D41" s="9"/>
      <c r="E41" s="9"/>
      <c r="F41" s="113"/>
      <c r="G41" s="9"/>
      <c r="H41" s="9"/>
      <c r="I41" s="9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</row>
    <row r="60" spans="3:3" ht="15" x14ac:dyDescent="0.2">
      <c r="C60" s="127"/>
    </row>
  </sheetData>
  <mergeCells count="8">
    <mergeCell ref="C31:F31"/>
    <mergeCell ref="C12:C14"/>
    <mergeCell ref="D12:I12"/>
    <mergeCell ref="D13:H13"/>
    <mergeCell ref="C6:I6"/>
    <mergeCell ref="C7:I7"/>
    <mergeCell ref="C8:I8"/>
    <mergeCell ref="C9:I9"/>
  </mergeCells>
  <printOptions horizontalCentered="1"/>
  <pageMargins left="0.25" right="0.25" top="0.75" bottom="0.75" header="0.3" footer="0.3"/>
  <pageSetup scale="54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81"/>
  <sheetViews>
    <sheetView topLeftCell="C31" zoomScale="85" zoomScaleNormal="85" zoomScaleSheetLayoutView="70" workbookViewId="0">
      <selection activeCell="D46" sqref="D46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2" style="1" customWidth="1"/>
    <col min="7" max="7" width="52.140625" style="1" customWidth="1"/>
    <col min="8" max="8" width="20.42578125" style="1" customWidth="1"/>
    <col min="9" max="9" width="21.140625" style="1" customWidth="1"/>
    <col min="10" max="10" width="22.1406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53" t="s">
        <v>10</v>
      </c>
      <c r="E8" s="153"/>
      <c r="F8" s="153"/>
      <c r="G8" s="153"/>
      <c r="H8" s="153"/>
      <c r="I8" s="153"/>
      <c r="J8" s="153"/>
      <c r="K8" s="16"/>
      <c r="L8" s="16"/>
    </row>
    <row r="9" spans="1:14" s="14" customFormat="1" ht="18.75" x14ac:dyDescent="0.2">
      <c r="C9" s="18"/>
      <c r="D9" s="159" t="s">
        <v>18</v>
      </c>
      <c r="E9" s="159"/>
      <c r="F9" s="159"/>
      <c r="G9" s="159"/>
      <c r="H9" s="159"/>
      <c r="I9" s="159"/>
      <c r="J9" s="159"/>
    </row>
    <row r="10" spans="1:14" s="17" customFormat="1" ht="18" customHeight="1" x14ac:dyDescent="0.2">
      <c r="B10" s="18"/>
      <c r="C10" s="18"/>
      <c r="D10" s="159" t="s">
        <v>20</v>
      </c>
      <c r="E10" s="159"/>
      <c r="F10" s="159"/>
      <c r="G10" s="159"/>
      <c r="H10" s="159"/>
      <c r="I10" s="159"/>
      <c r="J10" s="159"/>
    </row>
    <row r="11" spans="1:14" s="14" customFormat="1" ht="18.75" customHeight="1" x14ac:dyDescent="0.2">
      <c r="D11" s="160" t="s">
        <v>65</v>
      </c>
      <c r="E11" s="160"/>
      <c r="F11" s="160"/>
      <c r="G11" s="160"/>
      <c r="H11" s="160"/>
      <c r="I11" s="160"/>
      <c r="J11" s="160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158"/>
      <c r="E13" s="155" t="s">
        <v>18</v>
      </c>
      <c r="F13" s="155"/>
      <c r="G13" s="155"/>
      <c r="H13" s="155"/>
      <c r="I13" s="155"/>
      <c r="J13" s="15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158"/>
      <c r="E14" s="154" t="s">
        <v>7</v>
      </c>
      <c r="F14" s="154"/>
      <c r="G14" s="154"/>
      <c r="H14" s="154"/>
      <c r="I14" s="154"/>
      <c r="J14" s="60">
        <v>9150835.0199998841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158"/>
      <c r="E15" s="71" t="s">
        <v>4</v>
      </c>
      <c r="F15" s="71" t="s">
        <v>5</v>
      </c>
      <c r="G15" s="71" t="s">
        <v>6</v>
      </c>
      <c r="H15" s="71" t="s">
        <v>0</v>
      </c>
      <c r="I15" s="71" t="s">
        <v>1</v>
      </c>
      <c r="J15" s="71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85"/>
      <c r="E16" s="86"/>
      <c r="F16" s="85"/>
      <c r="G16" s="86">
        <v>44530</v>
      </c>
      <c r="H16" s="87"/>
      <c r="I16" s="88">
        <v>0</v>
      </c>
      <c r="J16" s="87">
        <f>+J14</f>
        <v>9150835.0199998841</v>
      </c>
    </row>
    <row r="17" spans="4:11" s="10" customFormat="1" ht="28.5" x14ac:dyDescent="0.2">
      <c r="D17" s="89"/>
      <c r="E17" s="90">
        <v>44567</v>
      </c>
      <c r="F17" s="91"/>
      <c r="G17" s="128" t="s">
        <v>61</v>
      </c>
      <c r="H17" s="93">
        <v>120090</v>
      </c>
      <c r="I17" s="93"/>
      <c r="J17" s="93">
        <f>J16+H17-I17</f>
        <v>9270925.0199998841</v>
      </c>
    </row>
    <row r="18" spans="4:11" s="10" customFormat="1" ht="28.5" x14ac:dyDescent="0.2">
      <c r="D18" s="89"/>
      <c r="E18" s="90">
        <v>44567</v>
      </c>
      <c r="F18" s="91"/>
      <c r="G18" s="92" t="s">
        <v>61</v>
      </c>
      <c r="H18" s="93">
        <v>257230</v>
      </c>
      <c r="I18" s="93"/>
      <c r="J18" s="93">
        <f>J17+H18-I18</f>
        <v>9528155.0199998841</v>
      </c>
    </row>
    <row r="19" spans="4:11" s="10" customFormat="1" ht="28.5" x14ac:dyDescent="0.2">
      <c r="D19" s="89"/>
      <c r="E19" s="90">
        <v>44567</v>
      </c>
      <c r="F19" s="91"/>
      <c r="G19" s="92" t="s">
        <v>61</v>
      </c>
      <c r="H19" s="93">
        <v>37634.639999999999</v>
      </c>
      <c r="I19" s="93"/>
      <c r="J19" s="93">
        <f>J18+H19-I19</f>
        <v>9565789.6599998847</v>
      </c>
    </row>
    <row r="20" spans="4:11" s="10" customFormat="1" ht="28.5" x14ac:dyDescent="0.2">
      <c r="D20" s="89"/>
      <c r="E20" s="90">
        <v>44568</v>
      </c>
      <c r="F20" s="91"/>
      <c r="G20" s="92" t="s">
        <v>53</v>
      </c>
      <c r="H20" s="93">
        <v>910800</v>
      </c>
      <c r="I20" s="93"/>
      <c r="J20" s="93">
        <f>J19+H20-I20</f>
        <v>10476589.659999885</v>
      </c>
    </row>
    <row r="21" spans="4:11" s="10" customFormat="1" ht="28.5" x14ac:dyDescent="0.2">
      <c r="D21" s="89"/>
      <c r="E21" s="90">
        <v>44574</v>
      </c>
      <c r="F21" s="91"/>
      <c r="G21" s="92" t="s">
        <v>53</v>
      </c>
      <c r="H21" s="93">
        <v>556600</v>
      </c>
      <c r="I21" s="93"/>
      <c r="J21" s="93">
        <f>J20+H21-I21</f>
        <v>11033189.659999885</v>
      </c>
    </row>
    <row r="22" spans="4:11" s="10" customFormat="1" ht="28.5" x14ac:dyDescent="0.2">
      <c r="D22" s="89"/>
      <c r="E22" s="90">
        <v>44575</v>
      </c>
      <c r="F22" s="91"/>
      <c r="G22" s="92" t="s">
        <v>25</v>
      </c>
      <c r="H22" s="93">
        <v>54513.5</v>
      </c>
      <c r="I22" s="93"/>
      <c r="J22" s="93">
        <f t="shared" ref="J22:J40" si="0">J21+H22-I22</f>
        <v>11087703.159999885</v>
      </c>
    </row>
    <row r="23" spans="4:11" s="10" customFormat="1" ht="28.5" x14ac:dyDescent="0.2">
      <c r="D23" s="89"/>
      <c r="E23" s="90">
        <v>44575</v>
      </c>
      <c r="F23" s="91"/>
      <c r="G23" s="92" t="s">
        <v>25</v>
      </c>
      <c r="H23" s="93"/>
      <c r="I23" s="93">
        <v>54513.5</v>
      </c>
      <c r="J23" s="93">
        <f t="shared" si="0"/>
        <v>11033189.659999885</v>
      </c>
    </row>
    <row r="24" spans="4:11" s="10" customFormat="1" ht="28.5" x14ac:dyDescent="0.2">
      <c r="D24" s="89"/>
      <c r="E24" s="90">
        <v>44578</v>
      </c>
      <c r="F24" s="91"/>
      <c r="G24" s="92" t="s">
        <v>131</v>
      </c>
      <c r="H24" s="93">
        <v>462838.34</v>
      </c>
      <c r="I24" s="93"/>
      <c r="J24" s="93">
        <f t="shared" si="0"/>
        <v>11496027.999999885</v>
      </c>
    </row>
    <row r="25" spans="4:11" s="10" customFormat="1" ht="28.5" x14ac:dyDescent="0.2">
      <c r="D25" s="89"/>
      <c r="E25" s="90">
        <v>44589</v>
      </c>
      <c r="F25" s="91"/>
      <c r="G25" s="92" t="s">
        <v>25</v>
      </c>
      <c r="H25" s="93">
        <v>11496028</v>
      </c>
      <c r="I25" s="93"/>
      <c r="J25" s="93">
        <f t="shared" si="0"/>
        <v>22992055.999999885</v>
      </c>
    </row>
    <row r="26" spans="4:11" s="10" customFormat="1" ht="28.5" x14ac:dyDescent="0.2">
      <c r="D26" s="89"/>
      <c r="E26" s="90">
        <v>44589</v>
      </c>
      <c r="F26" s="91"/>
      <c r="G26" s="92" t="s">
        <v>25</v>
      </c>
      <c r="H26" s="93"/>
      <c r="I26" s="93">
        <v>11496028</v>
      </c>
      <c r="J26" s="93">
        <f t="shared" si="0"/>
        <v>11496027.999999885</v>
      </c>
      <c r="K26" s="103"/>
    </row>
    <row r="27" spans="4:11" s="10" customFormat="1" ht="28.5" x14ac:dyDescent="0.2">
      <c r="D27" s="89"/>
      <c r="E27" s="90">
        <v>44589</v>
      </c>
      <c r="F27" s="91"/>
      <c r="G27" s="92" t="s">
        <v>29</v>
      </c>
      <c r="H27" s="93">
        <v>1010358.75</v>
      </c>
      <c r="I27" s="93"/>
      <c r="J27" s="93">
        <f t="shared" si="0"/>
        <v>12506386.749999885</v>
      </c>
    </row>
    <row r="28" spans="4:11" s="10" customFormat="1" ht="31.5" customHeight="1" x14ac:dyDescent="0.2">
      <c r="D28" s="89"/>
      <c r="E28" s="90">
        <v>44589</v>
      </c>
      <c r="F28" s="91"/>
      <c r="G28" s="92" t="s">
        <v>29</v>
      </c>
      <c r="H28" s="93">
        <v>26825775.670000002</v>
      </c>
      <c r="I28" s="93"/>
      <c r="J28" s="93">
        <f t="shared" si="0"/>
        <v>39332162.419999883</v>
      </c>
    </row>
    <row r="29" spans="4:11" s="10" customFormat="1" ht="28.5" x14ac:dyDescent="0.2">
      <c r="D29" s="89"/>
      <c r="E29" s="90">
        <v>44589</v>
      </c>
      <c r="F29" s="91"/>
      <c r="G29" s="92" t="s">
        <v>25</v>
      </c>
      <c r="H29" s="93">
        <v>14929018.73</v>
      </c>
      <c r="I29" s="93"/>
      <c r="J29" s="93">
        <f t="shared" si="0"/>
        <v>54261181.149999887</v>
      </c>
    </row>
    <row r="30" spans="4:11" s="10" customFormat="1" ht="28.5" x14ac:dyDescent="0.2">
      <c r="D30" s="89"/>
      <c r="E30" s="90">
        <v>44589</v>
      </c>
      <c r="F30" s="91"/>
      <c r="G30" s="92" t="s">
        <v>25</v>
      </c>
      <c r="H30" s="93"/>
      <c r="I30" s="93">
        <v>14929018.73</v>
      </c>
      <c r="J30" s="93">
        <f t="shared" si="0"/>
        <v>39332162.419999883</v>
      </c>
    </row>
    <row r="31" spans="4:11" s="10" customFormat="1" ht="28.5" x14ac:dyDescent="0.2">
      <c r="D31" s="89"/>
      <c r="E31" s="90">
        <v>44589</v>
      </c>
      <c r="F31" s="91"/>
      <c r="G31" s="92" t="s">
        <v>30</v>
      </c>
      <c r="H31" s="93"/>
      <c r="I31" s="93">
        <v>11646.4</v>
      </c>
      <c r="J31" s="93">
        <f t="shared" si="0"/>
        <v>39320516.019999884</v>
      </c>
    </row>
    <row r="32" spans="4:11" s="10" customFormat="1" ht="28.5" x14ac:dyDescent="0.2">
      <c r="D32" s="89"/>
      <c r="E32" s="90">
        <v>44589</v>
      </c>
      <c r="F32" s="91" t="s">
        <v>134</v>
      </c>
      <c r="G32" s="92" t="s">
        <v>132</v>
      </c>
      <c r="H32" s="93"/>
      <c r="I32" s="93">
        <v>104817.57</v>
      </c>
      <c r="J32" s="93">
        <f t="shared" si="0"/>
        <v>39215698.449999884</v>
      </c>
    </row>
    <row r="33" spans="4:96" s="10" customFormat="1" ht="28.5" x14ac:dyDescent="0.2">
      <c r="D33" s="89"/>
      <c r="E33" s="90">
        <v>44589</v>
      </c>
      <c r="F33" s="91" t="s">
        <v>135</v>
      </c>
      <c r="G33" s="128" t="s">
        <v>133</v>
      </c>
      <c r="H33" s="93"/>
      <c r="I33" s="93">
        <v>125000</v>
      </c>
      <c r="J33" s="93">
        <f t="shared" si="0"/>
        <v>39090698.449999884</v>
      </c>
    </row>
    <row r="34" spans="4:96" s="10" customFormat="1" ht="28.5" x14ac:dyDescent="0.2">
      <c r="D34" s="89"/>
      <c r="E34" s="90">
        <v>44589</v>
      </c>
      <c r="F34" s="91"/>
      <c r="G34" s="128" t="s">
        <v>30</v>
      </c>
      <c r="H34" s="93"/>
      <c r="I34" s="93">
        <v>1179441.01</v>
      </c>
      <c r="J34" s="93">
        <f t="shared" si="0"/>
        <v>37911257.439999886</v>
      </c>
      <c r="K34" s="103"/>
    </row>
    <row r="35" spans="4:96" s="10" customFormat="1" ht="31.5" customHeight="1" x14ac:dyDescent="0.2">
      <c r="D35" s="89"/>
      <c r="E35" s="90">
        <v>44589</v>
      </c>
      <c r="F35" s="91" t="s">
        <v>136</v>
      </c>
      <c r="G35" s="92" t="s">
        <v>137</v>
      </c>
      <c r="H35" s="93"/>
      <c r="I35" s="93">
        <v>22448496.16</v>
      </c>
      <c r="J35" s="93">
        <f t="shared" si="0"/>
        <v>15462761.279999886</v>
      </c>
      <c r="K35" s="103"/>
    </row>
    <row r="36" spans="4:96" s="10" customFormat="1" ht="26.25" customHeight="1" x14ac:dyDescent="0.2">
      <c r="D36" s="89"/>
      <c r="E36" s="90">
        <v>44589</v>
      </c>
      <c r="F36" s="91"/>
      <c r="G36" s="92" t="s">
        <v>30</v>
      </c>
      <c r="H36" s="93"/>
      <c r="I36" s="93">
        <v>94780.61</v>
      </c>
      <c r="J36" s="93">
        <f t="shared" si="0"/>
        <v>15367980.669999886</v>
      </c>
      <c r="K36" s="103"/>
    </row>
    <row r="37" spans="4:96" s="10" customFormat="1" ht="25.5" customHeight="1" x14ac:dyDescent="0.2">
      <c r="D37" s="89"/>
      <c r="E37" s="90">
        <v>44589</v>
      </c>
      <c r="F37" s="91" t="s">
        <v>138</v>
      </c>
      <c r="G37" s="92" t="s">
        <v>139</v>
      </c>
      <c r="H37" s="93"/>
      <c r="I37" s="93">
        <v>1951412.47</v>
      </c>
      <c r="J37" s="93">
        <f t="shared" si="0"/>
        <v>13416568.199999886</v>
      </c>
      <c r="K37" s="103"/>
    </row>
    <row r="38" spans="4:96" s="10" customFormat="1" ht="25.5" customHeight="1" x14ac:dyDescent="0.2">
      <c r="D38" s="89"/>
      <c r="E38" s="90">
        <v>44589</v>
      </c>
      <c r="F38" s="91"/>
      <c r="G38" s="92" t="s">
        <v>30</v>
      </c>
      <c r="H38" s="93"/>
      <c r="I38" s="93">
        <v>50975.839999999997</v>
      </c>
      <c r="J38" s="93">
        <f t="shared" si="0"/>
        <v>13365592.359999886</v>
      </c>
      <c r="K38" s="103"/>
    </row>
    <row r="39" spans="4:96" s="10" customFormat="1" ht="27.75" customHeight="1" x14ac:dyDescent="0.2">
      <c r="D39" s="89"/>
      <c r="E39" s="90">
        <v>44589</v>
      </c>
      <c r="F39" s="91" t="s">
        <v>140</v>
      </c>
      <c r="G39" s="92" t="s">
        <v>141</v>
      </c>
      <c r="H39" s="93"/>
      <c r="I39" s="93">
        <v>458476.67</v>
      </c>
      <c r="J39" s="93">
        <f t="shared" si="0"/>
        <v>12907115.689999886</v>
      </c>
      <c r="K39" s="103"/>
    </row>
    <row r="40" spans="4:96" s="10" customFormat="1" ht="29.25" thickBot="1" x14ac:dyDescent="0.25">
      <c r="D40" s="89"/>
      <c r="E40" s="90">
        <v>44592</v>
      </c>
      <c r="F40" s="91"/>
      <c r="G40" s="92" t="s">
        <v>131</v>
      </c>
      <c r="H40" s="93">
        <v>331891.86</v>
      </c>
      <c r="I40" s="93"/>
      <c r="J40" s="93">
        <f t="shared" si="0"/>
        <v>13239007.549999885</v>
      </c>
      <c r="K40" s="103"/>
    </row>
    <row r="41" spans="4:96" s="11" customFormat="1" ht="18.75" thickBot="1" x14ac:dyDescent="0.25">
      <c r="D41" s="168" t="s">
        <v>8</v>
      </c>
      <c r="E41" s="169"/>
      <c r="F41" s="169"/>
      <c r="G41" s="169"/>
      <c r="H41" s="142">
        <f>SUM(H17:H40)</f>
        <v>56992779.49000001</v>
      </c>
      <c r="I41" s="142">
        <f>SUM(I17:I40)</f>
        <v>52904606.960000008</v>
      </c>
      <c r="J41" s="143">
        <f>+J16+H41-I41</f>
        <v>13239007.549999885</v>
      </c>
      <c r="K41" s="31">
        <f>+J41-'[2]CTA. NOMINA 2000'!$G$1383</f>
        <v>0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8" x14ac:dyDescent="0.2">
      <c r="D42" s="129"/>
      <c r="E42" s="129"/>
      <c r="F42" s="129"/>
      <c r="G42" s="129"/>
      <c r="H42" s="130"/>
      <c r="I42" s="130"/>
      <c r="J42" s="131"/>
      <c r="K42" s="3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4.25" x14ac:dyDescent="0.2">
      <c r="D43" s="9"/>
      <c r="E43" s="112" t="s">
        <v>43</v>
      </c>
      <c r="F43" s="9"/>
      <c r="G43" s="40"/>
      <c r="H43" s="9"/>
      <c r="I43" s="113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4.25" x14ac:dyDescent="0.2">
      <c r="D44" s="9"/>
      <c r="E44" s="112" t="s">
        <v>35</v>
      </c>
      <c r="F44" s="9"/>
      <c r="G44" s="40"/>
      <c r="H44" s="9"/>
      <c r="I44" s="112" t="s">
        <v>44</v>
      </c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4.25" x14ac:dyDescent="0.2">
      <c r="D45" s="9"/>
      <c r="E45" s="112" t="s">
        <v>37</v>
      </c>
      <c r="F45" s="9"/>
      <c r="G45" s="40" t="s">
        <v>54</v>
      </c>
      <c r="H45" s="9"/>
      <c r="I45" s="112" t="s">
        <v>36</v>
      </c>
      <c r="J45" s="9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4.25" x14ac:dyDescent="0.2">
      <c r="D46" s="9"/>
      <c r="E46" s="112" t="s">
        <v>38</v>
      </c>
      <c r="F46" s="9"/>
      <c r="G46" s="112" t="s">
        <v>41</v>
      </c>
      <c r="H46" s="9"/>
      <c r="I46" s="144" t="s">
        <v>63</v>
      </c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4.25" x14ac:dyDescent="0.2">
      <c r="D47" s="9"/>
      <c r="E47" s="9"/>
      <c r="F47" s="9"/>
      <c r="G47" s="112" t="s">
        <v>62</v>
      </c>
      <c r="H47" s="9"/>
      <c r="I47" s="112" t="s">
        <v>39</v>
      </c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4.25" x14ac:dyDescent="0.2">
      <c r="D48" s="9"/>
      <c r="E48" s="9"/>
      <c r="F48" s="9"/>
      <c r="G48" s="112" t="s">
        <v>42</v>
      </c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14.25" x14ac:dyDescent="0.2">
      <c r="D50" s="9"/>
      <c r="E50" s="9"/>
      <c r="F50" s="9"/>
      <c r="G50" s="113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1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1"/>
      <c r="E54" s="1"/>
      <c r="F54" s="1"/>
      <c r="G54" s="1"/>
      <c r="H54" s="1"/>
      <c r="I54" s="1"/>
      <c r="J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1"/>
      <c r="E55" s="1"/>
      <c r="F55" s="1"/>
      <c r="G55" s="1"/>
      <c r="H55" s="1"/>
      <c r="I55" s="1"/>
      <c r="J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1"/>
      <c r="E56" s="1"/>
      <c r="F56" s="1"/>
      <c r="G56" s="1"/>
      <c r="H56" s="1"/>
      <c r="I56" s="1"/>
      <c r="J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1"/>
      <c r="E57" s="1"/>
      <c r="F57" s="1"/>
      <c r="G57" s="1"/>
      <c r="H57" s="1"/>
      <c r="I57" s="1"/>
      <c r="J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1"/>
      <c r="E58" s="1"/>
      <c r="F58" s="1"/>
      <c r="G58" s="1"/>
      <c r="H58" s="1"/>
      <c r="I58" s="1"/>
      <c r="J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1"/>
      <c r="E59" s="1"/>
      <c r="F59" s="1"/>
      <c r="G59" s="1"/>
      <c r="H59" s="1"/>
      <c r="I59" s="1"/>
      <c r="J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1"/>
      <c r="E60" s="1"/>
      <c r="F60" s="1"/>
      <c r="G60" s="1"/>
      <c r="H60" s="1"/>
      <c r="I60" s="1"/>
      <c r="J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81" spans="4:4" ht="15" x14ac:dyDescent="0.2">
      <c r="D81" s="127"/>
    </row>
  </sheetData>
  <mergeCells count="8">
    <mergeCell ref="D8:J8"/>
    <mergeCell ref="D9:J9"/>
    <mergeCell ref="D41:G41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4" orientation="portrait" r:id="rId1"/>
  <headerFooter alignWithMargins="0">
    <oddFooter>Página &amp;P</oddFooter>
  </headerFooter>
  <rowBreaks count="1" manualBreakCount="1">
    <brk id="39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CR77"/>
  <sheetViews>
    <sheetView tabSelected="1" topLeftCell="C7" zoomScale="85" zoomScaleNormal="85" zoomScaleSheetLayoutView="70" workbookViewId="0">
      <selection activeCell="K26" sqref="K26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153" t="s">
        <v>10</v>
      </c>
      <c r="E8" s="153"/>
      <c r="F8" s="153"/>
      <c r="G8" s="153"/>
      <c r="H8" s="153"/>
      <c r="I8" s="153"/>
      <c r="J8" s="153"/>
      <c r="K8" s="16"/>
      <c r="L8" s="16"/>
    </row>
    <row r="9" spans="1:14" s="14" customFormat="1" ht="18.75" x14ac:dyDescent="0.2">
      <c r="C9" s="18"/>
      <c r="D9" s="159" t="s">
        <v>26</v>
      </c>
      <c r="E9" s="159"/>
      <c r="F9" s="159"/>
      <c r="G9" s="159"/>
      <c r="H9" s="159"/>
      <c r="I9" s="159"/>
      <c r="J9" s="159"/>
    </row>
    <row r="10" spans="1:14" s="17" customFormat="1" ht="18" customHeight="1" x14ac:dyDescent="0.2">
      <c r="B10" s="18"/>
      <c r="C10" s="18"/>
      <c r="D10" s="159" t="s">
        <v>20</v>
      </c>
      <c r="E10" s="159"/>
      <c r="F10" s="159"/>
      <c r="G10" s="159"/>
      <c r="H10" s="159"/>
      <c r="I10" s="159"/>
      <c r="J10" s="159"/>
    </row>
    <row r="11" spans="1:14" s="14" customFormat="1" ht="18.75" customHeight="1" x14ac:dyDescent="0.2">
      <c r="D11" s="160" t="s">
        <v>65</v>
      </c>
      <c r="E11" s="160"/>
      <c r="F11" s="160"/>
      <c r="G11" s="160"/>
      <c r="H11" s="160"/>
      <c r="I11" s="160"/>
      <c r="J11" s="160"/>
    </row>
    <row r="12" spans="1:14" s="14" customFormat="1" ht="18.75" x14ac:dyDescent="0.2">
      <c r="D12" s="101"/>
      <c r="E12" s="101"/>
      <c r="F12" s="101"/>
      <c r="G12" s="101"/>
      <c r="H12" s="101"/>
      <c r="I12" s="101"/>
      <c r="J12" s="101"/>
    </row>
    <row r="13" spans="1:14" s="14" customFormat="1" ht="18.75" x14ac:dyDescent="0.2">
      <c r="D13" s="33"/>
      <c r="E13" s="33"/>
      <c r="F13" s="33"/>
      <c r="G13" s="33"/>
      <c r="H13" s="33"/>
      <c r="I13" s="33"/>
      <c r="J13" s="33"/>
    </row>
    <row r="14" spans="1:14" s="11" customFormat="1" ht="19.5" customHeight="1" thickBot="1" x14ac:dyDescent="0.25"/>
    <row r="15" spans="1:14" s="3" customFormat="1" ht="36.75" customHeight="1" thickTop="1" thickBot="1" x14ac:dyDescent="0.25">
      <c r="A15" s="7"/>
      <c r="B15" s="7"/>
      <c r="C15" s="7"/>
      <c r="D15" s="158"/>
      <c r="E15" s="155" t="s">
        <v>26</v>
      </c>
      <c r="F15" s="155"/>
      <c r="G15" s="155"/>
      <c r="H15" s="155"/>
      <c r="I15" s="155"/>
      <c r="J15" s="155"/>
      <c r="K15" s="7"/>
      <c r="L15" s="7"/>
      <c r="M15" s="7"/>
      <c r="N15" s="7"/>
    </row>
    <row r="16" spans="1:14" s="3" customFormat="1" ht="18" customHeight="1" thickTop="1" thickBot="1" x14ac:dyDescent="0.25">
      <c r="A16" s="7"/>
      <c r="B16" s="7"/>
      <c r="C16" s="7"/>
      <c r="D16" s="158"/>
      <c r="E16" s="154" t="s">
        <v>27</v>
      </c>
      <c r="F16" s="154"/>
      <c r="G16" s="154"/>
      <c r="H16" s="154"/>
      <c r="I16" s="154"/>
      <c r="J16" s="60">
        <v>1411264.2799999998</v>
      </c>
      <c r="K16" s="7"/>
      <c r="L16" s="7"/>
      <c r="M16" s="7"/>
      <c r="N16" s="7"/>
    </row>
    <row r="17" spans="1:96" s="3" customFormat="1" ht="45.75" customHeight="1" thickTop="1" thickBot="1" x14ac:dyDescent="0.25">
      <c r="A17" s="7"/>
      <c r="B17" s="7"/>
      <c r="C17" s="7"/>
      <c r="D17" s="158"/>
      <c r="E17" s="71" t="s">
        <v>4</v>
      </c>
      <c r="F17" s="71" t="s">
        <v>5</v>
      </c>
      <c r="G17" s="71" t="s">
        <v>6</v>
      </c>
      <c r="H17" s="71" t="s">
        <v>0</v>
      </c>
      <c r="I17" s="71" t="s">
        <v>1</v>
      </c>
      <c r="J17" s="71" t="s">
        <v>2</v>
      </c>
      <c r="K17" s="7"/>
      <c r="L17" s="7"/>
      <c r="M17" s="7"/>
      <c r="N17" s="7"/>
    </row>
    <row r="18" spans="1:96" s="10" customFormat="1" ht="51.75" customHeight="1" thickTop="1" x14ac:dyDescent="0.2">
      <c r="D18" s="85"/>
      <c r="E18" s="86"/>
      <c r="F18" s="85"/>
      <c r="G18" s="86">
        <v>44560</v>
      </c>
      <c r="H18" s="87"/>
      <c r="I18" s="88">
        <v>0</v>
      </c>
      <c r="J18" s="87">
        <f>+J16</f>
        <v>1411264.2799999998</v>
      </c>
    </row>
    <row r="19" spans="1:96" s="10" customFormat="1" ht="28.5" x14ac:dyDescent="0.2">
      <c r="D19" s="89"/>
      <c r="E19" s="90">
        <v>44565</v>
      </c>
      <c r="F19" s="91">
        <v>35</v>
      </c>
      <c r="G19" s="92" t="s">
        <v>142</v>
      </c>
      <c r="H19" s="93"/>
      <c r="I19" s="93">
        <v>250000</v>
      </c>
      <c r="J19" s="94">
        <f>J18+H19-I19</f>
        <v>1161264.2799999998</v>
      </c>
    </row>
    <row r="20" spans="1:96" s="10" customFormat="1" ht="16.5" x14ac:dyDescent="0.2">
      <c r="D20" s="89"/>
      <c r="E20" s="90">
        <v>44565</v>
      </c>
      <c r="F20" s="91"/>
      <c r="G20" s="92" t="s">
        <v>12</v>
      </c>
      <c r="H20" s="93"/>
      <c r="I20" s="93">
        <v>375</v>
      </c>
      <c r="J20" s="94">
        <f t="shared" ref="J20:J24" si="0">J19+H20-I20</f>
        <v>1160889.2799999998</v>
      </c>
    </row>
    <row r="21" spans="1:96" s="10" customFormat="1" ht="28.5" x14ac:dyDescent="0.2">
      <c r="D21" s="89"/>
      <c r="E21" s="90">
        <v>44587</v>
      </c>
      <c r="F21" s="91">
        <v>36</v>
      </c>
      <c r="G21" s="92" t="s">
        <v>143</v>
      </c>
      <c r="H21" s="93"/>
      <c r="I21" s="93">
        <v>342005</v>
      </c>
      <c r="J21" s="94">
        <f t="shared" si="0"/>
        <v>818884.2799999998</v>
      </c>
      <c r="K21" s="103"/>
    </row>
    <row r="22" spans="1:96" s="10" customFormat="1" ht="28.5" x14ac:dyDescent="0.2">
      <c r="D22" s="89"/>
      <c r="E22" s="90">
        <v>44587</v>
      </c>
      <c r="F22" s="91"/>
      <c r="G22" s="92" t="s">
        <v>144</v>
      </c>
      <c r="H22" s="93"/>
      <c r="I22" s="93">
        <v>3513</v>
      </c>
      <c r="J22" s="94">
        <f t="shared" si="0"/>
        <v>815371.2799999998</v>
      </c>
    </row>
    <row r="23" spans="1:96" s="10" customFormat="1" ht="16.5" x14ac:dyDescent="0.2">
      <c r="D23" s="89"/>
      <c r="E23" s="90">
        <v>44588</v>
      </c>
      <c r="F23" s="91"/>
      <c r="G23" s="92" t="s">
        <v>12</v>
      </c>
      <c r="H23" s="93"/>
      <c r="I23" s="93">
        <v>513.01</v>
      </c>
      <c r="J23" s="94">
        <f t="shared" si="0"/>
        <v>814858.26999999979</v>
      </c>
    </row>
    <row r="24" spans="1:96" s="10" customFormat="1" ht="29.25" thickBot="1" x14ac:dyDescent="0.25">
      <c r="D24" s="89"/>
      <c r="E24" s="90">
        <v>44592</v>
      </c>
      <c r="F24" s="91"/>
      <c r="G24" s="92" t="s">
        <v>32</v>
      </c>
      <c r="H24" s="93"/>
      <c r="I24" s="93">
        <v>175</v>
      </c>
      <c r="J24" s="94">
        <f t="shared" si="0"/>
        <v>814683.26999999979</v>
      </c>
    </row>
    <row r="25" spans="1:96" s="11" customFormat="1" ht="19.5" thickTop="1" thickBot="1" x14ac:dyDescent="0.25">
      <c r="D25" s="170" t="s">
        <v>8</v>
      </c>
      <c r="E25" s="170"/>
      <c r="F25" s="170"/>
      <c r="G25" s="170"/>
      <c r="H25" s="95">
        <f>SUM(H19:H24)</f>
        <v>0</v>
      </c>
      <c r="I25" s="95">
        <f>SUM(I19:I24)</f>
        <v>596581.01</v>
      </c>
      <c r="J25" s="70">
        <f>+J18+H25-I25</f>
        <v>814683.26999999979</v>
      </c>
      <c r="K25" s="31">
        <f>+J25-'[2]CTA. FONDOCYT 960'!$J$97</f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1:96" s="11" customFormat="1" ht="17.25" thickTop="1" x14ac:dyDescent="0.2">
      <c r="D26" s="5"/>
      <c r="E26" s="5"/>
      <c r="F26" s="5"/>
      <c r="G26" s="5"/>
      <c r="H26" s="8"/>
      <c r="I26" s="8"/>
      <c r="J26" s="8"/>
      <c r="K26" s="11" t="s">
        <v>28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s="11" customFormat="1" ht="16.5" x14ac:dyDescent="0.2">
      <c r="D27" s="5"/>
      <c r="E27" s="5"/>
      <c r="F27" s="5"/>
      <c r="G27" s="5"/>
      <c r="H27" s="8"/>
      <c r="I27" s="8"/>
      <c r="J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1:96" s="11" customFormat="1" ht="16.5" x14ac:dyDescent="0.2">
      <c r="D28" s="5"/>
      <c r="E28" s="112" t="s">
        <v>43</v>
      </c>
      <c r="F28" s="9"/>
      <c r="G28" s="40"/>
      <c r="H28" s="9"/>
      <c r="I28" s="113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1:96" s="11" customFormat="1" ht="16.5" x14ac:dyDescent="0.2">
      <c r="D29" s="5"/>
      <c r="E29" s="112" t="s">
        <v>35</v>
      </c>
      <c r="F29" s="9"/>
      <c r="G29" s="40"/>
      <c r="H29" s="9"/>
      <c r="I29" s="112" t="s">
        <v>44</v>
      </c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s="11" customFormat="1" ht="16.5" x14ac:dyDescent="0.2">
      <c r="D30" s="5"/>
      <c r="E30" s="112" t="s">
        <v>37</v>
      </c>
      <c r="F30" s="9"/>
      <c r="G30" s="40"/>
      <c r="H30" s="9"/>
      <c r="I30" s="112" t="s">
        <v>36</v>
      </c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1:96" s="11" customFormat="1" ht="16.5" x14ac:dyDescent="0.2">
      <c r="D31" s="5"/>
      <c r="E31" s="112" t="s">
        <v>38</v>
      </c>
      <c r="F31" s="9"/>
      <c r="G31" s="40"/>
      <c r="H31" s="9"/>
      <c r="I31" s="112" t="s">
        <v>63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1:96" s="11" customFormat="1" ht="16.5" x14ac:dyDescent="0.2">
      <c r="D32" s="5"/>
      <c r="E32" s="9"/>
      <c r="F32" s="9"/>
      <c r="G32" s="113" t="s">
        <v>45</v>
      </c>
      <c r="H32" s="9"/>
      <c r="I32" s="112" t="s">
        <v>39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9"/>
      <c r="F33" s="9"/>
      <c r="G33" s="112" t="s">
        <v>41</v>
      </c>
      <c r="H33" s="9"/>
      <c r="I33" s="9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9"/>
      <c r="F34" s="9"/>
      <c r="G34" s="112" t="s">
        <v>62</v>
      </c>
      <c r="H34" s="9"/>
      <c r="I34" s="9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9"/>
      <c r="F35" s="9"/>
      <c r="G35" s="112" t="s">
        <v>42</v>
      </c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9"/>
      <c r="F36" s="9"/>
      <c r="G36" s="113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5"/>
      <c r="F37" s="5"/>
      <c r="G37" s="5"/>
      <c r="H37" s="8"/>
      <c r="I37" s="8"/>
      <c r="J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8" x14ac:dyDescent="0.2">
      <c r="D38" s="22"/>
      <c r="E38" s="21"/>
      <c r="F38" s="20"/>
      <c r="G38" s="20"/>
      <c r="H38" s="23"/>
      <c r="I38" s="23"/>
      <c r="J38" s="2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6"/>
      <c r="F39" s="3"/>
      <c r="G39" s="3"/>
      <c r="H39" s="4"/>
      <c r="I39" s="4"/>
      <c r="J39" s="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171"/>
      <c r="E40" s="171"/>
      <c r="F40" s="171"/>
      <c r="G40" s="171"/>
      <c r="H40" s="171"/>
      <c r="I40" s="171"/>
      <c r="J40" s="17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172"/>
      <c r="E41" s="172"/>
      <c r="F41" s="172"/>
      <c r="G41" s="172"/>
      <c r="H41" s="172"/>
      <c r="I41" s="172"/>
      <c r="J41" s="172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20.25" x14ac:dyDescent="0.2">
      <c r="D42" s="161"/>
      <c r="E42" s="161"/>
      <c r="F42" s="161"/>
      <c r="G42" s="161"/>
      <c r="H42" s="161"/>
      <c r="I42" s="161"/>
      <c r="J42" s="16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20.25" x14ac:dyDescent="0.2">
      <c r="D43" s="161"/>
      <c r="E43" s="161"/>
      <c r="F43" s="161"/>
      <c r="G43" s="161"/>
      <c r="H43" s="161"/>
      <c r="I43" s="161"/>
      <c r="J43" s="16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20.25" x14ac:dyDescent="0.2">
      <c r="D44" s="161"/>
      <c r="E44" s="161"/>
      <c r="F44" s="161"/>
      <c r="G44" s="161"/>
      <c r="H44" s="161"/>
      <c r="I44" s="161"/>
      <c r="J44" s="16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20.25" x14ac:dyDescent="0.2">
      <c r="D45" s="161"/>
      <c r="E45" s="161"/>
      <c r="F45" s="161"/>
      <c r="G45" s="161"/>
      <c r="H45" s="161"/>
      <c r="I45" s="161"/>
      <c r="J45" s="16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9"/>
      <c r="E46" s="9"/>
      <c r="F46" s="9"/>
      <c r="G46" s="9"/>
      <c r="H46" s="9"/>
      <c r="I46" s="9"/>
      <c r="J46" s="9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9"/>
      <c r="E47" s="9"/>
      <c r="F47" s="9"/>
      <c r="G47" s="9"/>
      <c r="H47" s="9"/>
      <c r="I47" s="9"/>
      <c r="J47" s="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9"/>
      <c r="E48" s="9"/>
      <c r="F48" s="9"/>
      <c r="G48" s="9"/>
      <c r="H48" s="9"/>
      <c r="I48" s="9"/>
      <c r="J48" s="9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9"/>
      <c r="E49" s="9"/>
      <c r="F49" s="9"/>
      <c r="G49" s="9"/>
      <c r="H49" s="9"/>
      <c r="I49" s="9"/>
      <c r="J49" s="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9"/>
      <c r="E50" s="9"/>
      <c r="F50" s="9"/>
      <c r="G50" s="9"/>
      <c r="H50" s="9"/>
      <c r="I50" s="9"/>
      <c r="J50" s="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9"/>
      <c r="E51" s="9"/>
      <c r="F51" s="9"/>
      <c r="G51" s="9"/>
      <c r="H51" s="9"/>
      <c r="I51" s="9"/>
      <c r="J51" s="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9"/>
      <c r="E52" s="9"/>
      <c r="F52" s="9"/>
      <c r="G52" s="9"/>
      <c r="H52" s="9"/>
      <c r="I52" s="9"/>
      <c r="J52" s="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76" spans="4:4" ht="13.5" thickBot="1" x14ac:dyDescent="0.25"/>
    <row r="77" spans="4:4" ht="15" x14ac:dyDescent="0.2">
      <c r="D77" s="2"/>
    </row>
  </sheetData>
  <mergeCells count="14">
    <mergeCell ref="D45:J45"/>
    <mergeCell ref="D25:G25"/>
    <mergeCell ref="D40:J40"/>
    <mergeCell ref="D41:J41"/>
    <mergeCell ref="D42:J42"/>
    <mergeCell ref="D43:J43"/>
    <mergeCell ref="D44:J44"/>
    <mergeCell ref="D8:J8"/>
    <mergeCell ref="D9:J9"/>
    <mergeCell ref="D10:J10"/>
    <mergeCell ref="D11:J11"/>
    <mergeCell ref="D15:D17"/>
    <mergeCell ref="E15:J15"/>
    <mergeCell ref="E16:I16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INGRESOS CUENTA COLECT</vt:lpstr>
      <vt:lpstr>EGRESOS CTA. AUXILIAR 33001</vt:lpstr>
      <vt:lpstr>EGRESOS CTA.  OPERT. 160</vt:lpstr>
      <vt:lpstr>EGRESOS CTA. NOMINA</vt:lpstr>
      <vt:lpstr>EGRESOS CTA. FONDOCYT</vt:lpstr>
      <vt:lpstr>'EGRESOS CTA.  OPERT. 160'!Área_de_impresión</vt:lpstr>
      <vt:lpstr>'EGRESOS CTA. AUXILIAR 33001'!Área_de_impresión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AUXILIAR 33001'!Títulos_a_imprimir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2022-02-08T12:58:32Z</cp:lastPrinted>
  <dcterms:created xsi:type="dcterms:W3CDTF">2006-07-11T17:39:34Z</dcterms:created>
  <dcterms:modified xsi:type="dcterms:W3CDTF">2022-02-08T13:59:46Z</dcterms:modified>
</cp:coreProperties>
</file>