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FEBRERO  2022\"/>
    </mc:Choice>
  </mc:AlternateContent>
  <bookViews>
    <workbookView xWindow="0" yWindow="0" windowWidth="20490" windowHeight="7155" tabRatio="601" firstSheet="2" activeTab="4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COLECT'!$B$17:$G$174</definedName>
    <definedName name="_xlnm.Print_Area" localSheetId="2">'EGRESOS CTA.  OPERT. 160'!$A$1:$I$80</definedName>
    <definedName name="_xlnm.Print_Area" localSheetId="1">'EGRESOS CTA. AUXILIAR 33001'!$B$1:$I$109</definedName>
    <definedName name="_xlnm.Print_Area" localSheetId="4">'EGRESOS CTA. FONDOCYT'!$A$1:$J$36</definedName>
    <definedName name="_xlnm.Print_Area" localSheetId="3">'EGRESOS CTA. NOMINA'!$A$1:$J$66</definedName>
    <definedName name="_xlnm.Print_Area" localSheetId="0">'INGRESOS CUENTA COLECT'!$A$1:$G$191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0" i="7" l="1"/>
  <c r="K57" i="6"/>
  <c r="G175" i="1"/>
  <c r="H175" i="1" s="1"/>
  <c r="G174" i="1"/>
  <c r="J84" i="4"/>
  <c r="J56" i="5"/>
  <c r="F175" i="1" l="1"/>
  <c r="E175" i="1" l="1"/>
  <c r="G56" i="5" l="1"/>
  <c r="H56" i="5"/>
  <c r="I56" i="5" l="1"/>
  <c r="I57" i="6"/>
  <c r="H57" i="6"/>
  <c r="G84" i="4" l="1"/>
  <c r="H84" i="4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16" i="4"/>
  <c r="I20" i="7"/>
  <c r="H20" i="7"/>
  <c r="J18" i="7"/>
  <c r="J19" i="7" s="1"/>
  <c r="G17" i="1"/>
  <c r="J16" i="6"/>
  <c r="J57" i="6" s="1"/>
  <c r="E17" i="1"/>
  <c r="I17" i="4" l="1"/>
  <c r="I18" i="4" s="1"/>
  <c r="I84" i="4"/>
  <c r="J20" i="7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I19" i="4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I34" i="4" l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</calcChain>
</file>

<file path=xl/sharedStrings.xml><?xml version="1.0" encoding="utf-8"?>
<sst xmlns="http://schemas.openxmlformats.org/spreadsheetml/2006/main" count="573" uniqueCount="217">
  <si>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</si>
  <si>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</si>
  <si>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</si>
  <si>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</si>
  <si>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</si>
  <si>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</si>
  <si>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</si>
  <si>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</si>
  <si>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</si>
  <si>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</si>
  <si>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</si>
  <si>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</si>
  <si>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</si>
  <si>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</si>
  <si>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</si>
  <si>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</si>
  <si>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</si>
  <si>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</si>
  <si>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</si>
  <si>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</si>
  <si>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</si>
  <si>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</si>
  <si>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</si>
  <si>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</si>
  <si>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</si>
  <si>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</si>
  <si>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</si>
  <si>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</si>
  <si>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</si>
  <si>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RETENCION ISR SALARIAL POR TRASF. VIA LIBRAMIENTOS</t>
  </si>
  <si>
    <t>NOTA DEBITO POR COBRO TARJETA CREDITO CARDNET</t>
  </si>
  <si>
    <t>CARGOS POR SERVICIOS (RETENCION DE ESTADO)</t>
  </si>
  <si>
    <t>NOTA DEBITO POR COBRO TARJETA CREDITO AMERICAN EXPRESS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</si>
  <si>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</si>
  <si>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</si>
  <si>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</si>
  <si>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</si>
  <si>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</si>
  <si>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 xml:space="preserve">             ______________________________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</si>
  <si>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</si>
  <si>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</si>
  <si>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</si>
  <si>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</si>
  <si>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</si>
  <si>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 VIA TRANSF. ARS YUNEN</t>
  </si>
  <si>
    <t>DEPOSITO</t>
  </si>
  <si>
    <t>DEPOSITO VIA TRANSF. ARS MAPFRE SALUD</t>
  </si>
  <si>
    <t>DEPOSITO VIA TRANSF. ARS FUTURO</t>
  </si>
  <si>
    <t>NULO</t>
  </si>
  <si>
    <t xml:space="preserve">____________________________________________ </t>
  </si>
  <si>
    <t>DEPOSITO VIA TRANSF. ARS SEMMA</t>
  </si>
  <si>
    <t xml:space="preserve">Lcda. Sandra Ciprian </t>
  </si>
  <si>
    <t>Yokasta Burgos</t>
  </si>
  <si>
    <t>_______________________________________</t>
  </si>
  <si>
    <t>DEPOSITOS PENDIENTES POR IDENTIFICAR</t>
  </si>
  <si>
    <t xml:space="preserve">DEPOSITO VIA TRANSF. ARS UNIVERSAL </t>
  </si>
  <si>
    <t>LETERAGO, S. R. L.</t>
  </si>
  <si>
    <t xml:space="preserve">DEPOSITO VIA TRANSF. SUBSIDIO MATERNIDAD Y ENFERMEDAD </t>
  </si>
  <si>
    <t>Del 01 Al 28 De Febrero 2022</t>
  </si>
  <si>
    <t>NOTA DEBITO POR COBRO TARJETA CREDITO ENERO 2022</t>
  </si>
  <si>
    <t>pago de alquiler espacio máquinas expendedoras snacks y café de parte de VS Solution, correspondientes a enero/2022</t>
  </si>
  <si>
    <t>DEPOSITO VIA TRANSF. ARS META SALUD</t>
  </si>
  <si>
    <t>Completivo pago de alquiler espacio máquinas expendedoras snacks y café de parte de VS Solution, correspondientes a enero/2022</t>
  </si>
  <si>
    <t xml:space="preserve">DEPOSITO VIA TRANSF. DE CUENTA 2000 A 3000, TRANSLADO DE FONDOS PARA PAGOS </t>
  </si>
  <si>
    <t>DEPOSITO CK.  SOLEO FOOD SERVICES SRL PAGO  RENTA CAFETERIA ENERO 2022</t>
  </si>
  <si>
    <t>DEPOSITO VIA TRANSF. ARS RENACER</t>
  </si>
  <si>
    <t>DUPLICIDAD DE TRANSACCION RELACIONADA A CHEQUE DEVUELTO DEL INSTITUTO DE DESARROLLO INTEGRAL, (ESTA DEDUCCION ESTA RELACIONADA AL INGRESO DE FECHA 13 /01/2022 )</t>
  </si>
  <si>
    <t>DEPOSITO VIA TRANSF. CRESA ABONO A DEUDA POR EL MONTO DE RD$115,800.00 EQUIVALENTES A US$2,000.00</t>
  </si>
  <si>
    <t xml:space="preserve"> Deposito Via Transferencia Fundacion Saint Jude, Saldo factura de los menores Noah Alexander Gonzalez Paez y Ysidra Jimenez Camilo </t>
  </si>
  <si>
    <t>DEPOSITO PAGO CHEQUE. ARS SIMAG</t>
  </si>
  <si>
    <t>DEPOSITO PAGO CHEQUE ARS PRIMERA HUMANOS</t>
  </si>
  <si>
    <t>DEPOSITO PAGO CHEQUE ARS  HUMANOS SEGUROS</t>
  </si>
  <si>
    <t>DEPOSITO VIA TRANSF. ARS RESERVAS</t>
  </si>
  <si>
    <t>DEPOSITO PAGO CHEQUE. ARS CMD</t>
  </si>
  <si>
    <t xml:space="preserve"> Deposito CK.Asoc. Mujeres Solidarias, Donacion a la Sra. Maria de la Caridad Theodor Seco,para  aplicación de Quimioterapia. Por un monto de RD$11,420.50</t>
  </si>
  <si>
    <t>DEPOSITO PAGO CHEQUE. ARS APS</t>
  </si>
  <si>
    <t>DEPOSITO PAGO CHEQUE. ARS GMA</t>
  </si>
  <si>
    <t>DEPOSITO VIA CHEQUE, CONGRESO NACIONAL CAMARA DE DIPUTADOS: DONACION A PACIENTE SRA. ISABEL MARTINEZ PEREZ PARA GASTOS MEDICOS</t>
  </si>
  <si>
    <t>BCE. AL 31/01/2022</t>
  </si>
  <si>
    <t>10/02/2022</t>
  </si>
  <si>
    <t>007112</t>
  </si>
  <si>
    <t>PAGO NOMINA PERSONAL CARÁCTER EVENTUAL ENERO 2022.- FONDO PROPIO</t>
  </si>
  <si>
    <t>18/02/2022</t>
  </si>
  <si>
    <t>007113</t>
  </si>
  <si>
    <t>LETERAGO,S.R.L.</t>
  </si>
  <si>
    <t>007114</t>
  </si>
  <si>
    <t>PHARMACEUTICAL TECHNOLOGY,S.A.</t>
  </si>
  <si>
    <t>007115</t>
  </si>
  <si>
    <t>SEAN DONIMICAN,S.R.L.</t>
  </si>
  <si>
    <t>007116</t>
  </si>
  <si>
    <t>ANEST,S.R.L.</t>
  </si>
  <si>
    <t>007117</t>
  </si>
  <si>
    <t>HOSPIFAR,S.R.L.</t>
  </si>
  <si>
    <t>007118</t>
  </si>
  <si>
    <t>SILVER PHARMA, S.R.L.</t>
  </si>
  <si>
    <t>22/02/2022</t>
  </si>
  <si>
    <t>007121</t>
  </si>
  <si>
    <t>TERLINI DOMINICANA,S.R.L.</t>
  </si>
  <si>
    <t>007122</t>
  </si>
  <si>
    <t>LUYENS COMERCIAL,S.R.L.</t>
  </si>
  <si>
    <t>007123</t>
  </si>
  <si>
    <t>EDITORA EL NUEVO DIARIO,S.A.</t>
  </si>
  <si>
    <t>007124</t>
  </si>
  <si>
    <t>OCEAN BEEF,E.I.R.L.</t>
  </si>
  <si>
    <t>007125</t>
  </si>
  <si>
    <t>PRODUCTOS MEDICOS Y QUIRURGICOS S.A. (PROMEDICA)</t>
  </si>
  <si>
    <t>007126</t>
  </si>
  <si>
    <t>INDUVECA,S.A.</t>
  </si>
  <si>
    <t>23/02/2022</t>
  </si>
  <si>
    <t>007127</t>
  </si>
  <si>
    <t>GEMEDICA, S.R.L.</t>
  </si>
  <si>
    <t>007128</t>
  </si>
  <si>
    <t>SERVIAMED DOMINICANA, S.R.L.</t>
  </si>
  <si>
    <t>007129</t>
  </si>
  <si>
    <t>R&amp;P PROVISOLUCIONES,S.R.L.</t>
  </si>
  <si>
    <t>007130</t>
  </si>
  <si>
    <t>007131</t>
  </si>
  <si>
    <t>007132</t>
  </si>
  <si>
    <t>007133</t>
  </si>
  <si>
    <t>007134</t>
  </si>
  <si>
    <t>007135</t>
  </si>
  <si>
    <t>007136</t>
  </si>
  <si>
    <t>007137</t>
  </si>
  <si>
    <t>007138</t>
  </si>
  <si>
    <t>007139</t>
  </si>
  <si>
    <t>007140</t>
  </si>
  <si>
    <t>007141</t>
  </si>
  <si>
    <t>007142</t>
  </si>
  <si>
    <t>QUIROFANOS L Q, S.R.L.</t>
  </si>
  <si>
    <t>SUPLIGENSA, S.R.L.</t>
  </si>
  <si>
    <t>DISS DOMINICANA,SRL</t>
  </si>
  <si>
    <t>GROUP Z HEALTHCARE PRODUCTS DOMINICANA, S.R.L.</t>
  </si>
  <si>
    <t xml:space="preserve">GRUOP Z HEALTHCARE PRODUCTS </t>
  </si>
  <si>
    <t>RETENCION 30% POR TRASF. VIA LIBRAMIENTOS A PROVEERDORES</t>
  </si>
  <si>
    <t>EDITORA EL NUEVO DIARIO,S.A</t>
  </si>
  <si>
    <t>007145</t>
  </si>
  <si>
    <t>NOMINA CARÁCTER TEMPORAL  FEBRERO 2022-FONDO PROPIO</t>
  </si>
  <si>
    <t>007147</t>
  </si>
  <si>
    <t>LUIS E BETANCES R &amp; CO, S.A.S</t>
  </si>
  <si>
    <t>007148</t>
  </si>
  <si>
    <t>NOMINA SUPLENCIA ENERO 2022- FONDO PROPIO</t>
  </si>
  <si>
    <t>007149</t>
  </si>
  <si>
    <t>PAGO NOMINA ADICIONAL  PERSONAL CARÁCTER EVENTUAL ENERO 2022.- FONDO PROPIO</t>
  </si>
  <si>
    <t>007152</t>
  </si>
  <si>
    <t>EDITORA DEL CARIBE, C.POR A.</t>
  </si>
  <si>
    <t>1810</t>
  </si>
  <si>
    <t>DIANA CELESTE CABRERA SANTOS</t>
  </si>
  <si>
    <t>1811</t>
  </si>
  <si>
    <t>CARMEN ELENNA ANTIGUA VICTORIO</t>
  </si>
  <si>
    <t>1812</t>
  </si>
  <si>
    <t>FLOR PRISCILLA PEGUERO MENDOZA</t>
  </si>
  <si>
    <t>1813</t>
  </si>
  <si>
    <t>YOSEMIA MARIBEL TERRERO VIDAL</t>
  </si>
  <si>
    <t>1814</t>
  </si>
  <si>
    <t>ROSA EMILIA VALERIO ENCARNACION</t>
  </si>
  <si>
    <t>1815</t>
  </si>
  <si>
    <t xml:space="preserve">PATRIA NUÑEZ DEL ROSARIO </t>
  </si>
  <si>
    <t>1816</t>
  </si>
  <si>
    <t xml:space="preserve">MILEYDI DE LOS SANTOS COLON </t>
  </si>
  <si>
    <t>1817</t>
  </si>
  <si>
    <t xml:space="preserve">RAMON ANIBAL TEJEDA PIMENTEL </t>
  </si>
  <si>
    <t>1818</t>
  </si>
  <si>
    <t>ANA EVANGELISTA PEGUERO OZORIA</t>
  </si>
  <si>
    <t>1819</t>
  </si>
  <si>
    <t>MARIA CRISTINA JACKSON ESPINOSA</t>
  </si>
  <si>
    <t>1820</t>
  </si>
  <si>
    <t>DHL DOMINICANA, S.A.</t>
  </si>
  <si>
    <t>1821</t>
  </si>
  <si>
    <t>SOCIEDAD DOMINICANA DE HEMATOLOGIA (SODOHEM)</t>
  </si>
  <si>
    <t>1822</t>
  </si>
  <si>
    <t>1823</t>
  </si>
  <si>
    <t>PROVESOL PROVEEDORES DE SOLUCIONES, S.R.L</t>
  </si>
  <si>
    <t>04/02/2022</t>
  </si>
  <si>
    <t>07/02/2022</t>
  </si>
  <si>
    <t>REINGRESO CK. 1713 A NOMBRE DEL SR. GUIDO ANTONIO ARIAS DUARTE,DE FECHA 13 DE JULIO 2021, POR EL VALOR DE RD$6,320.00 POR LA RAZON DEL FALLECIMIENTO DEL PACIENTE LUEGO DE SER EMITIDO EL CHEQUE,  FECHA DE VENCIMIENTO Y LA PRESENTACION DE UN PARIENTE NO DIRECTO. SE  CONSULTO A LA DIRECTORA FINANCIERA LISETTE HERNANDEZ Y LA CONSULTORA JURIDICA (CALINA FIGUEREO) INDICANDO ENTREGAR EL MISMO A FAMILIAR DIRECTO CON SU DEBIDA IDENTIFICACION. A LA FECHA NO A SIDO PROCURADO EL MISMO, POR LO QUE SE PROCEDIO A LA SOLICITUD DE ANULACION. VER  ANEXOS.</t>
  </si>
  <si>
    <t>08/02/2022</t>
  </si>
  <si>
    <t>09/02/2022</t>
  </si>
  <si>
    <t>14/02/2022</t>
  </si>
  <si>
    <t>16/02/2022</t>
  </si>
  <si>
    <t>17/02/2022</t>
  </si>
  <si>
    <t>1824</t>
  </si>
  <si>
    <t>COMISION NACIONAL DE ENERGIA</t>
  </si>
  <si>
    <t>1825</t>
  </si>
  <si>
    <t xml:space="preserve">NULO </t>
  </si>
  <si>
    <t>1826</t>
  </si>
  <si>
    <t>COLECTOR IMPUESTOS INTERNOS</t>
  </si>
  <si>
    <t>1827</t>
  </si>
  <si>
    <t>MILDRE VIRGINIA CASTILLO REIRA</t>
  </si>
  <si>
    <t>0049-2022</t>
  </si>
  <si>
    <t>MP PATHOLOGY</t>
  </si>
  <si>
    <t>25/02/2022</t>
  </si>
  <si>
    <t>CERTIFICACION CHEQUE PRIVADO</t>
  </si>
  <si>
    <t>COMISION TRANSF. EXTERIOR</t>
  </si>
  <si>
    <t>28/02/2022</t>
  </si>
  <si>
    <t>1828</t>
  </si>
  <si>
    <t>1829</t>
  </si>
  <si>
    <t>1830</t>
  </si>
  <si>
    <t>R&amp;R MANTENIMINETO, S.R.L</t>
  </si>
  <si>
    <t>1831</t>
  </si>
  <si>
    <t>OFFITEK,S.R.L.</t>
  </si>
  <si>
    <t>007119</t>
  </si>
  <si>
    <t>NOMINA ADICIONAL PERSONAL FIJO ENERO 2022- FONDO GENERAL</t>
  </si>
  <si>
    <t>007120</t>
  </si>
  <si>
    <t>NOMINA ADICIONAL PERSONAL TEMPORAL ENERO 2022- FONDO GENERAL</t>
  </si>
  <si>
    <t>PHARMACEUTICAL TECHNOLOGY, S. A.</t>
  </si>
  <si>
    <t>PEREZ BARROSO, S. R. L.</t>
  </si>
  <si>
    <t>NOMINA COMPENSACION ESPECIAL FEBRERO 2022-FONDO GENERAL</t>
  </si>
  <si>
    <t>NOMINA COMPENSACION MILITAR FEBRERO 2022-FONDO GENERAL</t>
  </si>
  <si>
    <t>007143</t>
  </si>
  <si>
    <t>NOMINA CARÁCTER TEMPORAL CICLITRON FEBRERO 2022-FONDO GENERAL</t>
  </si>
  <si>
    <t>007144</t>
  </si>
  <si>
    <t>NOMINA  PERSONAL FIJO FEBRERO 2022- FONDO GENERAL</t>
  </si>
  <si>
    <t>NOMINA CARÁCTER TEMPORAL  FEBRERO 2022-FONDO GENERAL</t>
  </si>
  <si>
    <t>007150</t>
  </si>
  <si>
    <t>007151</t>
  </si>
  <si>
    <t>SUED &amp; FARGESA,S.R.L.</t>
  </si>
  <si>
    <t>Del 01 Al 28  De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</si>
</sst>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20" fillId="6" borderId="9" xfId="0" applyFont="1" applyFill="1" applyBorder="1" applyAlignment="1">
      <alignment vertical="center" wrapText="1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20" fillId="6" borderId="11" xfId="0" applyFont="1" applyFill="1" applyBorder="1" applyAlignment="1">
      <alignment vertical="center" wrapText="1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vertical="center"/>
    </xf>
    <xf numFmtId="43" fontId="19" fillId="0" borderId="12" xfId="4" applyFont="1" applyFill="1" applyBorder="1"/>
    <xf numFmtId="43" fontId="12" fillId="0" borderId="12" xfId="4" applyFont="1" applyFill="1" applyBorder="1" applyAlignment="1">
      <alignment vertical="center"/>
    </xf>
    <xf numFmtId="43" fontId="19" fillId="0" borderId="12" xfId="4" applyFont="1" applyFill="1" applyBorder="1" applyAlignment="1">
      <alignment horizontal="left" vertical="center"/>
    </xf>
    <xf numFmtId="43" fontId="12" fillId="0" borderId="12" xfId="4" applyFont="1" applyFill="1" applyBorder="1"/>
    <xf numFmtId="0" fontId="19" fillId="0" borderId="12" xfId="0" applyFont="1" applyFill="1" applyBorder="1" applyAlignment="1">
      <alignment vertical="center" wrapText="1"/>
    </xf>
    <xf numFmtId="43" fontId="19" fillId="0" borderId="12" xfId="4" applyFont="1" applyFill="1" applyBorder="1" applyAlignment="1">
      <alignment vertical="center" wrapText="1"/>
    </xf>
    <xf numFmtId="43" fontId="5" fillId="4" borderId="5" xfId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9" fillId="0" borderId="12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horizontal="right" vertical="center"/>
    </xf>
    <xf numFmtId="43" fontId="20" fillId="0" borderId="18" xfId="1" applyFont="1" applyFill="1" applyBorder="1" applyAlignment="1">
      <alignment vertical="center"/>
    </xf>
    <xf numFmtId="43" fontId="19" fillId="0" borderId="19" xfId="1" applyFont="1" applyFill="1" applyBorder="1" applyAlignment="1">
      <alignment vertical="center"/>
    </xf>
    <xf numFmtId="4" fontId="13" fillId="3" borderId="21" xfId="0" applyNumberFormat="1" applyFont="1" applyFill="1" applyBorder="1" applyAlignment="1">
      <alignment horizontal="right" vertical="center"/>
    </xf>
    <xf numFmtId="43" fontId="20" fillId="0" borderId="22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19" xfId="0" applyNumberFormat="1" applyFont="1" applyFill="1" applyBorder="1" applyAlignment="1">
      <alignment horizontal="left" vertical="center" wrapText="1"/>
    </xf>
    <xf numFmtId="43" fontId="19" fillId="0" borderId="19" xfId="1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vertical="center" wrapText="1"/>
    </xf>
    <xf numFmtId="43" fontId="12" fillId="0" borderId="19" xfId="1" applyFont="1" applyFill="1" applyBorder="1" applyAlignment="1">
      <alignment horizontal="right" vertical="center"/>
    </xf>
    <xf numFmtId="4" fontId="5" fillId="3" borderId="24" xfId="0" applyNumberFormat="1" applyFont="1" applyFill="1" applyBorder="1" applyAlignment="1">
      <alignment horizontal="right" vertical="center"/>
    </xf>
    <xf numFmtId="43" fontId="20" fillId="0" borderId="25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8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4" fontId="5" fillId="3" borderId="24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21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9" fillId="7" borderId="27" xfId="0" applyFont="1" applyFill="1" applyBorder="1" applyAlignment="1">
      <alignment vertical="center" wrapText="1"/>
    </xf>
    <xf numFmtId="43" fontId="12" fillId="0" borderId="28" xfId="1" applyFont="1" applyFill="1" applyBorder="1" applyAlignment="1">
      <alignment vertical="center"/>
    </xf>
    <xf numFmtId="43" fontId="19" fillId="0" borderId="29" xfId="4" applyFont="1" applyFill="1" applyBorder="1" applyAlignment="1">
      <alignment horizontal="left" vertical="center"/>
    </xf>
    <xf numFmtId="43" fontId="20" fillId="6" borderId="15" xfId="1" applyFont="1" applyFill="1" applyBorder="1" applyAlignment="1">
      <alignment vertical="center"/>
    </xf>
    <xf numFmtId="43" fontId="19" fillId="0" borderId="5" xfId="4" applyFont="1" applyFill="1" applyBorder="1" applyAlignment="1">
      <alignment horizontal="left" vertical="center"/>
    </xf>
    <xf numFmtId="43" fontId="19" fillId="0" borderId="30" xfId="4" applyFont="1" applyFill="1" applyBorder="1"/>
    <xf numFmtId="43" fontId="19" fillId="0" borderId="31" xfId="4" applyFont="1" applyFill="1" applyBorder="1" applyAlignment="1">
      <alignment horizontal="left" vertical="center"/>
    </xf>
    <xf numFmtId="43" fontId="19" fillId="0" borderId="32" xfId="4" applyFont="1" applyFill="1" applyBorder="1" applyAlignment="1">
      <alignment horizontal="left" vertical="center"/>
    </xf>
    <xf numFmtId="0" fontId="12" fillId="0" borderId="26" xfId="0" applyFont="1" applyFill="1" applyBorder="1" applyAlignment="1">
      <alignment horizontal="center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397669</xdr:colOff>
      <xdr:row>5</xdr:row>
      <xdr:rowOff>209550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19050"/>
          <a:ext cx="2676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145</xdr:row>
      <xdr:rowOff>28575</xdr:rowOff>
    </xdr:from>
    <xdr:to>
      <xdr:col>7</xdr:col>
      <xdr:colOff>895350</xdr:colOff>
      <xdr:row>155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401170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113</xdr:row>
      <xdr:rowOff>47625</xdr:rowOff>
    </xdr:from>
    <xdr:to>
      <xdr:col>8</xdr:col>
      <xdr:colOff>1188384</xdr:colOff>
      <xdr:row>124</xdr:row>
      <xdr:rowOff>47625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114</xdr:row>
      <xdr:rowOff>38100</xdr:rowOff>
    </xdr:from>
    <xdr:to>
      <xdr:col>8</xdr:col>
      <xdr:colOff>1302684</xdr:colOff>
      <xdr:row>125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115</xdr:row>
      <xdr:rowOff>38100</xdr:rowOff>
    </xdr:from>
    <xdr:to>
      <xdr:col>8</xdr:col>
      <xdr:colOff>1302684</xdr:colOff>
      <xdr:row>126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116</xdr:row>
      <xdr:rowOff>28575</xdr:rowOff>
    </xdr:from>
    <xdr:to>
      <xdr:col>8</xdr:col>
      <xdr:colOff>1302684</xdr:colOff>
      <xdr:row>127</xdr:row>
      <xdr:rowOff>38102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344021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CTA. RECOLECTORA AUXILIAR 3001"/>
      <sheetName val="CTA. OPERATIVA.(160)"/>
      <sheetName val="Dynamics Enum Cache"/>
      <sheetName val="CTA. NOMINA 2000"/>
      <sheetName val="CTA. FONDOCYT 960"/>
      <sheetName val="RENTA CAFETERIA  "/>
      <sheetName val="DISPONIBILIDAD"/>
      <sheetName val="CUENTA SUBVENCION DE NOMINA"/>
    </sheetNames>
    <sheetDataSet>
      <sheetData sheetId="0">
        <row r="14638">
          <cell r="G14638">
            <v>84371720.712100014</v>
          </cell>
        </row>
      </sheetData>
      <sheetData sheetId="1">
        <row r="7021">
          <cell r="J7021">
            <v>4915109.3519999953</v>
          </cell>
        </row>
      </sheetData>
      <sheetData sheetId="2">
        <row r="5948">
          <cell r="J5948">
            <v>1825178.043500012</v>
          </cell>
        </row>
      </sheetData>
      <sheetData sheetId="3"/>
      <sheetData sheetId="4">
        <row r="1423">
          <cell r="G1423">
            <v>10015918.139999876</v>
          </cell>
        </row>
      </sheetData>
      <sheetData sheetId="5">
        <row r="98">
          <cell r="J98">
            <v>814508.26999999979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17"/>
  <sheetViews>
    <sheetView topLeftCell="A166" zoomScale="80" zoomScaleNormal="80" zoomScaleSheetLayoutView="40" workbookViewId="0">
      <selection activeCell="G176" sqref="G176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9.140625" style="1" customWidth="1"/>
    <col min="4" max="4" width="61.71093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44"/>
      <c r="B5" s="144"/>
      <c r="C5" s="144"/>
      <c r="D5" s="144"/>
      <c r="E5" s="144"/>
      <c r="F5" s="144"/>
      <c r="G5" s="144"/>
    </row>
    <row r="6" spans="1:14" s="15" customFormat="1" ht="18.75" x14ac:dyDescent="0.3">
      <c r="A6" s="144" t="s">
        <v>10</v>
      </c>
      <c r="B6" s="144"/>
      <c r="C6" s="144"/>
      <c r="D6" s="144"/>
      <c r="E6" s="144"/>
      <c r="F6" s="144"/>
      <c r="G6" s="144"/>
      <c r="H6" s="16"/>
      <c r="I6" s="16"/>
    </row>
    <row r="7" spans="1:14" s="14" customFormat="1" ht="18.75" x14ac:dyDescent="0.2">
      <c r="A7" s="144" t="s">
        <v>15</v>
      </c>
      <c r="B7" s="144"/>
      <c r="C7" s="144"/>
      <c r="D7" s="144"/>
      <c r="E7" s="144"/>
      <c r="F7" s="144"/>
      <c r="G7" s="144"/>
    </row>
    <row r="8" spans="1:14" s="17" customFormat="1" ht="21" customHeight="1" x14ac:dyDescent="0.2">
      <c r="A8" s="150" t="s">
        <v>3</v>
      </c>
      <c r="B8" s="150"/>
      <c r="C8" s="150"/>
      <c r="D8" s="150"/>
      <c r="E8" s="150"/>
      <c r="F8" s="150"/>
      <c r="G8" s="150"/>
    </row>
    <row r="9" spans="1:14" s="14" customFormat="1" ht="18.75" x14ac:dyDescent="0.2">
      <c r="A9" s="151" t="s">
        <v>58</v>
      </c>
      <c r="B9" s="151"/>
      <c r="C9" s="151"/>
      <c r="D9" s="151"/>
      <c r="E9" s="151"/>
      <c r="F9" s="151"/>
      <c r="G9" s="151"/>
    </row>
    <row r="10" spans="1:14" s="14" customFormat="1" ht="18.75" x14ac:dyDescent="0.2">
      <c r="A10" s="15"/>
      <c r="B10" s="33"/>
      <c r="C10" s="33"/>
      <c r="D10" s="33"/>
      <c r="E10" s="33"/>
      <c r="F10" s="33"/>
      <c r="G10" s="15"/>
    </row>
    <row r="11" spans="1:14" s="14" customFormat="1" ht="18.75" x14ac:dyDescent="0.2">
      <c r="A11" s="15"/>
      <c r="B11" s="33"/>
      <c r="C11" s="33"/>
      <c r="D11" s="33"/>
      <c r="E11" s="33"/>
      <c r="F11" s="33"/>
      <c r="G11" s="15"/>
    </row>
    <row r="12" spans="1:14" s="11" customFormat="1" ht="19.5" customHeight="1" thickBot="1" x14ac:dyDescent="0.25">
      <c r="N12" s="32"/>
    </row>
    <row r="13" spans="1:14" s="3" customFormat="1" ht="27.75" customHeight="1" thickTop="1" thickBot="1" x14ac:dyDescent="0.25">
      <c r="A13" s="147"/>
      <c r="B13" s="146" t="s">
        <v>14</v>
      </c>
      <c r="C13" s="146"/>
      <c r="D13" s="146"/>
      <c r="E13" s="146"/>
      <c r="F13" s="146"/>
      <c r="G13" s="146"/>
      <c r="H13" s="7"/>
      <c r="I13" s="7"/>
      <c r="J13" s="7"/>
      <c r="K13" s="7"/>
    </row>
    <row r="14" spans="1:14" s="3" customFormat="1" ht="27.75" customHeight="1" thickTop="1" thickBot="1" x14ac:dyDescent="0.25">
      <c r="A14" s="147"/>
      <c r="B14" s="145" t="s">
        <v>15</v>
      </c>
      <c r="C14" s="145"/>
      <c r="D14" s="145"/>
      <c r="E14" s="145"/>
      <c r="F14" s="145"/>
      <c r="G14" s="96">
        <v>31243407.372099955</v>
      </c>
      <c r="H14" s="7"/>
      <c r="I14" s="7"/>
      <c r="J14" s="7"/>
      <c r="K14" s="7"/>
    </row>
    <row r="15" spans="1:14" s="3" customFormat="1" ht="26.25" customHeight="1" thickTop="1" thickBot="1" x14ac:dyDescent="0.25">
      <c r="A15" s="147"/>
      <c r="B15" s="149"/>
      <c r="C15" s="149"/>
      <c r="D15" s="149"/>
      <c r="E15" s="149"/>
      <c r="F15" s="149"/>
      <c r="G15" s="9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48"/>
      <c r="B16" s="71" t="s">
        <v>4</v>
      </c>
      <c r="C16" s="71" t="s">
        <v>5</v>
      </c>
      <c r="D16" s="71" t="s">
        <v>6</v>
      </c>
      <c r="E16" s="71" t="s">
        <v>0</v>
      </c>
      <c r="F16" s="71" t="s">
        <v>1</v>
      </c>
      <c r="G16" s="71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5"/>
      <c r="B17" s="115"/>
      <c r="C17" s="116"/>
      <c r="D17" s="115">
        <v>44592</v>
      </c>
      <c r="E17" s="117">
        <f>'[1]CTA. RECOLECTORA (010)'!E6</f>
        <v>0</v>
      </c>
      <c r="F17" s="118">
        <v>0</v>
      </c>
      <c r="G17" s="97">
        <f>+G14</f>
        <v>31243407.372099955</v>
      </c>
    </row>
    <row r="18" spans="1:7" s="10" customFormat="1" ht="30" thickTop="1" thickBot="1" x14ac:dyDescent="0.25">
      <c r="A18" s="46"/>
      <c r="B18" s="119">
        <v>44593</v>
      </c>
      <c r="C18" s="122"/>
      <c r="D18" s="108" t="s">
        <v>59</v>
      </c>
      <c r="E18" s="103"/>
      <c r="F18" s="103">
        <v>1076.92</v>
      </c>
      <c r="G18" s="114">
        <f>G17+E18-F18</f>
        <v>31242330.452099953</v>
      </c>
    </row>
    <row r="19" spans="1:7" s="10" customFormat="1" ht="18" thickTop="1" thickBot="1" x14ac:dyDescent="0.25">
      <c r="A19" s="24"/>
      <c r="B19" s="120">
        <v>44593</v>
      </c>
      <c r="C19" s="123"/>
      <c r="D19" s="108" t="s">
        <v>45</v>
      </c>
      <c r="E19" s="103">
        <v>132960</v>
      </c>
      <c r="F19" s="104"/>
      <c r="G19" s="114">
        <f t="shared" ref="G19:G82" si="0">G18+E19-F19</f>
        <v>31375290.452099953</v>
      </c>
    </row>
    <row r="20" spans="1:7" s="7" customFormat="1" ht="18" thickTop="1" thickBot="1" x14ac:dyDescent="0.25">
      <c r="A20" s="24"/>
      <c r="B20" s="120">
        <v>44593</v>
      </c>
      <c r="C20" s="123"/>
      <c r="D20" s="108" t="s">
        <v>45</v>
      </c>
      <c r="E20" s="103">
        <v>68025</v>
      </c>
      <c r="F20" s="104"/>
      <c r="G20" s="114">
        <f t="shared" si="0"/>
        <v>31443315.452099953</v>
      </c>
    </row>
    <row r="21" spans="1:7" s="7" customFormat="1" ht="18" thickTop="1" thickBot="1" x14ac:dyDescent="0.25">
      <c r="A21" s="24"/>
      <c r="B21" s="120">
        <v>44593</v>
      </c>
      <c r="C21" s="123"/>
      <c r="D21" s="108" t="s">
        <v>45</v>
      </c>
      <c r="E21" s="103">
        <v>3760</v>
      </c>
      <c r="F21" s="104"/>
      <c r="G21" s="114">
        <f t="shared" si="0"/>
        <v>31447075.452099953</v>
      </c>
    </row>
    <row r="22" spans="1:7" s="7" customFormat="1" ht="30" thickTop="1" thickBot="1" x14ac:dyDescent="0.25">
      <c r="A22" s="24"/>
      <c r="B22" s="120">
        <v>44593</v>
      </c>
      <c r="C22" s="123"/>
      <c r="D22" s="108" t="s">
        <v>30</v>
      </c>
      <c r="E22" s="103">
        <v>77753.45</v>
      </c>
      <c r="F22" s="104">
        <v>2021.59</v>
      </c>
      <c r="G22" s="114">
        <f t="shared" si="0"/>
        <v>31522807.312099952</v>
      </c>
    </row>
    <row r="23" spans="1:7" s="7" customFormat="1" ht="44.25" thickTop="1" thickBot="1" x14ac:dyDescent="0.25">
      <c r="A23" s="24"/>
      <c r="B23" s="120">
        <v>44593</v>
      </c>
      <c r="C23" s="123"/>
      <c r="D23" s="108" t="s">
        <v>60</v>
      </c>
      <c r="E23" s="103">
        <v>15000</v>
      </c>
      <c r="F23" s="104"/>
      <c r="G23" s="114">
        <f t="shared" si="0"/>
        <v>31537807.312099952</v>
      </c>
    </row>
    <row r="24" spans="1:7" s="7" customFormat="1" ht="18" thickTop="1" thickBot="1" x14ac:dyDescent="0.25">
      <c r="A24" s="24"/>
      <c r="B24" s="120">
        <v>44593</v>
      </c>
      <c r="C24" s="123"/>
      <c r="D24" s="108" t="s">
        <v>61</v>
      </c>
      <c r="E24" s="103">
        <v>96395.46</v>
      </c>
      <c r="F24" s="104"/>
      <c r="G24" s="114">
        <f t="shared" si="0"/>
        <v>31634202.772099953</v>
      </c>
    </row>
    <row r="25" spans="1:7" s="7" customFormat="1" ht="18" thickTop="1" thickBot="1" x14ac:dyDescent="0.25">
      <c r="A25" s="24"/>
      <c r="B25" s="120">
        <v>44594</v>
      </c>
      <c r="C25" s="123"/>
      <c r="D25" s="108" t="s">
        <v>45</v>
      </c>
      <c r="E25" s="103">
        <v>105771</v>
      </c>
      <c r="F25" s="104"/>
      <c r="G25" s="114">
        <f t="shared" si="0"/>
        <v>31739973.772099953</v>
      </c>
    </row>
    <row r="26" spans="1:7" s="7" customFormat="1" ht="24.75" customHeight="1" thickTop="1" thickBot="1" x14ac:dyDescent="0.25">
      <c r="A26" s="24"/>
      <c r="B26" s="120">
        <v>44594</v>
      </c>
      <c r="C26" s="123"/>
      <c r="D26" s="108" t="s">
        <v>45</v>
      </c>
      <c r="E26" s="103">
        <v>53776</v>
      </c>
      <c r="F26" s="104"/>
      <c r="G26" s="114">
        <f t="shared" si="0"/>
        <v>31793749.772099953</v>
      </c>
    </row>
    <row r="27" spans="1:7" s="7" customFormat="1" ht="18" thickTop="1" thickBot="1" x14ac:dyDescent="0.25">
      <c r="A27" s="24"/>
      <c r="B27" s="120">
        <v>44594</v>
      </c>
      <c r="C27" s="123"/>
      <c r="D27" s="108" t="s">
        <v>45</v>
      </c>
      <c r="E27" s="103">
        <v>1845</v>
      </c>
      <c r="F27" s="104"/>
      <c r="G27" s="114">
        <f t="shared" si="0"/>
        <v>31795594.772099953</v>
      </c>
    </row>
    <row r="28" spans="1:7" s="7" customFormat="1" ht="29.25" customHeight="1" thickTop="1" thickBot="1" x14ac:dyDescent="0.25">
      <c r="A28" s="24"/>
      <c r="B28" s="120">
        <v>44594</v>
      </c>
      <c r="C28" s="123"/>
      <c r="D28" s="108" t="s">
        <v>30</v>
      </c>
      <c r="E28" s="103">
        <v>57404.5</v>
      </c>
      <c r="F28" s="103">
        <v>1492.52</v>
      </c>
      <c r="G28" s="114">
        <f t="shared" si="0"/>
        <v>31851506.752099954</v>
      </c>
    </row>
    <row r="29" spans="1:7" s="7" customFormat="1" ht="44.25" thickTop="1" thickBot="1" x14ac:dyDescent="0.25">
      <c r="A29" s="24"/>
      <c r="B29" s="120">
        <v>44594</v>
      </c>
      <c r="C29" s="123"/>
      <c r="D29" s="108" t="s">
        <v>62</v>
      </c>
      <c r="E29" s="103">
        <v>5000</v>
      </c>
      <c r="F29" s="104"/>
      <c r="G29" s="114">
        <f t="shared" si="0"/>
        <v>31856506.752099954</v>
      </c>
    </row>
    <row r="30" spans="1:7" s="7" customFormat="1" ht="18" thickTop="1" thickBot="1" x14ac:dyDescent="0.25">
      <c r="A30" s="24"/>
      <c r="B30" s="120">
        <v>44594</v>
      </c>
      <c r="C30" s="123"/>
      <c r="D30" s="108" t="s">
        <v>22</v>
      </c>
      <c r="E30" s="103">
        <v>50000</v>
      </c>
      <c r="F30" s="104"/>
      <c r="G30" s="114">
        <f t="shared" si="0"/>
        <v>31906506.752099954</v>
      </c>
    </row>
    <row r="31" spans="1:7" s="7" customFormat="1" ht="18" thickTop="1" thickBot="1" x14ac:dyDescent="0.25">
      <c r="A31" s="24"/>
      <c r="B31" s="120">
        <v>44594</v>
      </c>
      <c r="C31" s="123"/>
      <c r="D31" s="108" t="s">
        <v>22</v>
      </c>
      <c r="E31" s="103">
        <v>27000</v>
      </c>
      <c r="F31" s="104"/>
      <c r="G31" s="114">
        <f t="shared" si="0"/>
        <v>31933506.752099954</v>
      </c>
    </row>
    <row r="32" spans="1:7" s="7" customFormat="1" ht="18" thickTop="1" thickBot="1" x14ac:dyDescent="0.25">
      <c r="A32" s="24"/>
      <c r="B32" s="120">
        <v>44594</v>
      </c>
      <c r="C32" s="123"/>
      <c r="D32" s="108" t="s">
        <v>22</v>
      </c>
      <c r="E32" s="103">
        <v>764809.4</v>
      </c>
      <c r="F32" s="104"/>
      <c r="G32" s="114">
        <f t="shared" si="0"/>
        <v>32698316.152099952</v>
      </c>
    </row>
    <row r="33" spans="1:7" s="7" customFormat="1" ht="23.25" customHeight="1" thickTop="1" thickBot="1" x14ac:dyDescent="0.25">
      <c r="A33" s="24"/>
      <c r="B33" s="120">
        <v>44594</v>
      </c>
      <c r="C33" s="123"/>
      <c r="D33" s="108" t="s">
        <v>22</v>
      </c>
      <c r="E33" s="103">
        <v>201697.8</v>
      </c>
      <c r="F33" s="104"/>
      <c r="G33" s="114">
        <f t="shared" si="0"/>
        <v>32900013.952099953</v>
      </c>
    </row>
    <row r="34" spans="1:7" s="7" customFormat="1" ht="30" thickTop="1" thickBot="1" x14ac:dyDescent="0.25">
      <c r="A34" s="24"/>
      <c r="B34" s="120">
        <v>44594</v>
      </c>
      <c r="C34" s="123"/>
      <c r="D34" s="108" t="s">
        <v>63</v>
      </c>
      <c r="E34" s="103">
        <v>2748654.64</v>
      </c>
      <c r="F34" s="104"/>
      <c r="G34" s="114">
        <f t="shared" si="0"/>
        <v>35648668.59209995</v>
      </c>
    </row>
    <row r="35" spans="1:7" s="7" customFormat="1" ht="18" thickTop="1" thickBot="1" x14ac:dyDescent="0.25">
      <c r="A35" s="24"/>
      <c r="B35" s="120">
        <v>44595</v>
      </c>
      <c r="C35" s="123"/>
      <c r="D35" s="108" t="s">
        <v>45</v>
      </c>
      <c r="E35" s="103">
        <v>128485</v>
      </c>
      <c r="F35" s="104"/>
      <c r="G35" s="114">
        <f t="shared" si="0"/>
        <v>35777153.59209995</v>
      </c>
    </row>
    <row r="36" spans="1:7" s="7" customFormat="1" ht="18" thickTop="1" thickBot="1" x14ac:dyDescent="0.25">
      <c r="A36" s="24"/>
      <c r="B36" s="120">
        <v>44595</v>
      </c>
      <c r="C36" s="123"/>
      <c r="D36" s="108" t="s">
        <v>45</v>
      </c>
      <c r="E36" s="103">
        <v>44300</v>
      </c>
      <c r="F36" s="104"/>
      <c r="G36" s="114">
        <f t="shared" si="0"/>
        <v>35821453.59209995</v>
      </c>
    </row>
    <row r="37" spans="1:7" s="7" customFormat="1" ht="18" thickTop="1" thickBot="1" x14ac:dyDescent="0.25">
      <c r="A37" s="24"/>
      <c r="B37" s="120">
        <v>44595</v>
      </c>
      <c r="C37" s="123"/>
      <c r="D37" s="108" t="s">
        <v>45</v>
      </c>
      <c r="E37" s="103">
        <v>6755</v>
      </c>
      <c r="F37" s="104"/>
      <c r="G37" s="114">
        <f t="shared" si="0"/>
        <v>35828208.59209995</v>
      </c>
    </row>
    <row r="38" spans="1:7" s="7" customFormat="1" ht="30" thickTop="1" thickBot="1" x14ac:dyDescent="0.25">
      <c r="A38" s="24"/>
      <c r="B38" s="120">
        <v>44595</v>
      </c>
      <c r="C38" s="123"/>
      <c r="D38" s="108" t="s">
        <v>30</v>
      </c>
      <c r="E38" s="103">
        <v>125810.94</v>
      </c>
      <c r="F38" s="104">
        <v>3271.09</v>
      </c>
      <c r="G38" s="114">
        <f t="shared" si="0"/>
        <v>35950748.442099944</v>
      </c>
    </row>
    <row r="39" spans="1:7" s="7" customFormat="1" ht="18" thickTop="1" thickBot="1" x14ac:dyDescent="0.25">
      <c r="A39" s="24"/>
      <c r="B39" s="120">
        <v>44596</v>
      </c>
      <c r="C39" s="123"/>
      <c r="D39" s="108" t="s">
        <v>45</v>
      </c>
      <c r="E39" s="103">
        <v>147011</v>
      </c>
      <c r="F39" s="104"/>
      <c r="G39" s="114">
        <f t="shared" si="0"/>
        <v>36097759.442099944</v>
      </c>
    </row>
    <row r="40" spans="1:7" s="7" customFormat="1" ht="18" thickTop="1" thickBot="1" x14ac:dyDescent="0.25">
      <c r="A40" s="24"/>
      <c r="B40" s="120">
        <v>44596</v>
      </c>
      <c r="C40" s="123"/>
      <c r="D40" s="108" t="s">
        <v>45</v>
      </c>
      <c r="E40" s="103">
        <v>33565</v>
      </c>
      <c r="F40" s="104"/>
      <c r="G40" s="114">
        <f t="shared" si="0"/>
        <v>36131324.442099944</v>
      </c>
    </row>
    <row r="41" spans="1:7" s="7" customFormat="1" ht="18" thickTop="1" thickBot="1" x14ac:dyDescent="0.25">
      <c r="A41" s="24"/>
      <c r="B41" s="120">
        <v>44596</v>
      </c>
      <c r="C41" s="123"/>
      <c r="D41" s="108" t="s">
        <v>45</v>
      </c>
      <c r="E41" s="103">
        <v>4960</v>
      </c>
      <c r="F41" s="104"/>
      <c r="G41" s="114">
        <f t="shared" si="0"/>
        <v>36136284.442099944</v>
      </c>
    </row>
    <row r="42" spans="1:7" s="7" customFormat="1" ht="32.25" customHeight="1" thickTop="1" thickBot="1" x14ac:dyDescent="0.25">
      <c r="A42" s="24"/>
      <c r="B42" s="120">
        <v>44596</v>
      </c>
      <c r="C42" s="123"/>
      <c r="D42" s="108" t="s">
        <v>30</v>
      </c>
      <c r="E42" s="103">
        <v>38160.15</v>
      </c>
      <c r="F42" s="103">
        <v>992.16</v>
      </c>
      <c r="G42" s="114">
        <f t="shared" si="0"/>
        <v>36173452.432099946</v>
      </c>
    </row>
    <row r="43" spans="1:7" s="7" customFormat="1" ht="30" thickTop="1" thickBot="1" x14ac:dyDescent="0.25">
      <c r="A43" s="24"/>
      <c r="B43" s="120">
        <v>44596</v>
      </c>
      <c r="C43" s="123"/>
      <c r="D43" s="108" t="s">
        <v>32</v>
      </c>
      <c r="E43" s="103">
        <v>969.7</v>
      </c>
      <c r="F43" s="104">
        <v>54.09</v>
      </c>
      <c r="G43" s="114">
        <f t="shared" si="0"/>
        <v>36174368.042099945</v>
      </c>
    </row>
    <row r="44" spans="1:7" s="7" customFormat="1" ht="18" thickTop="1" thickBot="1" x14ac:dyDescent="0.25">
      <c r="A44" s="24"/>
      <c r="B44" s="120">
        <v>44596</v>
      </c>
      <c r="C44" s="123"/>
      <c r="D44" s="108" t="s">
        <v>22</v>
      </c>
      <c r="E44" s="103">
        <v>23166988.079999998</v>
      </c>
      <c r="F44" s="104"/>
      <c r="G44" s="114">
        <f t="shared" si="0"/>
        <v>59341356.122099943</v>
      </c>
    </row>
    <row r="45" spans="1:7" s="7" customFormat="1" ht="18" thickTop="1" thickBot="1" x14ac:dyDescent="0.25">
      <c r="A45" s="24"/>
      <c r="B45" s="120">
        <v>44596</v>
      </c>
      <c r="C45" s="123"/>
      <c r="D45" s="108" t="s">
        <v>22</v>
      </c>
      <c r="E45" s="103">
        <v>134637.6</v>
      </c>
      <c r="F45" s="104"/>
      <c r="G45" s="114">
        <f t="shared" si="0"/>
        <v>59475993.722099945</v>
      </c>
    </row>
    <row r="46" spans="1:7" s="7" customFormat="1" ht="30" thickTop="1" thickBot="1" x14ac:dyDescent="0.25">
      <c r="A46" s="24"/>
      <c r="B46" s="120">
        <v>44596</v>
      </c>
      <c r="C46" s="123"/>
      <c r="D46" s="108" t="s">
        <v>64</v>
      </c>
      <c r="E46" s="103">
        <v>70000</v>
      </c>
      <c r="F46" s="104"/>
      <c r="G46" s="114">
        <f t="shared" si="0"/>
        <v>59545993.722099945</v>
      </c>
    </row>
    <row r="47" spans="1:7" s="7" customFormat="1" ht="19.5" customHeight="1" thickTop="1" thickBot="1" x14ac:dyDescent="0.25">
      <c r="A47" s="24"/>
      <c r="B47" s="120">
        <v>44597</v>
      </c>
      <c r="C47" s="123"/>
      <c r="D47" s="108" t="s">
        <v>45</v>
      </c>
      <c r="E47" s="103">
        <v>22500</v>
      </c>
      <c r="F47" s="103"/>
      <c r="G47" s="114">
        <f t="shared" si="0"/>
        <v>59568493.722099945</v>
      </c>
    </row>
    <row r="48" spans="1:7" s="7" customFormat="1" ht="18" thickTop="1" thickBot="1" x14ac:dyDescent="0.25">
      <c r="A48" s="24"/>
      <c r="B48" s="120">
        <v>44598</v>
      </c>
      <c r="C48" s="123"/>
      <c r="D48" s="108" t="s">
        <v>45</v>
      </c>
      <c r="E48" s="103">
        <v>38000</v>
      </c>
      <c r="F48" s="104"/>
      <c r="G48" s="114">
        <f t="shared" si="0"/>
        <v>59606493.722099945</v>
      </c>
    </row>
    <row r="49" spans="1:7" s="7" customFormat="1" ht="30" thickTop="1" thickBot="1" x14ac:dyDescent="0.25">
      <c r="A49" s="24"/>
      <c r="B49" s="120">
        <v>44598</v>
      </c>
      <c r="C49" s="123"/>
      <c r="D49" s="108" t="s">
        <v>30</v>
      </c>
      <c r="E49" s="103">
        <v>42500</v>
      </c>
      <c r="F49" s="104">
        <v>1105</v>
      </c>
      <c r="G49" s="114">
        <f t="shared" si="0"/>
        <v>59647888.722099945</v>
      </c>
    </row>
    <row r="50" spans="1:7" s="7" customFormat="1" ht="18" thickTop="1" thickBot="1" x14ac:dyDescent="0.25">
      <c r="A50" s="24"/>
      <c r="B50" s="120">
        <v>44599</v>
      </c>
      <c r="C50" s="123"/>
      <c r="D50" s="108" t="s">
        <v>45</v>
      </c>
      <c r="E50" s="103">
        <v>100185</v>
      </c>
      <c r="F50" s="104"/>
      <c r="G50" s="114">
        <f t="shared" si="0"/>
        <v>59748073.722099945</v>
      </c>
    </row>
    <row r="51" spans="1:7" s="7" customFormat="1" ht="18" thickTop="1" thickBot="1" x14ac:dyDescent="0.25">
      <c r="A51" s="24"/>
      <c r="B51" s="120">
        <v>44599</v>
      </c>
      <c r="C51" s="123"/>
      <c r="D51" s="108" t="s">
        <v>45</v>
      </c>
      <c r="E51" s="103">
        <v>91970</v>
      </c>
      <c r="F51" s="104"/>
      <c r="G51" s="114">
        <f t="shared" si="0"/>
        <v>59840043.722099945</v>
      </c>
    </row>
    <row r="52" spans="1:7" s="7" customFormat="1" ht="18" thickTop="1" thickBot="1" x14ac:dyDescent="0.25">
      <c r="A52" s="24"/>
      <c r="B52" s="120">
        <v>44599</v>
      </c>
      <c r="C52" s="123"/>
      <c r="D52" s="108" t="s">
        <v>45</v>
      </c>
      <c r="E52" s="103">
        <v>9370</v>
      </c>
      <c r="F52" s="104"/>
      <c r="G52" s="114">
        <f t="shared" si="0"/>
        <v>59849413.722099945</v>
      </c>
    </row>
    <row r="53" spans="1:7" s="7" customFormat="1" ht="18" thickTop="1" thickBot="1" x14ac:dyDescent="0.25">
      <c r="A53" s="24"/>
      <c r="B53" s="120">
        <v>44599</v>
      </c>
      <c r="C53" s="123"/>
      <c r="D53" s="108" t="s">
        <v>45</v>
      </c>
      <c r="E53" s="103">
        <v>70</v>
      </c>
      <c r="F53" s="104"/>
      <c r="G53" s="114">
        <f t="shared" si="0"/>
        <v>59849483.722099945</v>
      </c>
    </row>
    <row r="54" spans="1:7" s="7" customFormat="1" ht="30" thickTop="1" thickBot="1" x14ac:dyDescent="0.25">
      <c r="A54" s="24"/>
      <c r="B54" s="120">
        <v>44599</v>
      </c>
      <c r="C54" s="123"/>
      <c r="D54" s="125" t="s">
        <v>30</v>
      </c>
      <c r="E54" s="103">
        <v>32873.46</v>
      </c>
      <c r="F54" s="106">
        <v>854.69</v>
      </c>
      <c r="G54" s="114">
        <f t="shared" si="0"/>
        <v>59881502.492099948</v>
      </c>
    </row>
    <row r="55" spans="1:7" s="7" customFormat="1" ht="18" thickTop="1" thickBot="1" x14ac:dyDescent="0.25">
      <c r="A55" s="24"/>
      <c r="B55" s="120">
        <v>44599</v>
      </c>
      <c r="C55" s="123"/>
      <c r="D55" s="108" t="s">
        <v>22</v>
      </c>
      <c r="E55" s="103">
        <v>1921662.25</v>
      </c>
      <c r="F55" s="104"/>
      <c r="G55" s="114">
        <f t="shared" si="0"/>
        <v>61803164.742099948</v>
      </c>
    </row>
    <row r="56" spans="1:7" s="7" customFormat="1" ht="18" thickTop="1" thickBot="1" x14ac:dyDescent="0.25">
      <c r="A56" s="24"/>
      <c r="B56" s="120">
        <v>44600</v>
      </c>
      <c r="C56" s="123"/>
      <c r="D56" s="108" t="s">
        <v>45</v>
      </c>
      <c r="E56" s="103">
        <v>181400</v>
      </c>
      <c r="F56" s="104"/>
      <c r="G56" s="114">
        <f t="shared" si="0"/>
        <v>61984564.742099948</v>
      </c>
    </row>
    <row r="57" spans="1:7" s="7" customFormat="1" ht="18" thickTop="1" thickBot="1" x14ac:dyDescent="0.25">
      <c r="A57" s="24"/>
      <c r="B57" s="120">
        <v>44600</v>
      </c>
      <c r="C57" s="123"/>
      <c r="D57" s="108" t="s">
        <v>45</v>
      </c>
      <c r="E57" s="103">
        <v>80900</v>
      </c>
      <c r="F57" s="103"/>
      <c r="G57" s="114">
        <f t="shared" si="0"/>
        <v>62065464.742099948</v>
      </c>
    </row>
    <row r="58" spans="1:7" s="7" customFormat="1" ht="18" thickTop="1" thickBot="1" x14ac:dyDescent="0.25">
      <c r="A58" s="24"/>
      <c r="B58" s="120">
        <v>44600</v>
      </c>
      <c r="C58" s="123"/>
      <c r="D58" s="108" t="s">
        <v>45</v>
      </c>
      <c r="E58" s="103">
        <v>3875</v>
      </c>
      <c r="F58" s="104"/>
      <c r="G58" s="114">
        <f t="shared" si="0"/>
        <v>62069339.742099948</v>
      </c>
    </row>
    <row r="59" spans="1:7" s="7" customFormat="1" ht="30.75" customHeight="1" thickTop="1" thickBot="1" x14ac:dyDescent="0.25">
      <c r="A59" s="24"/>
      <c r="B59" s="120">
        <v>44600</v>
      </c>
      <c r="C59" s="123"/>
      <c r="D59" s="108" t="s">
        <v>30</v>
      </c>
      <c r="E59" s="103">
        <v>128408.4</v>
      </c>
      <c r="F59" s="104">
        <v>3338.61</v>
      </c>
      <c r="G59" s="114">
        <f t="shared" si="0"/>
        <v>62194409.532099947</v>
      </c>
    </row>
    <row r="60" spans="1:7" s="7" customFormat="1" ht="30" thickTop="1" thickBot="1" x14ac:dyDescent="0.25">
      <c r="A60" s="24"/>
      <c r="B60" s="120">
        <v>44600</v>
      </c>
      <c r="C60" s="123"/>
      <c r="D60" s="108" t="s">
        <v>32</v>
      </c>
      <c r="E60" s="103">
        <v>1945</v>
      </c>
      <c r="F60" s="104">
        <v>83.35</v>
      </c>
      <c r="G60" s="114">
        <f t="shared" si="0"/>
        <v>62196271.182099946</v>
      </c>
    </row>
    <row r="61" spans="1:7" s="7" customFormat="1" ht="18" thickTop="1" thickBot="1" x14ac:dyDescent="0.25">
      <c r="A61" s="24"/>
      <c r="B61" s="120">
        <v>44600</v>
      </c>
      <c r="C61" s="123"/>
      <c r="D61" s="108" t="s">
        <v>65</v>
      </c>
      <c r="E61" s="103">
        <v>948176.18</v>
      </c>
      <c r="F61" s="104"/>
      <c r="G61" s="114">
        <f t="shared" si="0"/>
        <v>63144447.362099946</v>
      </c>
    </row>
    <row r="62" spans="1:7" s="7" customFormat="1" ht="18" thickTop="1" thickBot="1" x14ac:dyDescent="0.25">
      <c r="A62" s="24"/>
      <c r="B62" s="120">
        <v>44601</v>
      </c>
      <c r="C62" s="123"/>
      <c r="D62" s="108" t="s">
        <v>45</v>
      </c>
      <c r="E62" s="103">
        <v>151603</v>
      </c>
      <c r="F62" s="104"/>
      <c r="G62" s="114">
        <f t="shared" si="0"/>
        <v>63296050.362099946</v>
      </c>
    </row>
    <row r="63" spans="1:7" s="7" customFormat="1" ht="18.75" customHeight="1" thickTop="1" thickBot="1" x14ac:dyDescent="0.25">
      <c r="A63" s="24"/>
      <c r="B63" s="120">
        <v>44601</v>
      </c>
      <c r="C63" s="123"/>
      <c r="D63" s="108" t="s">
        <v>45</v>
      </c>
      <c r="E63" s="103">
        <v>61880</v>
      </c>
      <c r="F63" s="104"/>
      <c r="G63" s="114">
        <f t="shared" si="0"/>
        <v>63357930.362099946</v>
      </c>
    </row>
    <row r="64" spans="1:7" s="7" customFormat="1" ht="18" thickTop="1" thickBot="1" x14ac:dyDescent="0.25">
      <c r="A64" s="24"/>
      <c r="B64" s="120">
        <v>44601</v>
      </c>
      <c r="C64" s="123"/>
      <c r="D64" s="125" t="s">
        <v>45</v>
      </c>
      <c r="E64" s="103">
        <v>6725</v>
      </c>
      <c r="F64" s="106"/>
      <c r="G64" s="114">
        <f t="shared" si="0"/>
        <v>63364655.362099946</v>
      </c>
    </row>
    <row r="65" spans="1:7" s="7" customFormat="1" ht="30" thickTop="1" thickBot="1" x14ac:dyDescent="0.25">
      <c r="A65" s="24"/>
      <c r="B65" s="120">
        <v>44601</v>
      </c>
      <c r="C65" s="123"/>
      <c r="D65" s="108" t="s">
        <v>30</v>
      </c>
      <c r="E65" s="103">
        <v>39068.54</v>
      </c>
      <c r="F65" s="104">
        <v>1015.8</v>
      </c>
      <c r="G65" s="114">
        <f t="shared" si="0"/>
        <v>63402708.102099948</v>
      </c>
    </row>
    <row r="66" spans="1:7" s="7" customFormat="1" ht="58.5" thickTop="1" thickBot="1" x14ac:dyDescent="0.25">
      <c r="A66" s="24"/>
      <c r="B66" s="120">
        <v>44601</v>
      </c>
      <c r="C66" s="123"/>
      <c r="D66" s="108" t="s">
        <v>66</v>
      </c>
      <c r="E66" s="103"/>
      <c r="F66" s="104">
        <v>30000</v>
      </c>
      <c r="G66" s="114">
        <f t="shared" si="0"/>
        <v>63372708.102099948</v>
      </c>
    </row>
    <row r="67" spans="1:7" s="7" customFormat="1" ht="18" thickTop="1" thickBot="1" x14ac:dyDescent="0.25">
      <c r="A67" s="24"/>
      <c r="B67" s="120">
        <v>44602</v>
      </c>
      <c r="C67" s="123"/>
      <c r="D67" s="108" t="s">
        <v>45</v>
      </c>
      <c r="E67" s="103">
        <v>123020</v>
      </c>
      <c r="F67" s="104"/>
      <c r="G67" s="114">
        <f t="shared" si="0"/>
        <v>63495728.102099948</v>
      </c>
    </row>
    <row r="68" spans="1:7" s="7" customFormat="1" ht="18" thickTop="1" thickBot="1" x14ac:dyDescent="0.25">
      <c r="A68" s="24"/>
      <c r="B68" s="120">
        <v>44602</v>
      </c>
      <c r="C68" s="123"/>
      <c r="D68" s="108" t="s">
        <v>45</v>
      </c>
      <c r="E68" s="103">
        <v>38355</v>
      </c>
      <c r="F68" s="104"/>
      <c r="G68" s="114">
        <f t="shared" si="0"/>
        <v>63534083.102099948</v>
      </c>
    </row>
    <row r="69" spans="1:7" s="7" customFormat="1" ht="18" thickTop="1" thickBot="1" x14ac:dyDescent="0.25">
      <c r="A69" s="24"/>
      <c r="B69" s="120">
        <v>44602</v>
      </c>
      <c r="C69" s="123"/>
      <c r="D69" s="108" t="s">
        <v>45</v>
      </c>
      <c r="E69" s="103">
        <v>8755</v>
      </c>
      <c r="F69" s="104"/>
      <c r="G69" s="114">
        <f t="shared" si="0"/>
        <v>63542838.102099948</v>
      </c>
    </row>
    <row r="70" spans="1:7" s="7" customFormat="1" ht="30" thickTop="1" thickBot="1" x14ac:dyDescent="0.25">
      <c r="A70" s="24"/>
      <c r="B70" s="120">
        <v>44602</v>
      </c>
      <c r="C70" s="123"/>
      <c r="D70" s="108" t="s">
        <v>30</v>
      </c>
      <c r="E70" s="103">
        <v>157603.39000000001</v>
      </c>
      <c r="F70" s="104">
        <v>4097.6899999999996</v>
      </c>
      <c r="G70" s="114">
        <f t="shared" si="0"/>
        <v>63696343.802099951</v>
      </c>
    </row>
    <row r="71" spans="1:7" s="7" customFormat="1" ht="18" thickTop="1" thickBot="1" x14ac:dyDescent="0.25">
      <c r="A71" s="24"/>
      <c r="B71" s="120">
        <v>44602</v>
      </c>
      <c r="C71" s="123"/>
      <c r="D71" s="108" t="s">
        <v>50</v>
      </c>
      <c r="E71" s="103">
        <v>564401.81000000006</v>
      </c>
      <c r="F71" s="104"/>
      <c r="G71" s="114">
        <f t="shared" si="0"/>
        <v>64260745.612099953</v>
      </c>
    </row>
    <row r="72" spans="1:7" s="7" customFormat="1" ht="18" thickTop="1" thickBot="1" x14ac:dyDescent="0.25">
      <c r="A72" s="24"/>
      <c r="B72" s="120">
        <v>44602</v>
      </c>
      <c r="C72" s="123"/>
      <c r="D72" s="108" t="s">
        <v>23</v>
      </c>
      <c r="E72" s="105"/>
      <c r="F72" s="104">
        <v>3686802.51</v>
      </c>
      <c r="G72" s="114">
        <f t="shared" si="0"/>
        <v>60573943.102099955</v>
      </c>
    </row>
    <row r="73" spans="1:7" s="7" customFormat="1" ht="18" thickTop="1" thickBot="1" x14ac:dyDescent="0.25">
      <c r="A73" s="24"/>
      <c r="B73" s="120">
        <v>44603</v>
      </c>
      <c r="C73" s="123"/>
      <c r="D73" s="108" t="s">
        <v>45</v>
      </c>
      <c r="E73" s="105">
        <v>137225</v>
      </c>
      <c r="F73" s="104"/>
      <c r="G73" s="114">
        <f t="shared" si="0"/>
        <v>60711168.102099955</v>
      </c>
    </row>
    <row r="74" spans="1:7" s="7" customFormat="1" ht="18" thickTop="1" thickBot="1" x14ac:dyDescent="0.25">
      <c r="A74" s="24"/>
      <c r="B74" s="120">
        <v>44603</v>
      </c>
      <c r="C74" s="123"/>
      <c r="D74" s="108" t="s">
        <v>45</v>
      </c>
      <c r="E74" s="105">
        <v>45270</v>
      </c>
      <c r="F74" s="107"/>
      <c r="G74" s="114">
        <f t="shared" si="0"/>
        <v>60756438.102099955</v>
      </c>
    </row>
    <row r="75" spans="1:7" s="7" customFormat="1" ht="18" thickTop="1" thickBot="1" x14ac:dyDescent="0.25">
      <c r="A75" s="24"/>
      <c r="B75" s="120">
        <v>44603</v>
      </c>
      <c r="C75" s="123"/>
      <c r="D75" s="108" t="s">
        <v>45</v>
      </c>
      <c r="E75" s="105">
        <v>3605</v>
      </c>
      <c r="F75" s="107"/>
      <c r="G75" s="114">
        <f t="shared" si="0"/>
        <v>60760043.102099955</v>
      </c>
    </row>
    <row r="76" spans="1:7" s="7" customFormat="1" ht="30" thickTop="1" thickBot="1" x14ac:dyDescent="0.25">
      <c r="A76" s="24"/>
      <c r="B76" s="120">
        <v>44603</v>
      </c>
      <c r="C76" s="123"/>
      <c r="D76" s="125" t="s">
        <v>30</v>
      </c>
      <c r="E76" s="103">
        <v>40494.71</v>
      </c>
      <c r="F76" s="104">
        <v>1052.8699999999999</v>
      </c>
      <c r="G76" s="114">
        <f t="shared" si="0"/>
        <v>60799484.942099959</v>
      </c>
    </row>
    <row r="77" spans="1:7" s="7" customFormat="1" ht="55.5" customHeight="1" thickTop="1" thickBot="1" x14ac:dyDescent="0.25">
      <c r="A77" s="24"/>
      <c r="B77" s="120">
        <v>44603</v>
      </c>
      <c r="C77" s="123"/>
      <c r="D77" s="108" t="s">
        <v>67</v>
      </c>
      <c r="E77" s="103">
        <v>115800</v>
      </c>
      <c r="F77" s="104"/>
      <c r="G77" s="114">
        <f t="shared" si="0"/>
        <v>60915284.942099959</v>
      </c>
    </row>
    <row r="78" spans="1:7" s="7" customFormat="1" ht="70.5" customHeight="1" thickTop="1" thickBot="1" x14ac:dyDescent="0.25">
      <c r="A78" s="24"/>
      <c r="B78" s="120">
        <v>44604</v>
      </c>
      <c r="C78" s="123"/>
      <c r="D78" s="108" t="s">
        <v>45</v>
      </c>
      <c r="E78" s="103">
        <v>29500</v>
      </c>
      <c r="F78" s="104"/>
      <c r="G78" s="114">
        <f t="shared" si="0"/>
        <v>60944784.942099959</v>
      </c>
    </row>
    <row r="79" spans="1:7" s="7" customFormat="1" ht="30" thickTop="1" thickBot="1" x14ac:dyDescent="0.25">
      <c r="A79" s="24"/>
      <c r="B79" s="120">
        <v>44604</v>
      </c>
      <c r="C79" s="123"/>
      <c r="D79" s="108" t="s">
        <v>30</v>
      </c>
      <c r="E79" s="103">
        <v>21750</v>
      </c>
      <c r="F79" s="104">
        <v>565.5</v>
      </c>
      <c r="G79" s="114">
        <f t="shared" si="0"/>
        <v>60965969.442099959</v>
      </c>
    </row>
    <row r="80" spans="1:7" s="7" customFormat="1" ht="18" thickTop="1" thickBot="1" x14ac:dyDescent="0.25">
      <c r="A80" s="24"/>
      <c r="B80" s="120">
        <v>44605</v>
      </c>
      <c r="C80" s="123"/>
      <c r="D80" s="108" t="s">
        <v>45</v>
      </c>
      <c r="E80" s="103">
        <v>4000</v>
      </c>
      <c r="F80" s="104"/>
      <c r="G80" s="114">
        <f t="shared" si="0"/>
        <v>60969969.442099959</v>
      </c>
    </row>
    <row r="81" spans="1:7" s="7" customFormat="1" ht="18" thickTop="1" thickBot="1" x14ac:dyDescent="0.25">
      <c r="A81" s="24"/>
      <c r="B81" s="120">
        <v>44606</v>
      </c>
      <c r="C81" s="123"/>
      <c r="D81" s="108" t="s">
        <v>45</v>
      </c>
      <c r="E81" s="103">
        <v>105417</v>
      </c>
      <c r="F81" s="104"/>
      <c r="G81" s="114">
        <f t="shared" si="0"/>
        <v>61075386.442099959</v>
      </c>
    </row>
    <row r="82" spans="1:7" s="7" customFormat="1" ht="18" thickTop="1" thickBot="1" x14ac:dyDescent="0.25">
      <c r="A82" s="24"/>
      <c r="B82" s="120">
        <v>44606</v>
      </c>
      <c r="C82" s="123"/>
      <c r="D82" s="108" t="s">
        <v>45</v>
      </c>
      <c r="E82" s="103">
        <v>47700</v>
      </c>
      <c r="F82" s="104"/>
      <c r="G82" s="114">
        <f t="shared" si="0"/>
        <v>61123086.442099959</v>
      </c>
    </row>
    <row r="83" spans="1:7" s="7" customFormat="1" ht="18" thickTop="1" thickBot="1" x14ac:dyDescent="0.25">
      <c r="A83" s="24"/>
      <c r="B83" s="120">
        <v>44606</v>
      </c>
      <c r="C83" s="123"/>
      <c r="D83" s="108" t="s">
        <v>45</v>
      </c>
      <c r="E83" s="103">
        <v>3602</v>
      </c>
      <c r="F83" s="104"/>
      <c r="G83" s="114">
        <f t="shared" ref="G83:G146" si="1">G82+E83-F83</f>
        <v>61126688.442099959</v>
      </c>
    </row>
    <row r="84" spans="1:7" s="7" customFormat="1" ht="30" thickTop="1" thickBot="1" x14ac:dyDescent="0.25">
      <c r="A84" s="24"/>
      <c r="B84" s="120">
        <v>44606</v>
      </c>
      <c r="C84" s="123"/>
      <c r="D84" s="108" t="s">
        <v>30</v>
      </c>
      <c r="E84" s="103">
        <v>32384.81</v>
      </c>
      <c r="F84" s="104">
        <v>842</v>
      </c>
      <c r="G84" s="114">
        <f t="shared" si="1"/>
        <v>61158231.252099961</v>
      </c>
    </row>
    <row r="85" spans="1:7" s="7" customFormat="1" ht="18" thickTop="1" thickBot="1" x14ac:dyDescent="0.25">
      <c r="A85" s="24"/>
      <c r="B85" s="120">
        <v>44606</v>
      </c>
      <c r="C85" s="123"/>
      <c r="D85" s="108" t="s">
        <v>22</v>
      </c>
      <c r="E85" s="103">
        <v>2189113.4900000002</v>
      </c>
      <c r="F85" s="104"/>
      <c r="G85" s="114">
        <f t="shared" si="1"/>
        <v>63347344.742099963</v>
      </c>
    </row>
    <row r="86" spans="1:7" s="7" customFormat="1" ht="18" thickTop="1" thickBot="1" x14ac:dyDescent="0.25">
      <c r="A86" s="24"/>
      <c r="B86" s="120">
        <v>44607</v>
      </c>
      <c r="C86" s="123"/>
      <c r="D86" s="108" t="s">
        <v>45</v>
      </c>
      <c r="E86" s="103">
        <v>127953</v>
      </c>
      <c r="F86" s="104"/>
      <c r="G86" s="114">
        <f t="shared" si="1"/>
        <v>63475297.742099963</v>
      </c>
    </row>
    <row r="87" spans="1:7" s="7" customFormat="1" ht="18" thickTop="1" thickBot="1" x14ac:dyDescent="0.25">
      <c r="A87" s="24"/>
      <c r="B87" s="120">
        <v>44607</v>
      </c>
      <c r="C87" s="123"/>
      <c r="D87" s="108" t="s">
        <v>45</v>
      </c>
      <c r="E87" s="103">
        <v>50490</v>
      </c>
      <c r="F87" s="104"/>
      <c r="G87" s="114">
        <f t="shared" si="1"/>
        <v>63525787.742099963</v>
      </c>
    </row>
    <row r="88" spans="1:7" s="7" customFormat="1" ht="18" thickTop="1" thickBot="1" x14ac:dyDescent="0.25">
      <c r="A88" s="24"/>
      <c r="B88" s="120">
        <v>44607</v>
      </c>
      <c r="C88" s="123"/>
      <c r="D88" s="108" t="s">
        <v>45</v>
      </c>
      <c r="E88" s="103">
        <v>2916</v>
      </c>
      <c r="F88" s="104"/>
      <c r="G88" s="114">
        <f t="shared" si="1"/>
        <v>63528703.742099963</v>
      </c>
    </row>
    <row r="89" spans="1:7" s="7" customFormat="1" ht="30" thickTop="1" thickBot="1" x14ac:dyDescent="0.25">
      <c r="A89" s="24"/>
      <c r="B89" s="120">
        <v>44607</v>
      </c>
      <c r="C89" s="123"/>
      <c r="D89" s="125" t="s">
        <v>30</v>
      </c>
      <c r="E89" s="103">
        <v>116276.4</v>
      </c>
      <c r="F89" s="104">
        <v>3023.19</v>
      </c>
      <c r="G89" s="114">
        <f t="shared" si="1"/>
        <v>63641956.952099964</v>
      </c>
    </row>
    <row r="90" spans="1:7" s="7" customFormat="1" ht="44.25" thickTop="1" thickBot="1" x14ac:dyDescent="0.25">
      <c r="A90" s="24"/>
      <c r="B90" s="120">
        <v>44607</v>
      </c>
      <c r="C90" s="123"/>
      <c r="D90" s="108" t="s">
        <v>68</v>
      </c>
      <c r="E90" s="103">
        <v>4213</v>
      </c>
      <c r="F90" s="104"/>
      <c r="G90" s="114">
        <f t="shared" si="1"/>
        <v>63646169.952099964</v>
      </c>
    </row>
    <row r="91" spans="1:7" s="7" customFormat="1" ht="18" thickTop="1" thickBot="1" x14ac:dyDescent="0.25">
      <c r="A91" s="24"/>
      <c r="B91" s="120">
        <v>44607</v>
      </c>
      <c r="C91" s="123"/>
      <c r="D91" s="108" t="s">
        <v>69</v>
      </c>
      <c r="E91" s="103">
        <v>60628.38</v>
      </c>
      <c r="F91" s="104"/>
      <c r="G91" s="114">
        <f t="shared" si="1"/>
        <v>63706798.332099967</v>
      </c>
    </row>
    <row r="92" spans="1:7" s="7" customFormat="1" ht="18" thickTop="1" thickBot="1" x14ac:dyDescent="0.25">
      <c r="A92" s="24"/>
      <c r="B92" s="120">
        <v>44607</v>
      </c>
      <c r="C92" s="123"/>
      <c r="D92" s="108" t="s">
        <v>70</v>
      </c>
      <c r="E92" s="103">
        <v>3913098.66</v>
      </c>
      <c r="F92" s="104"/>
      <c r="G92" s="114">
        <f t="shared" si="1"/>
        <v>67619896.992099971</v>
      </c>
    </row>
    <row r="93" spans="1:7" s="7" customFormat="1" ht="18" thickTop="1" thickBot="1" x14ac:dyDescent="0.25">
      <c r="A93" s="24"/>
      <c r="B93" s="120">
        <v>44607</v>
      </c>
      <c r="C93" s="123"/>
      <c r="D93" s="108" t="s">
        <v>71</v>
      </c>
      <c r="E93" s="103">
        <v>1287774.68</v>
      </c>
      <c r="F93" s="104"/>
      <c r="G93" s="114">
        <f t="shared" si="1"/>
        <v>68907671.672099978</v>
      </c>
    </row>
    <row r="94" spans="1:7" s="7" customFormat="1" ht="18" thickTop="1" thickBot="1" x14ac:dyDescent="0.25">
      <c r="A94" s="24"/>
      <c r="B94" s="120">
        <v>44607</v>
      </c>
      <c r="C94" s="123"/>
      <c r="D94" s="108" t="s">
        <v>72</v>
      </c>
      <c r="E94" s="103">
        <v>91976.81</v>
      </c>
      <c r="F94" s="104"/>
      <c r="G94" s="114">
        <f t="shared" si="1"/>
        <v>68999648.48209998</v>
      </c>
    </row>
    <row r="95" spans="1:7" s="7" customFormat="1" ht="18" thickTop="1" thickBot="1" x14ac:dyDescent="0.25">
      <c r="A95" s="24"/>
      <c r="B95" s="120">
        <v>44608</v>
      </c>
      <c r="C95" s="123"/>
      <c r="D95" s="108" t="s">
        <v>45</v>
      </c>
      <c r="E95" s="103">
        <v>64708</v>
      </c>
      <c r="F95" s="104"/>
      <c r="G95" s="114">
        <f t="shared" si="1"/>
        <v>69064356.48209998</v>
      </c>
    </row>
    <row r="96" spans="1:7" s="7" customFormat="1" ht="18" thickTop="1" thickBot="1" x14ac:dyDescent="0.25">
      <c r="A96" s="24"/>
      <c r="B96" s="120">
        <v>44608</v>
      </c>
      <c r="C96" s="123"/>
      <c r="D96" s="108" t="s">
        <v>45</v>
      </c>
      <c r="E96" s="103">
        <v>41500</v>
      </c>
      <c r="F96" s="104"/>
      <c r="G96" s="114">
        <f t="shared" si="1"/>
        <v>69105856.48209998</v>
      </c>
    </row>
    <row r="97" spans="1:7" s="7" customFormat="1" ht="18" thickTop="1" thickBot="1" x14ac:dyDescent="0.25">
      <c r="A97" s="24"/>
      <c r="B97" s="120">
        <v>44608</v>
      </c>
      <c r="C97" s="123"/>
      <c r="D97" s="108" t="s">
        <v>45</v>
      </c>
      <c r="E97" s="103">
        <v>5920</v>
      </c>
      <c r="F97" s="104"/>
      <c r="G97" s="114">
        <f t="shared" si="1"/>
        <v>69111776.48209998</v>
      </c>
    </row>
    <row r="98" spans="1:7" s="7" customFormat="1" ht="30" thickTop="1" thickBot="1" x14ac:dyDescent="0.25">
      <c r="A98" s="24"/>
      <c r="B98" s="120">
        <v>44608</v>
      </c>
      <c r="C98" s="123"/>
      <c r="D98" s="108" t="s">
        <v>30</v>
      </c>
      <c r="E98" s="103">
        <v>60899.98</v>
      </c>
      <c r="F98" s="104">
        <v>1583.39</v>
      </c>
      <c r="G98" s="114">
        <f t="shared" si="1"/>
        <v>69171093.072099984</v>
      </c>
    </row>
    <row r="99" spans="1:7" s="7" customFormat="1" ht="18" thickTop="1" thickBot="1" x14ac:dyDescent="0.25">
      <c r="A99" s="24"/>
      <c r="B99" s="120">
        <v>44608</v>
      </c>
      <c r="C99" s="123"/>
      <c r="D99" s="108" t="s">
        <v>73</v>
      </c>
      <c r="E99" s="103">
        <v>90883.56</v>
      </c>
      <c r="F99" s="104"/>
      <c r="G99" s="114">
        <f t="shared" si="1"/>
        <v>69261976.632099986</v>
      </c>
    </row>
    <row r="100" spans="1:7" s="7" customFormat="1" ht="18" thickTop="1" thickBot="1" x14ac:dyDescent="0.25">
      <c r="A100" s="24"/>
      <c r="B100" s="120">
        <v>44609</v>
      </c>
      <c r="C100" s="123"/>
      <c r="D100" s="108" t="s">
        <v>23</v>
      </c>
      <c r="E100" s="103"/>
      <c r="F100" s="104">
        <v>1907330</v>
      </c>
      <c r="G100" s="114">
        <f t="shared" si="1"/>
        <v>67354646.632099986</v>
      </c>
    </row>
    <row r="101" spans="1:7" s="7" customFormat="1" ht="18" thickTop="1" thickBot="1" x14ac:dyDescent="0.25">
      <c r="A101" s="24"/>
      <c r="B101" s="120">
        <v>44609</v>
      </c>
      <c r="C101" s="123"/>
      <c r="D101" s="108" t="s">
        <v>45</v>
      </c>
      <c r="E101" s="103">
        <v>192382</v>
      </c>
      <c r="F101" s="103"/>
      <c r="G101" s="114">
        <f t="shared" si="1"/>
        <v>67547028.632099986</v>
      </c>
    </row>
    <row r="102" spans="1:7" s="7" customFormat="1" ht="18" thickTop="1" thickBot="1" x14ac:dyDescent="0.25">
      <c r="A102" s="24"/>
      <c r="B102" s="120">
        <v>44609</v>
      </c>
      <c r="C102" s="123"/>
      <c r="D102" s="125" t="s">
        <v>45</v>
      </c>
      <c r="E102" s="103">
        <v>56964</v>
      </c>
      <c r="F102" s="104"/>
      <c r="G102" s="114">
        <f t="shared" si="1"/>
        <v>67603992.632099986</v>
      </c>
    </row>
    <row r="103" spans="1:7" s="7" customFormat="1" ht="18" thickTop="1" thickBot="1" x14ac:dyDescent="0.25">
      <c r="A103" s="24"/>
      <c r="B103" s="120">
        <v>44609</v>
      </c>
      <c r="C103" s="123"/>
      <c r="D103" s="108" t="s">
        <v>45</v>
      </c>
      <c r="E103" s="103">
        <v>1755</v>
      </c>
      <c r="F103" s="104"/>
      <c r="G103" s="114">
        <f t="shared" si="1"/>
        <v>67605747.632099986</v>
      </c>
    </row>
    <row r="104" spans="1:7" s="7" customFormat="1" ht="30" thickTop="1" thickBot="1" x14ac:dyDescent="0.25">
      <c r="A104" s="24"/>
      <c r="B104" s="120">
        <v>44609</v>
      </c>
      <c r="C104" s="123"/>
      <c r="D104" s="108" t="s">
        <v>30</v>
      </c>
      <c r="E104" s="103">
        <v>63257.19</v>
      </c>
      <c r="F104" s="104">
        <v>1644.69</v>
      </c>
      <c r="G104" s="114">
        <f t="shared" si="1"/>
        <v>67667360.132099986</v>
      </c>
    </row>
    <row r="105" spans="1:7" s="7" customFormat="1" ht="56.25" customHeight="1" thickTop="1" thickBot="1" x14ac:dyDescent="0.25">
      <c r="A105" s="24"/>
      <c r="B105" s="120">
        <v>44609</v>
      </c>
      <c r="C105" s="123"/>
      <c r="D105" s="108" t="s">
        <v>74</v>
      </c>
      <c r="E105" s="103">
        <v>11420.5</v>
      </c>
      <c r="F105" s="104"/>
      <c r="G105" s="114">
        <f t="shared" si="1"/>
        <v>67678780.632099986</v>
      </c>
    </row>
    <row r="106" spans="1:7" s="7" customFormat="1" ht="18" thickTop="1" thickBot="1" x14ac:dyDescent="0.25">
      <c r="A106" s="24"/>
      <c r="B106" s="120">
        <v>44609</v>
      </c>
      <c r="C106" s="123"/>
      <c r="D106" s="108" t="s">
        <v>22</v>
      </c>
      <c r="E106" s="103">
        <v>4915172.54</v>
      </c>
      <c r="F106" s="104"/>
      <c r="G106" s="114">
        <f t="shared" si="1"/>
        <v>72593953.172099993</v>
      </c>
    </row>
    <row r="107" spans="1:7" s="7" customFormat="1" ht="18" thickTop="1" thickBot="1" x14ac:dyDescent="0.25">
      <c r="A107" s="24"/>
      <c r="B107" s="120">
        <v>44610</v>
      </c>
      <c r="C107" s="123"/>
      <c r="D107" s="108" t="s">
        <v>45</v>
      </c>
      <c r="E107" s="103">
        <v>125772</v>
      </c>
      <c r="F107" s="104"/>
      <c r="G107" s="114">
        <f t="shared" si="1"/>
        <v>72719725.172099993</v>
      </c>
    </row>
    <row r="108" spans="1:7" s="7" customFormat="1" ht="18" thickTop="1" thickBot="1" x14ac:dyDescent="0.25">
      <c r="A108" s="24"/>
      <c r="B108" s="120">
        <v>44610</v>
      </c>
      <c r="C108" s="123"/>
      <c r="D108" s="108" t="s">
        <v>45</v>
      </c>
      <c r="E108" s="103">
        <v>40980</v>
      </c>
      <c r="F108" s="104"/>
      <c r="G108" s="114">
        <f t="shared" si="1"/>
        <v>72760705.172099993</v>
      </c>
    </row>
    <row r="109" spans="1:7" s="7" customFormat="1" ht="27" customHeight="1" thickTop="1" thickBot="1" x14ac:dyDescent="0.25">
      <c r="A109" s="24"/>
      <c r="B109" s="121">
        <v>44610</v>
      </c>
      <c r="C109" s="124"/>
      <c r="D109" s="108" t="s">
        <v>45</v>
      </c>
      <c r="E109" s="103">
        <v>1095</v>
      </c>
      <c r="F109" s="104"/>
      <c r="G109" s="114">
        <f t="shared" si="1"/>
        <v>72761800.172099993</v>
      </c>
    </row>
    <row r="110" spans="1:7" s="7" customFormat="1" ht="30" thickTop="1" thickBot="1" x14ac:dyDescent="0.25">
      <c r="A110" s="24"/>
      <c r="B110" s="120">
        <v>44610</v>
      </c>
      <c r="C110" s="123"/>
      <c r="D110" s="108" t="s">
        <v>30</v>
      </c>
      <c r="E110" s="103">
        <v>50711.91</v>
      </c>
      <c r="F110" s="104">
        <v>1318.51</v>
      </c>
      <c r="G110" s="114">
        <f t="shared" si="1"/>
        <v>72811193.572099984</v>
      </c>
    </row>
    <row r="111" spans="1:7" s="7" customFormat="1" ht="18" thickTop="1" thickBot="1" x14ac:dyDescent="0.25">
      <c r="A111" s="24"/>
      <c r="B111" s="120">
        <v>44610</v>
      </c>
      <c r="C111" s="123"/>
      <c r="D111" s="108" t="s">
        <v>22</v>
      </c>
      <c r="E111" s="103">
        <v>6994685.7400000002</v>
      </c>
      <c r="F111" s="104"/>
      <c r="G111" s="114">
        <f t="shared" si="1"/>
        <v>79805879.312099978</v>
      </c>
    </row>
    <row r="112" spans="1:7" s="7" customFormat="1" ht="18" thickTop="1" thickBot="1" x14ac:dyDescent="0.25">
      <c r="A112" s="24"/>
      <c r="B112" s="120">
        <v>44610</v>
      </c>
      <c r="C112" s="123"/>
      <c r="D112" s="108" t="s">
        <v>22</v>
      </c>
      <c r="E112" s="103">
        <v>6120964.8899999997</v>
      </c>
      <c r="F112" s="104"/>
      <c r="G112" s="114">
        <f t="shared" si="1"/>
        <v>85926844.202099979</v>
      </c>
    </row>
    <row r="113" spans="1:7" s="7" customFormat="1" ht="18" thickTop="1" thickBot="1" x14ac:dyDescent="0.25">
      <c r="A113" s="24"/>
      <c r="B113" s="120">
        <v>44610</v>
      </c>
      <c r="C113" s="123"/>
      <c r="D113" s="108" t="s">
        <v>46</v>
      </c>
      <c r="E113" s="103">
        <v>632386.76</v>
      </c>
      <c r="F113" s="104"/>
      <c r="G113" s="114">
        <f t="shared" si="1"/>
        <v>86559230.962099984</v>
      </c>
    </row>
    <row r="114" spans="1:7" s="7" customFormat="1" ht="18" thickTop="1" thickBot="1" x14ac:dyDescent="0.25">
      <c r="A114" s="24"/>
      <c r="B114" s="120">
        <v>44610</v>
      </c>
      <c r="C114" s="123"/>
      <c r="D114" s="108" t="s">
        <v>46</v>
      </c>
      <c r="E114" s="103">
        <v>636123.35</v>
      </c>
      <c r="F114" s="104"/>
      <c r="G114" s="114">
        <f t="shared" si="1"/>
        <v>87195354.312099978</v>
      </c>
    </row>
    <row r="115" spans="1:7" s="7" customFormat="1" ht="18" thickTop="1" thickBot="1" x14ac:dyDescent="0.25">
      <c r="A115" s="24"/>
      <c r="B115" s="121">
        <v>44610</v>
      </c>
      <c r="C115" s="124"/>
      <c r="D115" s="108" t="s">
        <v>46</v>
      </c>
      <c r="E115" s="103">
        <v>847056.49</v>
      </c>
      <c r="F115" s="104"/>
      <c r="G115" s="114">
        <f t="shared" si="1"/>
        <v>88042410.802099973</v>
      </c>
    </row>
    <row r="116" spans="1:7" s="7" customFormat="1" ht="18" thickTop="1" thickBot="1" x14ac:dyDescent="0.25">
      <c r="A116" s="24"/>
      <c r="B116" s="120">
        <v>44610</v>
      </c>
      <c r="C116" s="123"/>
      <c r="D116" s="108" t="s">
        <v>46</v>
      </c>
      <c r="E116" s="103">
        <v>10783.68</v>
      </c>
      <c r="F116" s="104"/>
      <c r="G116" s="114">
        <f t="shared" si="1"/>
        <v>88053194.48209998</v>
      </c>
    </row>
    <row r="117" spans="1:7" s="7" customFormat="1" ht="18" thickTop="1" thickBot="1" x14ac:dyDescent="0.25">
      <c r="A117" s="24"/>
      <c r="B117" s="120">
        <v>44611</v>
      </c>
      <c r="C117" s="123"/>
      <c r="D117" s="108" t="s">
        <v>45</v>
      </c>
      <c r="E117" s="103">
        <v>9600</v>
      </c>
      <c r="F117" s="104"/>
      <c r="G117" s="114">
        <f t="shared" si="1"/>
        <v>88062794.48209998</v>
      </c>
    </row>
    <row r="118" spans="1:7" s="7" customFormat="1" ht="30" thickTop="1" thickBot="1" x14ac:dyDescent="0.25">
      <c r="A118" s="24"/>
      <c r="B118" s="120">
        <v>44611</v>
      </c>
      <c r="C118" s="123"/>
      <c r="D118" s="108" t="s">
        <v>30</v>
      </c>
      <c r="E118" s="103">
        <v>13600</v>
      </c>
      <c r="F118" s="104">
        <v>353.6</v>
      </c>
      <c r="G118" s="114">
        <f t="shared" si="1"/>
        <v>88076040.882099986</v>
      </c>
    </row>
    <row r="119" spans="1:7" s="7" customFormat="1" ht="18" thickTop="1" thickBot="1" x14ac:dyDescent="0.25">
      <c r="A119" s="24"/>
      <c r="B119" s="120">
        <v>44612</v>
      </c>
      <c r="C119" s="123"/>
      <c r="D119" s="108" t="s">
        <v>45</v>
      </c>
      <c r="E119" s="103">
        <v>80500</v>
      </c>
      <c r="F119" s="104"/>
      <c r="G119" s="114">
        <f t="shared" si="1"/>
        <v>88156540.882099986</v>
      </c>
    </row>
    <row r="120" spans="1:7" s="7" customFormat="1" ht="18" thickTop="1" thickBot="1" x14ac:dyDescent="0.25">
      <c r="A120" s="24"/>
      <c r="B120" s="120">
        <v>44248</v>
      </c>
      <c r="C120" s="123"/>
      <c r="D120" s="125" t="s">
        <v>45</v>
      </c>
      <c r="E120" s="103">
        <v>87795</v>
      </c>
      <c r="F120" s="104"/>
      <c r="G120" s="114">
        <f t="shared" si="1"/>
        <v>88244335.882099986</v>
      </c>
    </row>
    <row r="121" spans="1:7" s="7" customFormat="1" ht="18" thickTop="1" thickBot="1" x14ac:dyDescent="0.25">
      <c r="A121" s="24"/>
      <c r="B121" s="120">
        <v>44248</v>
      </c>
      <c r="C121" s="123"/>
      <c r="D121" s="108" t="s">
        <v>45</v>
      </c>
      <c r="E121" s="103">
        <v>157955</v>
      </c>
      <c r="F121" s="104"/>
      <c r="G121" s="114">
        <f t="shared" si="1"/>
        <v>88402290.882099986</v>
      </c>
    </row>
    <row r="122" spans="1:7" s="7" customFormat="1" ht="18" thickTop="1" thickBot="1" x14ac:dyDescent="0.25">
      <c r="A122" s="24"/>
      <c r="B122" s="120">
        <v>44248</v>
      </c>
      <c r="C122" s="123"/>
      <c r="D122" s="108" t="s">
        <v>45</v>
      </c>
      <c r="E122" s="103">
        <v>720</v>
      </c>
      <c r="F122" s="104"/>
      <c r="G122" s="114">
        <f t="shared" si="1"/>
        <v>88403010.882099986</v>
      </c>
    </row>
    <row r="123" spans="1:7" s="7" customFormat="1" ht="18" thickTop="1" thickBot="1" x14ac:dyDescent="0.25">
      <c r="A123" s="24"/>
      <c r="B123" s="120">
        <v>44248</v>
      </c>
      <c r="C123" s="123"/>
      <c r="D123" s="108" t="s">
        <v>45</v>
      </c>
      <c r="E123" s="103">
        <v>38</v>
      </c>
      <c r="F123" s="104"/>
      <c r="G123" s="114">
        <f t="shared" si="1"/>
        <v>88403048.882099986</v>
      </c>
    </row>
    <row r="124" spans="1:7" s="7" customFormat="1" ht="30" thickTop="1" thickBot="1" x14ac:dyDescent="0.25">
      <c r="A124" s="24"/>
      <c r="B124" s="120">
        <v>44613</v>
      </c>
      <c r="C124" s="123"/>
      <c r="D124" s="108" t="s">
        <v>30</v>
      </c>
      <c r="E124" s="103">
        <v>44830.25</v>
      </c>
      <c r="F124" s="104">
        <v>1165.5899999999999</v>
      </c>
      <c r="G124" s="114">
        <f t="shared" si="1"/>
        <v>88446713.542099983</v>
      </c>
    </row>
    <row r="125" spans="1:7" s="7" customFormat="1" ht="18" thickTop="1" thickBot="1" x14ac:dyDescent="0.25">
      <c r="A125" s="24"/>
      <c r="B125" s="120">
        <v>44248</v>
      </c>
      <c r="C125" s="123"/>
      <c r="D125" s="108" t="s">
        <v>55</v>
      </c>
      <c r="E125" s="103">
        <v>1037387.48</v>
      </c>
      <c r="F125" s="104"/>
      <c r="G125" s="114">
        <f t="shared" si="1"/>
        <v>89484101.022099987</v>
      </c>
    </row>
    <row r="126" spans="1:7" s="7" customFormat="1" ht="18" thickTop="1" thickBot="1" x14ac:dyDescent="0.25">
      <c r="A126" s="24"/>
      <c r="B126" s="120">
        <v>44248</v>
      </c>
      <c r="C126" s="123"/>
      <c r="D126" s="108" t="s">
        <v>22</v>
      </c>
      <c r="E126" s="103">
        <v>90504.4</v>
      </c>
      <c r="F126" s="103"/>
      <c r="G126" s="114">
        <f t="shared" si="1"/>
        <v>89574605.422099993</v>
      </c>
    </row>
    <row r="127" spans="1:7" s="7" customFormat="1" ht="18" thickTop="1" thickBot="1" x14ac:dyDescent="0.25">
      <c r="A127" s="24"/>
      <c r="B127" s="120">
        <v>44248</v>
      </c>
      <c r="C127" s="123"/>
      <c r="D127" s="108" t="s">
        <v>54</v>
      </c>
      <c r="E127" s="103">
        <v>27623.5</v>
      </c>
      <c r="F127" s="104"/>
      <c r="G127" s="114">
        <f t="shared" si="1"/>
        <v>89602228.922099993</v>
      </c>
    </row>
    <row r="128" spans="1:7" s="7" customFormat="1" ht="18" thickTop="1" thickBot="1" x14ac:dyDescent="0.25">
      <c r="A128" s="24"/>
      <c r="B128" s="120">
        <v>44613</v>
      </c>
      <c r="C128" s="123"/>
      <c r="D128" s="108" t="s">
        <v>23</v>
      </c>
      <c r="E128" s="103"/>
      <c r="F128" s="104">
        <v>3727058.68</v>
      </c>
      <c r="G128" s="114">
        <f t="shared" si="1"/>
        <v>85875170.242099985</v>
      </c>
    </row>
    <row r="129" spans="1:7" s="7" customFormat="1" ht="18" thickTop="1" thickBot="1" x14ac:dyDescent="0.25">
      <c r="A129" s="100"/>
      <c r="B129" s="120">
        <v>44614</v>
      </c>
      <c r="C129" s="123"/>
      <c r="D129" s="125" t="s">
        <v>45</v>
      </c>
      <c r="E129" s="103">
        <v>149275</v>
      </c>
      <c r="F129" s="106"/>
      <c r="G129" s="114">
        <f t="shared" si="1"/>
        <v>86024445.242099985</v>
      </c>
    </row>
    <row r="130" spans="1:7" s="7" customFormat="1" ht="18" thickTop="1" thickBot="1" x14ac:dyDescent="0.25">
      <c r="A130" s="100"/>
      <c r="B130" s="120">
        <v>44614</v>
      </c>
      <c r="C130" s="123"/>
      <c r="D130" s="125" t="s">
        <v>45</v>
      </c>
      <c r="E130" s="103">
        <v>53215</v>
      </c>
      <c r="F130" s="109"/>
      <c r="G130" s="114">
        <f t="shared" si="1"/>
        <v>86077660.242099985</v>
      </c>
    </row>
    <row r="131" spans="1:7" s="7" customFormat="1" ht="18" thickTop="1" thickBot="1" x14ac:dyDescent="0.25">
      <c r="A131" s="100"/>
      <c r="B131" s="120">
        <v>44614</v>
      </c>
      <c r="C131" s="123"/>
      <c r="D131" s="108" t="s">
        <v>45</v>
      </c>
      <c r="E131" s="103">
        <v>7760</v>
      </c>
      <c r="F131" s="104"/>
      <c r="G131" s="114">
        <f t="shared" si="1"/>
        <v>86085420.242099985</v>
      </c>
    </row>
    <row r="132" spans="1:7" s="7" customFormat="1" ht="30" thickTop="1" thickBot="1" x14ac:dyDescent="0.25">
      <c r="A132" s="100"/>
      <c r="B132" s="120">
        <v>44614</v>
      </c>
      <c r="C132" s="123"/>
      <c r="D132" s="108" t="s">
        <v>30</v>
      </c>
      <c r="E132" s="103">
        <v>78679.94</v>
      </c>
      <c r="F132" s="104">
        <v>2045.69</v>
      </c>
      <c r="G132" s="114">
        <f t="shared" si="1"/>
        <v>86162054.492099985</v>
      </c>
    </row>
    <row r="133" spans="1:7" s="7" customFormat="1" ht="18" thickTop="1" thickBot="1" x14ac:dyDescent="0.25">
      <c r="A133" s="100"/>
      <c r="B133" s="120">
        <v>44614</v>
      </c>
      <c r="C133" s="123"/>
      <c r="D133" s="108" t="s">
        <v>75</v>
      </c>
      <c r="E133" s="103">
        <v>36833.800000000003</v>
      </c>
      <c r="F133" s="104"/>
      <c r="G133" s="114">
        <f t="shared" si="1"/>
        <v>86198888.292099983</v>
      </c>
    </row>
    <row r="134" spans="1:7" s="7" customFormat="1" ht="20.25" customHeight="1" thickTop="1" thickBot="1" x14ac:dyDescent="0.25">
      <c r="A134" s="100"/>
      <c r="B134" s="120">
        <v>44614</v>
      </c>
      <c r="C134" s="123"/>
      <c r="D134" s="108" t="s">
        <v>22</v>
      </c>
      <c r="E134" s="103">
        <v>5082626.05</v>
      </c>
      <c r="F134" s="104"/>
      <c r="G134" s="114">
        <f t="shared" si="1"/>
        <v>91281514.34209998</v>
      </c>
    </row>
    <row r="135" spans="1:7" s="7" customFormat="1" ht="18" thickTop="1" thickBot="1" x14ac:dyDescent="0.25">
      <c r="A135" s="100"/>
      <c r="B135" s="120">
        <v>44614</v>
      </c>
      <c r="C135" s="123"/>
      <c r="D135" s="108" t="s">
        <v>23</v>
      </c>
      <c r="E135" s="103"/>
      <c r="F135" s="104">
        <v>296013.21000000002</v>
      </c>
      <c r="G135" s="114">
        <f t="shared" si="1"/>
        <v>90985501.132099986</v>
      </c>
    </row>
    <row r="136" spans="1:7" s="7" customFormat="1" ht="18" thickTop="1" thickBot="1" x14ac:dyDescent="0.25">
      <c r="A136" s="100"/>
      <c r="B136" s="120">
        <v>44615</v>
      </c>
      <c r="C136" s="123"/>
      <c r="D136" s="108" t="s">
        <v>45</v>
      </c>
      <c r="E136" s="103">
        <v>152640</v>
      </c>
      <c r="F136" s="104"/>
      <c r="G136" s="114">
        <f t="shared" si="1"/>
        <v>91138141.132099986</v>
      </c>
    </row>
    <row r="137" spans="1:7" s="7" customFormat="1" ht="18" thickTop="1" thickBot="1" x14ac:dyDescent="0.25">
      <c r="A137" s="100"/>
      <c r="B137" s="120">
        <v>44615</v>
      </c>
      <c r="C137" s="123"/>
      <c r="D137" s="108" t="s">
        <v>45</v>
      </c>
      <c r="E137" s="103">
        <v>47477</v>
      </c>
      <c r="F137" s="104"/>
      <c r="G137" s="114">
        <f t="shared" si="1"/>
        <v>91185618.132099986</v>
      </c>
    </row>
    <row r="138" spans="1:7" s="7" customFormat="1" ht="18" thickTop="1" thickBot="1" x14ac:dyDescent="0.25">
      <c r="A138" s="100"/>
      <c r="B138" s="120">
        <v>44615</v>
      </c>
      <c r="C138" s="123"/>
      <c r="D138" s="108" t="s">
        <v>45</v>
      </c>
      <c r="E138" s="103">
        <v>1675</v>
      </c>
      <c r="F138" s="104"/>
      <c r="G138" s="114">
        <f t="shared" si="1"/>
        <v>91187293.132099986</v>
      </c>
    </row>
    <row r="139" spans="1:7" s="7" customFormat="1" ht="18" thickTop="1" thickBot="1" x14ac:dyDescent="0.25">
      <c r="A139" s="100"/>
      <c r="B139" s="120">
        <v>44615</v>
      </c>
      <c r="C139" s="123"/>
      <c r="D139" s="108" t="s">
        <v>45</v>
      </c>
      <c r="E139" s="103">
        <v>55</v>
      </c>
      <c r="F139" s="104"/>
      <c r="G139" s="114">
        <f t="shared" si="1"/>
        <v>91187348.132099986</v>
      </c>
    </row>
    <row r="140" spans="1:7" s="7" customFormat="1" ht="30" thickTop="1" thickBot="1" x14ac:dyDescent="0.25">
      <c r="A140" s="100"/>
      <c r="B140" s="120">
        <v>44615</v>
      </c>
      <c r="C140" s="123"/>
      <c r="D140" s="108" t="s">
        <v>30</v>
      </c>
      <c r="E140" s="103">
        <v>66017.899999999994</v>
      </c>
      <c r="F140" s="104">
        <v>1716.47</v>
      </c>
      <c r="G140" s="114">
        <f t="shared" si="1"/>
        <v>91251649.562099993</v>
      </c>
    </row>
    <row r="141" spans="1:7" s="7" customFormat="1" ht="18" thickTop="1" thickBot="1" x14ac:dyDescent="0.25">
      <c r="A141" s="100"/>
      <c r="B141" s="120">
        <v>44615</v>
      </c>
      <c r="C141" s="123"/>
      <c r="D141" s="108" t="s">
        <v>23</v>
      </c>
      <c r="E141" s="103"/>
      <c r="F141" s="104">
        <v>13168455.4</v>
      </c>
      <c r="G141" s="114">
        <f t="shared" si="1"/>
        <v>78083194.162099987</v>
      </c>
    </row>
    <row r="142" spans="1:7" s="7" customFormat="1" ht="18" thickTop="1" thickBot="1" x14ac:dyDescent="0.25">
      <c r="A142" s="100"/>
      <c r="B142" s="120">
        <v>44616</v>
      </c>
      <c r="C142" s="123"/>
      <c r="D142" s="108" t="s">
        <v>45</v>
      </c>
      <c r="E142" s="105">
        <v>160209</v>
      </c>
      <c r="F142" s="107"/>
      <c r="G142" s="114">
        <f t="shared" si="1"/>
        <v>78243403.162099987</v>
      </c>
    </row>
    <row r="143" spans="1:7" s="7" customFormat="1" ht="18" thickTop="1" thickBot="1" x14ac:dyDescent="0.25">
      <c r="A143" s="100"/>
      <c r="B143" s="120">
        <v>44616</v>
      </c>
      <c r="C143" s="123"/>
      <c r="D143" s="108" t="s">
        <v>45</v>
      </c>
      <c r="E143" s="105">
        <v>19650</v>
      </c>
      <c r="F143" s="107"/>
      <c r="G143" s="114">
        <f t="shared" si="1"/>
        <v>78263053.162099987</v>
      </c>
    </row>
    <row r="144" spans="1:7" s="7" customFormat="1" ht="18" thickTop="1" thickBot="1" x14ac:dyDescent="0.25">
      <c r="A144" s="100"/>
      <c r="B144" s="120">
        <v>44616</v>
      </c>
      <c r="C144" s="123"/>
      <c r="D144" s="108" t="s">
        <v>45</v>
      </c>
      <c r="E144" s="105">
        <v>2245</v>
      </c>
      <c r="F144" s="107"/>
      <c r="G144" s="114">
        <f t="shared" si="1"/>
        <v>78265298.162099987</v>
      </c>
    </row>
    <row r="145" spans="1:7" s="7" customFormat="1" ht="18" thickTop="1" thickBot="1" x14ac:dyDescent="0.25">
      <c r="A145" s="100"/>
      <c r="B145" s="120">
        <v>44616</v>
      </c>
      <c r="C145" s="123"/>
      <c r="D145" s="108" t="s">
        <v>45</v>
      </c>
      <c r="E145" s="105">
        <v>2385</v>
      </c>
      <c r="F145" s="104"/>
      <c r="G145" s="114">
        <f t="shared" si="1"/>
        <v>78267683.162099987</v>
      </c>
    </row>
    <row r="146" spans="1:7" s="7" customFormat="1" ht="30" thickTop="1" thickBot="1" x14ac:dyDescent="0.25">
      <c r="A146" s="100"/>
      <c r="B146" s="120">
        <v>44616</v>
      </c>
      <c r="C146" s="123"/>
      <c r="D146" s="108" t="s">
        <v>30</v>
      </c>
      <c r="E146" s="103">
        <v>70101.64</v>
      </c>
      <c r="F146" s="104">
        <v>1822.65</v>
      </c>
      <c r="G146" s="114">
        <f t="shared" si="1"/>
        <v>78335962.152099982</v>
      </c>
    </row>
    <row r="147" spans="1:7" s="7" customFormat="1" ht="18" thickTop="1" thickBot="1" x14ac:dyDescent="0.25">
      <c r="A147" s="100"/>
      <c r="B147" s="120">
        <v>44616</v>
      </c>
      <c r="C147" s="123"/>
      <c r="D147" s="108" t="s">
        <v>76</v>
      </c>
      <c r="E147" s="103">
        <v>226085.15</v>
      </c>
      <c r="F147" s="104"/>
      <c r="G147" s="114">
        <f t="shared" ref="G147:G174" si="2">G146+E147-F147</f>
        <v>78562047.302099988</v>
      </c>
    </row>
    <row r="148" spans="1:7" s="7" customFormat="1" ht="47.25" customHeight="1" thickTop="1" thickBot="1" x14ac:dyDescent="0.25">
      <c r="A148" s="100"/>
      <c r="B148" s="120">
        <v>44616</v>
      </c>
      <c r="C148" s="123"/>
      <c r="D148" s="108" t="s">
        <v>77</v>
      </c>
      <c r="E148" s="103">
        <v>95000</v>
      </c>
      <c r="F148" s="104"/>
      <c r="G148" s="114">
        <f t="shared" si="2"/>
        <v>78657047.302099988</v>
      </c>
    </row>
    <row r="149" spans="1:7" s="7" customFormat="1" ht="18" thickTop="1" thickBot="1" x14ac:dyDescent="0.25">
      <c r="A149" s="100"/>
      <c r="B149" s="120">
        <v>44616</v>
      </c>
      <c r="C149" s="123"/>
      <c r="D149" s="108" t="s">
        <v>65</v>
      </c>
      <c r="E149" s="103">
        <v>244495.56</v>
      </c>
      <c r="F149" s="104"/>
      <c r="G149" s="114">
        <f t="shared" si="2"/>
        <v>78901542.86209999</v>
      </c>
    </row>
    <row r="150" spans="1:7" s="7" customFormat="1" ht="18" thickTop="1" thickBot="1" x14ac:dyDescent="0.25">
      <c r="A150" s="100"/>
      <c r="B150" s="120">
        <v>44616</v>
      </c>
      <c r="C150" s="123"/>
      <c r="D150" s="108" t="s">
        <v>23</v>
      </c>
      <c r="E150" s="103"/>
      <c r="F150" s="104">
        <v>2210824.25</v>
      </c>
      <c r="G150" s="114">
        <f t="shared" si="2"/>
        <v>76690718.61209999</v>
      </c>
    </row>
    <row r="151" spans="1:7" s="7" customFormat="1" ht="18" thickTop="1" thickBot="1" x14ac:dyDescent="0.25">
      <c r="A151" s="100"/>
      <c r="B151" s="120">
        <v>44616</v>
      </c>
      <c r="C151" s="123"/>
      <c r="D151" s="108" t="s">
        <v>23</v>
      </c>
      <c r="E151" s="103"/>
      <c r="F151" s="104">
        <v>851885.63</v>
      </c>
      <c r="G151" s="114">
        <f t="shared" si="2"/>
        <v>75838832.982099995</v>
      </c>
    </row>
    <row r="152" spans="1:7" s="7" customFormat="1" ht="18" thickTop="1" thickBot="1" x14ac:dyDescent="0.25">
      <c r="A152" s="100"/>
      <c r="B152" s="120">
        <v>44617</v>
      </c>
      <c r="C152" s="123"/>
      <c r="D152" s="108" t="s">
        <v>45</v>
      </c>
      <c r="E152" s="103">
        <v>99926</v>
      </c>
      <c r="F152" s="104"/>
      <c r="G152" s="114">
        <f t="shared" si="2"/>
        <v>75938758.982099995</v>
      </c>
    </row>
    <row r="153" spans="1:7" s="7" customFormat="1" ht="18" thickTop="1" thickBot="1" x14ac:dyDescent="0.25">
      <c r="A153" s="100"/>
      <c r="B153" s="120">
        <v>44617</v>
      </c>
      <c r="C153" s="123"/>
      <c r="D153" s="108" t="s">
        <v>45</v>
      </c>
      <c r="E153" s="103">
        <v>48500</v>
      </c>
      <c r="F153" s="104"/>
      <c r="G153" s="114">
        <f t="shared" si="2"/>
        <v>75987258.982099995</v>
      </c>
    </row>
    <row r="154" spans="1:7" s="7" customFormat="1" ht="18" thickTop="1" thickBot="1" x14ac:dyDescent="0.25">
      <c r="A154" s="100"/>
      <c r="B154" s="120">
        <v>44617</v>
      </c>
      <c r="C154" s="123"/>
      <c r="D154" s="108" t="s">
        <v>45</v>
      </c>
      <c r="E154" s="103">
        <v>2265</v>
      </c>
      <c r="F154" s="104"/>
      <c r="G154" s="114">
        <f t="shared" si="2"/>
        <v>75989523.982099995</v>
      </c>
    </row>
    <row r="155" spans="1:7" s="7" customFormat="1" ht="30" thickTop="1" thickBot="1" x14ac:dyDescent="0.25">
      <c r="A155" s="100"/>
      <c r="B155" s="120">
        <v>44617</v>
      </c>
      <c r="C155" s="123"/>
      <c r="D155" s="108" t="s">
        <v>30</v>
      </c>
      <c r="E155" s="103">
        <v>21274.84</v>
      </c>
      <c r="F155" s="104">
        <v>553.14</v>
      </c>
      <c r="G155" s="114">
        <f t="shared" si="2"/>
        <v>76010245.682099998</v>
      </c>
    </row>
    <row r="156" spans="1:7" s="7" customFormat="1" ht="18" thickTop="1" thickBot="1" x14ac:dyDescent="0.25">
      <c r="A156" s="100"/>
      <c r="B156" s="120">
        <v>44617</v>
      </c>
      <c r="C156" s="123"/>
      <c r="D156" s="108" t="s">
        <v>23</v>
      </c>
      <c r="E156" s="103"/>
      <c r="F156" s="104">
        <v>1590734.45</v>
      </c>
      <c r="G156" s="114">
        <f t="shared" si="2"/>
        <v>74419511.232099995</v>
      </c>
    </row>
    <row r="157" spans="1:7" s="7" customFormat="1" ht="18" thickTop="1" thickBot="1" x14ac:dyDescent="0.25">
      <c r="A157" s="100"/>
      <c r="B157" s="120">
        <v>44617</v>
      </c>
      <c r="C157" s="123"/>
      <c r="D157" s="108" t="s">
        <v>44</v>
      </c>
      <c r="E157" s="103">
        <v>502779.67</v>
      </c>
      <c r="F157" s="104"/>
      <c r="G157" s="114">
        <f t="shared" si="2"/>
        <v>74922290.902099997</v>
      </c>
    </row>
    <row r="158" spans="1:7" s="7" customFormat="1" ht="18" thickTop="1" thickBot="1" x14ac:dyDescent="0.25">
      <c r="A158" s="100"/>
      <c r="B158" s="120">
        <v>44617</v>
      </c>
      <c r="C158" s="123"/>
      <c r="D158" s="108" t="s">
        <v>22</v>
      </c>
      <c r="E158" s="103">
        <v>4358716.4000000004</v>
      </c>
      <c r="F158" s="104"/>
      <c r="G158" s="114">
        <f t="shared" si="2"/>
        <v>79281007.302100003</v>
      </c>
    </row>
    <row r="159" spans="1:7" s="7" customFormat="1" ht="18" thickTop="1" thickBot="1" x14ac:dyDescent="0.25">
      <c r="A159" s="100"/>
      <c r="B159" s="120">
        <v>44617</v>
      </c>
      <c r="C159" s="123"/>
      <c r="D159" s="108" t="s">
        <v>22</v>
      </c>
      <c r="E159" s="103">
        <v>5517846.7699999996</v>
      </c>
      <c r="F159" s="104"/>
      <c r="G159" s="114">
        <f t="shared" si="2"/>
        <v>84798854.072099999</v>
      </c>
    </row>
    <row r="160" spans="1:7" s="7" customFormat="1" ht="18" thickTop="1" thickBot="1" x14ac:dyDescent="0.25">
      <c r="A160" s="100"/>
      <c r="B160" s="120">
        <v>44617</v>
      </c>
      <c r="C160" s="123"/>
      <c r="D160" s="108" t="s">
        <v>22</v>
      </c>
      <c r="E160" s="103">
        <v>504758.7</v>
      </c>
      <c r="F160" s="104"/>
      <c r="G160" s="114">
        <f t="shared" si="2"/>
        <v>85303612.772100002</v>
      </c>
    </row>
    <row r="161" spans="1:8" s="7" customFormat="1" ht="18" thickTop="1" thickBot="1" x14ac:dyDescent="0.25">
      <c r="A161" s="100"/>
      <c r="B161" s="120">
        <v>44618</v>
      </c>
      <c r="C161" s="123"/>
      <c r="D161" s="108" t="s">
        <v>45</v>
      </c>
      <c r="E161" s="103">
        <v>16200</v>
      </c>
      <c r="F161" s="104"/>
      <c r="G161" s="114">
        <f t="shared" si="2"/>
        <v>85319812.772100002</v>
      </c>
    </row>
    <row r="162" spans="1:8" s="7" customFormat="1" ht="30" thickTop="1" thickBot="1" x14ac:dyDescent="0.25">
      <c r="A162" s="100"/>
      <c r="B162" s="120">
        <v>44618</v>
      </c>
      <c r="C162" s="123"/>
      <c r="D162" s="108" t="s">
        <v>30</v>
      </c>
      <c r="E162" s="103">
        <v>12100</v>
      </c>
      <c r="F162" s="104">
        <v>314.60000000000002</v>
      </c>
      <c r="G162" s="114">
        <f t="shared" si="2"/>
        <v>85331598.172100008</v>
      </c>
    </row>
    <row r="163" spans="1:8" s="7" customFormat="1" ht="18" thickTop="1" thickBot="1" x14ac:dyDescent="0.25">
      <c r="A163" s="100"/>
      <c r="B163" s="120">
        <v>44619</v>
      </c>
      <c r="C163" s="123"/>
      <c r="D163" s="108" t="s">
        <v>45</v>
      </c>
      <c r="E163" s="103">
        <v>14800</v>
      </c>
      <c r="F163" s="104"/>
      <c r="G163" s="114">
        <f t="shared" si="2"/>
        <v>85346398.172100008</v>
      </c>
    </row>
    <row r="164" spans="1:8" s="7" customFormat="1" ht="30" thickTop="1" thickBot="1" x14ac:dyDescent="0.25">
      <c r="A164" s="100"/>
      <c r="B164" s="120">
        <v>44619</v>
      </c>
      <c r="C164" s="123"/>
      <c r="D164" s="108" t="s">
        <v>30</v>
      </c>
      <c r="E164" s="103">
        <v>6900</v>
      </c>
      <c r="F164" s="104">
        <v>179.4</v>
      </c>
      <c r="G164" s="114">
        <f t="shared" si="2"/>
        <v>85353118.772100002</v>
      </c>
    </row>
    <row r="165" spans="1:8" s="7" customFormat="1" ht="18" thickTop="1" thickBot="1" x14ac:dyDescent="0.25">
      <c r="A165" s="100"/>
      <c r="B165" s="120">
        <v>44620</v>
      </c>
      <c r="C165" s="123"/>
      <c r="D165" s="108" t="s">
        <v>45</v>
      </c>
      <c r="E165" s="103">
        <v>103044</v>
      </c>
      <c r="F165" s="104"/>
      <c r="G165" s="114">
        <f t="shared" si="2"/>
        <v>85456162.772100002</v>
      </c>
    </row>
    <row r="166" spans="1:8" s="7" customFormat="1" ht="18" thickTop="1" thickBot="1" x14ac:dyDescent="0.25">
      <c r="A166" s="100"/>
      <c r="B166" s="120">
        <v>44620</v>
      </c>
      <c r="C166" s="123"/>
      <c r="D166" s="108" t="s">
        <v>45</v>
      </c>
      <c r="E166" s="103">
        <v>59305</v>
      </c>
      <c r="F166" s="104"/>
      <c r="G166" s="114">
        <f t="shared" si="2"/>
        <v>85515467.772100002</v>
      </c>
    </row>
    <row r="167" spans="1:8" s="7" customFormat="1" ht="18" thickTop="1" thickBot="1" x14ac:dyDescent="0.25">
      <c r="A167" s="100"/>
      <c r="B167" s="120">
        <v>44620</v>
      </c>
      <c r="C167" s="123"/>
      <c r="D167" s="108" t="s">
        <v>45</v>
      </c>
      <c r="E167" s="103">
        <v>6084</v>
      </c>
      <c r="F167" s="104"/>
      <c r="G167" s="114">
        <f t="shared" si="2"/>
        <v>85521551.772100002</v>
      </c>
    </row>
    <row r="168" spans="1:8" s="7" customFormat="1" ht="18" thickTop="1" thickBot="1" x14ac:dyDescent="0.25">
      <c r="A168" s="100"/>
      <c r="B168" s="120">
        <v>44620</v>
      </c>
      <c r="C168" s="123"/>
      <c r="D168" s="108" t="s">
        <v>45</v>
      </c>
      <c r="E168" s="103">
        <v>52</v>
      </c>
      <c r="F168" s="104"/>
      <c r="G168" s="114">
        <f t="shared" si="2"/>
        <v>85521603.772100002</v>
      </c>
    </row>
    <row r="169" spans="1:8" s="7" customFormat="1" ht="30" thickTop="1" thickBot="1" x14ac:dyDescent="0.25">
      <c r="A169" s="100"/>
      <c r="B169" s="120">
        <v>44620</v>
      </c>
      <c r="C169" s="123"/>
      <c r="D169" s="108" t="s">
        <v>30</v>
      </c>
      <c r="E169" s="103">
        <v>56035.15</v>
      </c>
      <c r="F169" s="104"/>
      <c r="G169" s="114">
        <f t="shared" si="2"/>
        <v>85577638.922100008</v>
      </c>
    </row>
    <row r="170" spans="1:8" s="7" customFormat="1" ht="18" thickTop="1" thickBot="1" x14ac:dyDescent="0.25">
      <c r="A170" s="100"/>
      <c r="B170" s="120">
        <v>44620</v>
      </c>
      <c r="C170" s="123"/>
      <c r="D170" s="108" t="s">
        <v>54</v>
      </c>
      <c r="E170" s="103">
        <v>188964</v>
      </c>
      <c r="F170" s="104"/>
      <c r="G170" s="114">
        <f t="shared" si="2"/>
        <v>85766602.922100008</v>
      </c>
    </row>
    <row r="171" spans="1:8" s="7" customFormat="1" ht="18" thickTop="1" thickBot="1" x14ac:dyDescent="0.25">
      <c r="A171" s="100"/>
      <c r="B171" s="120">
        <v>44620</v>
      </c>
      <c r="C171" s="123"/>
      <c r="D171" s="108" t="s">
        <v>47</v>
      </c>
      <c r="E171" s="103">
        <v>335038.65000000002</v>
      </c>
      <c r="F171" s="104"/>
      <c r="G171" s="114">
        <f t="shared" si="2"/>
        <v>86101641.572100013</v>
      </c>
    </row>
    <row r="172" spans="1:8" s="7" customFormat="1" ht="18" thickTop="1" thickBot="1" x14ac:dyDescent="0.25">
      <c r="A172" s="100"/>
      <c r="B172" s="120">
        <v>44620</v>
      </c>
      <c r="C172" s="123"/>
      <c r="D172" s="108" t="s">
        <v>72</v>
      </c>
      <c r="E172" s="103">
        <v>322948.06</v>
      </c>
      <c r="F172" s="104"/>
      <c r="G172" s="114">
        <f t="shared" si="2"/>
        <v>86424589.632100016</v>
      </c>
    </row>
    <row r="173" spans="1:8" s="7" customFormat="1" ht="18" thickTop="1" thickBot="1" x14ac:dyDescent="0.25">
      <c r="A173" s="100"/>
      <c r="B173" s="120">
        <v>44620</v>
      </c>
      <c r="C173" s="123"/>
      <c r="D173" s="108" t="s">
        <v>23</v>
      </c>
      <c r="E173" s="103"/>
      <c r="F173" s="104">
        <v>2052868.92</v>
      </c>
      <c r="G173" s="114">
        <f t="shared" si="2"/>
        <v>84371720.712100014</v>
      </c>
    </row>
    <row r="174" spans="1:8" s="7" customFormat="1" ht="17.25" thickTop="1" x14ac:dyDescent="0.2">
      <c r="A174" s="100"/>
      <c r="B174" s="120"/>
      <c r="C174" s="123"/>
      <c r="D174" s="108"/>
      <c r="E174" s="103"/>
      <c r="F174" s="104"/>
      <c r="G174" s="114">
        <f>G173+E174-F174</f>
        <v>84371720.712100014</v>
      </c>
    </row>
    <row r="175" spans="1:8" ht="17.25" thickBot="1" x14ac:dyDescent="0.25">
      <c r="A175" s="26"/>
      <c r="B175" s="27"/>
      <c r="C175" s="27"/>
      <c r="D175" s="27" t="s">
        <v>8</v>
      </c>
      <c r="E175" s="28">
        <f>SUM(E18:E174)</f>
        <v>82687871.190000027</v>
      </c>
      <c r="F175" s="28">
        <f>SUM(F18:F174)</f>
        <v>29559557.850000001</v>
      </c>
      <c r="G175" s="110">
        <f>+G17+E175-F175</f>
        <v>84371720.712099969</v>
      </c>
      <c r="H175" s="30">
        <f>+G175-'[2]CTA. RECOLECTORA (010) y 3000'!$G$14638</f>
        <v>0</v>
      </c>
    </row>
    <row r="176" spans="1:8" ht="16.5" x14ac:dyDescent="0.2">
      <c r="A176" s="5"/>
      <c r="B176" s="5"/>
      <c r="C176" s="5"/>
      <c r="D176" s="5"/>
      <c r="E176" s="8"/>
      <c r="F176" s="8"/>
      <c r="G176" s="8"/>
    </row>
    <row r="177" spans="1:8" ht="16.5" x14ac:dyDescent="0.2">
      <c r="A177" s="5"/>
      <c r="B177" s="5"/>
      <c r="C177" s="5"/>
      <c r="D177" s="5"/>
      <c r="E177" s="8"/>
      <c r="F177" s="8"/>
      <c r="G177" s="8"/>
    </row>
    <row r="178" spans="1:8" ht="16.5" x14ac:dyDescent="0.2">
      <c r="A178" s="5"/>
      <c r="B178" s="5"/>
      <c r="C178" s="5"/>
      <c r="D178" s="5"/>
      <c r="E178" s="8"/>
      <c r="F178" s="8"/>
      <c r="G178" s="8"/>
    </row>
    <row r="179" spans="1:8" ht="16.5" x14ac:dyDescent="0.2">
      <c r="A179" s="5"/>
      <c r="B179" s="5"/>
      <c r="C179" s="111" t="s">
        <v>41</v>
      </c>
      <c r="D179" s="112"/>
      <c r="E179" s="111" t="s">
        <v>42</v>
      </c>
      <c r="F179" s="8"/>
      <c r="G179" s="8"/>
    </row>
    <row r="180" spans="1:8" ht="16.5" x14ac:dyDescent="0.2">
      <c r="A180" s="5"/>
      <c r="B180" s="5"/>
      <c r="C180" s="111" t="s">
        <v>33</v>
      </c>
      <c r="D180" s="112"/>
      <c r="E180" s="111" t="s">
        <v>34</v>
      </c>
      <c r="F180" s="8"/>
      <c r="G180" s="8"/>
    </row>
    <row r="181" spans="1:8" ht="16.5" x14ac:dyDescent="0.2">
      <c r="A181" s="5"/>
      <c r="B181" s="5"/>
      <c r="C181" s="111" t="s">
        <v>35</v>
      </c>
      <c r="D181" s="112"/>
      <c r="E181" s="136" t="s">
        <v>52</v>
      </c>
      <c r="F181" s="8"/>
      <c r="G181" s="8"/>
    </row>
    <row r="182" spans="1:8" ht="16.5" x14ac:dyDescent="0.2">
      <c r="A182" s="5"/>
      <c r="B182" s="5"/>
      <c r="C182" s="111" t="s">
        <v>36</v>
      </c>
      <c r="D182" s="112"/>
      <c r="E182" s="111" t="s">
        <v>37</v>
      </c>
      <c r="F182" s="8"/>
      <c r="G182" s="8"/>
    </row>
    <row r="183" spans="1:8" ht="16.5" x14ac:dyDescent="0.2">
      <c r="A183" s="5"/>
      <c r="B183" s="5"/>
      <c r="C183" s="112"/>
      <c r="D183" s="112" t="s">
        <v>38</v>
      </c>
      <c r="E183" s="112"/>
      <c r="F183" s="8"/>
      <c r="G183" s="8"/>
    </row>
    <row r="184" spans="1:8" ht="16.5" x14ac:dyDescent="0.2">
      <c r="A184" s="5"/>
      <c r="B184" s="5"/>
      <c r="C184" s="112"/>
      <c r="D184" s="111" t="s">
        <v>39</v>
      </c>
      <c r="E184" s="112"/>
      <c r="F184" s="8"/>
      <c r="G184" s="8"/>
    </row>
    <row r="185" spans="1:8" ht="16.5" x14ac:dyDescent="0.2">
      <c r="A185" s="5"/>
      <c r="B185" s="5"/>
      <c r="C185" s="112"/>
      <c r="D185" s="111" t="s">
        <v>51</v>
      </c>
      <c r="E185" s="112"/>
      <c r="F185" s="8"/>
      <c r="G185" s="8"/>
    </row>
    <row r="186" spans="1:8" ht="16.5" x14ac:dyDescent="0.2">
      <c r="A186" s="5"/>
      <c r="B186" s="5"/>
      <c r="C186" s="112"/>
      <c r="D186" s="111" t="s">
        <v>40</v>
      </c>
      <c r="E186" s="112"/>
      <c r="F186" s="8"/>
      <c r="G186" s="8"/>
      <c r="H186" s="25"/>
    </row>
    <row r="187" spans="1:8" ht="16.5" x14ac:dyDescent="0.2">
      <c r="A187" s="5"/>
      <c r="B187" s="5"/>
      <c r="C187" s="112"/>
      <c r="D187" s="112"/>
      <c r="E187" s="112"/>
      <c r="F187" s="8"/>
      <c r="G187" s="8"/>
    </row>
    <row r="188" spans="1:8" ht="16.5" x14ac:dyDescent="0.2">
      <c r="A188" s="5"/>
      <c r="B188" s="5"/>
      <c r="C188" s="112"/>
      <c r="D188" s="111"/>
      <c r="E188" s="112"/>
      <c r="F188" s="8"/>
      <c r="G188" s="8"/>
    </row>
    <row r="189" spans="1:8" ht="16.5" x14ac:dyDescent="0.2">
      <c r="A189" s="5"/>
      <c r="B189" s="5"/>
      <c r="C189" s="112"/>
      <c r="D189" s="112"/>
      <c r="E189" s="112"/>
      <c r="F189" s="8"/>
      <c r="G189" s="8"/>
    </row>
    <row r="190" spans="1:8" ht="16.5" x14ac:dyDescent="0.2">
      <c r="A190" s="5"/>
      <c r="B190" s="5"/>
      <c r="C190" s="5"/>
      <c r="D190" s="5"/>
      <c r="E190" s="8"/>
      <c r="F190" s="8"/>
      <c r="G190" s="8"/>
    </row>
    <row r="191" spans="1:8" ht="16.5" x14ac:dyDescent="0.2">
      <c r="A191" s="5"/>
      <c r="B191" s="5"/>
      <c r="C191" s="5"/>
      <c r="D191" s="5"/>
      <c r="E191" s="8"/>
      <c r="F191" s="8"/>
      <c r="G191" s="8"/>
    </row>
    <row r="192" spans="1:8" ht="16.5" x14ac:dyDescent="0.2">
      <c r="A192" s="5"/>
      <c r="B192" s="5"/>
      <c r="C192" s="5"/>
      <c r="D192" s="5"/>
      <c r="E192" s="8"/>
      <c r="F192" s="8"/>
      <c r="G192" s="8"/>
    </row>
    <row r="193" spans="1:7" ht="16.5" x14ac:dyDescent="0.2">
      <c r="A193" s="5"/>
      <c r="B193" s="5"/>
      <c r="C193" s="5"/>
      <c r="D193" s="5"/>
      <c r="E193" s="8"/>
      <c r="F193" s="8"/>
      <c r="G193" s="8"/>
    </row>
    <row r="194" spans="1:7" ht="16.5" x14ac:dyDescent="0.2">
      <c r="A194" s="5"/>
      <c r="B194" s="5"/>
      <c r="C194" s="5"/>
      <c r="D194" s="5"/>
      <c r="E194" s="8"/>
      <c r="F194" s="8"/>
      <c r="G194" s="8"/>
    </row>
    <row r="195" spans="1:7" x14ac:dyDescent="0.2">
      <c r="A195" s="9"/>
      <c r="B195" s="9"/>
      <c r="C195" s="9"/>
      <c r="D195" s="9"/>
      <c r="E195" s="9"/>
      <c r="F195" s="9"/>
      <c r="G195" s="9"/>
    </row>
    <row r="196" spans="1:7" x14ac:dyDescent="0.2">
      <c r="A196" s="9"/>
      <c r="B196" s="9"/>
      <c r="C196" s="9"/>
      <c r="D196" s="9"/>
      <c r="E196" s="9"/>
      <c r="F196" s="9"/>
      <c r="G196" s="9"/>
    </row>
    <row r="197" spans="1:7" x14ac:dyDescent="0.2">
      <c r="A197" s="9"/>
      <c r="B197" s="9"/>
      <c r="C197" s="9"/>
      <c r="D197" s="9"/>
      <c r="E197" s="9"/>
      <c r="F197" s="9"/>
      <c r="G197" s="9"/>
    </row>
    <row r="216" spans="1:1" ht="13.5" thickBot="1" x14ac:dyDescent="0.25"/>
    <row r="217" spans="1:1" ht="15" x14ac:dyDescent="0.2">
      <c r="A217" s="2"/>
    </row>
  </sheetData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0" fitToHeight="0" orientation="portrait" r:id="rId1"/>
  <headerFooter alignWithMargins="0">
    <oddFooter>Página &amp;P</oddFooter>
  </headerFooter>
  <rowBreaks count="3" manualBreakCount="3">
    <brk id="70" max="6" man="1"/>
    <brk id="117" max="6" man="1"/>
    <brk id="16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31"/>
  <sheetViews>
    <sheetView topLeftCell="B79" zoomScaleNormal="100" workbookViewId="0">
      <selection activeCell="J85" sqref="J8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44" t="s">
        <v>10</v>
      </c>
      <c r="D6" s="144"/>
      <c r="E6" s="144"/>
      <c r="F6" s="144"/>
      <c r="G6" s="144"/>
      <c r="H6" s="144"/>
      <c r="I6" s="144"/>
      <c r="J6" s="16"/>
      <c r="K6" s="16"/>
    </row>
    <row r="7" spans="1:13" s="14" customFormat="1" ht="18.75" x14ac:dyDescent="0.2">
      <c r="B7" s="18"/>
      <c r="C7" s="150" t="s">
        <v>19</v>
      </c>
      <c r="D7" s="150"/>
      <c r="E7" s="150"/>
      <c r="F7" s="150"/>
      <c r="G7" s="150"/>
      <c r="H7" s="150"/>
      <c r="I7" s="150"/>
    </row>
    <row r="8" spans="1:13" s="17" customFormat="1" ht="21" customHeight="1" x14ac:dyDescent="0.2">
      <c r="B8" s="18"/>
      <c r="C8" s="150" t="s">
        <v>3</v>
      </c>
      <c r="D8" s="150"/>
      <c r="E8" s="150"/>
      <c r="F8" s="150"/>
      <c r="G8" s="150"/>
      <c r="H8" s="150"/>
      <c r="I8" s="150"/>
    </row>
    <row r="9" spans="1:13" s="14" customFormat="1" ht="18.75" x14ac:dyDescent="0.2">
      <c r="C9" s="151" t="s">
        <v>58</v>
      </c>
      <c r="D9" s="151"/>
      <c r="E9" s="151"/>
      <c r="F9" s="151"/>
      <c r="G9" s="151"/>
      <c r="H9" s="151"/>
      <c r="I9" s="151"/>
    </row>
    <row r="10" spans="1:13" s="14" customFormat="1" ht="18.75" x14ac:dyDescent="0.2">
      <c r="C10" s="33"/>
      <c r="D10" s="33"/>
      <c r="E10" s="33"/>
      <c r="F10" s="33"/>
      <c r="G10" s="33"/>
      <c r="H10" s="33"/>
      <c r="I10" s="33"/>
    </row>
    <row r="11" spans="1:13" s="14" customFormat="1" ht="18.75" x14ac:dyDescent="0.2">
      <c r="C11" s="33"/>
      <c r="D11" s="33"/>
      <c r="E11" s="33"/>
      <c r="F11" s="33"/>
      <c r="G11" s="33"/>
      <c r="H11" s="33"/>
      <c r="I11" s="33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49"/>
      <c r="D13" s="146" t="s">
        <v>17</v>
      </c>
      <c r="E13" s="146"/>
      <c r="F13" s="146"/>
      <c r="G13" s="146"/>
      <c r="H13" s="146"/>
      <c r="I13" s="146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49"/>
      <c r="D14" s="145" t="s">
        <v>7</v>
      </c>
      <c r="E14" s="145"/>
      <c r="F14" s="145"/>
      <c r="G14" s="145"/>
      <c r="H14" s="145"/>
      <c r="I14" s="60">
        <v>1.9999947398900986E-3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49"/>
      <c r="D15" s="71" t="s">
        <v>4</v>
      </c>
      <c r="E15" s="71" t="s">
        <v>5</v>
      </c>
      <c r="F15" s="71" t="s">
        <v>6</v>
      </c>
      <c r="G15" s="71" t="s">
        <v>0</v>
      </c>
      <c r="H15" s="71" t="s">
        <v>1</v>
      </c>
      <c r="I15" s="71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2"/>
      <c r="D16" s="73"/>
      <c r="E16" s="74"/>
      <c r="F16" s="75" t="s">
        <v>78</v>
      </c>
      <c r="G16" s="167"/>
      <c r="H16" s="77">
        <v>0</v>
      </c>
      <c r="I16" s="76">
        <f>+I14</f>
        <v>1.9999947398900986E-3</v>
      </c>
    </row>
    <row r="17" spans="3:9" s="29" customFormat="1" ht="31.5" customHeight="1" thickTop="1" x14ac:dyDescent="0.2">
      <c r="C17" s="78"/>
      <c r="D17" s="80">
        <v>44602</v>
      </c>
      <c r="E17" s="81"/>
      <c r="F17" s="164" t="s">
        <v>23</v>
      </c>
      <c r="G17" s="169">
        <v>3686802.51</v>
      </c>
      <c r="H17" s="165"/>
      <c r="I17" s="48">
        <f>I16+G17-H17</f>
        <v>3686802.5119999945</v>
      </c>
    </row>
    <row r="18" spans="3:9" s="29" customFormat="1" ht="24.75" customHeight="1" x14ac:dyDescent="0.2">
      <c r="C18" s="79"/>
      <c r="D18" s="80" t="s">
        <v>79</v>
      </c>
      <c r="E18" s="84" t="s">
        <v>80</v>
      </c>
      <c r="F18" s="164" t="s">
        <v>29</v>
      </c>
      <c r="G18" s="170"/>
      <c r="H18" s="165">
        <v>368680.19</v>
      </c>
      <c r="I18" s="51">
        <f t="shared" ref="I18:I82" si="0">I17+G18-H18</f>
        <v>3318122.3219999946</v>
      </c>
    </row>
    <row r="19" spans="3:9" s="29" customFormat="1" ht="28.5" x14ac:dyDescent="0.2">
      <c r="C19" s="79"/>
      <c r="D19" s="80">
        <v>44602</v>
      </c>
      <c r="E19" s="81" t="s">
        <v>80</v>
      </c>
      <c r="F19" s="164" t="s">
        <v>81</v>
      </c>
      <c r="G19" s="170"/>
      <c r="H19" s="166">
        <v>3318122.32</v>
      </c>
      <c r="I19" s="51">
        <f t="shared" si="0"/>
        <v>1.9999947398900986E-3</v>
      </c>
    </row>
    <row r="20" spans="3:9" s="29" customFormat="1" ht="28.5" x14ac:dyDescent="0.2">
      <c r="C20" s="79"/>
      <c r="D20" s="80">
        <v>44609</v>
      </c>
      <c r="E20" s="84"/>
      <c r="F20" s="164" t="s">
        <v>23</v>
      </c>
      <c r="G20" s="170">
        <v>1907330</v>
      </c>
      <c r="H20" s="166"/>
      <c r="I20" s="51">
        <f t="shared" si="0"/>
        <v>1907330.0019999947</v>
      </c>
    </row>
    <row r="21" spans="3:9" s="29" customFormat="1" ht="28.5" x14ac:dyDescent="0.2">
      <c r="C21" s="79"/>
      <c r="D21" s="80" t="s">
        <v>82</v>
      </c>
      <c r="E21" s="81" t="s">
        <v>83</v>
      </c>
      <c r="F21" s="164" t="s">
        <v>16</v>
      </c>
      <c r="G21" s="170"/>
      <c r="H21" s="166">
        <v>17700</v>
      </c>
      <c r="I21" s="51">
        <f t="shared" si="0"/>
        <v>1889630.0019999947</v>
      </c>
    </row>
    <row r="22" spans="3:9" s="29" customFormat="1" ht="16.5" x14ac:dyDescent="0.2">
      <c r="C22" s="79"/>
      <c r="D22" s="80" t="s">
        <v>82</v>
      </c>
      <c r="E22" s="84" t="s">
        <v>83</v>
      </c>
      <c r="F22" s="164" t="s">
        <v>84</v>
      </c>
      <c r="G22" s="170"/>
      <c r="H22" s="166">
        <v>336300</v>
      </c>
      <c r="I22" s="51">
        <f t="shared" si="0"/>
        <v>1553330.0019999947</v>
      </c>
    </row>
    <row r="23" spans="3:9" s="29" customFormat="1" ht="28.5" x14ac:dyDescent="0.2">
      <c r="C23" s="79"/>
      <c r="D23" s="80" t="s">
        <v>82</v>
      </c>
      <c r="E23" s="81" t="s">
        <v>85</v>
      </c>
      <c r="F23" s="164" t="s">
        <v>16</v>
      </c>
      <c r="G23" s="170"/>
      <c r="H23" s="166">
        <v>50900</v>
      </c>
      <c r="I23" s="51">
        <f t="shared" si="0"/>
        <v>1502430.0019999947</v>
      </c>
    </row>
    <row r="24" spans="3:9" s="29" customFormat="1" ht="16.5" x14ac:dyDescent="0.2">
      <c r="C24" s="79"/>
      <c r="D24" s="80" t="s">
        <v>82</v>
      </c>
      <c r="E24" s="84" t="s">
        <v>85</v>
      </c>
      <c r="F24" s="164" t="s">
        <v>86</v>
      </c>
      <c r="G24" s="170"/>
      <c r="H24" s="166">
        <v>967100</v>
      </c>
      <c r="I24" s="51">
        <f t="shared" si="0"/>
        <v>535330.00199999474</v>
      </c>
    </row>
    <row r="25" spans="3:9" s="29" customFormat="1" ht="28.5" x14ac:dyDescent="0.2">
      <c r="C25" s="79"/>
      <c r="D25" s="80" t="s">
        <v>82</v>
      </c>
      <c r="E25" s="81" t="s">
        <v>87</v>
      </c>
      <c r="F25" s="164" t="s">
        <v>16</v>
      </c>
      <c r="G25" s="170"/>
      <c r="H25" s="166">
        <v>5448</v>
      </c>
      <c r="I25" s="51">
        <f t="shared" si="0"/>
        <v>529882.00199999474</v>
      </c>
    </row>
    <row r="26" spans="3:9" s="29" customFormat="1" ht="16.5" x14ac:dyDescent="0.2">
      <c r="C26" s="79"/>
      <c r="D26" s="80" t="s">
        <v>82</v>
      </c>
      <c r="E26" s="84" t="s">
        <v>87</v>
      </c>
      <c r="F26" s="164" t="s">
        <v>88</v>
      </c>
      <c r="G26" s="170"/>
      <c r="H26" s="165">
        <v>103512</v>
      </c>
      <c r="I26" s="51">
        <f t="shared" si="0"/>
        <v>426370.00199999474</v>
      </c>
    </row>
    <row r="27" spans="3:9" s="29" customFormat="1" ht="28.5" x14ac:dyDescent="0.2">
      <c r="C27" s="79"/>
      <c r="D27" s="80" t="s">
        <v>82</v>
      </c>
      <c r="E27" s="84" t="s">
        <v>89</v>
      </c>
      <c r="F27" s="164" t="s">
        <v>16</v>
      </c>
      <c r="G27" s="170"/>
      <c r="H27" s="165">
        <v>2175</v>
      </c>
      <c r="I27" s="51">
        <f t="shared" si="0"/>
        <v>424195.00199999474</v>
      </c>
    </row>
    <row r="28" spans="3:9" s="29" customFormat="1" ht="16.5" x14ac:dyDescent="0.2">
      <c r="C28" s="79"/>
      <c r="D28" s="80" t="s">
        <v>82</v>
      </c>
      <c r="E28" s="81" t="s">
        <v>89</v>
      </c>
      <c r="F28" s="164" t="s">
        <v>90</v>
      </c>
      <c r="G28" s="170"/>
      <c r="H28" s="166">
        <v>41325</v>
      </c>
      <c r="I28" s="51">
        <f t="shared" si="0"/>
        <v>382870.00199999474</v>
      </c>
    </row>
    <row r="29" spans="3:9" s="29" customFormat="1" ht="28.5" x14ac:dyDescent="0.2">
      <c r="C29" s="79"/>
      <c r="D29" s="80" t="s">
        <v>82</v>
      </c>
      <c r="E29" s="81" t="s">
        <v>91</v>
      </c>
      <c r="F29" s="164" t="s">
        <v>16</v>
      </c>
      <c r="G29" s="170"/>
      <c r="H29" s="166">
        <v>5654.5</v>
      </c>
      <c r="I29" s="51">
        <f t="shared" si="0"/>
        <v>377215.50199999474</v>
      </c>
    </row>
    <row r="30" spans="3:9" s="29" customFormat="1" ht="16.5" x14ac:dyDescent="0.2">
      <c r="C30" s="79"/>
      <c r="D30" s="80" t="s">
        <v>82</v>
      </c>
      <c r="E30" s="84" t="s">
        <v>91</v>
      </c>
      <c r="F30" s="164" t="s">
        <v>92</v>
      </c>
      <c r="G30" s="170"/>
      <c r="H30" s="166">
        <v>107435.5</v>
      </c>
      <c r="I30" s="51">
        <f t="shared" si="0"/>
        <v>269780.00199999474</v>
      </c>
    </row>
    <row r="31" spans="3:9" s="29" customFormat="1" ht="28.5" x14ac:dyDescent="0.2">
      <c r="C31" s="79"/>
      <c r="D31" s="80" t="s">
        <v>82</v>
      </c>
      <c r="E31" s="84" t="s">
        <v>93</v>
      </c>
      <c r="F31" s="164" t="s">
        <v>16</v>
      </c>
      <c r="G31" s="170"/>
      <c r="H31" s="166">
        <v>9000</v>
      </c>
      <c r="I31" s="51">
        <f t="shared" si="0"/>
        <v>260780.00199999474</v>
      </c>
    </row>
    <row r="32" spans="3:9" s="29" customFormat="1" ht="17.25" thickBot="1" x14ac:dyDescent="0.25">
      <c r="C32" s="79"/>
      <c r="D32" s="80" t="s">
        <v>82</v>
      </c>
      <c r="E32" s="81" t="s">
        <v>93</v>
      </c>
      <c r="F32" s="164" t="s">
        <v>94</v>
      </c>
      <c r="G32" s="171"/>
      <c r="H32" s="166">
        <v>171000</v>
      </c>
      <c r="I32" s="51">
        <f t="shared" si="0"/>
        <v>89780.00199999474</v>
      </c>
    </row>
    <row r="33" spans="3:9" s="29" customFormat="1" ht="28.5" x14ac:dyDescent="0.2">
      <c r="C33" s="79"/>
      <c r="D33" s="80">
        <v>44613</v>
      </c>
      <c r="E33" s="84"/>
      <c r="F33" s="82" t="s">
        <v>23</v>
      </c>
      <c r="G33" s="168">
        <v>3727058.68</v>
      </c>
      <c r="H33" s="106"/>
      <c r="I33" s="51">
        <f t="shared" si="0"/>
        <v>3816838.6819999949</v>
      </c>
    </row>
    <row r="34" spans="3:9" s="29" customFormat="1" ht="28.5" x14ac:dyDescent="0.2">
      <c r="C34" s="79"/>
      <c r="D34" s="80">
        <v>44614</v>
      </c>
      <c r="E34" s="81"/>
      <c r="F34" s="82" t="s">
        <v>23</v>
      </c>
      <c r="G34" s="106">
        <v>296013.21000000002</v>
      </c>
      <c r="H34" s="106"/>
      <c r="I34" s="51">
        <f t="shared" si="0"/>
        <v>4112851.8919999949</v>
      </c>
    </row>
    <row r="35" spans="3:9" s="29" customFormat="1" ht="28.5" x14ac:dyDescent="0.2">
      <c r="C35" s="79"/>
      <c r="D35" s="80" t="s">
        <v>95</v>
      </c>
      <c r="E35" s="84" t="s">
        <v>96</v>
      </c>
      <c r="F35" s="82" t="s">
        <v>16</v>
      </c>
      <c r="G35" s="106"/>
      <c r="H35" s="106">
        <v>4489</v>
      </c>
      <c r="I35" s="51">
        <f t="shared" si="0"/>
        <v>4108362.8919999949</v>
      </c>
    </row>
    <row r="36" spans="3:9" s="29" customFormat="1" ht="16.5" x14ac:dyDescent="0.2">
      <c r="C36" s="79"/>
      <c r="D36" s="80">
        <v>44614</v>
      </c>
      <c r="E36" s="81" t="s">
        <v>96</v>
      </c>
      <c r="F36" s="82" t="s">
        <v>97</v>
      </c>
      <c r="G36" s="106"/>
      <c r="H36" s="106">
        <v>85291</v>
      </c>
      <c r="I36" s="51">
        <f t="shared" si="0"/>
        <v>4023071.8919999949</v>
      </c>
    </row>
    <row r="37" spans="3:9" s="29" customFormat="1" ht="28.5" x14ac:dyDescent="0.2">
      <c r="C37" s="79"/>
      <c r="D37" s="80" t="s">
        <v>95</v>
      </c>
      <c r="E37" s="84" t="s">
        <v>98</v>
      </c>
      <c r="F37" s="82" t="s">
        <v>16</v>
      </c>
      <c r="G37" s="106"/>
      <c r="H37" s="106">
        <v>798.48</v>
      </c>
      <c r="I37" s="51">
        <f t="shared" si="0"/>
        <v>4022273.4119999949</v>
      </c>
    </row>
    <row r="38" spans="3:9" s="29" customFormat="1" ht="16.5" x14ac:dyDescent="0.2">
      <c r="C38" s="79"/>
      <c r="D38" s="80">
        <v>44614</v>
      </c>
      <c r="E38" s="81" t="s">
        <v>98</v>
      </c>
      <c r="F38" s="82" t="s">
        <v>99</v>
      </c>
      <c r="G38" s="106"/>
      <c r="H38" s="106">
        <v>15409.46</v>
      </c>
      <c r="I38" s="51">
        <f t="shared" si="0"/>
        <v>4006863.9519999949</v>
      </c>
    </row>
    <row r="39" spans="3:9" s="29" customFormat="1" ht="28.5" x14ac:dyDescent="0.2">
      <c r="C39" s="79"/>
      <c r="D39" s="80" t="s">
        <v>95</v>
      </c>
      <c r="E39" s="84" t="s">
        <v>100</v>
      </c>
      <c r="F39" s="82" t="s">
        <v>16</v>
      </c>
      <c r="G39" s="106"/>
      <c r="H39" s="83">
        <v>2400</v>
      </c>
      <c r="I39" s="51">
        <f t="shared" si="0"/>
        <v>4004463.9519999949</v>
      </c>
    </row>
    <row r="40" spans="3:9" s="29" customFormat="1" ht="16.5" x14ac:dyDescent="0.2">
      <c r="C40" s="79"/>
      <c r="D40" s="80">
        <v>44614</v>
      </c>
      <c r="E40" s="81" t="s">
        <v>100</v>
      </c>
      <c r="F40" s="82" t="s">
        <v>101</v>
      </c>
      <c r="G40" s="106"/>
      <c r="H40" s="83">
        <v>54240</v>
      </c>
      <c r="I40" s="51">
        <f t="shared" si="0"/>
        <v>3950223.9519999949</v>
      </c>
    </row>
    <row r="41" spans="3:9" s="29" customFormat="1" ht="28.5" x14ac:dyDescent="0.2">
      <c r="C41" s="79"/>
      <c r="D41" s="80" t="s">
        <v>95</v>
      </c>
      <c r="E41" s="84" t="s">
        <v>102</v>
      </c>
      <c r="F41" s="82" t="s">
        <v>16</v>
      </c>
      <c r="G41" s="106"/>
      <c r="H41" s="83">
        <v>27365</v>
      </c>
      <c r="I41" s="51">
        <f t="shared" si="0"/>
        <v>3922858.9519999949</v>
      </c>
    </row>
    <row r="42" spans="3:9" s="29" customFormat="1" ht="16.5" x14ac:dyDescent="0.2">
      <c r="C42" s="79"/>
      <c r="D42" s="80">
        <v>44614</v>
      </c>
      <c r="E42" s="81" t="s">
        <v>102</v>
      </c>
      <c r="F42" s="82" t="s">
        <v>103</v>
      </c>
      <c r="G42" s="106"/>
      <c r="H42" s="83">
        <v>548555</v>
      </c>
      <c r="I42" s="51">
        <f t="shared" si="0"/>
        <v>3374303.9519999949</v>
      </c>
    </row>
    <row r="43" spans="3:9" s="29" customFormat="1" ht="28.5" x14ac:dyDescent="0.2">
      <c r="C43" s="79"/>
      <c r="D43" s="80" t="s">
        <v>95</v>
      </c>
      <c r="E43" s="84" t="s">
        <v>104</v>
      </c>
      <c r="F43" s="82" t="s">
        <v>16</v>
      </c>
      <c r="G43" s="106"/>
      <c r="H43" s="83">
        <v>22944.97</v>
      </c>
      <c r="I43" s="51">
        <f t="shared" si="0"/>
        <v>3351358.9819999947</v>
      </c>
    </row>
    <row r="44" spans="3:9" s="29" customFormat="1" ht="47.25" customHeight="1" x14ac:dyDescent="0.2">
      <c r="C44" s="79"/>
      <c r="D44" s="80">
        <v>44614</v>
      </c>
      <c r="E44" s="84" t="s">
        <v>104</v>
      </c>
      <c r="F44" s="82" t="s">
        <v>105</v>
      </c>
      <c r="G44" s="106"/>
      <c r="H44" s="83">
        <v>518556.31</v>
      </c>
      <c r="I44" s="51">
        <f t="shared" si="0"/>
        <v>2832802.6719999947</v>
      </c>
    </row>
    <row r="45" spans="3:9" s="29" customFormat="1" ht="28.5" x14ac:dyDescent="0.2">
      <c r="C45" s="79"/>
      <c r="D45" s="80" t="s">
        <v>95</v>
      </c>
      <c r="E45" s="84" t="s">
        <v>106</v>
      </c>
      <c r="F45" s="82" t="s">
        <v>16</v>
      </c>
      <c r="G45" s="106"/>
      <c r="H45" s="83">
        <v>21261.24</v>
      </c>
      <c r="I45" s="51">
        <f t="shared" si="0"/>
        <v>2811541.4319999944</v>
      </c>
    </row>
    <row r="46" spans="3:9" s="29" customFormat="1" ht="16.5" x14ac:dyDescent="0.2">
      <c r="C46" s="79"/>
      <c r="D46" s="80">
        <v>44614</v>
      </c>
      <c r="E46" s="84" t="s">
        <v>106</v>
      </c>
      <c r="F46" s="82" t="s">
        <v>107</v>
      </c>
      <c r="G46" s="106"/>
      <c r="H46" s="83">
        <v>417233.5</v>
      </c>
      <c r="I46" s="51">
        <f t="shared" si="0"/>
        <v>2394307.9319999944</v>
      </c>
    </row>
    <row r="47" spans="3:9" s="29" customFormat="1" ht="28.5" x14ac:dyDescent="0.2">
      <c r="C47" s="79"/>
      <c r="D47" s="80">
        <v>44615</v>
      </c>
      <c r="E47" s="84"/>
      <c r="F47" s="82" t="s">
        <v>23</v>
      </c>
      <c r="G47" s="106">
        <v>13168455.4</v>
      </c>
      <c r="H47" s="83"/>
      <c r="I47" s="51">
        <f t="shared" si="0"/>
        <v>15562763.331999995</v>
      </c>
    </row>
    <row r="48" spans="3:9" s="29" customFormat="1" ht="28.5" x14ac:dyDescent="0.2">
      <c r="C48" s="79"/>
      <c r="D48" s="80" t="s">
        <v>108</v>
      </c>
      <c r="E48" s="84" t="s">
        <v>109</v>
      </c>
      <c r="F48" s="82" t="s">
        <v>16</v>
      </c>
      <c r="G48" s="106"/>
      <c r="H48" s="83">
        <v>3543.75</v>
      </c>
      <c r="I48" s="51">
        <f t="shared" si="0"/>
        <v>15559219.581999995</v>
      </c>
    </row>
    <row r="49" spans="3:9" s="29" customFormat="1" ht="16.5" x14ac:dyDescent="0.2">
      <c r="C49" s="79"/>
      <c r="D49" s="80">
        <v>44615</v>
      </c>
      <c r="E49" s="84" t="s">
        <v>109</v>
      </c>
      <c r="F49" s="82" t="s">
        <v>110</v>
      </c>
      <c r="G49" s="106"/>
      <c r="H49" s="83">
        <v>67331.25</v>
      </c>
      <c r="I49" s="51">
        <f t="shared" si="0"/>
        <v>15491888.331999995</v>
      </c>
    </row>
    <row r="50" spans="3:9" s="29" customFormat="1" ht="28.5" x14ac:dyDescent="0.2">
      <c r="C50" s="79"/>
      <c r="D50" s="80" t="s">
        <v>108</v>
      </c>
      <c r="E50" s="84" t="s">
        <v>111</v>
      </c>
      <c r="F50" s="82" t="s">
        <v>16</v>
      </c>
      <c r="G50" s="106"/>
      <c r="H50" s="83">
        <v>11750</v>
      </c>
      <c r="I50" s="51">
        <f t="shared" si="0"/>
        <v>15480138.331999995</v>
      </c>
    </row>
    <row r="51" spans="3:9" s="29" customFormat="1" ht="16.5" x14ac:dyDescent="0.2">
      <c r="C51" s="79"/>
      <c r="D51" s="80">
        <v>44615</v>
      </c>
      <c r="E51" s="84" t="s">
        <v>111</v>
      </c>
      <c r="F51" s="82" t="s">
        <v>112</v>
      </c>
      <c r="G51" s="106"/>
      <c r="H51" s="83">
        <v>265550</v>
      </c>
      <c r="I51" s="51">
        <f t="shared" si="0"/>
        <v>15214588.331999995</v>
      </c>
    </row>
    <row r="52" spans="3:9" s="29" customFormat="1" ht="28.5" x14ac:dyDescent="0.2">
      <c r="C52" s="79"/>
      <c r="D52" s="80" t="s">
        <v>108</v>
      </c>
      <c r="E52" s="84" t="s">
        <v>113</v>
      </c>
      <c r="F52" s="82" t="s">
        <v>16</v>
      </c>
      <c r="G52" s="106"/>
      <c r="H52" s="83">
        <v>18114.41</v>
      </c>
      <c r="I52" s="51">
        <f t="shared" si="0"/>
        <v>15196473.921999995</v>
      </c>
    </row>
    <row r="53" spans="3:9" s="29" customFormat="1" ht="16.5" x14ac:dyDescent="0.2">
      <c r="C53" s="79"/>
      <c r="D53" s="80">
        <v>44615</v>
      </c>
      <c r="E53" s="84" t="s">
        <v>113</v>
      </c>
      <c r="F53" s="82" t="s">
        <v>114</v>
      </c>
      <c r="G53" s="106"/>
      <c r="H53" s="83">
        <v>409385.59</v>
      </c>
      <c r="I53" s="51">
        <f t="shared" si="0"/>
        <v>14787088.331999995</v>
      </c>
    </row>
    <row r="54" spans="3:9" s="29" customFormat="1" ht="28.5" x14ac:dyDescent="0.2">
      <c r="C54" s="79"/>
      <c r="D54" s="80" t="s">
        <v>108</v>
      </c>
      <c r="E54" s="84" t="s">
        <v>115</v>
      </c>
      <c r="F54" s="82" t="s">
        <v>16</v>
      </c>
      <c r="G54" s="106"/>
      <c r="H54" s="83">
        <v>43083.9</v>
      </c>
      <c r="I54" s="51">
        <f t="shared" si="0"/>
        <v>14744004.431999994</v>
      </c>
    </row>
    <row r="55" spans="3:9" s="29" customFormat="1" ht="16.5" x14ac:dyDescent="0.2">
      <c r="C55" s="79"/>
      <c r="D55" s="80">
        <v>44615</v>
      </c>
      <c r="E55" s="84" t="s">
        <v>115</v>
      </c>
      <c r="F55" s="82" t="s">
        <v>92</v>
      </c>
      <c r="G55" s="106"/>
      <c r="H55" s="83">
        <v>906035.42</v>
      </c>
      <c r="I55" s="51">
        <f t="shared" si="0"/>
        <v>13837969.011999995</v>
      </c>
    </row>
    <row r="56" spans="3:9" s="29" customFormat="1" ht="28.5" x14ac:dyDescent="0.2">
      <c r="C56" s="79"/>
      <c r="D56" s="80" t="s">
        <v>108</v>
      </c>
      <c r="E56" s="84" t="s">
        <v>116</v>
      </c>
      <c r="F56" s="82" t="s">
        <v>16</v>
      </c>
      <c r="G56" s="106"/>
      <c r="H56" s="83">
        <v>4849.75</v>
      </c>
      <c r="I56" s="51">
        <f t="shared" si="0"/>
        <v>13833119.261999995</v>
      </c>
    </row>
    <row r="57" spans="3:9" s="29" customFormat="1" ht="16.5" x14ac:dyDescent="0.2">
      <c r="C57" s="79"/>
      <c r="D57" s="80">
        <v>44615</v>
      </c>
      <c r="E57" s="84" t="s">
        <v>116</v>
      </c>
      <c r="F57" s="82" t="s">
        <v>128</v>
      </c>
      <c r="G57" s="106"/>
      <c r="H57" s="83">
        <v>109604.35</v>
      </c>
      <c r="I57" s="51">
        <f t="shared" si="0"/>
        <v>13723514.911999995</v>
      </c>
    </row>
    <row r="58" spans="3:9" s="29" customFormat="1" ht="28.5" x14ac:dyDescent="0.2">
      <c r="C58" s="79"/>
      <c r="D58" s="80" t="s">
        <v>108</v>
      </c>
      <c r="E58" s="84" t="s">
        <v>117</v>
      </c>
      <c r="F58" s="82" t="s">
        <v>16</v>
      </c>
      <c r="G58" s="106"/>
      <c r="H58" s="83">
        <v>694.5</v>
      </c>
      <c r="I58" s="51">
        <f t="shared" si="0"/>
        <v>13722820.411999995</v>
      </c>
    </row>
    <row r="59" spans="3:9" s="29" customFormat="1" ht="16.5" x14ac:dyDescent="0.2">
      <c r="C59" s="79"/>
      <c r="D59" s="80">
        <v>44615</v>
      </c>
      <c r="E59" s="84" t="s">
        <v>117</v>
      </c>
      <c r="F59" s="82" t="s">
        <v>129</v>
      </c>
      <c r="G59" s="106"/>
      <c r="H59" s="83">
        <v>15485.1</v>
      </c>
      <c r="I59" s="51">
        <f t="shared" si="0"/>
        <v>13707335.311999995</v>
      </c>
    </row>
    <row r="60" spans="3:9" s="29" customFormat="1" ht="28.5" x14ac:dyDescent="0.2">
      <c r="C60" s="79"/>
      <c r="D60" s="80" t="s">
        <v>108</v>
      </c>
      <c r="E60" s="84"/>
      <c r="F60" s="82" t="s">
        <v>16</v>
      </c>
      <c r="G60" s="106"/>
      <c r="H60" s="83">
        <v>8907.5499999999993</v>
      </c>
      <c r="I60" s="51">
        <f t="shared" si="0"/>
        <v>13698427.761999995</v>
      </c>
    </row>
    <row r="61" spans="3:9" s="29" customFormat="1" ht="16.5" x14ac:dyDescent="0.2">
      <c r="C61" s="79"/>
      <c r="D61" s="80">
        <v>44615</v>
      </c>
      <c r="E61" s="84" t="s">
        <v>118</v>
      </c>
      <c r="F61" s="82" t="s">
        <v>130</v>
      </c>
      <c r="G61" s="106"/>
      <c r="H61" s="83">
        <v>201310.82</v>
      </c>
      <c r="I61" s="51">
        <f t="shared" si="0"/>
        <v>13497116.941999994</v>
      </c>
    </row>
    <row r="62" spans="3:9" s="29" customFormat="1" ht="28.5" x14ac:dyDescent="0.2">
      <c r="C62" s="79"/>
      <c r="D62" s="80" t="s">
        <v>108</v>
      </c>
      <c r="E62" s="84"/>
      <c r="F62" s="82" t="s">
        <v>16</v>
      </c>
      <c r="G62" s="106"/>
      <c r="H62" s="83">
        <v>1747.55</v>
      </c>
      <c r="I62" s="51">
        <f t="shared" si="0"/>
        <v>13495369.391999993</v>
      </c>
    </row>
    <row r="63" spans="3:9" s="29" customFormat="1" ht="28.5" x14ac:dyDescent="0.2">
      <c r="C63" s="79"/>
      <c r="D63" s="80">
        <v>44615</v>
      </c>
      <c r="E63" s="84" t="s">
        <v>119</v>
      </c>
      <c r="F63" s="82" t="s">
        <v>131</v>
      </c>
      <c r="G63" s="106"/>
      <c r="H63" s="83">
        <v>37788.870000000003</v>
      </c>
      <c r="I63" s="51">
        <f t="shared" si="0"/>
        <v>13457580.521999994</v>
      </c>
    </row>
    <row r="64" spans="3:9" s="29" customFormat="1" ht="28.5" x14ac:dyDescent="0.2">
      <c r="C64" s="79"/>
      <c r="D64" s="80" t="s">
        <v>108</v>
      </c>
      <c r="E64" s="84" t="s">
        <v>120</v>
      </c>
      <c r="F64" s="82" t="s">
        <v>16</v>
      </c>
      <c r="G64" s="106"/>
      <c r="H64" s="83">
        <v>1476.33</v>
      </c>
      <c r="I64" s="51">
        <f t="shared" si="0"/>
        <v>13456104.191999994</v>
      </c>
    </row>
    <row r="65" spans="3:9" s="29" customFormat="1" ht="16.5" x14ac:dyDescent="0.2">
      <c r="C65" s="79"/>
      <c r="D65" s="80">
        <v>44615</v>
      </c>
      <c r="E65" s="84" t="s">
        <v>120</v>
      </c>
      <c r="F65" s="82" t="s">
        <v>132</v>
      </c>
      <c r="G65" s="106"/>
      <c r="H65" s="83">
        <v>33365.11</v>
      </c>
      <c r="I65" s="51">
        <f t="shared" si="0"/>
        <v>13422739.081999995</v>
      </c>
    </row>
    <row r="66" spans="3:9" s="29" customFormat="1" ht="28.5" x14ac:dyDescent="0.2">
      <c r="C66" s="79"/>
      <c r="D66" s="80" t="s">
        <v>108</v>
      </c>
      <c r="E66" s="84" t="s">
        <v>121</v>
      </c>
      <c r="F66" s="82" t="s">
        <v>16</v>
      </c>
      <c r="G66" s="106"/>
      <c r="H66" s="83">
        <v>3000</v>
      </c>
      <c r="I66" s="51">
        <f t="shared" si="0"/>
        <v>13419739.081999995</v>
      </c>
    </row>
    <row r="67" spans="3:9" s="29" customFormat="1" ht="28.5" x14ac:dyDescent="0.2">
      <c r="C67" s="79"/>
      <c r="D67" s="80" t="s">
        <v>108</v>
      </c>
      <c r="E67" s="84" t="s">
        <v>121</v>
      </c>
      <c r="F67" s="82" t="s">
        <v>133</v>
      </c>
      <c r="G67" s="106"/>
      <c r="H67" s="83">
        <v>3240</v>
      </c>
      <c r="I67" s="51">
        <f t="shared" si="0"/>
        <v>13416499.081999995</v>
      </c>
    </row>
    <row r="68" spans="3:9" s="29" customFormat="1" ht="16.5" x14ac:dyDescent="0.2">
      <c r="C68" s="79"/>
      <c r="D68" s="80">
        <v>44615</v>
      </c>
      <c r="E68" s="84" t="s">
        <v>121</v>
      </c>
      <c r="F68" s="82" t="s">
        <v>134</v>
      </c>
      <c r="G68" s="106"/>
      <c r="H68" s="83">
        <v>64560</v>
      </c>
      <c r="I68" s="51">
        <f t="shared" si="0"/>
        <v>13351939.081999995</v>
      </c>
    </row>
    <row r="69" spans="3:9" s="29" customFormat="1" ht="28.5" x14ac:dyDescent="0.2">
      <c r="C69" s="79"/>
      <c r="D69" s="80">
        <v>44616</v>
      </c>
      <c r="E69" s="84"/>
      <c r="F69" s="82" t="s">
        <v>23</v>
      </c>
      <c r="G69" s="106">
        <v>2210824.25</v>
      </c>
      <c r="H69" s="83"/>
      <c r="I69" s="51">
        <f t="shared" si="0"/>
        <v>15562763.331999995</v>
      </c>
    </row>
    <row r="70" spans="3:9" s="29" customFormat="1" ht="28.5" x14ac:dyDescent="0.2">
      <c r="C70" s="79"/>
      <c r="D70" s="80">
        <v>44616</v>
      </c>
      <c r="E70" s="84" t="s">
        <v>135</v>
      </c>
      <c r="F70" s="82" t="s">
        <v>29</v>
      </c>
      <c r="G70" s="106"/>
      <c r="H70" s="83">
        <v>406066.23</v>
      </c>
      <c r="I70" s="51">
        <f t="shared" si="0"/>
        <v>15156697.101999994</v>
      </c>
    </row>
    <row r="71" spans="3:9" s="29" customFormat="1" ht="28.5" x14ac:dyDescent="0.2">
      <c r="C71" s="79"/>
      <c r="D71" s="80">
        <v>44616</v>
      </c>
      <c r="E71" s="84" t="s">
        <v>135</v>
      </c>
      <c r="F71" s="82" t="s">
        <v>136</v>
      </c>
      <c r="G71" s="106"/>
      <c r="H71" s="83">
        <v>15156697.1</v>
      </c>
      <c r="I71" s="51">
        <f t="shared" si="0"/>
        <v>1.9999947398900986E-3</v>
      </c>
    </row>
    <row r="72" spans="3:9" s="29" customFormat="1" ht="28.5" x14ac:dyDescent="0.2">
      <c r="C72" s="79"/>
      <c r="D72" s="80">
        <v>44616</v>
      </c>
      <c r="E72" s="84"/>
      <c r="F72" s="82" t="s">
        <v>23</v>
      </c>
      <c r="G72" s="106">
        <v>851885.63</v>
      </c>
      <c r="H72" s="83"/>
      <c r="I72" s="51">
        <f t="shared" si="0"/>
        <v>851885.63199999474</v>
      </c>
    </row>
    <row r="73" spans="3:9" s="29" customFormat="1" ht="28.5" x14ac:dyDescent="0.2">
      <c r="C73" s="79"/>
      <c r="D73" s="80">
        <v>44617</v>
      </c>
      <c r="E73" s="84"/>
      <c r="F73" s="82" t="s">
        <v>23</v>
      </c>
      <c r="G73" s="106">
        <v>1590734.45</v>
      </c>
      <c r="H73" s="83"/>
      <c r="I73" s="51">
        <f t="shared" si="0"/>
        <v>2442620.0819999948</v>
      </c>
    </row>
    <row r="74" spans="3:9" s="29" customFormat="1" ht="28.5" x14ac:dyDescent="0.2">
      <c r="C74" s="79"/>
      <c r="D74" s="80">
        <v>44617</v>
      </c>
      <c r="E74" s="84" t="s">
        <v>137</v>
      </c>
      <c r="F74" s="82" t="s">
        <v>16</v>
      </c>
      <c r="G74" s="106"/>
      <c r="H74" s="83">
        <v>13997.83</v>
      </c>
      <c r="I74" s="51">
        <f t="shared" si="0"/>
        <v>2428622.2519999947</v>
      </c>
    </row>
    <row r="75" spans="3:9" s="29" customFormat="1" ht="16.5" x14ac:dyDescent="0.2">
      <c r="C75" s="79"/>
      <c r="D75" s="80">
        <v>44617</v>
      </c>
      <c r="E75" s="84" t="s">
        <v>137</v>
      </c>
      <c r="F75" s="82" t="s">
        <v>138</v>
      </c>
      <c r="G75" s="106"/>
      <c r="H75" s="83">
        <v>316351.01</v>
      </c>
      <c r="I75" s="51">
        <f t="shared" si="0"/>
        <v>2112271.241999995</v>
      </c>
    </row>
    <row r="76" spans="3:9" s="29" customFormat="1" ht="28.5" x14ac:dyDescent="0.2">
      <c r="C76" s="79"/>
      <c r="D76" s="80">
        <v>44617</v>
      </c>
      <c r="E76" s="84" t="s">
        <v>139</v>
      </c>
      <c r="F76" s="82" t="s">
        <v>29</v>
      </c>
      <c r="G76" s="106"/>
      <c r="H76" s="83">
        <v>76022.28</v>
      </c>
      <c r="I76" s="51">
        <f t="shared" si="0"/>
        <v>2036248.9619999949</v>
      </c>
    </row>
    <row r="77" spans="3:9" s="29" customFormat="1" ht="28.5" x14ac:dyDescent="0.2">
      <c r="C77" s="79"/>
      <c r="D77" s="80">
        <v>44617</v>
      </c>
      <c r="E77" s="84" t="s">
        <v>139</v>
      </c>
      <c r="F77" s="82" t="s">
        <v>140</v>
      </c>
      <c r="G77" s="106"/>
      <c r="H77" s="83">
        <v>684200.72</v>
      </c>
      <c r="I77" s="51">
        <f t="shared" si="0"/>
        <v>1352048.241999995</v>
      </c>
    </row>
    <row r="78" spans="3:9" s="29" customFormat="1" ht="28.5" x14ac:dyDescent="0.2">
      <c r="C78" s="79"/>
      <c r="D78" s="80">
        <v>44617</v>
      </c>
      <c r="E78" s="84" t="s">
        <v>141</v>
      </c>
      <c r="F78" s="82" t="s">
        <v>29</v>
      </c>
      <c r="G78" s="106"/>
      <c r="H78" s="83">
        <v>9166.26</v>
      </c>
      <c r="I78" s="51">
        <f t="shared" si="0"/>
        <v>1342881.981999995</v>
      </c>
    </row>
    <row r="79" spans="3:9" s="29" customFormat="1" ht="42.75" x14ac:dyDescent="0.2">
      <c r="C79" s="79"/>
      <c r="D79" s="80">
        <v>44617</v>
      </c>
      <c r="E79" s="84" t="s">
        <v>141</v>
      </c>
      <c r="F79" s="82" t="s">
        <v>142</v>
      </c>
      <c r="G79" s="106"/>
      <c r="H79" s="83">
        <v>82496.37</v>
      </c>
      <c r="I79" s="51">
        <f t="shared" si="0"/>
        <v>1260385.6119999951</v>
      </c>
    </row>
    <row r="80" spans="3:9" s="29" customFormat="1" ht="28.5" x14ac:dyDescent="0.2">
      <c r="C80" s="79"/>
      <c r="D80" s="80">
        <v>44620</v>
      </c>
      <c r="E80" s="84"/>
      <c r="F80" s="82" t="s">
        <v>23</v>
      </c>
      <c r="G80" s="106">
        <v>2052868.92</v>
      </c>
      <c r="H80" s="83"/>
      <c r="I80" s="51">
        <f t="shared" si="0"/>
        <v>3313254.531999995</v>
      </c>
    </row>
    <row r="81" spans="3:95" s="29" customFormat="1" ht="28.5" x14ac:dyDescent="0.2">
      <c r="C81" s="79"/>
      <c r="D81" s="80">
        <v>44620</v>
      </c>
      <c r="E81" s="84" t="s">
        <v>143</v>
      </c>
      <c r="F81" s="82" t="s">
        <v>16</v>
      </c>
      <c r="G81" s="106"/>
      <c r="H81" s="83">
        <v>310</v>
      </c>
      <c r="I81" s="51">
        <f t="shared" si="0"/>
        <v>3312944.531999995</v>
      </c>
    </row>
    <row r="82" spans="3:95" s="29" customFormat="1" ht="16.5" x14ac:dyDescent="0.2">
      <c r="C82" s="79"/>
      <c r="D82" s="80">
        <v>44620</v>
      </c>
      <c r="E82" s="84" t="s">
        <v>143</v>
      </c>
      <c r="F82" s="82" t="s">
        <v>144</v>
      </c>
      <c r="G82" s="106"/>
      <c r="H82" s="83">
        <v>5890</v>
      </c>
      <c r="I82" s="51">
        <f t="shared" si="0"/>
        <v>3307054.531999995</v>
      </c>
    </row>
    <row r="83" spans="3:95" s="29" customFormat="1" ht="29.25" thickBot="1" x14ac:dyDescent="0.25">
      <c r="C83" s="79"/>
      <c r="D83" s="80">
        <v>44620</v>
      </c>
      <c r="E83" s="84"/>
      <c r="F83" s="82" t="s">
        <v>23</v>
      </c>
      <c r="G83" s="106">
        <v>1608054.82</v>
      </c>
      <c r="H83" s="83"/>
      <c r="I83" s="51">
        <f t="shared" ref="I83" si="1">I82+G83-H83</f>
        <v>4915109.3519999953</v>
      </c>
    </row>
    <row r="84" spans="3:95" s="11" customFormat="1" ht="18" thickTop="1" thickBot="1" x14ac:dyDescent="0.25">
      <c r="C84" s="153" t="s">
        <v>8</v>
      </c>
      <c r="D84" s="154"/>
      <c r="E84" s="154"/>
      <c r="F84" s="154"/>
      <c r="G84" s="131">
        <f>SUM(G17:G83)</f>
        <v>31100027.869999997</v>
      </c>
      <c r="H84" s="131">
        <f>SUM(H17:H83)</f>
        <v>26184918.520000003</v>
      </c>
      <c r="I84" s="132">
        <f>+I16+G84-H84</f>
        <v>4915109.3519999906</v>
      </c>
      <c r="J84" s="30">
        <f>+I84-'[2]CTA. RECOLECTORA AUXILIAR 3001'!$J$7021</f>
        <v>0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</row>
    <row r="85" spans="3:95" s="11" customFormat="1" ht="17.25" thickTop="1" x14ac:dyDescent="0.2">
      <c r="C85" s="5"/>
      <c r="D85" s="5"/>
      <c r="E85" s="5"/>
      <c r="F85" s="5"/>
      <c r="G85" s="8"/>
      <c r="H85" s="8"/>
      <c r="I85" s="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</row>
    <row r="86" spans="3:95" s="11" customFormat="1" ht="16.5" x14ac:dyDescent="0.2">
      <c r="C86" s="5"/>
      <c r="D86" s="5"/>
      <c r="E86" s="111" t="s">
        <v>41</v>
      </c>
      <c r="F86" s="112"/>
      <c r="G86" s="111" t="s">
        <v>42</v>
      </c>
      <c r="H86" s="8"/>
      <c r="I86" s="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</row>
    <row r="87" spans="3:95" s="11" customFormat="1" ht="16.5" x14ac:dyDescent="0.2">
      <c r="C87" s="5"/>
      <c r="D87" s="5"/>
      <c r="E87" s="111" t="s">
        <v>33</v>
      </c>
      <c r="F87" s="112"/>
      <c r="G87" s="111" t="s">
        <v>34</v>
      </c>
      <c r="H87" s="8"/>
      <c r="I87" s="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</row>
    <row r="88" spans="3:95" s="11" customFormat="1" ht="16.5" x14ac:dyDescent="0.2">
      <c r="C88" s="5"/>
      <c r="D88" s="5"/>
      <c r="E88" s="111" t="s">
        <v>35</v>
      </c>
      <c r="F88" s="112"/>
      <c r="G88" s="136" t="s">
        <v>52</v>
      </c>
      <c r="H88" s="8"/>
      <c r="I88" s="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</row>
    <row r="89" spans="3:95" s="11" customFormat="1" ht="16.5" x14ac:dyDescent="0.2">
      <c r="C89" s="5"/>
      <c r="D89" s="5"/>
      <c r="E89" s="111" t="s">
        <v>36</v>
      </c>
      <c r="F89" s="112"/>
      <c r="G89" s="111" t="s">
        <v>37</v>
      </c>
      <c r="H89" s="8"/>
      <c r="I89" s="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</row>
    <row r="90" spans="3:95" s="11" customFormat="1" ht="16.5" x14ac:dyDescent="0.2">
      <c r="C90" s="5"/>
      <c r="D90" s="5"/>
      <c r="E90" s="113"/>
      <c r="F90" s="112"/>
      <c r="G90" s="112"/>
      <c r="H90" s="8"/>
      <c r="I90" s="8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</row>
    <row r="91" spans="3:95" s="11" customFormat="1" ht="16.5" x14ac:dyDescent="0.2">
      <c r="C91" s="5"/>
      <c r="D91" s="5"/>
      <c r="E91" s="112"/>
      <c r="F91" s="111" t="s">
        <v>39</v>
      </c>
      <c r="G91" s="112"/>
      <c r="H91" s="8"/>
      <c r="I91" s="8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</row>
    <row r="92" spans="3:95" s="11" customFormat="1" ht="18" x14ac:dyDescent="0.25">
      <c r="C92" s="21"/>
      <c r="D92" s="5"/>
      <c r="E92" s="112"/>
      <c r="F92" s="111" t="s">
        <v>51</v>
      </c>
      <c r="G92" s="112"/>
      <c r="H92" s="8"/>
      <c r="I92" s="19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</row>
    <row r="93" spans="3:95" s="11" customFormat="1" ht="18" x14ac:dyDescent="0.2">
      <c r="C93" s="22"/>
      <c r="D93" s="5"/>
      <c r="E93" s="112"/>
      <c r="F93" s="111" t="s">
        <v>40</v>
      </c>
      <c r="G93" s="112"/>
      <c r="H93" s="8"/>
      <c r="I93" s="23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</row>
    <row r="94" spans="3:95" s="11" customFormat="1" ht="18" x14ac:dyDescent="0.2">
      <c r="C94" s="22"/>
      <c r="D94" s="5"/>
      <c r="E94" s="112"/>
      <c r="G94" s="112"/>
      <c r="H94" s="8"/>
      <c r="I94" s="23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</row>
    <row r="95" spans="3:95" s="11" customFormat="1" ht="16.5" x14ac:dyDescent="0.2">
      <c r="C95" s="5"/>
      <c r="D95" s="5"/>
      <c r="E95" s="112"/>
      <c r="F95" s="112"/>
      <c r="G95" s="112"/>
      <c r="H95" s="8"/>
      <c r="I95" s="4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</row>
    <row r="96" spans="3:95" s="11" customFormat="1" ht="20.25" x14ac:dyDescent="0.2">
      <c r="C96" s="152"/>
      <c r="D96" s="152"/>
      <c r="E96" s="152"/>
      <c r="F96" s="152"/>
      <c r="G96" s="152"/>
      <c r="H96" s="152"/>
      <c r="I96" s="15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</row>
    <row r="97" spans="3:95" s="11" customFormat="1" ht="20.25" x14ac:dyDescent="0.2">
      <c r="C97" s="152"/>
      <c r="D97" s="152"/>
      <c r="E97" s="152"/>
      <c r="F97" s="152"/>
      <c r="G97" s="152"/>
      <c r="H97" s="152"/>
      <c r="I97" s="15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</row>
    <row r="98" spans="3:95" s="11" customFormat="1" ht="20.25" x14ac:dyDescent="0.2">
      <c r="C98" s="152"/>
      <c r="D98" s="152"/>
      <c r="E98" s="152"/>
      <c r="F98" s="152"/>
      <c r="G98" s="152"/>
      <c r="H98" s="152"/>
      <c r="I98" s="15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</row>
    <row r="99" spans="3:95" s="11" customFormat="1" ht="20.25" x14ac:dyDescent="0.2">
      <c r="C99" s="152"/>
      <c r="D99" s="152"/>
      <c r="E99" s="152"/>
      <c r="F99" s="152"/>
      <c r="G99" s="152"/>
      <c r="H99" s="152"/>
      <c r="I99" s="152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</row>
    <row r="100" spans="3:95" s="11" customFormat="1" x14ac:dyDescent="0.2">
      <c r="C100" s="9"/>
      <c r="D100" s="9"/>
      <c r="E100" s="9"/>
      <c r="F100" s="9"/>
      <c r="G100" s="9"/>
      <c r="H100" s="9"/>
      <c r="I100" s="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</row>
    <row r="101" spans="3:95" s="11" customFormat="1" x14ac:dyDescent="0.2">
      <c r="C101" s="9"/>
      <c r="D101" s="9"/>
      <c r="E101" s="9"/>
      <c r="F101" s="9"/>
      <c r="G101" s="9"/>
      <c r="H101" s="9"/>
      <c r="I101" s="9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</row>
    <row r="102" spans="3:95" s="11" customFormat="1" x14ac:dyDescent="0.2">
      <c r="C102" s="9"/>
      <c r="D102" s="9"/>
      <c r="E102" s="9"/>
      <c r="F102" s="9"/>
      <c r="G102" s="9"/>
      <c r="H102" s="9"/>
      <c r="I102" s="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</row>
    <row r="103" spans="3:95" s="11" customFormat="1" x14ac:dyDescent="0.2">
      <c r="C103" s="9"/>
      <c r="D103" s="9"/>
      <c r="E103" s="9"/>
      <c r="F103" s="9"/>
      <c r="G103" s="9"/>
      <c r="H103" s="9"/>
      <c r="I103" s="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</row>
    <row r="104" spans="3:95" s="11" customFormat="1" x14ac:dyDescent="0.2">
      <c r="C104" s="9"/>
      <c r="D104" s="9"/>
      <c r="E104" s="9"/>
      <c r="F104" s="9"/>
      <c r="G104" s="9"/>
      <c r="H104" s="9"/>
      <c r="I104" s="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</row>
    <row r="105" spans="3:95" s="11" customFormat="1" x14ac:dyDescent="0.2">
      <c r="C105" s="9"/>
      <c r="D105" s="9"/>
      <c r="E105" s="9"/>
      <c r="F105" s="9"/>
      <c r="G105" s="9"/>
      <c r="H105" s="9"/>
      <c r="I105" s="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</row>
    <row r="106" spans="3:95" s="11" customFormat="1" x14ac:dyDescent="0.2">
      <c r="C106" s="9"/>
      <c r="D106" s="9"/>
      <c r="E106" s="9"/>
      <c r="F106" s="9"/>
      <c r="G106" s="9"/>
      <c r="H106" s="9"/>
      <c r="I106" s="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</row>
    <row r="107" spans="3:95" s="11" customFormat="1" x14ac:dyDescent="0.2">
      <c r="C107" s="9"/>
      <c r="D107" s="9"/>
      <c r="E107" s="9"/>
      <c r="F107" s="9"/>
      <c r="G107" s="9"/>
      <c r="H107" s="9"/>
      <c r="I107" s="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</row>
    <row r="108" spans="3:95" s="11" customFormat="1" ht="3" customHeight="1" x14ac:dyDescent="0.2">
      <c r="C108" s="9"/>
      <c r="D108" s="9"/>
      <c r="E108" s="9"/>
      <c r="F108" s="9"/>
      <c r="G108" s="9"/>
      <c r="H108" s="9"/>
      <c r="I108" s="9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</row>
    <row r="109" spans="3:95" s="11" customFormat="1" x14ac:dyDescent="0.2">
      <c r="C109" s="9"/>
      <c r="D109" s="9"/>
      <c r="E109" s="9"/>
      <c r="F109" s="9"/>
      <c r="G109" s="9"/>
      <c r="H109" s="9"/>
      <c r="I109" s="9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</row>
    <row r="110" spans="3:95" s="11" customFormat="1" x14ac:dyDescent="0.2">
      <c r="C110" s="9"/>
      <c r="D110" s="9"/>
      <c r="E110" s="9"/>
      <c r="F110" s="9"/>
      <c r="G110" s="9"/>
      <c r="H110" s="9"/>
      <c r="I110" s="9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</row>
    <row r="111" spans="3:95" s="11" customFormat="1" x14ac:dyDescent="0.2">
      <c r="C111" s="9"/>
      <c r="D111" s="9"/>
      <c r="E111" s="9"/>
      <c r="F111" s="9"/>
      <c r="G111" s="9"/>
      <c r="H111" s="9"/>
      <c r="I111" s="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</row>
    <row r="130" spans="3:3" ht="13.5" thickBot="1" x14ac:dyDescent="0.25"/>
    <row r="131" spans="3:3" ht="15" x14ac:dyDescent="0.2">
      <c r="C131" s="2"/>
    </row>
  </sheetData>
  <mergeCells count="12">
    <mergeCell ref="C6:I6"/>
    <mergeCell ref="C7:I7"/>
    <mergeCell ref="C96:I96"/>
    <mergeCell ref="C8:I8"/>
    <mergeCell ref="C9:I9"/>
    <mergeCell ref="C97:I97"/>
    <mergeCell ref="C98:I98"/>
    <mergeCell ref="C99:I99"/>
    <mergeCell ref="D13:I13"/>
    <mergeCell ref="C13:C15"/>
    <mergeCell ref="D14:H14"/>
    <mergeCell ref="C84:F84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1" manualBreakCount="1">
    <brk id="4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5"/>
  <sheetViews>
    <sheetView topLeftCell="B36" zoomScale="80" zoomScaleNormal="80" zoomScaleSheetLayoutView="55" workbookViewId="0">
      <selection activeCell="J57" sqref="J5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29.28515625" style="1" customWidth="1"/>
    <col min="5" max="5" width="18" style="1" customWidth="1"/>
    <col min="6" max="6" width="43.85546875" style="41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4"/>
    </row>
    <row r="2" spans="1:12" s="11" customFormat="1" x14ac:dyDescent="0.2">
      <c r="F2" s="34"/>
    </row>
    <row r="3" spans="1:12" s="14" customFormat="1" ht="12" customHeight="1" x14ac:dyDescent="0.2">
      <c r="F3" s="35"/>
    </row>
    <row r="4" spans="1:12" s="15" customFormat="1" ht="18" customHeight="1" x14ac:dyDescent="0.3">
      <c r="B4" s="16"/>
      <c r="C4" s="16"/>
      <c r="D4" s="12"/>
      <c r="E4" s="16"/>
      <c r="F4" s="36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7"/>
    </row>
    <row r="6" spans="1:12" s="15" customFormat="1" ht="20.25" customHeight="1" x14ac:dyDescent="0.25">
      <c r="B6" s="13"/>
      <c r="C6" s="144" t="s">
        <v>10</v>
      </c>
      <c r="D6" s="144"/>
      <c r="E6" s="144"/>
      <c r="F6" s="144"/>
      <c r="G6" s="144"/>
      <c r="H6" s="144"/>
      <c r="I6" s="144"/>
      <c r="J6" s="42"/>
    </row>
    <row r="7" spans="1:12" s="14" customFormat="1" ht="18" customHeight="1" x14ac:dyDescent="0.2">
      <c r="B7" s="18"/>
      <c r="C7" s="150" t="s">
        <v>11</v>
      </c>
      <c r="D7" s="150"/>
      <c r="E7" s="150"/>
      <c r="F7" s="150"/>
      <c r="G7" s="150"/>
      <c r="H7" s="150"/>
      <c r="I7" s="150"/>
      <c r="J7" s="43"/>
    </row>
    <row r="8" spans="1:12" s="17" customFormat="1" ht="15.75" customHeight="1" x14ac:dyDescent="0.2">
      <c r="B8" s="18"/>
      <c r="C8" s="150" t="s">
        <v>21</v>
      </c>
      <c r="D8" s="150"/>
      <c r="E8" s="150"/>
      <c r="F8" s="150"/>
      <c r="G8" s="150"/>
      <c r="H8" s="150"/>
      <c r="I8" s="150"/>
      <c r="J8" s="44"/>
    </row>
    <row r="9" spans="1:12" s="14" customFormat="1" ht="18.75" x14ac:dyDescent="0.2">
      <c r="B9" s="15"/>
      <c r="C9" s="151" t="s">
        <v>58</v>
      </c>
      <c r="D9" s="151"/>
      <c r="E9" s="151"/>
      <c r="F9" s="151"/>
      <c r="G9" s="151"/>
      <c r="H9" s="151"/>
      <c r="I9" s="151"/>
      <c r="J9" s="43"/>
    </row>
    <row r="10" spans="1:12" s="14" customFormat="1" ht="18.75" x14ac:dyDescent="0.2">
      <c r="B10" s="15"/>
      <c r="C10" s="33"/>
      <c r="D10" s="33"/>
      <c r="E10" s="33"/>
      <c r="F10" s="38"/>
      <c r="G10" s="33"/>
      <c r="H10" s="33"/>
      <c r="I10" s="33"/>
    </row>
    <row r="11" spans="1:12" s="11" customFormat="1" ht="19.5" customHeight="1" thickBot="1" x14ac:dyDescent="0.25">
      <c r="F11" s="34"/>
    </row>
    <row r="12" spans="1:12" s="3" customFormat="1" ht="36.75" customHeight="1" thickTop="1" thickBot="1" x14ac:dyDescent="0.25">
      <c r="A12" s="7"/>
      <c r="B12" s="7"/>
      <c r="C12" s="157"/>
      <c r="D12" s="146" t="s">
        <v>13</v>
      </c>
      <c r="E12" s="146"/>
      <c r="F12" s="146"/>
      <c r="G12" s="146"/>
      <c r="H12" s="146"/>
      <c r="I12" s="146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58"/>
      <c r="D13" s="145" t="s">
        <v>7</v>
      </c>
      <c r="E13" s="145"/>
      <c r="F13" s="145"/>
      <c r="G13" s="145"/>
      <c r="H13" s="145"/>
      <c r="I13" s="60">
        <v>3590494.6935000122</v>
      </c>
      <c r="J13" s="7"/>
      <c r="K13" s="7"/>
      <c r="L13" s="7"/>
    </row>
    <row r="14" spans="1:12" s="3" customFormat="1" ht="45.75" customHeight="1" thickTop="1" x14ac:dyDescent="0.2">
      <c r="A14" s="7"/>
      <c r="B14" s="7"/>
      <c r="C14" s="158"/>
      <c r="D14" s="59" t="s">
        <v>4</v>
      </c>
      <c r="E14" s="59" t="s">
        <v>5</v>
      </c>
      <c r="F14" s="59" t="s">
        <v>6</v>
      </c>
      <c r="G14" s="59" t="s">
        <v>0</v>
      </c>
      <c r="H14" s="59" t="s">
        <v>1</v>
      </c>
      <c r="I14" s="59" t="s">
        <v>2</v>
      </c>
      <c r="J14" s="7"/>
      <c r="K14" s="7"/>
      <c r="L14" s="7"/>
    </row>
    <row r="15" spans="1:12" s="10" customFormat="1" ht="38.25" customHeight="1" thickBot="1" x14ac:dyDescent="0.25">
      <c r="C15" s="53"/>
      <c r="D15" s="54"/>
      <c r="E15" s="55"/>
      <c r="F15" s="56" t="s">
        <v>78</v>
      </c>
      <c r="G15" s="57"/>
      <c r="H15" s="58">
        <v>0</v>
      </c>
      <c r="I15" s="57">
        <f>+I13</f>
        <v>3590494.6935000122</v>
      </c>
    </row>
    <row r="16" spans="1:12" s="10" customFormat="1" ht="17.25" thickTop="1" x14ac:dyDescent="0.2">
      <c r="C16" s="61"/>
      <c r="D16" s="62">
        <v>44593</v>
      </c>
      <c r="E16" s="98" t="s">
        <v>145</v>
      </c>
      <c r="F16" s="47" t="s">
        <v>146</v>
      </c>
      <c r="G16" s="63"/>
      <c r="H16" s="48">
        <v>27504.35</v>
      </c>
      <c r="I16" s="49">
        <f>I15+G16-H16</f>
        <v>3562990.3435000121</v>
      </c>
    </row>
    <row r="17" spans="3:9" s="10" customFormat="1" ht="16.5" x14ac:dyDescent="0.2">
      <c r="C17" s="64"/>
      <c r="D17" s="65">
        <v>44593</v>
      </c>
      <c r="E17" s="99" t="s">
        <v>147</v>
      </c>
      <c r="F17" s="50" t="s">
        <v>148</v>
      </c>
      <c r="G17" s="66"/>
      <c r="H17" s="51">
        <v>23620.65</v>
      </c>
      <c r="I17" s="52">
        <f t="shared" ref="I17:I54" si="0">I16+G17-H17</f>
        <v>3539369.6935000122</v>
      </c>
    </row>
    <row r="18" spans="3:9" s="7" customFormat="1" ht="16.5" x14ac:dyDescent="0.2">
      <c r="C18" s="64"/>
      <c r="D18" s="65">
        <v>44593</v>
      </c>
      <c r="E18" s="99" t="s">
        <v>149</v>
      </c>
      <c r="F18" s="50" t="s">
        <v>150</v>
      </c>
      <c r="G18" s="66"/>
      <c r="H18" s="51">
        <v>2268.4499999999998</v>
      </c>
      <c r="I18" s="52">
        <f t="shared" si="0"/>
        <v>3537101.243500012</v>
      </c>
    </row>
    <row r="19" spans="3:9" s="7" customFormat="1" ht="16.5" x14ac:dyDescent="0.2">
      <c r="C19" s="64"/>
      <c r="D19" s="65">
        <v>44593</v>
      </c>
      <c r="E19" s="99" t="s">
        <v>151</v>
      </c>
      <c r="F19" s="50" t="s">
        <v>152</v>
      </c>
      <c r="G19" s="66"/>
      <c r="H19" s="51">
        <v>8772</v>
      </c>
      <c r="I19" s="52">
        <f t="shared" si="0"/>
        <v>3528329.243500012</v>
      </c>
    </row>
    <row r="20" spans="3:9" s="7" customFormat="1" ht="16.5" x14ac:dyDescent="0.2">
      <c r="C20" s="64"/>
      <c r="D20" s="65">
        <v>44593</v>
      </c>
      <c r="E20" s="99" t="s">
        <v>153</v>
      </c>
      <c r="F20" s="50" t="s">
        <v>154</v>
      </c>
      <c r="G20" s="66"/>
      <c r="H20" s="51">
        <v>1737.6</v>
      </c>
      <c r="I20" s="52">
        <f t="shared" si="0"/>
        <v>3526591.6435000119</v>
      </c>
    </row>
    <row r="21" spans="3:9" s="7" customFormat="1" ht="16.5" x14ac:dyDescent="0.2">
      <c r="C21" s="64"/>
      <c r="D21" s="65">
        <v>44593</v>
      </c>
      <c r="E21" s="99" t="s">
        <v>155</v>
      </c>
      <c r="F21" s="50" t="s">
        <v>156</v>
      </c>
      <c r="G21" s="66"/>
      <c r="H21" s="51">
        <v>17750</v>
      </c>
      <c r="I21" s="52">
        <f t="shared" si="0"/>
        <v>3508841.6435000119</v>
      </c>
    </row>
    <row r="22" spans="3:9" s="7" customFormat="1" ht="16.5" x14ac:dyDescent="0.2">
      <c r="C22" s="64"/>
      <c r="D22" s="65">
        <v>44593</v>
      </c>
      <c r="E22" s="99" t="s">
        <v>157</v>
      </c>
      <c r="F22" s="50" t="s">
        <v>158</v>
      </c>
      <c r="G22" s="66"/>
      <c r="H22" s="51">
        <v>2500</v>
      </c>
      <c r="I22" s="52">
        <f t="shared" si="0"/>
        <v>3506341.6435000119</v>
      </c>
    </row>
    <row r="23" spans="3:9" s="7" customFormat="1" ht="16.5" x14ac:dyDescent="0.2">
      <c r="C23" s="64"/>
      <c r="D23" s="67">
        <v>44593</v>
      </c>
      <c r="E23" s="68" t="s">
        <v>159</v>
      </c>
      <c r="F23" s="50" t="s">
        <v>160</v>
      </c>
      <c r="G23" s="66"/>
      <c r="H23" s="69">
        <v>8834.2999999999993</v>
      </c>
      <c r="I23" s="52">
        <f t="shared" si="0"/>
        <v>3497507.3435000121</v>
      </c>
    </row>
    <row r="24" spans="3:9" s="7" customFormat="1" ht="16.5" x14ac:dyDescent="0.2">
      <c r="C24" s="64"/>
      <c r="D24" s="67">
        <v>44593</v>
      </c>
      <c r="E24" s="99" t="s">
        <v>161</v>
      </c>
      <c r="F24" s="50" t="s">
        <v>162</v>
      </c>
      <c r="G24" s="66"/>
      <c r="H24" s="51">
        <v>30079</v>
      </c>
      <c r="I24" s="52">
        <f>I23+G24-H24</f>
        <v>3467428.3435000121</v>
      </c>
    </row>
    <row r="25" spans="3:9" s="7" customFormat="1" ht="16.5" x14ac:dyDescent="0.2">
      <c r="C25" s="64"/>
      <c r="D25" s="65">
        <v>44593</v>
      </c>
      <c r="E25" s="99" t="s">
        <v>163</v>
      </c>
      <c r="F25" s="50" t="s">
        <v>164</v>
      </c>
      <c r="G25" s="66"/>
      <c r="H25" s="51">
        <v>24594.92</v>
      </c>
      <c r="I25" s="52">
        <f>I24+G25-H25</f>
        <v>3442833.4235000121</v>
      </c>
    </row>
    <row r="26" spans="3:9" s="7" customFormat="1" ht="16.5" x14ac:dyDescent="0.2">
      <c r="C26" s="64"/>
      <c r="D26" s="65">
        <v>44593</v>
      </c>
      <c r="E26" s="99" t="s">
        <v>165</v>
      </c>
      <c r="F26" s="50" t="s">
        <v>166</v>
      </c>
      <c r="G26" s="66"/>
      <c r="H26" s="51">
        <v>29837.8</v>
      </c>
      <c r="I26" s="52">
        <f t="shared" si="0"/>
        <v>3412995.6235000123</v>
      </c>
    </row>
    <row r="27" spans="3:9" s="7" customFormat="1" ht="28.5" x14ac:dyDescent="0.2">
      <c r="C27" s="64"/>
      <c r="D27" s="65">
        <v>44593</v>
      </c>
      <c r="E27" s="99" t="s">
        <v>167</v>
      </c>
      <c r="F27" s="50" t="s">
        <v>168</v>
      </c>
      <c r="G27" s="66"/>
      <c r="H27" s="51">
        <v>271865</v>
      </c>
      <c r="I27" s="52">
        <f t="shared" si="0"/>
        <v>3141130.6235000123</v>
      </c>
    </row>
    <row r="28" spans="3:9" s="7" customFormat="1" ht="16.5" x14ac:dyDescent="0.2">
      <c r="C28" s="64"/>
      <c r="D28" s="65">
        <v>44593</v>
      </c>
      <c r="E28" s="99" t="s">
        <v>169</v>
      </c>
      <c r="F28" s="50" t="s">
        <v>48</v>
      </c>
      <c r="G28" s="66"/>
      <c r="H28" s="51"/>
      <c r="I28" s="52">
        <f t="shared" si="0"/>
        <v>3141130.6235000123</v>
      </c>
    </row>
    <row r="29" spans="3:9" s="7" customFormat="1" ht="28.5" x14ac:dyDescent="0.2">
      <c r="C29" s="64"/>
      <c r="D29" s="65">
        <v>44593</v>
      </c>
      <c r="E29" s="99" t="s">
        <v>170</v>
      </c>
      <c r="F29" s="50" t="s">
        <v>171</v>
      </c>
      <c r="G29" s="66"/>
      <c r="H29" s="51">
        <v>33777.620000000003</v>
      </c>
      <c r="I29" s="52">
        <f t="shared" si="0"/>
        <v>3107353.0035000122</v>
      </c>
    </row>
    <row r="30" spans="3:9" s="7" customFormat="1" ht="16.5" x14ac:dyDescent="0.2">
      <c r="C30" s="139"/>
      <c r="D30" s="137" t="s">
        <v>172</v>
      </c>
      <c r="E30" s="172"/>
      <c r="F30" s="140" t="s">
        <v>12</v>
      </c>
      <c r="G30" s="138"/>
      <c r="H30" s="133">
        <v>67.19</v>
      </c>
      <c r="I30" s="52">
        <f t="shared" si="0"/>
        <v>3107285.8135000123</v>
      </c>
    </row>
    <row r="31" spans="3:9" s="7" customFormat="1" ht="256.5" x14ac:dyDescent="0.2">
      <c r="C31" s="139"/>
      <c r="D31" s="137" t="s">
        <v>173</v>
      </c>
      <c r="E31" s="172"/>
      <c r="F31" s="140" t="s">
        <v>174</v>
      </c>
      <c r="G31" s="138">
        <v>6320</v>
      </c>
      <c r="H31" s="133"/>
      <c r="I31" s="52">
        <f t="shared" si="0"/>
        <v>3113605.8135000123</v>
      </c>
    </row>
    <row r="32" spans="3:9" s="7" customFormat="1" ht="16.5" x14ac:dyDescent="0.2">
      <c r="C32" s="139"/>
      <c r="D32" s="137" t="s">
        <v>175</v>
      </c>
      <c r="E32" s="172"/>
      <c r="F32" s="140" t="s">
        <v>12</v>
      </c>
      <c r="G32" s="138"/>
      <c r="H32" s="133">
        <v>13.25</v>
      </c>
      <c r="I32" s="52">
        <f t="shared" si="0"/>
        <v>3113592.5635000123</v>
      </c>
    </row>
    <row r="33" spans="3:9" s="7" customFormat="1" ht="16.5" x14ac:dyDescent="0.2">
      <c r="C33" s="139"/>
      <c r="D33" s="137" t="s">
        <v>176</v>
      </c>
      <c r="E33" s="172"/>
      <c r="F33" s="140" t="s">
        <v>12</v>
      </c>
      <c r="G33" s="138"/>
      <c r="H33" s="133">
        <v>458.47</v>
      </c>
      <c r="I33" s="52">
        <f t="shared" si="0"/>
        <v>3113134.0935000121</v>
      </c>
    </row>
    <row r="34" spans="3:9" s="7" customFormat="1" ht="16.5" x14ac:dyDescent="0.2">
      <c r="C34" s="139"/>
      <c r="D34" s="137" t="s">
        <v>79</v>
      </c>
      <c r="E34" s="172"/>
      <c r="F34" s="140" t="s">
        <v>12</v>
      </c>
      <c r="G34" s="138"/>
      <c r="H34" s="133">
        <v>40.29</v>
      </c>
      <c r="I34" s="52">
        <f t="shared" si="0"/>
        <v>3113093.803500012</v>
      </c>
    </row>
    <row r="35" spans="3:9" s="7" customFormat="1" ht="16.5" x14ac:dyDescent="0.2">
      <c r="C35" s="139"/>
      <c r="D35" s="137" t="s">
        <v>177</v>
      </c>
      <c r="E35" s="172"/>
      <c r="F35" s="140" t="s">
        <v>12</v>
      </c>
      <c r="G35" s="138"/>
      <c r="H35" s="133">
        <v>13.16</v>
      </c>
      <c r="I35" s="52">
        <f t="shared" si="0"/>
        <v>3113080.6435000119</v>
      </c>
    </row>
    <row r="36" spans="3:9" s="7" customFormat="1" ht="16.5" x14ac:dyDescent="0.2">
      <c r="C36" s="139"/>
      <c r="D36" s="137" t="s">
        <v>79</v>
      </c>
      <c r="E36" s="172"/>
      <c r="F36" s="140" t="s">
        <v>12</v>
      </c>
      <c r="G36" s="138"/>
      <c r="H36" s="133">
        <v>125.19999999999999</v>
      </c>
      <c r="I36" s="52">
        <f t="shared" si="0"/>
        <v>3112955.4435000117</v>
      </c>
    </row>
    <row r="37" spans="3:9" s="7" customFormat="1" ht="16.5" x14ac:dyDescent="0.2">
      <c r="C37" s="139"/>
      <c r="D37" s="137" t="s">
        <v>178</v>
      </c>
      <c r="E37" s="172"/>
      <c r="F37" s="140" t="s">
        <v>12</v>
      </c>
      <c r="G37" s="138"/>
      <c r="H37" s="133">
        <v>45.12</v>
      </c>
      <c r="I37" s="52">
        <f t="shared" si="0"/>
        <v>3112910.3235000116</v>
      </c>
    </row>
    <row r="38" spans="3:9" s="7" customFormat="1" ht="16.5" x14ac:dyDescent="0.2">
      <c r="C38" s="139"/>
      <c r="D38" s="137" t="s">
        <v>179</v>
      </c>
      <c r="E38" s="172"/>
      <c r="F38" s="140" t="s">
        <v>12</v>
      </c>
      <c r="G38" s="138"/>
      <c r="H38" s="133">
        <v>2.61</v>
      </c>
      <c r="I38" s="52">
        <f t="shared" si="0"/>
        <v>3112907.7135000117</v>
      </c>
    </row>
    <row r="39" spans="3:9" s="7" customFormat="1" ht="16.5" x14ac:dyDescent="0.2">
      <c r="C39" s="139"/>
      <c r="D39" s="137">
        <v>44613</v>
      </c>
      <c r="E39" s="172" t="s">
        <v>180</v>
      </c>
      <c r="F39" s="140" t="s">
        <v>181</v>
      </c>
      <c r="G39" s="138"/>
      <c r="H39" s="133">
        <v>12000</v>
      </c>
      <c r="I39" s="52">
        <f t="shared" si="0"/>
        <v>3100907.7135000117</v>
      </c>
    </row>
    <row r="40" spans="3:9" s="7" customFormat="1" ht="16.5" x14ac:dyDescent="0.2">
      <c r="C40" s="139"/>
      <c r="D40" s="137">
        <v>44614</v>
      </c>
      <c r="E40" s="172" t="s">
        <v>182</v>
      </c>
      <c r="F40" s="140" t="s">
        <v>183</v>
      </c>
      <c r="G40" s="138"/>
      <c r="H40" s="133">
        <v>0</v>
      </c>
      <c r="I40" s="52">
        <f t="shared" si="0"/>
        <v>3100907.7135000117</v>
      </c>
    </row>
    <row r="41" spans="3:9" s="7" customFormat="1" ht="16.5" x14ac:dyDescent="0.2">
      <c r="C41" s="139"/>
      <c r="D41" s="137">
        <v>44614</v>
      </c>
      <c r="E41" s="172" t="s">
        <v>184</v>
      </c>
      <c r="F41" s="140" t="s">
        <v>185</v>
      </c>
      <c r="G41" s="138"/>
      <c r="H41" s="133">
        <v>40972.21</v>
      </c>
      <c r="I41" s="52">
        <f t="shared" si="0"/>
        <v>3059935.5035000117</v>
      </c>
    </row>
    <row r="42" spans="3:9" s="7" customFormat="1" ht="16.5" x14ac:dyDescent="0.2">
      <c r="C42" s="139"/>
      <c r="D42" s="137">
        <v>44615</v>
      </c>
      <c r="E42" s="172" t="s">
        <v>186</v>
      </c>
      <c r="F42" s="140" t="s">
        <v>187</v>
      </c>
      <c r="G42" s="138"/>
      <c r="H42" s="133">
        <v>44661.29</v>
      </c>
      <c r="I42" s="52">
        <f t="shared" si="0"/>
        <v>3015274.2135000117</v>
      </c>
    </row>
    <row r="43" spans="3:9" s="7" customFormat="1" ht="16.5" x14ac:dyDescent="0.2">
      <c r="C43" s="139"/>
      <c r="D43" s="137" t="s">
        <v>108</v>
      </c>
      <c r="E43" s="172"/>
      <c r="F43" s="140" t="s">
        <v>12</v>
      </c>
      <c r="G43" s="138"/>
      <c r="H43" s="133">
        <v>26.63</v>
      </c>
      <c r="I43" s="52">
        <f t="shared" si="0"/>
        <v>3015247.5835000118</v>
      </c>
    </row>
    <row r="44" spans="3:9" s="7" customFormat="1" ht="16.5" x14ac:dyDescent="0.2">
      <c r="C44" s="139"/>
      <c r="D44" s="137">
        <v>44615</v>
      </c>
      <c r="E44" s="172" t="s">
        <v>188</v>
      </c>
      <c r="F44" s="140" t="s">
        <v>189</v>
      </c>
      <c r="G44" s="138"/>
      <c r="H44" s="133">
        <v>928970</v>
      </c>
      <c r="I44" s="52">
        <f t="shared" si="0"/>
        <v>2086277.5835000118</v>
      </c>
    </row>
    <row r="45" spans="3:9" s="7" customFormat="1" ht="16.5" x14ac:dyDescent="0.2">
      <c r="C45" s="139"/>
      <c r="D45" s="137">
        <v>44615</v>
      </c>
      <c r="E45" s="172" t="s">
        <v>188</v>
      </c>
      <c r="F45" s="140" t="s">
        <v>189</v>
      </c>
      <c r="G45" s="138"/>
      <c r="H45" s="133">
        <v>805</v>
      </c>
      <c r="I45" s="52">
        <f t="shared" si="0"/>
        <v>2085472.5835000118</v>
      </c>
    </row>
    <row r="46" spans="3:9" s="7" customFormat="1" ht="16.5" x14ac:dyDescent="0.2">
      <c r="C46" s="139"/>
      <c r="D46" s="137">
        <v>44616</v>
      </c>
      <c r="E46" s="172"/>
      <c r="F46" s="140" t="s">
        <v>191</v>
      </c>
      <c r="G46" s="138"/>
      <c r="H46" s="133">
        <v>500</v>
      </c>
      <c r="I46" s="52">
        <f t="shared" si="0"/>
        <v>2084972.5835000118</v>
      </c>
    </row>
    <row r="47" spans="3:9" s="7" customFormat="1" ht="16.5" x14ac:dyDescent="0.2">
      <c r="C47" s="139"/>
      <c r="D47" s="137" t="s">
        <v>190</v>
      </c>
      <c r="E47" s="172"/>
      <c r="F47" s="140" t="s">
        <v>12</v>
      </c>
      <c r="G47" s="138"/>
      <c r="H47" s="133">
        <v>18</v>
      </c>
      <c r="I47" s="52">
        <f t="shared" si="0"/>
        <v>2084954.5835000118</v>
      </c>
    </row>
    <row r="48" spans="3:9" s="7" customFormat="1" ht="16.5" x14ac:dyDescent="0.2">
      <c r="C48" s="139"/>
      <c r="D48" s="137" t="s">
        <v>190</v>
      </c>
      <c r="E48" s="172"/>
      <c r="F48" s="140" t="s">
        <v>192</v>
      </c>
      <c r="G48" s="138"/>
      <c r="H48" s="133">
        <v>3465</v>
      </c>
      <c r="I48" s="52">
        <f t="shared" si="0"/>
        <v>2081489.5835000118</v>
      </c>
    </row>
    <row r="49" spans="3:94" s="7" customFormat="1" ht="16.5" x14ac:dyDescent="0.2">
      <c r="C49" s="139"/>
      <c r="D49" s="137" t="s">
        <v>190</v>
      </c>
      <c r="E49" s="172" t="s">
        <v>194</v>
      </c>
      <c r="F49" s="140" t="s">
        <v>48</v>
      </c>
      <c r="G49" s="138"/>
      <c r="H49" s="133">
        <v>0</v>
      </c>
      <c r="I49" s="52">
        <f t="shared" si="0"/>
        <v>2081489.5835000118</v>
      </c>
    </row>
    <row r="50" spans="3:94" s="7" customFormat="1" ht="16.5" x14ac:dyDescent="0.2">
      <c r="C50" s="139"/>
      <c r="D50" s="137" t="s">
        <v>190</v>
      </c>
      <c r="E50" s="172" t="s">
        <v>195</v>
      </c>
      <c r="F50" s="140" t="s">
        <v>48</v>
      </c>
      <c r="G50" s="138"/>
      <c r="H50" s="133">
        <v>0</v>
      </c>
      <c r="I50" s="52">
        <f t="shared" si="0"/>
        <v>2081489.5835000118</v>
      </c>
    </row>
    <row r="51" spans="3:94" s="7" customFormat="1" ht="16.5" x14ac:dyDescent="0.2">
      <c r="C51" s="139"/>
      <c r="D51" s="137" t="s">
        <v>190</v>
      </c>
      <c r="E51" s="172" t="s">
        <v>196</v>
      </c>
      <c r="F51" s="140" t="s">
        <v>197</v>
      </c>
      <c r="G51" s="138"/>
      <c r="H51" s="133">
        <v>116005.71</v>
      </c>
      <c r="I51" s="52">
        <f t="shared" si="0"/>
        <v>1965483.8735000119</v>
      </c>
    </row>
    <row r="52" spans="3:94" s="7" customFormat="1" ht="16.5" x14ac:dyDescent="0.2">
      <c r="C52" s="139"/>
      <c r="D52" s="137" t="s">
        <v>190</v>
      </c>
      <c r="E52" s="172" t="s">
        <v>198</v>
      </c>
      <c r="F52" s="140" t="s">
        <v>199</v>
      </c>
      <c r="G52" s="138"/>
      <c r="H52" s="133">
        <v>138736.17000000001</v>
      </c>
      <c r="I52" s="52">
        <f t="shared" si="0"/>
        <v>1826747.7035000119</v>
      </c>
    </row>
    <row r="53" spans="3:94" s="7" customFormat="1" ht="16.5" x14ac:dyDescent="0.2">
      <c r="C53" s="139"/>
      <c r="D53" s="137" t="s">
        <v>193</v>
      </c>
      <c r="E53" s="172"/>
      <c r="F53" s="140" t="s">
        <v>12</v>
      </c>
      <c r="G53" s="138"/>
      <c r="H53" s="133">
        <v>1394.66</v>
      </c>
      <c r="I53" s="52">
        <f t="shared" si="0"/>
        <v>1825353.043500012</v>
      </c>
    </row>
    <row r="54" spans="3:94" s="7" customFormat="1" ht="28.5" x14ac:dyDescent="0.2">
      <c r="C54" s="139"/>
      <c r="D54" s="137" t="s">
        <v>193</v>
      </c>
      <c r="E54" s="172"/>
      <c r="F54" s="140" t="s">
        <v>31</v>
      </c>
      <c r="G54" s="138"/>
      <c r="H54" s="133">
        <v>175</v>
      </c>
      <c r="I54" s="52">
        <f t="shared" si="0"/>
        <v>1825178.043500012</v>
      </c>
    </row>
    <row r="55" spans="3:94" s="7" customFormat="1" ht="17.25" thickBot="1" x14ac:dyDescent="0.25">
      <c r="C55" s="139"/>
      <c r="D55" s="137"/>
      <c r="E55" s="172"/>
      <c r="F55" s="140"/>
      <c r="G55" s="138"/>
      <c r="H55" s="133"/>
      <c r="I55" s="141"/>
    </row>
    <row r="56" spans="3:94" s="11" customFormat="1" ht="17.25" thickBot="1" x14ac:dyDescent="0.25">
      <c r="C56" s="155" t="s">
        <v>8</v>
      </c>
      <c r="D56" s="156"/>
      <c r="E56" s="156"/>
      <c r="F56" s="156"/>
      <c r="G56" s="142">
        <f>SUM(G16:G55)</f>
        <v>6320</v>
      </c>
      <c r="H56" s="142">
        <f>SUM(H16:H55)</f>
        <v>1771636.6499999997</v>
      </c>
      <c r="I56" s="143">
        <f>+I13+G56-H56</f>
        <v>1825178.0435000125</v>
      </c>
      <c r="J56" s="25">
        <f>+I56-'[2]CTA. OPERATIVA.(160)'!$J$5948</f>
        <v>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5"/>
      <c r="E57" s="5"/>
      <c r="F57" s="39"/>
      <c r="G57" s="8"/>
      <c r="H57" s="8"/>
      <c r="I57" s="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111" t="s">
        <v>41</v>
      </c>
      <c r="E58" s="9"/>
      <c r="F58" s="40"/>
      <c r="G58" s="9"/>
      <c r="H58" s="112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111" t="s">
        <v>33</v>
      </c>
      <c r="E59" s="9"/>
      <c r="F59" s="40" t="s">
        <v>53</v>
      </c>
      <c r="G59" s="9"/>
      <c r="H59" s="111" t="s">
        <v>42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111" t="s">
        <v>35</v>
      </c>
      <c r="E60" s="9"/>
      <c r="F60" s="111" t="s">
        <v>39</v>
      </c>
      <c r="G60" s="9"/>
      <c r="H60" s="111" t="s">
        <v>34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111" t="s">
        <v>36</v>
      </c>
      <c r="E61" s="9"/>
      <c r="F61" s="111" t="s">
        <v>51</v>
      </c>
      <c r="G61" s="9"/>
      <c r="H61" s="136" t="s">
        <v>52</v>
      </c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9"/>
      <c r="E62" s="9"/>
      <c r="F62" s="111" t="s">
        <v>40</v>
      </c>
      <c r="G62" s="9"/>
      <c r="H62" s="111" t="s">
        <v>37</v>
      </c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5"/>
      <c r="D63" s="9"/>
      <c r="E63" s="9"/>
      <c r="G63" s="9"/>
      <c r="H63" s="9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8" x14ac:dyDescent="0.2">
      <c r="C64" s="22"/>
      <c r="D64" s="9"/>
      <c r="E64" s="9"/>
      <c r="G64" s="9"/>
      <c r="H64" s="9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8" x14ac:dyDescent="0.2">
      <c r="C65" s="22"/>
      <c r="D65" s="9"/>
      <c r="E65" s="9"/>
      <c r="G65" s="9"/>
      <c r="H65" s="9"/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9"/>
      <c r="E66" s="9"/>
      <c r="F66" s="112"/>
      <c r="G66" s="9"/>
      <c r="H66" s="9"/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85" spans="3:3" ht="15" x14ac:dyDescent="0.2">
      <c r="C85" s="126"/>
    </row>
  </sheetData>
  <mergeCells count="8">
    <mergeCell ref="C56:F56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97"/>
  <sheetViews>
    <sheetView topLeftCell="C51" zoomScale="85" zoomScaleNormal="85" zoomScaleSheetLayoutView="70" workbookViewId="0">
      <selection activeCell="K58" sqref="K58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2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2.1406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4" t="s">
        <v>10</v>
      </c>
      <c r="E8" s="144"/>
      <c r="F8" s="144"/>
      <c r="G8" s="144"/>
      <c r="H8" s="144"/>
      <c r="I8" s="144"/>
      <c r="J8" s="144"/>
      <c r="K8" s="16"/>
      <c r="L8" s="16"/>
    </row>
    <row r="9" spans="1:14" s="14" customFormat="1" ht="18.75" x14ac:dyDescent="0.2">
      <c r="C9" s="18"/>
      <c r="D9" s="150" t="s">
        <v>18</v>
      </c>
      <c r="E9" s="150"/>
      <c r="F9" s="150"/>
      <c r="G9" s="150"/>
      <c r="H9" s="150"/>
      <c r="I9" s="150"/>
      <c r="J9" s="150"/>
    </row>
    <row r="10" spans="1:14" s="17" customFormat="1" ht="18" customHeight="1" x14ac:dyDescent="0.2">
      <c r="B10" s="18"/>
      <c r="C10" s="18"/>
      <c r="D10" s="150" t="s">
        <v>20</v>
      </c>
      <c r="E10" s="150"/>
      <c r="F10" s="150"/>
      <c r="G10" s="150"/>
      <c r="H10" s="150"/>
      <c r="I10" s="150"/>
      <c r="J10" s="150"/>
    </row>
    <row r="11" spans="1:14" s="14" customFormat="1" ht="18.75" customHeight="1" x14ac:dyDescent="0.2">
      <c r="D11" s="151" t="s">
        <v>58</v>
      </c>
      <c r="E11" s="151"/>
      <c r="F11" s="151"/>
      <c r="G11" s="151"/>
      <c r="H11" s="151"/>
      <c r="I11" s="151"/>
      <c r="J11" s="151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49"/>
      <c r="E13" s="146" t="s">
        <v>18</v>
      </c>
      <c r="F13" s="146"/>
      <c r="G13" s="146"/>
      <c r="H13" s="146"/>
      <c r="I13" s="146"/>
      <c r="J13" s="14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49"/>
      <c r="E14" s="145" t="s">
        <v>7</v>
      </c>
      <c r="F14" s="145"/>
      <c r="G14" s="145"/>
      <c r="H14" s="145"/>
      <c r="I14" s="145"/>
      <c r="J14" s="60">
        <v>13239007.549999885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49"/>
      <c r="E15" s="71" t="s">
        <v>4</v>
      </c>
      <c r="F15" s="71" t="s">
        <v>5</v>
      </c>
      <c r="G15" s="71" t="s">
        <v>6</v>
      </c>
      <c r="H15" s="71" t="s">
        <v>0</v>
      </c>
      <c r="I15" s="71" t="s">
        <v>1</v>
      </c>
      <c r="J15" s="71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5"/>
      <c r="E16" s="86"/>
      <c r="F16" s="85"/>
      <c r="G16" s="86">
        <v>44592</v>
      </c>
      <c r="H16" s="87"/>
      <c r="I16" s="88">
        <v>0</v>
      </c>
      <c r="J16" s="87">
        <f>+J14</f>
        <v>13239007.549999885</v>
      </c>
    </row>
    <row r="17" spans="4:11" s="10" customFormat="1" ht="28.5" x14ac:dyDescent="0.2">
      <c r="D17" s="89"/>
      <c r="E17" s="90">
        <v>44594</v>
      </c>
      <c r="F17" s="91"/>
      <c r="G17" s="127" t="s">
        <v>63</v>
      </c>
      <c r="H17" s="93"/>
      <c r="I17" s="93">
        <v>2748654.64</v>
      </c>
      <c r="J17" s="93">
        <f>J16+H17-I17</f>
        <v>10490352.909999885</v>
      </c>
    </row>
    <row r="18" spans="4:11" s="10" customFormat="1" ht="28.5" x14ac:dyDescent="0.2">
      <c r="D18" s="89"/>
      <c r="E18" s="90">
        <v>44600</v>
      </c>
      <c r="F18" s="91"/>
      <c r="G18" s="92" t="s">
        <v>57</v>
      </c>
      <c r="H18" s="93">
        <v>108813.06</v>
      </c>
      <c r="I18" s="93"/>
      <c r="J18" s="93">
        <f>J17+H18-I18</f>
        <v>10599165.969999885</v>
      </c>
    </row>
    <row r="19" spans="4:11" s="10" customFormat="1" ht="28.5" x14ac:dyDescent="0.2">
      <c r="D19" s="89"/>
      <c r="E19" s="90">
        <v>44608</v>
      </c>
      <c r="F19" s="91"/>
      <c r="G19" s="92" t="s">
        <v>57</v>
      </c>
      <c r="H19" s="93">
        <v>134564.12</v>
      </c>
      <c r="I19" s="93"/>
      <c r="J19" s="93">
        <f>J18+H19-I19</f>
        <v>10733730.089999884</v>
      </c>
    </row>
    <row r="20" spans="4:11" s="10" customFormat="1" ht="28.5" x14ac:dyDescent="0.2">
      <c r="D20" s="89"/>
      <c r="E20" s="90">
        <v>44608</v>
      </c>
      <c r="F20" s="91"/>
      <c r="G20" s="92" t="s">
        <v>28</v>
      </c>
      <c r="H20" s="93">
        <v>1010358.75</v>
      </c>
      <c r="I20" s="93"/>
      <c r="J20" s="93">
        <f>J19+H20-I20</f>
        <v>11744088.839999884</v>
      </c>
    </row>
    <row r="21" spans="4:11" s="10" customFormat="1" ht="28.5" x14ac:dyDescent="0.2">
      <c r="D21" s="89"/>
      <c r="E21" s="90">
        <v>44608</v>
      </c>
      <c r="F21" s="91"/>
      <c r="G21" s="92" t="s">
        <v>28</v>
      </c>
      <c r="H21" s="93">
        <v>26825775.670000002</v>
      </c>
      <c r="I21" s="93"/>
      <c r="J21" s="93">
        <f>J20+H21-I21</f>
        <v>38569864.509999886</v>
      </c>
    </row>
    <row r="22" spans="4:11" s="10" customFormat="1" ht="28.5" x14ac:dyDescent="0.2">
      <c r="D22" s="89"/>
      <c r="E22" s="90">
        <v>44610</v>
      </c>
      <c r="F22" s="91"/>
      <c r="G22" s="92" t="s">
        <v>24</v>
      </c>
      <c r="H22" s="93">
        <v>346970.81</v>
      </c>
      <c r="I22" s="93"/>
      <c r="J22" s="93">
        <f t="shared" ref="J22:J56" si="0">J21+H22-I22</f>
        <v>38916835.319999889</v>
      </c>
    </row>
    <row r="23" spans="4:11" s="10" customFormat="1" ht="28.5" x14ac:dyDescent="0.2">
      <c r="D23" s="89"/>
      <c r="E23" s="90">
        <v>44610</v>
      </c>
      <c r="F23" s="91"/>
      <c r="G23" s="92" t="s">
        <v>24</v>
      </c>
      <c r="H23" s="93"/>
      <c r="I23" s="93">
        <v>346970.81</v>
      </c>
      <c r="J23" s="93">
        <f t="shared" si="0"/>
        <v>38569864.509999886</v>
      </c>
    </row>
    <row r="24" spans="4:11" s="10" customFormat="1" ht="28.5" x14ac:dyDescent="0.2">
      <c r="D24" s="89"/>
      <c r="E24" s="90">
        <v>44610</v>
      </c>
      <c r="F24" s="91"/>
      <c r="G24" s="92" t="s">
        <v>29</v>
      </c>
      <c r="H24" s="93"/>
      <c r="I24" s="93">
        <v>1148.33</v>
      </c>
      <c r="J24" s="93">
        <f t="shared" si="0"/>
        <v>38568716.179999888</v>
      </c>
    </row>
    <row r="25" spans="4:11" s="10" customFormat="1" ht="28.5" x14ac:dyDescent="0.2">
      <c r="D25" s="89"/>
      <c r="E25" s="90">
        <v>44610</v>
      </c>
      <c r="F25" s="91" t="s">
        <v>200</v>
      </c>
      <c r="G25" s="92" t="s">
        <v>201</v>
      </c>
      <c r="H25" s="93"/>
      <c r="I25" s="93">
        <v>201008.03</v>
      </c>
      <c r="J25" s="93">
        <f t="shared" si="0"/>
        <v>38367708.149999887</v>
      </c>
    </row>
    <row r="26" spans="4:11" s="10" customFormat="1" ht="28.5" x14ac:dyDescent="0.2">
      <c r="D26" s="89"/>
      <c r="E26" s="90">
        <v>44610</v>
      </c>
      <c r="F26" s="91"/>
      <c r="G26" s="92" t="s">
        <v>29</v>
      </c>
      <c r="H26" s="93"/>
      <c r="I26" s="93">
        <v>4676.7</v>
      </c>
      <c r="J26" s="93">
        <f t="shared" si="0"/>
        <v>38363031.449999884</v>
      </c>
      <c r="K26" s="102"/>
    </row>
    <row r="27" spans="4:11" s="10" customFormat="1" ht="28.5" x14ac:dyDescent="0.2">
      <c r="D27" s="89"/>
      <c r="E27" s="90">
        <v>44610</v>
      </c>
      <c r="F27" s="91" t="s">
        <v>202</v>
      </c>
      <c r="G27" s="92" t="s">
        <v>203</v>
      </c>
      <c r="H27" s="93"/>
      <c r="I27" s="93">
        <v>140137.75</v>
      </c>
      <c r="J27" s="93">
        <f t="shared" si="0"/>
        <v>38222893.699999884</v>
      </c>
    </row>
    <row r="28" spans="4:11" s="10" customFormat="1" ht="31.5" customHeight="1" x14ac:dyDescent="0.2">
      <c r="D28" s="89"/>
      <c r="E28" s="90">
        <v>44613</v>
      </c>
      <c r="F28" s="91"/>
      <c r="G28" s="92" t="s">
        <v>24</v>
      </c>
      <c r="H28" s="93">
        <v>1239347.04</v>
      </c>
      <c r="I28" s="93"/>
      <c r="J28" s="93">
        <f t="shared" si="0"/>
        <v>39462240.739999883</v>
      </c>
    </row>
    <row r="29" spans="4:11" s="10" customFormat="1" ht="28.5" x14ac:dyDescent="0.2">
      <c r="D29" s="89"/>
      <c r="E29" s="90">
        <v>44613</v>
      </c>
      <c r="F29" s="91"/>
      <c r="G29" s="92" t="s">
        <v>24</v>
      </c>
      <c r="H29" s="93"/>
      <c r="I29" s="93">
        <v>1239347.04</v>
      </c>
      <c r="J29" s="93">
        <f t="shared" si="0"/>
        <v>38222893.699999884</v>
      </c>
    </row>
    <row r="30" spans="4:11" s="10" customFormat="1" ht="28.5" x14ac:dyDescent="0.2">
      <c r="D30" s="89"/>
      <c r="E30" s="90">
        <v>44613</v>
      </c>
      <c r="F30" s="91"/>
      <c r="G30" s="92" t="s">
        <v>24</v>
      </c>
      <c r="H30" s="93">
        <v>25619380.68</v>
      </c>
      <c r="I30" s="93"/>
      <c r="J30" s="93">
        <f t="shared" si="0"/>
        <v>63842274.379999883</v>
      </c>
    </row>
    <row r="31" spans="4:11" s="10" customFormat="1" ht="28.5" x14ac:dyDescent="0.2">
      <c r="D31" s="89"/>
      <c r="E31" s="90">
        <v>44613</v>
      </c>
      <c r="F31" s="91"/>
      <c r="G31" s="92" t="s">
        <v>24</v>
      </c>
      <c r="H31" s="93"/>
      <c r="I31" s="93">
        <v>25619380.68</v>
      </c>
      <c r="J31" s="93">
        <f t="shared" si="0"/>
        <v>38222893.699999884</v>
      </c>
    </row>
    <row r="32" spans="4:11" s="10" customFormat="1" ht="28.5" x14ac:dyDescent="0.2">
      <c r="D32" s="89"/>
      <c r="E32" s="90">
        <v>44615</v>
      </c>
      <c r="F32" s="91"/>
      <c r="G32" s="92" t="s">
        <v>16</v>
      </c>
      <c r="H32" s="93"/>
      <c r="I32" s="93">
        <v>812.5</v>
      </c>
      <c r="J32" s="93">
        <f t="shared" si="0"/>
        <v>38222081.199999884</v>
      </c>
    </row>
    <row r="33" spans="4:11" s="10" customFormat="1" ht="16.5" x14ac:dyDescent="0.2">
      <c r="D33" s="89"/>
      <c r="E33" s="90">
        <v>44615</v>
      </c>
      <c r="F33" s="91" t="s">
        <v>122</v>
      </c>
      <c r="G33" s="127" t="s">
        <v>94</v>
      </c>
      <c r="H33" s="93"/>
      <c r="I33" s="93">
        <v>15437.5</v>
      </c>
      <c r="J33" s="93">
        <f t="shared" si="0"/>
        <v>38206643.699999884</v>
      </c>
    </row>
    <row r="34" spans="4:11" s="10" customFormat="1" ht="28.5" x14ac:dyDescent="0.2">
      <c r="D34" s="89"/>
      <c r="E34" s="90">
        <v>44615</v>
      </c>
      <c r="F34" s="91"/>
      <c r="G34" s="127" t="s">
        <v>16</v>
      </c>
      <c r="H34" s="93"/>
      <c r="I34" s="93">
        <v>28654.400000000001</v>
      </c>
      <c r="J34" s="93">
        <f t="shared" si="0"/>
        <v>38177989.299999885</v>
      </c>
      <c r="K34" s="102"/>
    </row>
    <row r="35" spans="4:11" s="10" customFormat="1" ht="31.5" customHeight="1" x14ac:dyDescent="0.2">
      <c r="D35" s="89"/>
      <c r="E35" s="90">
        <v>44615</v>
      </c>
      <c r="F35" s="91" t="s">
        <v>123</v>
      </c>
      <c r="G35" s="92" t="s">
        <v>204</v>
      </c>
      <c r="H35" s="93"/>
      <c r="I35" s="93">
        <v>544433.6</v>
      </c>
      <c r="J35" s="93">
        <f t="shared" si="0"/>
        <v>37633555.699999884</v>
      </c>
      <c r="K35" s="102"/>
    </row>
    <row r="36" spans="4:11" s="10" customFormat="1" ht="26.25" customHeight="1" x14ac:dyDescent="0.2">
      <c r="D36" s="89"/>
      <c r="E36" s="90">
        <v>44615</v>
      </c>
      <c r="F36" s="91"/>
      <c r="G36" s="92" t="s">
        <v>16</v>
      </c>
      <c r="H36" s="93"/>
      <c r="I36" s="93">
        <v>11406</v>
      </c>
      <c r="J36" s="93">
        <f t="shared" si="0"/>
        <v>37622149.699999884</v>
      </c>
      <c r="K36" s="102"/>
    </row>
    <row r="37" spans="4:11" s="10" customFormat="1" ht="25.5" customHeight="1" x14ac:dyDescent="0.2">
      <c r="D37" s="89"/>
      <c r="E37" s="90">
        <v>44615</v>
      </c>
      <c r="F37" s="91" t="s">
        <v>124</v>
      </c>
      <c r="G37" s="92" t="s">
        <v>56</v>
      </c>
      <c r="H37" s="93"/>
      <c r="I37" s="93">
        <v>216714</v>
      </c>
      <c r="J37" s="93">
        <f t="shared" si="0"/>
        <v>37405435.699999884</v>
      </c>
      <c r="K37" s="102"/>
    </row>
    <row r="38" spans="4:11" s="10" customFormat="1" ht="25.5" customHeight="1" x14ac:dyDescent="0.2">
      <c r="D38" s="89"/>
      <c r="E38" s="90">
        <v>44615</v>
      </c>
      <c r="F38" s="91"/>
      <c r="G38" s="92" t="s">
        <v>16</v>
      </c>
      <c r="H38" s="93"/>
      <c r="I38" s="93">
        <v>4170</v>
      </c>
      <c r="J38" s="93">
        <f t="shared" si="0"/>
        <v>37401265.699999884</v>
      </c>
      <c r="K38" s="102"/>
    </row>
    <row r="39" spans="4:11" s="10" customFormat="1" ht="27.75" customHeight="1" x14ac:dyDescent="0.2">
      <c r="D39" s="89"/>
      <c r="E39" s="90">
        <v>44615</v>
      </c>
      <c r="F39" s="91" t="s">
        <v>125</v>
      </c>
      <c r="G39" s="92" t="s">
        <v>205</v>
      </c>
      <c r="H39" s="93"/>
      <c r="I39" s="93">
        <v>79230</v>
      </c>
      <c r="J39" s="93">
        <f t="shared" si="0"/>
        <v>37322035.699999884</v>
      </c>
      <c r="K39" s="102"/>
    </row>
    <row r="40" spans="4:11" s="10" customFormat="1" ht="27.75" customHeight="1" x14ac:dyDescent="0.2">
      <c r="D40" s="89"/>
      <c r="E40" s="90">
        <v>44615</v>
      </c>
      <c r="F40" s="91"/>
      <c r="G40" s="92" t="s">
        <v>29</v>
      </c>
      <c r="H40" s="93"/>
      <c r="I40" s="93">
        <v>11646.4</v>
      </c>
      <c r="J40" s="93">
        <f t="shared" si="0"/>
        <v>37310389.299999885</v>
      </c>
      <c r="K40" s="102"/>
    </row>
    <row r="41" spans="4:11" s="10" customFormat="1" ht="27.75" customHeight="1" x14ac:dyDescent="0.2">
      <c r="D41" s="89"/>
      <c r="E41" s="90">
        <v>44615</v>
      </c>
      <c r="F41" s="91" t="s">
        <v>126</v>
      </c>
      <c r="G41" s="92" t="s">
        <v>206</v>
      </c>
      <c r="H41" s="93"/>
      <c r="I41" s="93">
        <v>104817.57</v>
      </c>
      <c r="J41" s="93">
        <f t="shared" si="0"/>
        <v>37205571.729999885</v>
      </c>
      <c r="K41" s="102"/>
    </row>
    <row r="42" spans="4:11" s="10" customFormat="1" ht="27.75" customHeight="1" x14ac:dyDescent="0.2">
      <c r="D42" s="89"/>
      <c r="E42" s="90">
        <v>44615</v>
      </c>
      <c r="F42" s="91" t="s">
        <v>127</v>
      </c>
      <c r="G42" s="92" t="s">
        <v>207</v>
      </c>
      <c r="H42" s="93"/>
      <c r="I42" s="93">
        <v>125000</v>
      </c>
      <c r="J42" s="93">
        <f t="shared" si="0"/>
        <v>37080571.729999885</v>
      </c>
      <c r="K42" s="102"/>
    </row>
    <row r="43" spans="4:11" s="10" customFormat="1" ht="27.75" customHeight="1" x14ac:dyDescent="0.2">
      <c r="D43" s="89"/>
      <c r="E43" s="90">
        <v>44615</v>
      </c>
      <c r="F43" s="91"/>
      <c r="G43" s="92" t="s">
        <v>16</v>
      </c>
      <c r="H43" s="93"/>
      <c r="I43" s="93">
        <v>50975.839999999997</v>
      </c>
      <c r="J43" s="93">
        <f t="shared" si="0"/>
        <v>37029595.889999881</v>
      </c>
      <c r="K43" s="102"/>
    </row>
    <row r="44" spans="4:11" s="10" customFormat="1" ht="27.75" customHeight="1" x14ac:dyDescent="0.2">
      <c r="D44" s="89"/>
      <c r="E44" s="90">
        <v>44615</v>
      </c>
      <c r="F44" s="91" t="s">
        <v>208</v>
      </c>
      <c r="G44" s="92" t="s">
        <v>209</v>
      </c>
      <c r="H44" s="93"/>
      <c r="I44" s="93">
        <v>458476.67</v>
      </c>
      <c r="J44" s="93">
        <f t="shared" si="0"/>
        <v>36571119.21999988</v>
      </c>
      <c r="K44" s="102"/>
    </row>
    <row r="45" spans="4:11" s="10" customFormat="1" ht="27.75" customHeight="1" x14ac:dyDescent="0.2">
      <c r="D45" s="89"/>
      <c r="E45" s="90">
        <v>44615</v>
      </c>
      <c r="F45" s="91"/>
      <c r="G45" s="92" t="s">
        <v>16</v>
      </c>
      <c r="H45" s="93"/>
      <c r="I45" s="93">
        <v>96169.07</v>
      </c>
      <c r="J45" s="93">
        <f t="shared" si="0"/>
        <v>36474950.149999879</v>
      </c>
      <c r="K45" s="102"/>
    </row>
    <row r="46" spans="4:11" s="10" customFormat="1" ht="27.75" customHeight="1" x14ac:dyDescent="0.2">
      <c r="D46" s="89"/>
      <c r="E46" s="90">
        <v>44615</v>
      </c>
      <c r="F46" s="91" t="s">
        <v>210</v>
      </c>
      <c r="G46" s="92" t="s">
        <v>211</v>
      </c>
      <c r="H46" s="93"/>
      <c r="I46" s="93">
        <v>2414750.31</v>
      </c>
      <c r="J46" s="93">
        <f t="shared" si="0"/>
        <v>34060199.839999877</v>
      </c>
      <c r="K46" s="102"/>
    </row>
    <row r="47" spans="4:11" s="10" customFormat="1" ht="27.75" customHeight="1" x14ac:dyDescent="0.2">
      <c r="D47" s="89"/>
      <c r="E47" s="90">
        <v>44616</v>
      </c>
      <c r="F47" s="91"/>
      <c r="G47" s="92" t="s">
        <v>24</v>
      </c>
      <c r="H47" s="93">
        <v>900858</v>
      </c>
      <c r="I47" s="93"/>
      <c r="J47" s="93">
        <f t="shared" si="0"/>
        <v>34961057.839999877</v>
      </c>
      <c r="K47" s="102"/>
    </row>
    <row r="48" spans="4:11" s="10" customFormat="1" ht="27.75" customHeight="1" x14ac:dyDescent="0.2">
      <c r="D48" s="89"/>
      <c r="E48" s="90">
        <v>44616</v>
      </c>
      <c r="F48" s="91"/>
      <c r="G48" s="92" t="s">
        <v>24</v>
      </c>
      <c r="H48" s="93"/>
      <c r="I48" s="93">
        <v>900858</v>
      </c>
      <c r="J48" s="93">
        <f t="shared" si="0"/>
        <v>34060199.839999877</v>
      </c>
      <c r="K48" s="102"/>
    </row>
    <row r="49" spans="4:96" s="10" customFormat="1" ht="27.75" customHeight="1" x14ac:dyDescent="0.2">
      <c r="D49" s="89"/>
      <c r="E49" s="90">
        <v>44616</v>
      </c>
      <c r="F49" s="91"/>
      <c r="G49" s="92" t="s">
        <v>29</v>
      </c>
      <c r="H49" s="93"/>
      <c r="I49" s="93">
        <v>1186902.8400000001</v>
      </c>
      <c r="J49" s="93">
        <f t="shared" si="0"/>
        <v>32873296.999999877</v>
      </c>
      <c r="K49" s="102"/>
    </row>
    <row r="50" spans="4:96" s="10" customFormat="1" ht="27.75" customHeight="1" x14ac:dyDescent="0.2">
      <c r="D50" s="89"/>
      <c r="E50" s="90">
        <v>44616</v>
      </c>
      <c r="F50" s="91">
        <v>7146</v>
      </c>
      <c r="G50" s="92" t="s">
        <v>212</v>
      </c>
      <c r="H50" s="93"/>
      <c r="I50" s="93">
        <v>22409989.02</v>
      </c>
      <c r="J50" s="93">
        <f t="shared" si="0"/>
        <v>10463307.979999878</v>
      </c>
      <c r="K50" s="102"/>
    </row>
    <row r="51" spans="4:96" s="10" customFormat="1" ht="27.75" customHeight="1" x14ac:dyDescent="0.2">
      <c r="D51" s="89"/>
      <c r="E51" s="90">
        <v>44617</v>
      </c>
      <c r="F51" s="91"/>
      <c r="G51" s="92" t="s">
        <v>24</v>
      </c>
      <c r="H51" s="93">
        <v>864709.84</v>
      </c>
      <c r="I51" s="93"/>
      <c r="J51" s="93">
        <f t="shared" si="0"/>
        <v>11328017.819999877</v>
      </c>
      <c r="K51" s="102"/>
    </row>
    <row r="52" spans="4:96" s="10" customFormat="1" ht="27.75" customHeight="1" x14ac:dyDescent="0.2">
      <c r="D52" s="89"/>
      <c r="E52" s="90">
        <v>44617</v>
      </c>
      <c r="F52" s="91"/>
      <c r="G52" s="92" t="s">
        <v>24</v>
      </c>
      <c r="H52" s="93"/>
      <c r="I52" s="93">
        <v>864709.84</v>
      </c>
      <c r="J52" s="93">
        <f t="shared" si="0"/>
        <v>10463307.979999878</v>
      </c>
      <c r="K52" s="102"/>
    </row>
    <row r="53" spans="4:96" s="10" customFormat="1" ht="27.75" customHeight="1" x14ac:dyDescent="0.2">
      <c r="D53" s="89"/>
      <c r="E53" s="90">
        <v>44617</v>
      </c>
      <c r="F53" s="91"/>
      <c r="G53" s="92" t="s">
        <v>16</v>
      </c>
      <c r="H53" s="93"/>
      <c r="I53" s="93">
        <v>4271.82</v>
      </c>
      <c r="J53" s="93">
        <f t="shared" si="0"/>
        <v>10459036.159999877</v>
      </c>
      <c r="K53" s="102"/>
    </row>
    <row r="54" spans="4:96" s="10" customFormat="1" ht="27.75" customHeight="1" x14ac:dyDescent="0.2">
      <c r="D54" s="89"/>
      <c r="E54" s="90">
        <v>44617</v>
      </c>
      <c r="F54" s="91" t="s">
        <v>213</v>
      </c>
      <c r="G54" s="92" t="s">
        <v>138</v>
      </c>
      <c r="H54" s="93"/>
      <c r="I54" s="93">
        <v>81164.72</v>
      </c>
      <c r="J54" s="93">
        <f t="shared" si="0"/>
        <v>10377871.439999877</v>
      </c>
      <c r="K54" s="102"/>
    </row>
    <row r="55" spans="4:96" s="10" customFormat="1" ht="27.75" customHeight="1" x14ac:dyDescent="0.2">
      <c r="D55" s="89"/>
      <c r="E55" s="90">
        <v>44617</v>
      </c>
      <c r="F55" s="91"/>
      <c r="G55" s="92" t="s">
        <v>16</v>
      </c>
      <c r="H55" s="93"/>
      <c r="I55" s="93">
        <v>18097.66</v>
      </c>
      <c r="J55" s="93">
        <f t="shared" si="0"/>
        <v>10359773.779999876</v>
      </c>
      <c r="K55" s="102"/>
    </row>
    <row r="56" spans="4:96" s="10" customFormat="1" ht="27.75" customHeight="1" thickBot="1" x14ac:dyDescent="0.25">
      <c r="D56" s="89"/>
      <c r="E56" s="90">
        <v>44617</v>
      </c>
      <c r="F56" s="91" t="s">
        <v>214</v>
      </c>
      <c r="G56" s="92" t="s">
        <v>215</v>
      </c>
      <c r="H56" s="93"/>
      <c r="I56" s="93">
        <v>343855.64</v>
      </c>
      <c r="J56" s="93">
        <f t="shared" si="0"/>
        <v>10015918.139999876</v>
      </c>
      <c r="K56" s="102"/>
    </row>
    <row r="57" spans="4:96" s="11" customFormat="1" ht="18.75" thickBot="1" x14ac:dyDescent="0.25">
      <c r="D57" s="159" t="s">
        <v>8</v>
      </c>
      <c r="E57" s="160"/>
      <c r="F57" s="160"/>
      <c r="G57" s="160"/>
      <c r="H57" s="134">
        <f>SUM(H17:H56)</f>
        <v>57050777.969999999</v>
      </c>
      <c r="I57" s="134">
        <f>SUM(I17:I56)</f>
        <v>60273867.380000003</v>
      </c>
      <c r="J57" s="135">
        <f>+J16+H57-I57</f>
        <v>10015918.139999889</v>
      </c>
      <c r="K57" s="31">
        <f>+J57-'[2]CTA. NOMINA 2000'!$G$1423</f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8" x14ac:dyDescent="0.2">
      <c r="D58" s="128"/>
      <c r="E58" s="128"/>
      <c r="F58" s="128"/>
      <c r="G58" s="128"/>
      <c r="H58" s="129"/>
      <c r="I58" s="129"/>
      <c r="J58" s="130"/>
      <c r="K58" s="3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ht="14.25" x14ac:dyDescent="0.2">
      <c r="D59" s="9"/>
      <c r="E59" s="111" t="s">
        <v>41</v>
      </c>
      <c r="F59" s="9"/>
      <c r="G59" s="40"/>
      <c r="H59" s="9"/>
      <c r="I59" s="112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111" t="s">
        <v>33</v>
      </c>
      <c r="F60" s="9"/>
      <c r="G60" s="40"/>
      <c r="H60" s="9"/>
      <c r="I60" s="111" t="s">
        <v>42</v>
      </c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9"/>
      <c r="E61" s="111" t="s">
        <v>35</v>
      </c>
      <c r="F61" s="9"/>
      <c r="G61" s="40" t="s">
        <v>49</v>
      </c>
      <c r="H61" s="9"/>
      <c r="I61" s="111" t="s">
        <v>34</v>
      </c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9"/>
      <c r="E62" s="111" t="s">
        <v>36</v>
      </c>
      <c r="F62" s="9"/>
      <c r="G62" s="111" t="s">
        <v>39</v>
      </c>
      <c r="H62" s="9"/>
      <c r="I62" s="136" t="s">
        <v>52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9"/>
      <c r="E63" s="9"/>
      <c r="F63" s="9"/>
      <c r="G63" s="111" t="s">
        <v>51</v>
      </c>
      <c r="H63" s="9"/>
      <c r="I63" s="111" t="s">
        <v>37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4.25" x14ac:dyDescent="0.2">
      <c r="D64" s="9"/>
      <c r="E64" s="9"/>
      <c r="F64" s="9"/>
      <c r="G64" s="111" t="s">
        <v>40</v>
      </c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9"/>
      <c r="E65" s="9"/>
      <c r="F65" s="9"/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ht="14.25" x14ac:dyDescent="0.2">
      <c r="D66" s="9"/>
      <c r="E66" s="9"/>
      <c r="F66" s="9"/>
      <c r="G66" s="112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9"/>
      <c r="E67" s="9"/>
      <c r="F67" s="9"/>
      <c r="G67" s="9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1"/>
      <c r="E68" s="1"/>
      <c r="F68" s="1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9"/>
      <c r="E77" s="9"/>
      <c r="F77" s="9"/>
      <c r="G77" s="9"/>
      <c r="H77" s="9"/>
      <c r="I77" s="9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97" spans="4:4" ht="15" x14ac:dyDescent="0.2">
      <c r="D97" s="126"/>
    </row>
  </sheetData>
  <mergeCells count="8">
    <mergeCell ref="D8:J8"/>
    <mergeCell ref="D9:J9"/>
    <mergeCell ref="D57:G57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2"/>
  <sheetViews>
    <sheetView tabSelected="1" topLeftCell="C16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44" t="s">
        <v>10</v>
      </c>
      <c r="E8" s="144"/>
      <c r="F8" s="144"/>
      <c r="G8" s="144"/>
      <c r="H8" s="144"/>
      <c r="I8" s="144"/>
      <c r="J8" s="144"/>
      <c r="K8" s="16"/>
      <c r="L8" s="16"/>
    </row>
    <row r="9" spans="1:14" s="14" customFormat="1" ht="18.75" x14ac:dyDescent="0.2">
      <c r="C9" s="18"/>
      <c r="D9" s="150" t="s">
        <v>25</v>
      </c>
      <c r="E9" s="150"/>
      <c r="F9" s="150"/>
      <c r="G9" s="150"/>
      <c r="H9" s="150"/>
      <c r="I9" s="150"/>
      <c r="J9" s="150"/>
    </row>
    <row r="10" spans="1:14" s="17" customFormat="1" ht="18" customHeight="1" x14ac:dyDescent="0.2">
      <c r="B10" s="18"/>
      <c r="C10" s="18"/>
      <c r="D10" s="150" t="s">
        <v>20</v>
      </c>
      <c r="E10" s="150"/>
      <c r="F10" s="150"/>
      <c r="G10" s="150"/>
      <c r="H10" s="150"/>
      <c r="I10" s="150"/>
      <c r="J10" s="150"/>
    </row>
    <row r="11" spans="1:14" s="14" customFormat="1" ht="18.75" customHeight="1" x14ac:dyDescent="0.2">
      <c r="D11" s="151" t="s">
        <v>216</v>
      </c>
      <c r="E11" s="151"/>
      <c r="F11" s="151"/>
      <c r="G11" s="151"/>
      <c r="H11" s="151"/>
      <c r="I11" s="151"/>
      <c r="J11" s="151"/>
    </row>
    <row r="12" spans="1:14" s="14" customFormat="1" ht="18.75" x14ac:dyDescent="0.2">
      <c r="D12" s="101"/>
      <c r="E12" s="101"/>
      <c r="F12" s="101"/>
      <c r="G12" s="101"/>
      <c r="H12" s="101"/>
      <c r="I12" s="101"/>
      <c r="J12" s="101"/>
    </row>
    <row r="13" spans="1:14" s="14" customFormat="1" ht="18.75" x14ac:dyDescent="0.2">
      <c r="D13" s="33"/>
      <c r="E13" s="33"/>
      <c r="F13" s="33"/>
      <c r="G13" s="33"/>
      <c r="H13" s="33"/>
      <c r="I13" s="33"/>
      <c r="J13" s="33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49"/>
      <c r="E15" s="146" t="s">
        <v>25</v>
      </c>
      <c r="F15" s="146"/>
      <c r="G15" s="146"/>
      <c r="H15" s="146"/>
      <c r="I15" s="146"/>
      <c r="J15" s="146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49"/>
      <c r="E16" s="145" t="s">
        <v>26</v>
      </c>
      <c r="F16" s="145"/>
      <c r="G16" s="145"/>
      <c r="H16" s="145"/>
      <c r="I16" s="145"/>
      <c r="J16" s="60">
        <v>814683.26999999979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49"/>
      <c r="E17" s="71" t="s">
        <v>4</v>
      </c>
      <c r="F17" s="71" t="s">
        <v>5</v>
      </c>
      <c r="G17" s="71" t="s">
        <v>6</v>
      </c>
      <c r="H17" s="71" t="s">
        <v>0</v>
      </c>
      <c r="I17" s="71" t="s">
        <v>1</v>
      </c>
      <c r="J17" s="71" t="s">
        <v>2</v>
      </c>
      <c r="K17" s="7"/>
      <c r="L17" s="7"/>
      <c r="M17" s="7"/>
      <c r="N17" s="7"/>
    </row>
    <row r="18" spans="1:96" s="10" customFormat="1" ht="51.75" customHeight="1" thickTop="1" x14ac:dyDescent="0.2">
      <c r="D18" s="85"/>
      <c r="E18" s="86"/>
      <c r="F18" s="85"/>
      <c r="G18" s="86">
        <v>44592</v>
      </c>
      <c r="H18" s="87"/>
      <c r="I18" s="88">
        <v>0</v>
      </c>
      <c r="J18" s="87">
        <f>+J16</f>
        <v>814683.26999999979</v>
      </c>
    </row>
    <row r="19" spans="1:96" s="10" customFormat="1" ht="29.25" thickBot="1" x14ac:dyDescent="0.25">
      <c r="D19" s="89"/>
      <c r="E19" s="90">
        <v>44620</v>
      </c>
      <c r="F19" s="91"/>
      <c r="G19" s="92" t="s">
        <v>31</v>
      </c>
      <c r="H19" s="93"/>
      <c r="I19" s="93">
        <v>175</v>
      </c>
      <c r="J19" s="94">
        <f>J18+H19-I19</f>
        <v>814508.26999999979</v>
      </c>
    </row>
    <row r="20" spans="1:96" s="11" customFormat="1" ht="19.5" thickTop="1" thickBot="1" x14ac:dyDescent="0.25">
      <c r="D20" s="161" t="s">
        <v>8</v>
      </c>
      <c r="E20" s="161"/>
      <c r="F20" s="161"/>
      <c r="G20" s="161"/>
      <c r="H20" s="95">
        <f>SUM(H19:H19)</f>
        <v>0</v>
      </c>
      <c r="I20" s="95">
        <f>SUM(I19:I19)</f>
        <v>175</v>
      </c>
      <c r="J20" s="70">
        <f>+J18+H20-I20</f>
        <v>814508.26999999979</v>
      </c>
      <c r="K20" s="31">
        <f>+J20-'[2]CTA. FONDOCYT 960'!$J$98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1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1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1:96" s="11" customFormat="1" ht="16.5" x14ac:dyDescent="0.2">
      <c r="D23" s="5"/>
      <c r="E23" s="111" t="s">
        <v>41</v>
      </c>
      <c r="F23" s="9"/>
      <c r="G23" s="40"/>
      <c r="H23" s="9"/>
      <c r="I23" s="112"/>
      <c r="J23" s="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1:96" s="11" customFormat="1" ht="16.5" x14ac:dyDescent="0.2">
      <c r="D24" s="5"/>
      <c r="E24" s="111" t="s">
        <v>33</v>
      </c>
      <c r="F24" s="9"/>
      <c r="G24" s="40"/>
      <c r="H24" s="9"/>
      <c r="I24" s="111" t="s">
        <v>42</v>
      </c>
      <c r="J24" s="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1:96" s="11" customFormat="1" ht="16.5" x14ac:dyDescent="0.2">
      <c r="D25" s="5"/>
      <c r="E25" s="111" t="s">
        <v>35</v>
      </c>
      <c r="F25" s="9"/>
      <c r="G25" s="40"/>
      <c r="H25" s="9"/>
      <c r="I25" s="111" t="s">
        <v>34</v>
      </c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6.5" x14ac:dyDescent="0.2">
      <c r="D26" s="5"/>
      <c r="E26" s="111" t="s">
        <v>36</v>
      </c>
      <c r="F26" s="9"/>
      <c r="G26" s="40"/>
      <c r="H26" s="9"/>
      <c r="I26" s="111" t="s">
        <v>52</v>
      </c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9"/>
      <c r="F27" s="9"/>
      <c r="G27" s="112" t="s">
        <v>43</v>
      </c>
      <c r="H27" s="9"/>
      <c r="I27" s="111" t="s">
        <v>37</v>
      </c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9"/>
      <c r="F28" s="9"/>
      <c r="G28" s="111" t="s">
        <v>39</v>
      </c>
      <c r="H28" s="9"/>
      <c r="I28" s="9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9"/>
      <c r="F29" s="9"/>
      <c r="G29" s="111" t="s">
        <v>51</v>
      </c>
      <c r="H29" s="9"/>
      <c r="I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9"/>
      <c r="F30" s="9"/>
      <c r="G30" s="111" t="s">
        <v>40</v>
      </c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9"/>
      <c r="F31" s="9"/>
      <c r="G31" s="112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8" x14ac:dyDescent="0.2">
      <c r="D33" s="22"/>
      <c r="E33" s="21"/>
      <c r="F33" s="20"/>
      <c r="G33" s="20"/>
      <c r="H33" s="23"/>
      <c r="I33" s="23"/>
      <c r="J33" s="23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6"/>
      <c r="F34" s="3"/>
      <c r="G34" s="3"/>
      <c r="H34" s="4"/>
      <c r="I34" s="4"/>
      <c r="J34" s="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162"/>
      <c r="E35" s="162"/>
      <c r="F35" s="162"/>
      <c r="G35" s="162"/>
      <c r="H35" s="162"/>
      <c r="I35" s="162"/>
      <c r="J35" s="16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163"/>
      <c r="E36" s="163"/>
      <c r="F36" s="163"/>
      <c r="G36" s="163"/>
      <c r="H36" s="163"/>
      <c r="I36" s="163"/>
      <c r="J36" s="163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20.25" x14ac:dyDescent="0.2">
      <c r="D37" s="152"/>
      <c r="E37" s="152"/>
      <c r="F37" s="152"/>
      <c r="G37" s="152"/>
      <c r="H37" s="152"/>
      <c r="I37" s="152"/>
      <c r="J37" s="15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20.25" x14ac:dyDescent="0.2">
      <c r="D38" s="152"/>
      <c r="E38" s="152"/>
      <c r="F38" s="152"/>
      <c r="G38" s="152"/>
      <c r="H38" s="152"/>
      <c r="I38" s="152"/>
      <c r="J38" s="15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152"/>
      <c r="E39" s="152"/>
      <c r="F39" s="152"/>
      <c r="G39" s="152"/>
      <c r="H39" s="152"/>
      <c r="I39" s="152"/>
      <c r="J39" s="15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152"/>
      <c r="E40" s="152"/>
      <c r="F40" s="152"/>
      <c r="G40" s="152"/>
      <c r="H40" s="152"/>
      <c r="I40" s="152"/>
      <c r="J40" s="15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G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G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71" spans="4:4" ht="13.5" thickBot="1" x14ac:dyDescent="0.25"/>
    <row r="72" spans="4:4" ht="15" x14ac:dyDescent="0.2">
      <c r="D72" s="2"/>
    </row>
  </sheetData>
  <mergeCells count="14">
    <mergeCell ref="D40:J40"/>
    <mergeCell ref="D20:G20"/>
    <mergeCell ref="D35:J35"/>
    <mergeCell ref="D36:J36"/>
    <mergeCell ref="D37:J37"/>
    <mergeCell ref="D38:J38"/>
    <mergeCell ref="D39:J39"/>
    <mergeCell ref="D8:J8"/>
    <mergeCell ref="D9:J9"/>
    <mergeCell ref="D10:J10"/>
    <mergeCell ref="D11:J11"/>
    <mergeCell ref="D15:D17"/>
    <mergeCell ref="E15:J15"/>
    <mergeCell ref="E16:I16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2022-02-08T12:58:32Z</cp:lastPrinted>
  <dcterms:created xsi:type="dcterms:W3CDTF">2006-07-11T17:39:34Z</dcterms:created>
  <dcterms:modified xsi:type="dcterms:W3CDTF">2022-03-10T22:04:33Z</dcterms:modified>
</cp:coreProperties>
</file>