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ulia.villar\Desktop\DOCUMENTOS PARA DISPONIBLIDAD\DOCUMENTOS PARA EL PORTAL DE TRANSPARENCIA\AÑO 2022\MARZO\"/>
    </mc:Choice>
  </mc:AlternateContent>
  <bookViews>
    <workbookView xWindow="0" yWindow="0" windowWidth="20490" windowHeight="7155" tabRatio="601"/>
  </bookViews>
  <sheets>
    <sheet name="INGRESOS CUENTA COLECT" sheetId="1" r:id="rId1"/>
    <sheet name="EGRESOS CTA. AUXILIAR 33001" sheetId="4" r:id="rId2"/>
    <sheet name="EGRESOS CTA.  OPERT. 160" sheetId="5" r:id="rId3"/>
    <sheet name="EGRESOS CTA. NOMINA" sheetId="6" r:id="rId4"/>
    <sheet name="EGRESOS CTA. FONDOCYT" sheetId="7" r:id="rId5"/>
  </sheets>
  <externalReferences>
    <externalReference r:id="rId6"/>
    <externalReference r:id="rId7"/>
  </externalReferences>
  <definedNames>
    <definedName name="_xlnm._FilterDatabase" localSheetId="0" hidden="1">'INGRESOS CUENTA COLECT'!$B$1:$H$251</definedName>
    <definedName name="_xlnm.Print_Area" localSheetId="2">'EGRESOS CTA.  OPERT. 160'!$A$1:$I$61</definedName>
    <definedName name="_xlnm.Print_Area" localSheetId="1">'EGRESOS CTA. AUXILIAR 33001'!$B$1:$I$157</definedName>
    <definedName name="_xlnm.Print_Area" localSheetId="4">'EGRESOS CTA. FONDOCYT'!$A$1:$J$40</definedName>
    <definedName name="_xlnm.Print_Area" localSheetId="3">'EGRESOS CTA. NOMINA'!$A$1:$J$67</definedName>
    <definedName name="_xlnm.Print_Area" localSheetId="0">'INGRESOS CUENTA COLECT'!$A$1:$G$225</definedName>
    <definedName name="_xlnm.Print_Titles" localSheetId="2">'EGRESOS CTA.  OPERT. 160'!$1:$14</definedName>
    <definedName name="_xlnm.Print_Titles" localSheetId="1">'EGRESOS CTA. AUXILIAR 33001'!$1:$15</definedName>
    <definedName name="_xlnm.Print_Titles" localSheetId="4">'EGRESOS CTA. FONDOCYT'!$1:$12</definedName>
    <definedName name="_xlnm.Print_Titles" localSheetId="3">'EGRESOS CTA. NOMINA'!$1:$11</definedName>
    <definedName name="_xlnm.Print_Titles" localSheetId="0">'INGRESOS CUENTA COLECT'!$1:$12</definedName>
  </definedNames>
  <calcPr calcId="152511"/>
</workbook>
</file>

<file path=xl/calcChain.xml><?xml version="1.0" encoding="utf-8"?>
<calcChain xmlns="http://schemas.openxmlformats.org/spreadsheetml/2006/main">
  <c r="K24" i="7" l="1"/>
  <c r="H24" i="7"/>
  <c r="I24" i="7"/>
  <c r="K58" i="6"/>
  <c r="J37" i="5"/>
  <c r="I37" i="5"/>
  <c r="J131" i="4"/>
  <c r="G131" i="4"/>
  <c r="H131" i="4"/>
  <c r="F209" i="1"/>
  <c r="E209" i="1"/>
  <c r="G37" i="5" l="1"/>
  <c r="H37" i="5"/>
  <c r="I58" i="6" l="1"/>
  <c r="H58" i="6"/>
  <c r="I15" i="5" l="1"/>
  <c r="I16" i="5" s="1"/>
  <c r="I17" i="5" s="1"/>
  <c r="I18" i="5" s="1"/>
  <c r="I19" i="5" s="1"/>
  <c r="I20" i="5" s="1"/>
  <c r="I21" i="5" s="1"/>
  <c r="I22" i="5" s="1"/>
  <c r="I23" i="5" s="1"/>
  <c r="I24" i="5" s="1"/>
  <c r="I25" i="5" s="1"/>
  <c r="I26" i="5" s="1"/>
  <c r="I27" i="5" s="1"/>
  <c r="I28" i="5" s="1"/>
  <c r="I29" i="5" s="1"/>
  <c r="I30" i="5" s="1"/>
  <c r="I31" i="5" s="1"/>
  <c r="I32" i="5" s="1"/>
  <c r="I33" i="5" s="1"/>
  <c r="I34" i="5" s="1"/>
  <c r="I35" i="5" s="1"/>
  <c r="I16" i="4"/>
  <c r="I17" i="4" s="1"/>
  <c r="I18" i="4" s="1"/>
  <c r="I19" i="4" s="1"/>
  <c r="I20" i="4" s="1"/>
  <c r="I21" i="4" s="1"/>
  <c r="I22" i="4" s="1"/>
  <c r="J18" i="7"/>
  <c r="G17" i="1"/>
  <c r="G209" i="1" s="1"/>
  <c r="H209" i="1" s="1"/>
  <c r="J16" i="6"/>
  <c r="J58" i="6" s="1"/>
  <c r="E17" i="1"/>
  <c r="J19" i="7" l="1"/>
  <c r="J20" i="7" s="1"/>
  <c r="J21" i="7" s="1"/>
  <c r="J22" i="7" s="1"/>
  <c r="J23" i="7" s="1"/>
  <c r="J24" i="7"/>
  <c r="I131" i="4"/>
  <c r="J17" i="6"/>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I23" i="4"/>
  <c r="G18" i="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I24" i="4" l="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I79" i="4" s="1"/>
  <c r="I80" i="4" s="1"/>
  <c r="I81" i="4" s="1"/>
  <c r="I82" i="4" s="1"/>
  <c r="I83" i="4" s="1"/>
  <c r="I84" i="4" s="1"/>
  <c r="I85" i="4" s="1"/>
  <c r="I86" i="4" s="1"/>
  <c r="I87" i="4" s="1"/>
  <c r="I88" i="4" s="1"/>
  <c r="I89" i="4" s="1"/>
  <c r="I90" i="4" s="1"/>
  <c r="I91" i="4" s="1"/>
  <c r="I92" i="4" s="1"/>
  <c r="I93" i="4" s="1"/>
  <c r="I94" i="4" s="1"/>
  <c r="I95" i="4" s="1"/>
  <c r="I96" i="4" s="1"/>
  <c r="I97" i="4" s="1"/>
  <c r="I98" i="4" s="1"/>
  <c r="I99" i="4" s="1"/>
  <c r="I100" i="4" s="1"/>
  <c r="I101" i="4" s="1"/>
  <c r="I102" i="4" s="1"/>
  <c r="I103" i="4" s="1"/>
  <c r="I104" i="4" s="1"/>
  <c r="I105" i="4" s="1"/>
  <c r="I106" i="4" s="1"/>
  <c r="I107" i="4" s="1"/>
  <c r="I108" i="4" s="1"/>
  <c r="I109" i="4" s="1"/>
  <c r="I110" i="4" s="1"/>
  <c r="I111" i="4" s="1"/>
  <c r="I112" i="4" s="1"/>
  <c r="I113" i="4" s="1"/>
  <c r="I114" i="4" s="1"/>
  <c r="I115" i="4" s="1"/>
  <c r="I116" i="4" s="1"/>
  <c r="I117" i="4" s="1"/>
  <c r="I118" i="4" s="1"/>
  <c r="I119" i="4" s="1"/>
  <c r="I120" i="4" s="1"/>
  <c r="I121" i="4" s="1"/>
  <c r="I122" i="4" s="1"/>
  <c r="I123" i="4" s="1"/>
  <c r="I124" i="4" s="1"/>
  <c r="I125" i="4" s="1"/>
  <c r="I126" i="4" s="1"/>
  <c r="I127" i="4" s="1"/>
  <c r="I128" i="4" s="1"/>
  <c r="I129" i="4" s="1"/>
  <c r="I130" i="4" s="1"/>
</calcChain>
</file>

<file path=xl/sharedStrings.xml><?xml version="1.0" encoding="utf-8"?>
<sst xmlns="http://schemas.openxmlformats.org/spreadsheetml/2006/main" count="628" uniqueCount="218">
  <si>
    <t>Debito</t>
  </si>
  <si>
    <t>Credito</t>
  </si>
  <si>
    <t>Balance</t>
  </si>
  <si>
    <t>Libro Banco</t>
  </si>
  <si>
    <t>Fecha</t>
  </si>
  <si>
    <t>No. Ck/Transf.</t>
  </si>
  <si>
    <t>Descripcion</t>
  </si>
  <si>
    <t xml:space="preserve">Balance Inicial: </t>
  </si>
  <si>
    <t>Totales</t>
  </si>
  <si>
    <t>Servicio Nacional de Salud</t>
  </si>
  <si>
    <t xml:space="preserve">  Instituto Nacional del Cáncer Rosa Emilia Sánchez Pérez de Tavares</t>
  </si>
  <si>
    <t>Cuenta Operativa No. 160-112796-8</t>
  </si>
  <si>
    <t>PAGO IMPUESTO 0.15%</t>
  </si>
  <si>
    <t>Cuenta Bancaria No: 160-112796-8</t>
  </si>
  <si>
    <t>Cuenta Bancaria No: 010-252753-9</t>
  </si>
  <si>
    <t>Balance Inicial: Cta. 9995033000</t>
  </si>
  <si>
    <t>RETENCION 0.5% POR TRASF. VIA LIBRAMIENTOS A PROVEERDORES</t>
  </si>
  <si>
    <t>Cuenta Bancaria No: AUXILIAR NO. 9995033001</t>
  </si>
  <si>
    <t>Cuenta Bancaria No: 0100202000</t>
  </si>
  <si>
    <t>Cuenta Colectora Auxiliar no. 99995033001</t>
  </si>
  <si>
    <t xml:space="preserve">     Libro Banco</t>
  </si>
  <si>
    <t xml:space="preserve">    Libro Banco</t>
  </si>
  <si>
    <t>DEPOSITO VIA TRANSF. ARS SENASA</t>
  </si>
  <si>
    <t xml:space="preserve">TRANSF. DE CUENTA 3000 A 3001 PARA PAGOS </t>
  </si>
  <si>
    <t>ASIGANCION CUOTA DE PAGO DESDE CTA 2000 A 2001</t>
  </si>
  <si>
    <t>Cuenta Bancaria No: 9602576155</t>
  </si>
  <si>
    <t>-</t>
  </si>
  <si>
    <t xml:space="preserve"> </t>
  </si>
  <si>
    <t xml:space="preserve">ASIGNACION PRESUPUESTARIA PARA PAGO NOMINAS </t>
  </si>
  <si>
    <t>RETENCION ISR SALARIAL POR TRASF. VIA LIBRAMIENTOS</t>
  </si>
  <si>
    <t>NOTA DEBITO POR COBRO TARJETA CREDITO CARDNET</t>
  </si>
  <si>
    <t>CARGOS POR SERVICIOS (RETENCION DE ESTADO)</t>
  </si>
  <si>
    <t>NOTA DEBITO POR COBRO TARJETA CREDITO AMERICAN EXPRESS</t>
  </si>
  <si>
    <t>Preparado Por:</t>
  </si>
  <si>
    <t xml:space="preserve">Revisado Por: </t>
  </si>
  <si>
    <t xml:space="preserve">Lcda. Julia Villar Pimentel </t>
  </si>
  <si>
    <t>Analista Financiera</t>
  </si>
  <si>
    <t>Contadora Interna</t>
  </si>
  <si>
    <t xml:space="preserve">             ______________________________</t>
  </si>
  <si>
    <t>Aprobabdo Por:</t>
  </si>
  <si>
    <t>Directora Financiera</t>
  </si>
  <si>
    <t>____________________</t>
  </si>
  <si>
    <t>_________________________</t>
  </si>
  <si>
    <t xml:space="preserve">      ______________________________</t>
  </si>
  <si>
    <t>DEPOSITO</t>
  </si>
  <si>
    <t>DEPOSITO VIA TRANSF. ARS MAPFRE SALUD</t>
  </si>
  <si>
    <t>DEPOSITO VIA TRANSF. ARS FUTURO</t>
  </si>
  <si>
    <t>NULO</t>
  </si>
  <si>
    <t xml:space="preserve">____________________________________________ </t>
  </si>
  <si>
    <t>DEPOSITO VIA TRANSF. ARS SEMMA</t>
  </si>
  <si>
    <t xml:space="preserve">Lcda. Sandra Ciprian </t>
  </si>
  <si>
    <t>Yokasta Burgos</t>
  </si>
  <si>
    <t>_______________________________________</t>
  </si>
  <si>
    <t xml:space="preserve">DEPOSITO VIA TRANSF. ARS UNIVERSAL </t>
  </si>
  <si>
    <t>DEPOSITO VIA TRANSF. ARS RENACER</t>
  </si>
  <si>
    <t>DEPOSITO PAGO CHEQUE. ARS SIMAG</t>
  </si>
  <si>
    <t>DEPOSITO PAGO CHEQUE ARS PRIMERA HUMANOS</t>
  </si>
  <si>
    <t>DEPOSITO PAGO CHEQUE ARS  HUMANOS SEGUROS</t>
  </si>
  <si>
    <t>DEPOSITO VIA TRANSF. ARS RESERVAS</t>
  </si>
  <si>
    <t>DEPOSITO PAGO CHEQUE. ARS CMD</t>
  </si>
  <si>
    <t>DEPOSITO PAGO CHEQUE. ARS APS</t>
  </si>
  <si>
    <t>DEPOSITO PAGO CHEQUE. ARS GMA</t>
  </si>
  <si>
    <t>RETENCION 30% POR TRASF. VIA LIBRAMIENTOS A PROVEERDORES</t>
  </si>
  <si>
    <t>DHL DOMINICANA, S.A.</t>
  </si>
  <si>
    <t>COLECTOR IMPUESTOS INTERNOS</t>
  </si>
  <si>
    <t>MILDRE VIRGINIA CASTILLO REIRA</t>
  </si>
  <si>
    <t>COMISION TRANSF. EXTERIOR</t>
  </si>
  <si>
    <t>R&amp;R MANTENIMINETO, S.R.L</t>
  </si>
  <si>
    <t>PEREZ BARROSO, S. R. L.</t>
  </si>
  <si>
    <t>SUED &amp; FARGESA,S.R.L.</t>
  </si>
  <si>
    <t>NOTA DEBITO POR COBRO TARJETA CREDITO FEBRERO 2022</t>
  </si>
  <si>
    <t>pago de alquiler espacio máquinas expendedoras snacks y café de parte de VS Solution, correspondientes a febrero/2022</t>
  </si>
  <si>
    <t xml:space="preserve">DP VIA CHEQUE, FUNDACION CRUZ JIMINIAN, DONACION SR. FRANCKY CHERINE, PARA ESTUDIO, FACTURA # 000764319 </t>
  </si>
  <si>
    <t>DEPOSITO CK.  SOLEO FOOD SERVICES SRL PAGO  RENTA CAFETERIA FEBRERO 2022</t>
  </si>
  <si>
    <t xml:space="preserve"> DP VIA CHEQUE Ayuntamiento Municipal De Los Alcarrizoz(AMA) Donacion a la Sra. Marleny Gonalez, para gastos medicos, Cheque #022616</t>
  </si>
  <si>
    <t>DEPOSITO PAGO CHEQUE. ARS ASEMAP</t>
  </si>
  <si>
    <t xml:space="preserve"> Deposito Via Transferencia Fundacion Saint Jude, Saldo factura de los menores Noah Alexander Gonzalez Paez y Renata Matos Quesada</t>
  </si>
  <si>
    <t>DEPOSITO PAGO CHEQUE ARS YUNEN</t>
  </si>
  <si>
    <t>PAGO DE CUOTA AL COMITÉ DE ETICA INSTITUCIONAL CORRESPONDIENTE A LA REVISION DEL PROYECTO DE INVESTIGACION CPF-001 POWER-PAD-1. ESTUDIO PROSPECTIVO, DE UN SOLO BRAZO MULTICENTRICO Y DE VIABILIDAD PARA EVALUAR LA SEGURIDAD Y EL RENDIMIENTO DE LA LITOTRICIA INTRAVASCULAR PERIFERICA DE PULSO (IVL) DEL SISTEMA VASCULAR DE AMPLITUD (AVS) PARA EL TRATAMIENTO DE SUJETOS CON ARTERIAS FEMOROPOPLITEAS CALCIFICADAS EN COMBINACION CON UNA TERAPIA ADYUVANTE,                                                            NOTA EXPLICATIVA: ESTE MONTO ES EQUIVALENTE A US$500.00, PAGADOS EN DOS TRANSFERENCIASUNA PARTE ECHA CON ESTA TRANSACCION Y EL COMPLETIVO EN FECHA 23/03/2022 POR EL VALOR RD$27,800.00  AMPLITUDE VASCULAR SYSTEMS, INC (BIOETICA)</t>
  </si>
  <si>
    <t>DEPOSITO PAGO CHEQUE ARS MONUMENTAL</t>
  </si>
  <si>
    <t>PAGO DE CUOTA AL COMITÉ DE ETICA INSTITUCIONAL CORRESPONDIENTE A LA REVISION DEL PROYECTO DE INVESTIGACION CPF-001 POWER-PAD-1. ESTUDIO PROSPECTIVO, DE UN SOLO BRAZO MULTICENTRICO Y DE VIABILIDAD PARA EVALUAR LA SEGURIDAD Y EL RENDIMIENTO DE LA LITOTRICIA INTRAVASCULAR PERIFERICA DE PULSO (IVL) DEL SISTEMA VASCULAR DE AMPLITUD (AVS) PARA EL TRATAMIENTO DE SUJETOS CON ARTERIAS FEMOROPOPLITEAS CALCIFICADAS EN COMBINACION CON UNA TERAPIA ADYUVANTE,                                       NOTA EXPLICATIVA: ESTE MONTO ES EQUIVALENTE A US$500.00  PAGADOS EN DOS TRANSFERENCIASUNA PARTE ECHA CON ESTA TRANSACCION  EL PRIMER PAGO  EN FECHA 16/03/2022 POR EL VALOR RD$27,150.00 AMPLITUDE VASCULAR SYSTEMS, INC (BIOETICA)</t>
  </si>
  <si>
    <t>Dp via Cheque de Administracion  (Sra. Damaris Sanchez Morillo), donacion la a Sra. Florvee D Jennyca Saintvilus, para estudio.</t>
  </si>
  <si>
    <t xml:space="preserve"> Deposito CK.Asoc. Mujeres Solidarias (AMSI), Donacion a la Sra. Antonia del Carmen,para  el pago de factura #00769506 y otros servicios. Por un monto de RD$14,500.00</t>
  </si>
  <si>
    <t>DEPOSITO PENDIENTE POR IDENTIFICAR</t>
  </si>
  <si>
    <t xml:space="preserve">DEPOSITO VIA TRANSF. ARS META SALUD </t>
  </si>
  <si>
    <t>Dp via Cheque de Administracion  (Sra. Mibi Medina), donacion la a Sra. Nancy Martinez Rodriguez, para aplicación de quimioterapia.</t>
  </si>
  <si>
    <t>Dp CK.  Instituto Dominicano de Desarrollo Integral.* Donacion a la Sra. Maria Ysabel Duarte Colmenares, para aplicación de quimioterapia.</t>
  </si>
  <si>
    <t>DEPOSITO VIA TRANSF. ARS CRESA PEPTP-ZT  B0100001152   RD$  44,287.60, B0100001154   RD$105,766.60, B0100001158   RD$  39,945.80 ABONO SEGÚN ACUERDO</t>
  </si>
  <si>
    <t>Del 01 Al 31 De Marzo 2022</t>
  </si>
  <si>
    <t>BCE. AL 28/02/2022</t>
  </si>
  <si>
    <t>007153</t>
  </si>
  <si>
    <t>AUTANA INVESTMENTS, S.R.L.</t>
  </si>
  <si>
    <t>183-1</t>
  </si>
  <si>
    <t>CIENCIA TECNOLOGIA Y CONSULTAS, S.R.L. (CIENTEC)</t>
  </si>
  <si>
    <t>210-1</t>
  </si>
  <si>
    <t>GRUPO EMPRESARIAL VIMONT, S.R.L.</t>
  </si>
  <si>
    <t>216-1</t>
  </si>
  <si>
    <t>007157</t>
  </si>
  <si>
    <t>007156</t>
  </si>
  <si>
    <t>DOCUGREEN, S.R.L.</t>
  </si>
  <si>
    <t>SERVICIOS E INSTALACIONES TECNICAS, S.R.L</t>
  </si>
  <si>
    <t>007158</t>
  </si>
  <si>
    <t>007159</t>
  </si>
  <si>
    <t>SERVICIOS ELECTROMEDICOS E INSTITUCIONALES, S.A.</t>
  </si>
  <si>
    <t>RADIONCOL SERVICIOS MEDICOS, S.R.L.</t>
  </si>
  <si>
    <t>007160</t>
  </si>
  <si>
    <t>SUNIX PETROLEUM, S. R. L.</t>
  </si>
  <si>
    <t>007161</t>
  </si>
  <si>
    <t>ENDOSCOPY MEDICAL SYSTEMS JC, SRL</t>
  </si>
  <si>
    <t>007162</t>
  </si>
  <si>
    <t>NOMINA PERSONAL CARÁCTER EVENTUAL FEBRERO 2022 FONDO PROPIO</t>
  </si>
  <si>
    <t>007165</t>
  </si>
  <si>
    <t>007166</t>
  </si>
  <si>
    <t>GIRBAU DOMINICANA, S.R.L.</t>
  </si>
  <si>
    <t>COMPU-OFFICE DOMINICANA, S.R.L.</t>
  </si>
  <si>
    <t>007167</t>
  </si>
  <si>
    <t>MACROTECH FARMACEUTICA, SRL</t>
  </si>
  <si>
    <t>007168</t>
  </si>
  <si>
    <t>007169</t>
  </si>
  <si>
    <t>EDITORA LISTIN DIARIO, S.A.</t>
  </si>
  <si>
    <t>BIO NUCLEAR, S. A.</t>
  </si>
  <si>
    <t>007170</t>
  </si>
  <si>
    <t>BAUSSER GLOBAL, S.R.L.</t>
  </si>
  <si>
    <t>007171</t>
  </si>
  <si>
    <t>ASMED, S.R.L.</t>
  </si>
  <si>
    <t>007172</t>
  </si>
  <si>
    <t>007173</t>
  </si>
  <si>
    <t>R&amp;R MANTENIMIENTO, S. R. L.</t>
  </si>
  <si>
    <t>JOCACE, S.A.</t>
  </si>
  <si>
    <t>007174</t>
  </si>
  <si>
    <t>VICTORIA YEB, S.A.</t>
  </si>
  <si>
    <t>007175</t>
  </si>
  <si>
    <t>NOMINA SUPLENCIA FEBRERO 2022-FONDO PROPIO</t>
  </si>
  <si>
    <t>007176</t>
  </si>
  <si>
    <t>OFFITEK, S.R.L.</t>
  </si>
  <si>
    <t>007177</t>
  </si>
  <si>
    <t>OSCAR A. RENTA NEGRON, S.A.</t>
  </si>
  <si>
    <t>007178</t>
  </si>
  <si>
    <t>SUED &amp; FARGESA, S. R. L.</t>
  </si>
  <si>
    <t>007179</t>
  </si>
  <si>
    <t>FONT GAMUNDI, S. A.</t>
  </si>
  <si>
    <t>007180</t>
  </si>
  <si>
    <t>POHUT COMERCIAL, S.R.L.</t>
  </si>
  <si>
    <t>007181</t>
  </si>
  <si>
    <t>COPEM HOSPICLINIC, S.R.L.</t>
  </si>
  <si>
    <t>007182</t>
  </si>
  <si>
    <t>FARACH, S. A.</t>
  </si>
  <si>
    <t>007183</t>
  </si>
  <si>
    <t>007184</t>
  </si>
  <si>
    <t>CIRCUIMED, S.R.L.</t>
  </si>
  <si>
    <t>SKETCHPROM, S.R.L.</t>
  </si>
  <si>
    <t>007185</t>
  </si>
  <si>
    <t>SUPLIDORES MEDICOS COMERCIALES, S.R.L. (SUMEDCOR)</t>
  </si>
  <si>
    <t>007186</t>
  </si>
  <si>
    <t>RF GROUP, S.R.L.</t>
  </si>
  <si>
    <t>007187</t>
  </si>
  <si>
    <t>007188</t>
  </si>
  <si>
    <t>PROPANO Y DERIVADOS, S. A.</t>
  </si>
  <si>
    <t>007189</t>
  </si>
  <si>
    <t>UNIQUE REPRESENTACIONES, S.R.L.</t>
  </si>
  <si>
    <t>007190</t>
  </si>
  <si>
    <t>CENTRO DE MEDICINA PALIATIVA DRA. GLORIA CASTILLO, E.I.R.L.</t>
  </si>
  <si>
    <t>007191</t>
  </si>
  <si>
    <t>NOMINA CARÁCTER TEMPORAL MARZO 2022  FONDO PROPIO</t>
  </si>
  <si>
    <t>007192</t>
  </si>
  <si>
    <t xml:space="preserve">LLM SUPLIDORES </t>
  </si>
  <si>
    <t>007198</t>
  </si>
  <si>
    <t>007199</t>
  </si>
  <si>
    <t>007200</t>
  </si>
  <si>
    <t>NOMINA PERSONAL CARÁCTER EVENTUAL MARZO 2022 FONDO PROPIO</t>
  </si>
  <si>
    <t>007202</t>
  </si>
  <si>
    <t>DOCTORES MALLEN GUERRA, S. A.</t>
  </si>
  <si>
    <t>007203</t>
  </si>
  <si>
    <t>AMIPHARMA DOMINICANA, S. R. L.</t>
  </si>
  <si>
    <t>007204</t>
  </si>
  <si>
    <t>NOMINA PERSONAL SUPLENCIA MARZO 2022, FONDO PROPIO</t>
  </si>
  <si>
    <t>Lcda. Yokasta Burgos</t>
  </si>
  <si>
    <t>01/03/2022</t>
  </si>
  <si>
    <t>02/03/2022</t>
  </si>
  <si>
    <t>03/03/2022</t>
  </si>
  <si>
    <t>04/03/2022</t>
  </si>
  <si>
    <t>0087-2022</t>
  </si>
  <si>
    <t>LUG HEALTHCARE TECHNOLOGY, S.L.</t>
  </si>
  <si>
    <t>1832</t>
  </si>
  <si>
    <t>UNIQUE REPRESENTACIONES,S.R.L.</t>
  </si>
  <si>
    <t>1833</t>
  </si>
  <si>
    <t>1834</t>
  </si>
  <si>
    <t>1835</t>
  </si>
  <si>
    <t>1836</t>
  </si>
  <si>
    <t>21/03/2022</t>
  </si>
  <si>
    <t>22/03/2022</t>
  </si>
  <si>
    <t>24/03/2022</t>
  </si>
  <si>
    <t>25/03/2022</t>
  </si>
  <si>
    <t>29/03/2022</t>
  </si>
  <si>
    <t>1837</t>
  </si>
  <si>
    <t>1838</t>
  </si>
  <si>
    <t>RENT-A EQUIPOS MUESES, S.R.L.</t>
  </si>
  <si>
    <t>007164</t>
  </si>
  <si>
    <t>DEPOSITO VIA TRANSF. POR SUBSIDIO MATERNIDAD Y ENFERMEDAD</t>
  </si>
  <si>
    <t>007163</t>
  </si>
  <si>
    <t>HOSPIFAR, SRL</t>
  </si>
  <si>
    <t>NOMINA COMPENSACION MILITAR MARZO, 2022 FONDO GENERAL</t>
  </si>
  <si>
    <t>NOMINA COMPENSACION ESPECIAL MARZO, 2022 FONDO GENERAL</t>
  </si>
  <si>
    <t>NOMINA CARÁCTER TEMPORAL MARZO 2022  FONDO GENERAL</t>
  </si>
  <si>
    <t>NOMINA PERSONAL FIJO MARZO 2022 FONDO GENERAL</t>
  </si>
  <si>
    <t>NOMINA CARÁCTER TEMPORAL (CICLITRON) MARZO 2022-FONDO GENERAL</t>
  </si>
  <si>
    <t>007205</t>
  </si>
  <si>
    <t>GRUPO FARMACEUTICO CAR-M, S.R.L.</t>
  </si>
  <si>
    <t>007206</t>
  </si>
  <si>
    <t>007207</t>
  </si>
  <si>
    <t>IDEMESA, S.R.L.</t>
  </si>
  <si>
    <t>007208</t>
  </si>
  <si>
    <t>CRISTALIA DOMINICANA, S.R.L.</t>
  </si>
  <si>
    <t>007209</t>
  </si>
  <si>
    <t>SANOZ FARMACEUTICA, S.R.L.</t>
  </si>
  <si>
    <t xml:space="preserve">COLECTOR DE IMPUESTOS INTERNOS </t>
  </si>
  <si>
    <t>COMISION COMPRA CHEQUE ADMINISTRATIVO</t>
  </si>
  <si>
    <t>COMISION PAGO DGII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</si>
</sst>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D$&quot;* #,##0.00_);_(&quot;RD$&quot;* \(#,##0.00\);_(&quot;RD$&quot;* &quot;-&quot;??_);_(@_)"/>
    <numFmt numFmtId="43" formatCode="_(* #,##0.00_);_(* \(#,##0.00\);_(* &quot;-&quot;??_);_(@_)"/>
    <numFmt numFmtId="164" formatCode="_-* #,##0.00_-;\-* #,##0.00_-;_-* &quot;-&quot;??_-;_-@_-"/>
    <numFmt numFmtId="165" formatCode="dd/mm/yyyy;@"/>
  </numFmts>
  <fonts count="25" x14ac:knownFonts="1">
    <font>
      <sz val="10"/>
      <name val="Arial"/>
    </font>
    <font>
      <sz val="10"/>
      <name val="Arial"/>
      <family val="2"/>
    </font>
    <font>
      <b/>
      <sz val="10"/>
      <name val="Arial"/>
      <family val="2"/>
    </font>
    <font>
      <sz val="8"/>
      <name val="Arial"/>
      <family val="2"/>
    </font>
    <font>
      <sz val="10"/>
      <name val="Arial"/>
      <family val="2"/>
    </font>
    <font>
      <b/>
      <sz val="13"/>
      <name val="Arial"/>
      <family val="2"/>
    </font>
    <font>
      <sz val="13"/>
      <name val="Arial"/>
      <family val="2"/>
    </font>
    <font>
      <sz val="12"/>
      <name val="Arial"/>
      <family val="2"/>
    </font>
    <font>
      <sz val="14"/>
      <name val="Arial"/>
      <family val="2"/>
    </font>
    <font>
      <b/>
      <sz val="16"/>
      <name val="Arial"/>
      <family val="2"/>
    </font>
    <font>
      <b/>
      <sz val="14"/>
      <name val="Times New Roman"/>
      <family val="1"/>
    </font>
    <font>
      <sz val="14"/>
      <name val="Times New Roman"/>
      <family val="1"/>
    </font>
    <font>
      <sz val="11.5"/>
      <name val="Verdana"/>
      <family val="2"/>
    </font>
    <font>
      <b/>
      <sz val="11.5"/>
      <name val="Verdana"/>
      <family val="2"/>
    </font>
    <font>
      <sz val="12"/>
      <name val="Verdana"/>
      <family val="2"/>
    </font>
    <font>
      <sz val="11"/>
      <name val="Verdana"/>
      <family val="2"/>
    </font>
    <font>
      <b/>
      <sz val="14"/>
      <name val="Verdana"/>
      <family val="2"/>
    </font>
    <font>
      <sz val="14"/>
      <name val="Verdana"/>
      <family val="2"/>
    </font>
    <font>
      <sz val="11"/>
      <color theme="1"/>
      <name val="Calibri"/>
      <family val="2"/>
      <scheme val="minor"/>
    </font>
    <font>
      <sz val="11.5"/>
      <color theme="1"/>
      <name val="Verdana"/>
      <family val="2"/>
    </font>
    <font>
      <b/>
      <sz val="11.5"/>
      <color theme="1"/>
      <name val="Verdana"/>
      <family val="2"/>
    </font>
    <font>
      <b/>
      <sz val="11"/>
      <color theme="1"/>
      <name val="Verdana"/>
      <family val="2"/>
    </font>
    <font>
      <sz val="11"/>
      <color theme="1"/>
      <name val="Verdana"/>
      <family val="2"/>
    </font>
    <font>
      <b/>
      <sz val="10"/>
      <name val="Verdana"/>
      <family val="2"/>
    </font>
    <font>
      <b/>
      <sz val="12"/>
      <name val="Verdana"/>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39997558519241921"/>
        <bgColor indexed="64"/>
      </patternFill>
    </fill>
    <fill>
      <patternFill patternType="solid">
        <fgColor rgb="FF99FF66"/>
        <bgColor indexed="64"/>
      </patternFill>
    </fill>
    <fill>
      <patternFill patternType="solid">
        <fgColor rgb="FFFFFF00"/>
        <bgColor indexed="64"/>
      </patternFill>
    </fill>
    <fill>
      <patternFill patternType="solid">
        <fgColor theme="0"/>
      </patternFill>
    </fill>
  </fills>
  <borders count="38">
    <border>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style="thin">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ck">
        <color indexed="64"/>
      </right>
      <top style="thick">
        <color indexed="64"/>
      </top>
      <bottom/>
      <diagonal/>
    </border>
    <border>
      <left/>
      <right/>
      <top style="thin">
        <color indexed="64"/>
      </top>
      <bottom style="thin">
        <color indexed="64"/>
      </bottom>
      <diagonal/>
    </border>
    <border>
      <left style="thick">
        <color indexed="64"/>
      </left>
      <right style="thick">
        <color indexed="64"/>
      </right>
      <top/>
      <bottom/>
      <diagonal/>
    </border>
  </borders>
  <cellStyleXfs count="10">
    <xf numFmtId="0" fontId="0" fillId="0" borderId="0"/>
    <xf numFmtId="43" fontId="1" fillId="0" borderId="0" applyFont="0" applyFill="0" applyBorder="0" applyAlignment="0" applyProtection="0"/>
    <xf numFmtId="43" fontId="4"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4" fillId="0" borderId="0"/>
    <xf numFmtId="0" fontId="18" fillId="0" borderId="0"/>
    <xf numFmtId="9" fontId="18" fillId="0" borderId="0" applyFont="0" applyFill="0" applyBorder="0" applyAlignment="0" applyProtection="0"/>
    <xf numFmtId="9" fontId="4" fillId="0" borderId="0" applyFont="0" applyFill="0" applyBorder="0" applyAlignment="0" applyProtection="0"/>
  </cellStyleXfs>
  <cellXfs count="187">
    <xf numFmtId="0" fontId="0" fillId="0" borderId="0" xfId="0"/>
    <xf numFmtId="0" fontId="0" fillId="0" borderId="0" xfId="0" applyAlignment="1">
      <alignment vertical="center"/>
    </xf>
    <xf numFmtId="0" fontId="7" fillId="0" borderId="1" xfId="0" applyFont="1" applyBorder="1" applyAlignment="1">
      <alignment vertical="center"/>
    </xf>
    <xf numFmtId="0" fontId="6" fillId="0" borderId="0" xfId="0"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3" borderId="0" xfId="0" applyFont="1" applyFill="1" applyAlignment="1">
      <alignment vertical="center"/>
    </xf>
    <xf numFmtId="4" fontId="5" fillId="0" borderId="0" xfId="0" applyNumberFormat="1" applyFont="1" applyAlignment="1">
      <alignment vertical="center"/>
    </xf>
    <xf numFmtId="0" fontId="2" fillId="0" borderId="0" xfId="0" applyFont="1" applyAlignment="1">
      <alignment vertical="center"/>
    </xf>
    <xf numFmtId="0" fontId="6" fillId="3" borderId="0" xfId="0" applyFont="1" applyFill="1" applyAlignment="1">
      <alignment horizontal="center" vertical="center"/>
    </xf>
    <xf numFmtId="0" fontId="0" fillId="3" borderId="0" xfId="0" applyFill="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10" fillId="0" borderId="0" xfId="0" applyFont="1"/>
    <xf numFmtId="0" fontId="11" fillId="3" borderId="0" xfId="0" applyFont="1" applyFill="1" applyBorder="1" applyAlignment="1">
      <alignment vertical="center"/>
    </xf>
    <xf numFmtId="0" fontId="10" fillId="3" borderId="0" xfId="0" applyFont="1" applyFill="1" applyBorder="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Fill="1" applyAlignment="1">
      <alignment vertical="center"/>
    </xf>
    <xf numFmtId="4" fontId="8" fillId="0" borderId="0" xfId="0" applyNumberFormat="1" applyFont="1" applyAlignment="1">
      <alignment vertical="center"/>
    </xf>
    <xf numFmtId="0" fontId="6" fillId="3" borderId="2" xfId="0" applyFont="1" applyFill="1" applyBorder="1" applyAlignment="1">
      <alignment horizontal="center" vertical="center"/>
    </xf>
    <xf numFmtId="43" fontId="0" fillId="3" borderId="0" xfId="0" applyNumberFormat="1" applyFill="1" applyAlignment="1">
      <alignment vertical="center"/>
    </xf>
    <xf numFmtId="0" fontId="5" fillId="4" borderId="3" xfId="0" applyFont="1" applyFill="1" applyBorder="1" applyAlignment="1">
      <alignment vertical="center"/>
    </xf>
    <xf numFmtId="4" fontId="5" fillId="4" borderId="4" xfId="0" applyNumberFormat="1" applyFont="1" applyFill="1" applyBorder="1" applyAlignment="1">
      <alignment vertical="center"/>
    </xf>
    <xf numFmtId="4" fontId="5" fillId="4" borderId="5" xfId="0" applyNumberFormat="1" applyFont="1" applyFill="1" applyBorder="1" applyAlignment="1">
      <alignment vertical="center"/>
    </xf>
    <xf numFmtId="0" fontId="6" fillId="0" borderId="0" xfId="0" applyFont="1" applyFill="1" applyAlignment="1">
      <alignment horizontal="center" vertical="center"/>
    </xf>
    <xf numFmtId="43" fontId="7" fillId="3" borderId="0" xfId="1" applyFont="1" applyFill="1" applyAlignment="1">
      <alignment vertical="center"/>
    </xf>
    <xf numFmtId="43" fontId="8" fillId="3" borderId="0" xfId="1" applyFont="1" applyFill="1" applyAlignment="1">
      <alignment vertical="center"/>
    </xf>
    <xf numFmtId="0" fontId="14" fillId="0" borderId="0" xfId="0" applyFont="1" applyAlignment="1">
      <alignment horizontal="center" vertical="center"/>
    </xf>
    <xf numFmtId="0" fontId="10" fillId="3" borderId="0" xfId="0" applyFont="1" applyFill="1" applyAlignment="1">
      <alignment horizontal="center" vertical="center"/>
    </xf>
    <xf numFmtId="0" fontId="0" fillId="3" borderId="0" xfId="0" applyFill="1" applyAlignment="1">
      <alignment vertical="center" wrapText="1"/>
    </xf>
    <xf numFmtId="0" fontId="11" fillId="3"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10" fillId="3" borderId="0" xfId="0" applyFont="1" applyFill="1" applyAlignment="1">
      <alignment horizontal="center" vertical="center" wrapText="1"/>
    </xf>
    <xf numFmtId="0" fontId="5"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6" fillId="0" borderId="0" xfId="0" applyFont="1"/>
    <xf numFmtId="0" fontId="17" fillId="3" borderId="0" xfId="0" applyFont="1" applyFill="1" applyAlignment="1">
      <alignment vertical="center"/>
    </xf>
    <xf numFmtId="0" fontId="17" fillId="3" borderId="0" xfId="0" applyFont="1" applyFill="1" applyBorder="1" applyAlignment="1">
      <alignment vertical="center"/>
    </xf>
    <xf numFmtId="0" fontId="5" fillId="5" borderId="2" xfId="0" applyFont="1" applyFill="1" applyBorder="1" applyAlignment="1">
      <alignment horizontal="center" vertical="center"/>
    </xf>
    <xf numFmtId="0" fontId="6" fillId="3" borderId="6" xfId="0" applyFont="1" applyFill="1" applyBorder="1" applyAlignment="1">
      <alignment horizontal="center" vertical="center"/>
    </xf>
    <xf numFmtId="0" fontId="19" fillId="0" borderId="7" xfId="0" applyFont="1" applyFill="1" applyBorder="1" applyAlignment="1">
      <alignment vertical="center" wrapText="1"/>
    </xf>
    <xf numFmtId="43" fontId="19" fillId="0" borderId="7" xfId="1" applyFont="1" applyFill="1" applyBorder="1" applyAlignment="1">
      <alignment vertical="center"/>
    </xf>
    <xf numFmtId="43" fontId="12" fillId="0" borderId="7" xfId="1" applyFont="1" applyFill="1" applyBorder="1" applyAlignment="1">
      <alignment horizontal="right" vertical="center"/>
    </xf>
    <xf numFmtId="0" fontId="19" fillId="0" borderId="8" xfId="0" applyFont="1" applyFill="1" applyBorder="1" applyAlignment="1">
      <alignment vertical="center" wrapText="1"/>
    </xf>
    <xf numFmtId="43" fontId="19" fillId="0" borderId="8" xfId="1" applyFont="1" applyFill="1" applyBorder="1" applyAlignment="1">
      <alignment vertical="center"/>
    </xf>
    <xf numFmtId="43" fontId="12" fillId="0" borderId="8" xfId="1" applyFont="1" applyFill="1" applyBorder="1" applyAlignment="1">
      <alignment horizontal="right" vertical="center"/>
    </xf>
    <xf numFmtId="0" fontId="5" fillId="6" borderId="9" xfId="0" applyFont="1" applyFill="1" applyBorder="1" applyAlignment="1">
      <alignment horizontal="center" vertical="center"/>
    </xf>
    <xf numFmtId="165" fontId="13" fillId="6" borderId="9" xfId="0" applyNumberFormat="1" applyFont="1" applyFill="1" applyBorder="1" applyAlignment="1">
      <alignment horizontal="center" vertical="center"/>
    </xf>
    <xf numFmtId="0" fontId="13" fillId="6" borderId="9" xfId="0" applyFont="1" applyFill="1" applyBorder="1" applyAlignment="1">
      <alignment horizontal="center" vertical="center"/>
    </xf>
    <xf numFmtId="0" fontId="20" fillId="6" borderId="9" xfId="0" applyFont="1" applyFill="1" applyBorder="1" applyAlignment="1">
      <alignment vertical="center" wrapText="1"/>
    </xf>
    <xf numFmtId="43" fontId="20" fillId="6" borderId="9" xfId="1" applyFont="1" applyFill="1" applyBorder="1" applyAlignment="1">
      <alignment vertical="center"/>
    </xf>
    <xf numFmtId="43" fontId="13" fillId="6" borderId="9" xfId="1" applyFont="1" applyFill="1" applyBorder="1" applyAlignment="1">
      <alignment horizontal="right" vertical="center"/>
    </xf>
    <xf numFmtId="0" fontId="5" fillId="2" borderId="10" xfId="0" applyFont="1" applyFill="1" applyBorder="1" applyAlignment="1">
      <alignment horizontal="center" vertical="center" wrapText="1"/>
    </xf>
    <xf numFmtId="43" fontId="5" fillId="2" borderId="11" xfId="0" applyNumberFormat="1" applyFont="1" applyFill="1" applyBorder="1" applyAlignment="1">
      <alignment horizontal="center" vertical="center" wrapText="1"/>
    </xf>
    <xf numFmtId="0" fontId="6" fillId="3" borderId="7" xfId="0" applyFont="1" applyFill="1" applyBorder="1" applyAlignment="1">
      <alignment horizontal="center" vertical="center"/>
    </xf>
    <xf numFmtId="165" fontId="12" fillId="3" borderId="7" xfId="0" applyNumberFormat="1" applyFont="1" applyFill="1" applyBorder="1" applyAlignment="1">
      <alignment horizontal="left" vertical="center" wrapText="1"/>
    </xf>
    <xf numFmtId="43" fontId="19" fillId="0" borderId="7" xfId="1" applyFont="1" applyFill="1" applyBorder="1" applyAlignment="1">
      <alignment vertical="center" wrapText="1"/>
    </xf>
    <xf numFmtId="0" fontId="6" fillId="3" borderId="8" xfId="0" applyFont="1" applyFill="1" applyBorder="1" applyAlignment="1">
      <alignment horizontal="center" vertical="center"/>
    </xf>
    <xf numFmtId="165" fontId="12" fillId="3" borderId="8" xfId="0" applyNumberFormat="1" applyFont="1" applyFill="1" applyBorder="1" applyAlignment="1">
      <alignment horizontal="left" vertical="center" wrapText="1"/>
    </xf>
    <xf numFmtId="43" fontId="19" fillId="0" borderId="8" xfId="1" applyFont="1" applyFill="1" applyBorder="1" applyAlignment="1">
      <alignment vertical="center" wrapText="1"/>
    </xf>
    <xf numFmtId="165" fontId="12" fillId="0" borderId="8" xfId="0" applyNumberFormat="1" applyFont="1" applyFill="1" applyBorder="1" applyAlignment="1">
      <alignment horizontal="left" vertical="center" wrapText="1"/>
    </xf>
    <xf numFmtId="49" fontId="12" fillId="0" borderId="8" xfId="0" applyNumberFormat="1" applyFont="1" applyFill="1" applyBorder="1" applyAlignment="1">
      <alignment horizontal="center" vertical="center" wrapText="1"/>
    </xf>
    <xf numFmtId="43" fontId="12" fillId="0" borderId="8" xfId="1" applyFont="1" applyFill="1" applyBorder="1" applyAlignment="1">
      <alignment horizontal="right" vertical="center" wrapText="1"/>
    </xf>
    <xf numFmtId="43" fontId="20" fillId="0" borderId="11" xfId="1" applyFont="1" applyFill="1" applyBorder="1" applyAlignment="1">
      <alignment vertical="center"/>
    </xf>
    <xf numFmtId="0" fontId="5" fillId="2" borderId="11" xfId="0" applyFont="1" applyFill="1" applyBorder="1" applyAlignment="1">
      <alignment horizontal="center" vertical="center" wrapText="1"/>
    </xf>
    <xf numFmtId="0" fontId="5" fillId="6" borderId="11" xfId="0" applyFont="1" applyFill="1" applyBorder="1" applyAlignment="1">
      <alignment vertical="center"/>
    </xf>
    <xf numFmtId="165" fontId="13" fillId="6" borderId="11" xfId="0" applyNumberFormat="1" applyFont="1" applyFill="1" applyBorder="1" applyAlignment="1">
      <alignment vertical="center"/>
    </xf>
    <xf numFmtId="0" fontId="13" fillId="6" borderId="11" xfId="0" applyFont="1" applyFill="1" applyBorder="1" applyAlignment="1">
      <alignment vertical="center"/>
    </xf>
    <xf numFmtId="43" fontId="20" fillId="6" borderId="11" xfId="1" applyFont="1" applyFill="1" applyBorder="1" applyAlignment="1">
      <alignment vertical="center"/>
    </xf>
    <xf numFmtId="43" fontId="13" fillId="6" borderId="11" xfId="1"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165" fontId="12" fillId="0" borderId="8" xfId="0" applyNumberFormat="1" applyFont="1" applyFill="1" applyBorder="1" applyAlignment="1">
      <alignment horizontal="right" vertical="center"/>
    </xf>
    <xf numFmtId="0" fontId="19" fillId="7" borderId="8" xfId="0" applyFont="1" applyFill="1" applyBorder="1" applyAlignment="1">
      <alignment horizontal="center" vertical="center" wrapText="1"/>
    </xf>
    <xf numFmtId="0" fontId="19" fillId="7" borderId="8" xfId="0" applyFont="1" applyFill="1" applyBorder="1" applyAlignment="1">
      <alignment vertical="center" wrapText="1"/>
    </xf>
    <xf numFmtId="43" fontId="12" fillId="0" borderId="8" xfId="1" applyFont="1" applyFill="1" applyBorder="1" applyAlignment="1">
      <alignment vertical="center"/>
    </xf>
    <xf numFmtId="49" fontId="12" fillId="3" borderId="8" xfId="0" quotePrefix="1" applyNumberFormat="1" applyFont="1" applyFill="1" applyBorder="1" applyAlignment="1">
      <alignment horizontal="center" vertical="center" wrapText="1"/>
    </xf>
    <xf numFmtId="0" fontId="13" fillId="6" borderId="7" xfId="0" applyFont="1" applyFill="1" applyBorder="1" applyAlignment="1">
      <alignment horizontal="center" vertical="center"/>
    </xf>
    <xf numFmtId="165" fontId="13" fillId="6" borderId="7" xfId="0" applyNumberFormat="1" applyFont="1" applyFill="1" applyBorder="1" applyAlignment="1">
      <alignment horizontal="center" vertical="center"/>
    </xf>
    <xf numFmtId="43" fontId="20" fillId="6" borderId="7" xfId="1" applyFont="1" applyFill="1" applyBorder="1" applyAlignment="1">
      <alignment vertical="center"/>
    </xf>
    <xf numFmtId="43" fontId="13" fillId="6" borderId="7" xfId="1" applyFont="1" applyFill="1" applyBorder="1" applyAlignment="1">
      <alignment horizontal="right" vertical="center"/>
    </xf>
    <xf numFmtId="0" fontId="12" fillId="3" borderId="8" xfId="0" applyFont="1" applyFill="1" applyBorder="1" applyAlignment="1">
      <alignment horizontal="center" vertical="center"/>
    </xf>
    <xf numFmtId="165" fontId="15" fillId="0" borderId="8" xfId="0" applyNumberFormat="1" applyFont="1" applyFill="1" applyBorder="1" applyAlignment="1">
      <alignment horizontal="left" vertical="center" wrapText="1"/>
    </xf>
    <xf numFmtId="0" fontId="15" fillId="0" borderId="8" xfId="0" applyFont="1" applyFill="1" applyBorder="1" applyAlignment="1">
      <alignment horizontal="center" vertical="center"/>
    </xf>
    <xf numFmtId="0" fontId="15" fillId="0" borderId="8" xfId="0" applyFont="1" applyFill="1" applyBorder="1" applyAlignment="1">
      <alignment vertical="center" wrapText="1"/>
    </xf>
    <xf numFmtId="43" fontId="12" fillId="0" borderId="8" xfId="1" applyFont="1" applyFill="1" applyBorder="1" applyAlignment="1">
      <alignment horizontal="center" vertical="center"/>
    </xf>
    <xf numFmtId="43" fontId="19" fillId="0" borderId="8" xfId="1" applyFont="1" applyFill="1" applyBorder="1" applyAlignment="1">
      <alignment horizontal="center" vertical="center"/>
    </xf>
    <xf numFmtId="4" fontId="13" fillId="3" borderId="11" xfId="0" applyNumberFormat="1" applyFont="1" applyFill="1" applyBorder="1" applyAlignment="1">
      <alignment horizontal="right" vertical="center"/>
    </xf>
    <xf numFmtId="43" fontId="5" fillId="2" borderId="11" xfId="1" applyFont="1" applyFill="1" applyBorder="1" applyAlignment="1">
      <alignment horizontal="center" vertical="center" wrapText="1"/>
    </xf>
    <xf numFmtId="43" fontId="20" fillId="5" borderId="11" xfId="1" applyFont="1" applyFill="1" applyBorder="1" applyAlignment="1">
      <alignment vertical="center"/>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6" fillId="3" borderId="0" xfId="0" applyFont="1" applyFill="1" applyBorder="1" applyAlignment="1">
      <alignment horizontal="center" vertical="center"/>
    </xf>
    <xf numFmtId="0" fontId="16" fillId="3" borderId="0" xfId="0" applyFont="1" applyFill="1" applyAlignment="1">
      <alignment horizontal="center" vertical="center"/>
    </xf>
    <xf numFmtId="43" fontId="6" fillId="3" borderId="0" xfId="0" applyNumberFormat="1" applyFont="1" applyFill="1" applyAlignment="1">
      <alignment horizontal="center" vertical="center"/>
    </xf>
    <xf numFmtId="43" fontId="19" fillId="0" borderId="12" xfId="4" applyFont="1" applyFill="1" applyBorder="1" applyAlignment="1">
      <alignment horizontal="left" vertical="center"/>
    </xf>
    <xf numFmtId="43" fontId="5" fillId="4" borderId="5" xfId="1" applyFont="1" applyFill="1" applyBorder="1" applyAlignment="1">
      <alignment vertical="center"/>
    </xf>
    <xf numFmtId="0" fontId="21" fillId="0" borderId="0" xfId="0" applyFont="1" applyAlignment="1">
      <alignment horizontal="center"/>
    </xf>
    <xf numFmtId="0" fontId="22" fillId="0" borderId="0" xfId="0" applyFont="1"/>
    <xf numFmtId="0" fontId="22" fillId="0" borderId="0" xfId="0" applyFont="1" applyAlignment="1">
      <alignment horizontal="center"/>
    </xf>
    <xf numFmtId="43" fontId="19" fillId="0" borderId="14" xfId="1" applyFont="1" applyFill="1" applyBorder="1" applyAlignment="1">
      <alignment vertical="center"/>
    </xf>
    <xf numFmtId="165" fontId="13" fillId="5" borderId="15" xfId="0" applyNumberFormat="1" applyFont="1" applyFill="1" applyBorder="1" applyAlignment="1">
      <alignment horizontal="center" vertical="center"/>
    </xf>
    <xf numFmtId="0" fontId="13" fillId="5" borderId="15" xfId="0" applyFont="1" applyFill="1" applyBorder="1" applyAlignment="1">
      <alignment horizontal="center" vertical="center"/>
    </xf>
    <xf numFmtId="43" fontId="20" fillId="5" borderId="15" xfId="1" applyFont="1" applyFill="1" applyBorder="1" applyAlignment="1">
      <alignment vertical="center"/>
    </xf>
    <xf numFmtId="43" fontId="13" fillId="5" borderId="15" xfId="1" applyFont="1" applyFill="1" applyBorder="1" applyAlignment="1">
      <alignment horizontal="right" vertical="center"/>
    </xf>
    <xf numFmtId="165" fontId="19" fillId="0" borderId="16" xfId="0" applyNumberFormat="1" applyFont="1" applyFill="1" applyBorder="1" applyAlignment="1">
      <alignment horizontal="left" vertical="center" wrapText="1"/>
    </xf>
    <xf numFmtId="165" fontId="19" fillId="0" borderId="17" xfId="0" applyNumberFormat="1" applyFont="1" applyFill="1" applyBorder="1" applyAlignment="1">
      <alignment horizontal="left" vertical="center" wrapText="1"/>
    </xf>
    <xf numFmtId="165" fontId="12" fillId="0" borderId="17" xfId="0" applyNumberFormat="1" applyFont="1" applyFill="1" applyBorder="1" applyAlignment="1">
      <alignment horizontal="left" vertical="center" wrapText="1"/>
    </xf>
    <xf numFmtId="0" fontId="19" fillId="0" borderId="16" xfId="0" applyFont="1" applyFill="1" applyBorder="1" applyAlignment="1">
      <alignment horizontal="center"/>
    </xf>
    <xf numFmtId="0" fontId="19" fillId="0" borderId="17" xfId="0" applyFont="1" applyFill="1" applyBorder="1" applyAlignment="1">
      <alignment horizontal="center"/>
    </xf>
    <xf numFmtId="0" fontId="12" fillId="0" borderId="17" xfId="0" applyFont="1" applyFill="1" applyBorder="1" applyAlignment="1">
      <alignment horizontal="center"/>
    </xf>
    <xf numFmtId="0" fontId="7" fillId="0" borderId="0" xfId="0" applyFont="1" applyBorder="1" applyAlignment="1">
      <alignment vertical="center"/>
    </xf>
    <xf numFmtId="0" fontId="22" fillId="0" borderId="5" xfId="0" applyFont="1" applyFill="1" applyBorder="1" applyAlignment="1">
      <alignment vertical="center" wrapText="1"/>
    </xf>
    <xf numFmtId="4" fontId="13" fillId="3" borderId="0" xfId="0" applyNumberFormat="1" applyFont="1" applyFill="1" applyBorder="1" applyAlignment="1">
      <alignment horizontal="center" vertical="center"/>
    </xf>
    <xf numFmtId="4" fontId="13" fillId="3" borderId="0" xfId="0" applyNumberFormat="1" applyFont="1" applyFill="1" applyBorder="1" applyAlignment="1">
      <alignment horizontal="right" vertical="center"/>
    </xf>
    <xf numFmtId="43" fontId="20" fillId="0" borderId="0" xfId="1" applyFont="1" applyFill="1" applyBorder="1" applyAlignment="1">
      <alignment vertical="center"/>
    </xf>
    <xf numFmtId="4" fontId="5" fillId="3" borderId="18" xfId="0" applyNumberFormat="1" applyFont="1" applyFill="1" applyBorder="1" applyAlignment="1">
      <alignment horizontal="right" vertical="center"/>
    </xf>
    <xf numFmtId="43" fontId="20" fillId="0" borderId="18" xfId="1" applyFont="1" applyFill="1" applyBorder="1" applyAlignment="1">
      <alignment vertical="center"/>
    </xf>
    <xf numFmtId="43" fontId="19" fillId="0" borderId="19" xfId="1" applyFont="1" applyFill="1" applyBorder="1" applyAlignment="1">
      <alignment vertical="center"/>
    </xf>
    <xf numFmtId="4" fontId="13" fillId="3" borderId="21" xfId="0" applyNumberFormat="1" applyFont="1" applyFill="1" applyBorder="1" applyAlignment="1">
      <alignment horizontal="right" vertical="center"/>
    </xf>
    <xf numFmtId="43" fontId="20" fillId="0" borderId="22" xfId="1" applyFont="1" applyFill="1" applyBorder="1" applyAlignment="1">
      <alignment vertical="center"/>
    </xf>
    <xf numFmtId="0" fontId="23" fillId="3" borderId="0" xfId="0" applyFont="1" applyFill="1" applyAlignment="1">
      <alignment horizontal="center"/>
    </xf>
    <xf numFmtId="165" fontId="12" fillId="3" borderId="19" xfId="0" applyNumberFormat="1" applyFont="1" applyFill="1" applyBorder="1" applyAlignment="1">
      <alignment horizontal="left" vertical="center" wrapText="1"/>
    </xf>
    <xf numFmtId="43" fontId="19" fillId="0" borderId="19" xfId="1" applyFont="1" applyFill="1" applyBorder="1" applyAlignment="1">
      <alignment vertical="center" wrapText="1"/>
    </xf>
    <xf numFmtId="0" fontId="6" fillId="3" borderId="19" xfId="0" applyFont="1" applyFill="1" applyBorder="1" applyAlignment="1">
      <alignment horizontal="center" vertical="center"/>
    </xf>
    <xf numFmtId="0" fontId="19" fillId="0" borderId="19" xfId="0" applyFont="1" applyFill="1" applyBorder="1" applyAlignment="1">
      <alignment vertical="center" wrapText="1"/>
    </xf>
    <xf numFmtId="43" fontId="12" fillId="0" borderId="19" xfId="1" applyFont="1" applyFill="1" applyBorder="1" applyAlignment="1">
      <alignment horizontal="right" vertical="center"/>
    </xf>
    <xf numFmtId="4" fontId="5" fillId="3" borderId="24" xfId="0" applyNumberFormat="1" applyFont="1" applyFill="1" applyBorder="1" applyAlignment="1">
      <alignment horizontal="right" vertical="center"/>
    </xf>
    <xf numFmtId="43" fontId="20" fillId="0" borderId="25" xfId="1" applyFont="1" applyFill="1" applyBorder="1" applyAlignment="1">
      <alignment vertical="center"/>
    </xf>
    <xf numFmtId="0" fontId="19" fillId="7" borderId="27" xfId="0" applyFont="1" applyFill="1" applyBorder="1" applyAlignment="1">
      <alignment vertical="center" wrapText="1"/>
    </xf>
    <xf numFmtId="43" fontId="12" fillId="0" borderId="28" xfId="1" applyFont="1" applyFill="1" applyBorder="1" applyAlignment="1">
      <alignment vertical="center"/>
    </xf>
    <xf numFmtId="43" fontId="19" fillId="0" borderId="29" xfId="4" applyFont="1" applyFill="1" applyBorder="1" applyAlignment="1">
      <alignment horizontal="left" vertical="center"/>
    </xf>
    <xf numFmtId="43" fontId="20" fillId="6" borderId="15" xfId="1" applyFont="1" applyFill="1" applyBorder="1" applyAlignment="1">
      <alignment vertical="center"/>
    </xf>
    <xf numFmtId="43" fontId="19" fillId="0" borderId="5" xfId="4" applyFont="1" applyFill="1" applyBorder="1" applyAlignment="1">
      <alignment horizontal="left" vertical="center"/>
    </xf>
    <xf numFmtId="43" fontId="19" fillId="0" borderId="30" xfId="4" applyFont="1" applyFill="1" applyBorder="1"/>
    <xf numFmtId="43" fontId="19" fillId="0" borderId="31" xfId="4" applyFont="1" applyFill="1" applyBorder="1" applyAlignment="1">
      <alignment horizontal="left" vertical="center"/>
    </xf>
    <xf numFmtId="43" fontId="19" fillId="0" borderId="32" xfId="4" applyFont="1" applyFill="1" applyBorder="1" applyAlignment="1">
      <alignment horizontal="left" vertical="center"/>
    </xf>
    <xf numFmtId="0" fontId="12" fillId="0" borderId="26" xfId="0" applyFont="1" applyFill="1" applyBorder="1" applyAlignment="1">
      <alignment horizontal="center" vertical="center" wrapText="1"/>
    </xf>
    <xf numFmtId="165" fontId="19" fillId="0" borderId="12" xfId="0" applyNumberFormat="1" applyFont="1" applyFill="1" applyBorder="1" applyAlignment="1">
      <alignment horizontal="left" vertical="center" wrapText="1"/>
    </xf>
    <xf numFmtId="0" fontId="19" fillId="0" borderId="12" xfId="0" applyFont="1" applyFill="1" applyBorder="1" applyAlignment="1">
      <alignment horizontal="center"/>
    </xf>
    <xf numFmtId="43" fontId="19" fillId="0" borderId="35" xfId="1" applyFont="1" applyFill="1" applyBorder="1" applyAlignment="1">
      <alignment vertical="center"/>
    </xf>
    <xf numFmtId="43" fontId="19" fillId="0" borderId="34" xfId="1" applyFont="1" applyFill="1" applyBorder="1" applyAlignment="1">
      <alignment vertical="center"/>
    </xf>
    <xf numFmtId="0" fontId="19" fillId="0" borderId="2" xfId="0" applyFont="1" applyFill="1" applyBorder="1" applyAlignment="1">
      <alignment vertical="center" wrapText="1"/>
    </xf>
    <xf numFmtId="0" fontId="19" fillId="0" borderId="2" xfId="0" applyFont="1" applyFill="1" applyBorder="1" applyAlignment="1">
      <alignment vertical="top" wrapText="1"/>
    </xf>
    <xf numFmtId="43" fontId="19" fillId="0" borderId="29" xfId="4" applyFont="1" applyFill="1" applyBorder="1" applyAlignment="1">
      <alignment vertical="center"/>
    </xf>
    <xf numFmtId="43" fontId="19" fillId="0" borderId="29" xfId="4" applyFont="1" applyFill="1" applyBorder="1"/>
    <xf numFmtId="43" fontId="12" fillId="0" borderId="29" xfId="4" applyFont="1" applyFill="1" applyBorder="1"/>
    <xf numFmtId="43" fontId="19" fillId="0" borderId="29" xfId="4" applyFont="1" applyFill="1" applyBorder="1" applyAlignment="1">
      <alignment vertical="center" wrapText="1"/>
    </xf>
    <xf numFmtId="43" fontId="19" fillId="0" borderId="36" xfId="4" applyFont="1" applyFill="1" applyBorder="1"/>
    <xf numFmtId="43" fontId="19" fillId="0" borderId="31" xfId="4" applyFont="1" applyFill="1" applyBorder="1" applyAlignment="1">
      <alignment vertical="center"/>
    </xf>
    <xf numFmtId="43" fontId="12" fillId="0" borderId="31" xfId="4" applyFont="1" applyFill="1" applyBorder="1" applyAlignment="1">
      <alignment vertical="center"/>
    </xf>
    <xf numFmtId="0" fontId="20" fillId="6" borderId="11" xfId="0" applyFont="1" applyFill="1" applyBorder="1" applyAlignment="1">
      <alignment horizontal="center" vertical="center" wrapText="1"/>
    </xf>
    <xf numFmtId="0" fontId="5" fillId="0" borderId="37" xfId="0" applyFont="1" applyFill="1" applyBorder="1" applyAlignment="1">
      <alignment vertical="center"/>
    </xf>
    <xf numFmtId="0" fontId="22" fillId="0" borderId="33" xfId="0" applyFont="1" applyBorder="1"/>
    <xf numFmtId="0" fontId="12" fillId="3" borderId="37" xfId="0" applyFont="1" applyFill="1" applyBorder="1" applyAlignment="1">
      <alignment horizontal="center" vertical="center"/>
    </xf>
    <xf numFmtId="165" fontId="15" fillId="0" borderId="37" xfId="0" applyNumberFormat="1" applyFont="1" applyFill="1" applyBorder="1" applyAlignment="1">
      <alignment horizontal="left" vertical="center" wrapText="1"/>
    </xf>
    <xf numFmtId="0" fontId="15" fillId="0" borderId="37" xfId="0" applyFont="1" applyFill="1" applyBorder="1" applyAlignment="1">
      <alignment horizontal="center" vertical="center"/>
    </xf>
    <xf numFmtId="0" fontId="15" fillId="0" borderId="37" xfId="0" applyFont="1" applyFill="1" applyBorder="1" applyAlignment="1">
      <alignment vertical="center" wrapText="1"/>
    </xf>
    <xf numFmtId="43" fontId="12" fillId="0" borderId="37" xfId="1" applyFont="1" applyFill="1" applyBorder="1" applyAlignment="1">
      <alignment horizontal="center" vertical="center"/>
    </xf>
    <xf numFmtId="0" fontId="16" fillId="0" borderId="0" xfId="0" applyFont="1" applyAlignment="1">
      <alignment horizontal="center" vertical="center"/>
    </xf>
    <xf numFmtId="0" fontId="5" fillId="2" borderId="11" xfId="0" applyFont="1" applyFill="1" applyBorder="1" applyAlignment="1">
      <alignment horizontal="right" vertical="center" wrapText="1"/>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6" fillId="3" borderId="0" xfId="0" applyFont="1" applyFill="1" applyBorder="1" applyAlignment="1">
      <alignment horizontal="center" vertical="center"/>
    </xf>
    <xf numFmtId="0" fontId="16" fillId="3" borderId="0" xfId="0" applyFont="1" applyFill="1" applyAlignment="1">
      <alignment horizontal="center" vertical="center"/>
    </xf>
    <xf numFmtId="0" fontId="9" fillId="0" borderId="0" xfId="0" applyFont="1" applyAlignment="1">
      <alignment horizontal="left" vertical="center" wrapText="1"/>
    </xf>
    <xf numFmtId="4" fontId="5" fillId="3" borderId="11" xfId="0" applyNumberFormat="1" applyFont="1" applyFill="1" applyBorder="1" applyAlignment="1">
      <alignment horizontal="center" vertical="center"/>
    </xf>
    <xf numFmtId="4" fontId="5" fillId="3" borderId="18" xfId="0" applyNumberFormat="1" applyFont="1" applyFill="1" applyBorder="1" applyAlignment="1">
      <alignment horizontal="center" vertical="center"/>
    </xf>
    <xf numFmtId="0" fontId="24" fillId="3" borderId="0" xfId="0" applyFont="1" applyFill="1" applyAlignment="1">
      <alignment horizontal="center" vertical="center"/>
    </xf>
    <xf numFmtId="4" fontId="5" fillId="3" borderId="23" xfId="0" applyNumberFormat="1" applyFont="1" applyFill="1" applyBorder="1" applyAlignment="1">
      <alignment horizontal="center" vertical="center"/>
    </xf>
    <xf numFmtId="4" fontId="5" fillId="3" borderId="24"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 fontId="13" fillId="3" borderId="20" xfId="0" applyNumberFormat="1" applyFont="1" applyFill="1" applyBorder="1" applyAlignment="1">
      <alignment horizontal="center" vertical="center"/>
    </xf>
    <xf numFmtId="4" fontId="13" fillId="3" borderId="21" xfId="0" applyNumberFormat="1" applyFont="1" applyFill="1" applyBorder="1" applyAlignment="1">
      <alignment horizontal="center" vertical="center"/>
    </xf>
    <xf numFmtId="4" fontId="13" fillId="3" borderId="11" xfId="0" applyNumberFormat="1"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cellXfs>
  <cellStyles count="10">
    <cellStyle name="Millares" xfId="1" builtinId="3"/>
    <cellStyle name="Millares 2" xfId="2"/>
    <cellStyle name="Millares 2 2" xfId="3"/>
    <cellStyle name="Millares 3" xfId="4"/>
    <cellStyle name="Moneda 2" xfId="5"/>
    <cellStyle name="Normal" xfId="0" builtinId="0"/>
    <cellStyle name="Normal 2" xfId="6"/>
    <cellStyle name="Normal 3" xfId="7"/>
    <cellStyle name="Porcentaje 2" xfId="8"/>
    <cellStyle name="Porcentual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126206</xdr:rowOff>
    </xdr:from>
    <xdr:to>
      <xdr:col>3</xdr:col>
      <xdr:colOff>481013</xdr:colOff>
      <xdr:row>6</xdr:row>
      <xdr:rowOff>78581</xdr:rowOff>
    </xdr:to>
    <xdr:pic>
      <xdr:nvPicPr>
        <xdr:cNvPr id="13537"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83344" y="126206"/>
          <a:ext cx="2683669" cy="116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371475</xdr:colOff>
      <xdr:row>0</xdr:row>
      <xdr:rowOff>0</xdr:rowOff>
    </xdr:from>
    <xdr:to>
      <xdr:col>6</xdr:col>
      <xdr:colOff>1571625</xdr:colOff>
      <xdr:row>4</xdr:row>
      <xdr:rowOff>119062</xdr:rowOff>
    </xdr:to>
    <xdr:pic>
      <xdr:nvPicPr>
        <xdr:cNvPr id="13538"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0" y="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57150</xdr:rowOff>
    </xdr:from>
    <xdr:to>
      <xdr:col>5</xdr:col>
      <xdr:colOff>304800</xdr:colOff>
      <xdr:row>6</xdr:row>
      <xdr:rowOff>152400</xdr:rowOff>
    </xdr:to>
    <xdr:pic>
      <xdr:nvPicPr>
        <xdr:cNvPr id="14619"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47625" y="57150"/>
          <a:ext cx="28384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628650</xdr:colOff>
      <xdr:row>193</xdr:row>
      <xdr:rowOff>28575</xdr:rowOff>
    </xdr:from>
    <xdr:to>
      <xdr:col>7</xdr:col>
      <xdr:colOff>895350</xdr:colOff>
      <xdr:row>203</xdr:row>
      <xdr:rowOff>123825</xdr:rowOff>
    </xdr:to>
    <xdr:pic>
      <xdr:nvPicPr>
        <xdr:cNvPr id="14620"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 y="54616350"/>
          <a:ext cx="69437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390525</xdr:colOff>
      <xdr:row>0</xdr:row>
      <xdr:rowOff>19050</xdr:rowOff>
    </xdr:from>
    <xdr:to>
      <xdr:col>9</xdr:col>
      <xdr:colOff>104775</xdr:colOff>
      <xdr:row>4</xdr:row>
      <xdr:rowOff>142875</xdr:rowOff>
    </xdr:to>
    <xdr:pic>
      <xdr:nvPicPr>
        <xdr:cNvPr id="14621" name="Imagen 6" descr="https://drive.google.com/uc?id=1ZeuRMNJ_ubq0Egzw9DzttKC7pmv8pvki&amp;export=download"/>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0" y="1905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333375</xdr:colOff>
      <xdr:row>6</xdr:row>
      <xdr:rowOff>57150</xdr:rowOff>
    </xdr:to>
    <xdr:pic>
      <xdr:nvPicPr>
        <xdr:cNvPr id="15606"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0"/>
          <a:ext cx="28289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238125</xdr:colOff>
      <xdr:row>0</xdr:row>
      <xdr:rowOff>9525</xdr:rowOff>
    </xdr:from>
    <xdr:to>
      <xdr:col>8</xdr:col>
      <xdr:colOff>1562100</xdr:colOff>
      <xdr:row>4</xdr:row>
      <xdr:rowOff>180975</xdr:rowOff>
    </xdr:to>
    <xdr:pic>
      <xdr:nvPicPr>
        <xdr:cNvPr id="15607"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05825" y="9525"/>
          <a:ext cx="27241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401170</xdr:colOff>
      <xdr:row>7</xdr:row>
      <xdr:rowOff>190500</xdr:rowOff>
    </xdr:to>
    <xdr:pic>
      <xdr:nvPicPr>
        <xdr:cNvPr id="16830"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114</xdr:row>
      <xdr:rowOff>47625</xdr:rowOff>
    </xdr:from>
    <xdr:to>
      <xdr:col>8</xdr:col>
      <xdr:colOff>1188384</xdr:colOff>
      <xdr:row>125</xdr:row>
      <xdr:rowOff>47624</xdr:rowOff>
    </xdr:to>
    <xdr:pic>
      <xdr:nvPicPr>
        <xdr:cNvPr id="16831" name="Imagen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3525" y="46101000"/>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115</xdr:row>
      <xdr:rowOff>38100</xdr:rowOff>
    </xdr:from>
    <xdr:to>
      <xdr:col>8</xdr:col>
      <xdr:colOff>1302684</xdr:colOff>
      <xdr:row>126</xdr:row>
      <xdr:rowOff>47624</xdr:rowOff>
    </xdr:to>
    <xdr:pic>
      <xdr:nvPicPr>
        <xdr:cNvPr id="16832" name="Imagen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85925" y="46253400"/>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116</xdr:row>
      <xdr:rowOff>38100</xdr:rowOff>
    </xdr:from>
    <xdr:to>
      <xdr:col>8</xdr:col>
      <xdr:colOff>1302684</xdr:colOff>
      <xdr:row>127</xdr:row>
      <xdr:rowOff>38101</xdr:rowOff>
    </xdr:to>
    <xdr:pic>
      <xdr:nvPicPr>
        <xdr:cNvPr id="16833" name="Imagen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8325" y="46415325"/>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117</xdr:row>
      <xdr:rowOff>28575</xdr:rowOff>
    </xdr:from>
    <xdr:to>
      <xdr:col>8</xdr:col>
      <xdr:colOff>1302684</xdr:colOff>
      <xdr:row>128</xdr:row>
      <xdr:rowOff>38101</xdr:rowOff>
    </xdr:to>
    <xdr:pic>
      <xdr:nvPicPr>
        <xdr:cNvPr id="16834" name="Imagen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0725" y="46567725"/>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10</xdr:col>
      <xdr:colOff>108697</xdr:colOff>
      <xdr:row>6</xdr:row>
      <xdr:rowOff>47625</xdr:rowOff>
    </xdr:to>
    <xdr:pic>
      <xdr:nvPicPr>
        <xdr:cNvPr id="16835" name="Imagen 8" descr="https://drive.google.com/uc?id=1ZeuRMNJ_ubq0Egzw9DzttKC7pmv8pvki&amp;export=download"/>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62875" y="66675"/>
          <a:ext cx="32480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5</xdr:col>
      <xdr:colOff>447675</xdr:colOff>
      <xdr:row>7</xdr:row>
      <xdr:rowOff>190500</xdr:rowOff>
    </xdr:to>
    <xdr:pic>
      <xdr:nvPicPr>
        <xdr:cNvPr id="8745"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1343025</xdr:colOff>
      <xdr:row>1</xdr:row>
      <xdr:rowOff>66675</xdr:rowOff>
    </xdr:from>
    <xdr:to>
      <xdr:col>10</xdr:col>
      <xdr:colOff>95250</xdr:colOff>
      <xdr:row>6</xdr:row>
      <xdr:rowOff>171450</xdr:rowOff>
    </xdr:to>
    <xdr:pic>
      <xdr:nvPicPr>
        <xdr:cNvPr id="8746" name="Imagen 5" descr="https://drive.google.com/uc?id=1ZeuRMNJ_ubq0Egzw9DzttKC7pmv8pvki&amp;export=downloa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2875" y="228600"/>
          <a:ext cx="31432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range.Perez/Downloads/DISPONIBILIDAD%20LIBRO%20BANCO%20ACTUALIZADO%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lia.villar/Desktop/DOCUMENTOS%20PARA%20DISPONIBLIDAD/LIBRO%20BANCO%202016-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PONIBILIDAD"/>
      <sheetName val="CUENTA SUBVENCION DE NOMINA"/>
      <sheetName val="CTA. RECOLECTORA (010)"/>
      <sheetName val="CTA. RECOLECTORA AUXILIAR"/>
      <sheetName val="CTA. OPERATIVA.(160)"/>
      <sheetName val="CTA. NOMINA 2018"/>
      <sheetName val="Hoja1"/>
      <sheetName val="RENTA CAFETERIA  JULIO 2018"/>
    </sheetNames>
    <sheetDataSet>
      <sheetData sheetId="0"/>
      <sheetData sheetId="1"/>
      <sheetData sheetId="2">
        <row r="6">
          <cell r="E6">
            <v>0</v>
          </cell>
        </row>
      </sheetData>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A. RECOLECTORA (010) y 3000"/>
      <sheetName val="CTA. RECOLECTORA AUXILIAR 3001"/>
      <sheetName val="CTA. OPERATIVA.(160)"/>
      <sheetName val="Dynamics Enum Cache"/>
      <sheetName val="CTA. NOMINA 2000"/>
      <sheetName val="Hoja1"/>
      <sheetName val="CTA. FONDOCYT 960"/>
      <sheetName val="RENTA CAFETERIA  "/>
      <sheetName val="DISPONIBILIDAD"/>
      <sheetName val="CUENTA SUBVENCION DE NOMINA"/>
    </sheetNames>
    <sheetDataSet>
      <sheetData sheetId="0">
        <row r="14863">
          <cell r="G14863">
            <v>68863983.510399982</v>
          </cell>
        </row>
      </sheetData>
      <sheetData sheetId="1">
        <row r="7135">
          <cell r="J7135">
            <v>4149983.5319999829</v>
          </cell>
        </row>
      </sheetData>
      <sheetData sheetId="2">
        <row r="5968">
          <cell r="J5968">
            <v>714696.20350001182</v>
          </cell>
        </row>
      </sheetData>
      <sheetData sheetId="3"/>
      <sheetData sheetId="4">
        <row r="1464">
          <cell r="G1464">
            <v>9566265.2699998841</v>
          </cell>
        </row>
      </sheetData>
      <sheetData sheetId="5"/>
      <sheetData sheetId="6">
        <row r="103">
          <cell r="J103">
            <v>672125.72999999975</v>
          </cell>
        </row>
      </sheetData>
      <sheetData sheetId="7"/>
      <sheetData sheetId="8"/>
      <sheetData sheetId="9"/>
    </sheetDataSet>
  </externalBook>
</externalLink>
</file>

<file path=xl/theme/theme1.xml><?xml version="1.0" encoding="utf-8"?>
<a:theme xmlns:a="http://schemas.openxmlformats.org/drawingml/2006/main" name="Tema de Office">
  <a:themeElements>
    <a:clrScheme name="Brío">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C000"/>
  </sheetPr>
  <dimension ref="A1:N251"/>
  <sheetViews>
    <sheetView tabSelected="1" zoomScale="80" zoomScaleNormal="80" zoomScaleSheetLayoutView="40" workbookViewId="0">
      <selection activeCell="D16" sqref="D16"/>
    </sheetView>
  </sheetViews>
  <sheetFormatPr baseColWidth="10" defaultColWidth="9.140625" defaultRowHeight="12.75" x14ac:dyDescent="0.2"/>
  <cols>
    <col min="1" max="1" width="0.5703125" style="1" customWidth="1"/>
    <col min="2" max="2" width="24.5703125" style="1" customWidth="1"/>
    <col min="3" max="3" width="9.140625" style="1" customWidth="1"/>
    <col min="4" max="4" width="61.7109375" style="1" customWidth="1"/>
    <col min="5" max="5" width="24.85546875" style="1" customWidth="1"/>
    <col min="6" max="6" width="21" style="1" customWidth="1"/>
    <col min="7" max="7" width="28" style="1" customWidth="1"/>
    <col min="8" max="8" width="19.28515625" style="11" bestFit="1" customWidth="1"/>
    <col min="9" max="11" width="9.140625" style="11"/>
    <col min="12" max="16384" width="9.140625" style="1"/>
  </cols>
  <sheetData>
    <row r="1" spans="1:14" s="11" customFormat="1" ht="15" customHeight="1" x14ac:dyDescent="0.2"/>
    <row r="2" spans="1:14" s="11" customFormat="1" x14ac:dyDescent="0.2"/>
    <row r="3" spans="1:14" s="14" customFormat="1" ht="12" customHeight="1" x14ac:dyDescent="0.2"/>
    <row r="4" spans="1:14" s="15" customFormat="1" ht="18" customHeight="1" x14ac:dyDescent="0.3">
      <c r="A4" s="16"/>
      <c r="B4" s="12"/>
      <c r="C4" s="16"/>
      <c r="D4" s="16"/>
      <c r="E4" s="16"/>
      <c r="F4" s="16"/>
      <c r="G4" s="16"/>
      <c r="H4" s="16"/>
      <c r="I4" s="16"/>
    </row>
    <row r="5" spans="1:14" s="13" customFormat="1" ht="18.75" x14ac:dyDescent="0.2">
      <c r="A5" s="166"/>
      <c r="B5" s="166"/>
      <c r="C5" s="166"/>
      <c r="D5" s="166"/>
      <c r="E5" s="166"/>
      <c r="F5" s="166"/>
      <c r="G5" s="166"/>
    </row>
    <row r="6" spans="1:14" s="15" customFormat="1" ht="18.75" x14ac:dyDescent="0.3">
      <c r="A6" s="166" t="s">
        <v>10</v>
      </c>
      <c r="B6" s="166"/>
      <c r="C6" s="166"/>
      <c r="D6" s="166"/>
      <c r="E6" s="166"/>
      <c r="F6" s="166"/>
      <c r="G6" s="166"/>
      <c r="H6" s="16"/>
      <c r="I6" s="16"/>
    </row>
    <row r="7" spans="1:14" s="14" customFormat="1" ht="18.75" x14ac:dyDescent="0.2">
      <c r="A7" s="166" t="s">
        <v>15</v>
      </c>
      <c r="B7" s="166"/>
      <c r="C7" s="166"/>
      <c r="D7" s="166"/>
      <c r="E7" s="166"/>
      <c r="F7" s="166"/>
      <c r="G7" s="166"/>
    </row>
    <row r="8" spans="1:14" s="17" customFormat="1" ht="21" customHeight="1" x14ac:dyDescent="0.2">
      <c r="A8" s="172" t="s">
        <v>3</v>
      </c>
      <c r="B8" s="172"/>
      <c r="C8" s="172"/>
      <c r="D8" s="172"/>
      <c r="E8" s="172"/>
      <c r="F8" s="172"/>
      <c r="G8" s="172"/>
    </row>
    <row r="9" spans="1:14" s="14" customFormat="1" ht="18.75" x14ac:dyDescent="0.2">
      <c r="A9" s="173" t="s">
        <v>88</v>
      </c>
      <c r="B9" s="173"/>
      <c r="C9" s="173"/>
      <c r="D9" s="173"/>
      <c r="E9" s="173"/>
      <c r="F9" s="173"/>
      <c r="G9" s="173"/>
    </row>
    <row r="10" spans="1:14" s="14" customFormat="1" ht="18.75" x14ac:dyDescent="0.2">
      <c r="A10" s="15"/>
      <c r="B10" s="33"/>
      <c r="C10" s="33"/>
      <c r="D10" s="33"/>
      <c r="E10" s="33"/>
      <c r="F10" s="33"/>
      <c r="G10" s="15"/>
    </row>
    <row r="11" spans="1:14" s="14" customFormat="1" ht="18.75" x14ac:dyDescent="0.2">
      <c r="A11" s="15"/>
      <c r="B11" s="33"/>
      <c r="C11" s="33"/>
      <c r="D11" s="33"/>
      <c r="E11" s="33"/>
      <c r="F11" s="33"/>
      <c r="G11" s="15"/>
    </row>
    <row r="12" spans="1:14" s="11" customFormat="1" ht="19.5" customHeight="1" thickBot="1" x14ac:dyDescent="0.25">
      <c r="N12" s="32"/>
    </row>
    <row r="13" spans="1:14" s="3" customFormat="1" ht="27.75" customHeight="1" thickTop="1" thickBot="1" x14ac:dyDescent="0.25">
      <c r="A13" s="169"/>
      <c r="B13" s="168" t="s">
        <v>14</v>
      </c>
      <c r="C13" s="168"/>
      <c r="D13" s="168"/>
      <c r="E13" s="168"/>
      <c r="F13" s="168"/>
      <c r="G13" s="168"/>
      <c r="H13" s="7"/>
      <c r="I13" s="7"/>
      <c r="J13" s="7"/>
      <c r="K13" s="7"/>
    </row>
    <row r="14" spans="1:14" s="3" customFormat="1" ht="27.75" customHeight="1" thickTop="1" thickBot="1" x14ac:dyDescent="0.25">
      <c r="A14" s="169"/>
      <c r="B14" s="167" t="s">
        <v>15</v>
      </c>
      <c r="C14" s="167"/>
      <c r="D14" s="167"/>
      <c r="E14" s="167"/>
      <c r="F14" s="167"/>
      <c r="G14" s="95">
        <v>84371720.712100014</v>
      </c>
      <c r="H14" s="7"/>
      <c r="I14" s="7"/>
      <c r="J14" s="7"/>
      <c r="K14" s="7"/>
    </row>
    <row r="15" spans="1:14" s="3" customFormat="1" ht="26.25" customHeight="1" thickTop="1" thickBot="1" x14ac:dyDescent="0.25">
      <c r="A15" s="169"/>
      <c r="B15" s="171"/>
      <c r="C15" s="171"/>
      <c r="D15" s="171"/>
      <c r="E15" s="171"/>
      <c r="F15" s="171"/>
      <c r="G15" s="95">
        <v>0</v>
      </c>
      <c r="H15" s="7"/>
      <c r="I15" s="7"/>
      <c r="J15" s="7"/>
      <c r="K15" s="7"/>
    </row>
    <row r="16" spans="1:14" s="3" customFormat="1" ht="34.5" customHeight="1" thickTop="1" thickBot="1" x14ac:dyDescent="0.25">
      <c r="A16" s="170"/>
      <c r="B16" s="71" t="s">
        <v>4</v>
      </c>
      <c r="C16" s="71" t="s">
        <v>5</v>
      </c>
      <c r="D16" s="71" t="s">
        <v>6</v>
      </c>
      <c r="E16" s="71" t="s">
        <v>0</v>
      </c>
      <c r="F16" s="71" t="s">
        <v>1</v>
      </c>
      <c r="G16" s="71" t="s">
        <v>2</v>
      </c>
      <c r="H16" s="7"/>
      <c r="I16" s="7"/>
      <c r="J16" s="7"/>
      <c r="K16" s="7"/>
    </row>
    <row r="17" spans="1:7" s="10" customFormat="1" ht="36.75" customHeight="1" thickTop="1" thickBot="1" x14ac:dyDescent="0.25">
      <c r="A17" s="45"/>
      <c r="B17" s="108"/>
      <c r="C17" s="109"/>
      <c r="D17" s="108">
        <v>44620</v>
      </c>
      <c r="E17" s="110">
        <f>'[1]CTA. RECOLECTORA (010)'!E6</f>
        <v>0</v>
      </c>
      <c r="F17" s="111">
        <v>0</v>
      </c>
      <c r="G17" s="96">
        <f>+G14</f>
        <v>84371720.712100014</v>
      </c>
    </row>
    <row r="18" spans="1:7" s="10" customFormat="1" ht="30" thickTop="1" thickBot="1" x14ac:dyDescent="0.25">
      <c r="A18" s="46"/>
      <c r="B18" s="112">
        <v>44621</v>
      </c>
      <c r="C18" s="115"/>
      <c r="D18" s="149" t="s">
        <v>70</v>
      </c>
      <c r="E18" s="156"/>
      <c r="F18" s="151">
        <v>1456.91</v>
      </c>
      <c r="G18" s="107">
        <f>G17+E18-F18</f>
        <v>84370263.802100018</v>
      </c>
    </row>
    <row r="19" spans="1:7" s="10" customFormat="1" ht="18" thickTop="1" thickBot="1" x14ac:dyDescent="0.25">
      <c r="A19" s="24"/>
      <c r="B19" s="113">
        <v>44621</v>
      </c>
      <c r="C19" s="116"/>
      <c r="D19" s="149" t="s">
        <v>44</v>
      </c>
      <c r="E19" s="156">
        <v>148607</v>
      </c>
      <c r="F19" s="152"/>
      <c r="G19" s="107">
        <f t="shared" ref="G19:G82" si="0">G18+E19-F19</f>
        <v>84518870.802100018</v>
      </c>
    </row>
    <row r="20" spans="1:7" s="7" customFormat="1" ht="18" thickTop="1" thickBot="1" x14ac:dyDescent="0.25">
      <c r="A20" s="24"/>
      <c r="B20" s="113">
        <v>44621</v>
      </c>
      <c r="C20" s="116"/>
      <c r="D20" s="149" t="s">
        <v>44</v>
      </c>
      <c r="E20" s="156">
        <v>95281</v>
      </c>
      <c r="F20" s="152"/>
      <c r="G20" s="107">
        <f t="shared" si="0"/>
        <v>84614151.802100018</v>
      </c>
    </row>
    <row r="21" spans="1:7" s="7" customFormat="1" ht="18" thickTop="1" thickBot="1" x14ac:dyDescent="0.25">
      <c r="A21" s="24"/>
      <c r="B21" s="113">
        <v>44621</v>
      </c>
      <c r="C21" s="116"/>
      <c r="D21" s="149" t="s">
        <v>44</v>
      </c>
      <c r="E21" s="156">
        <v>7965</v>
      </c>
      <c r="F21" s="152"/>
      <c r="G21" s="107">
        <f t="shared" si="0"/>
        <v>84622116.802100018</v>
      </c>
    </row>
    <row r="22" spans="1:7" s="7" customFormat="1" ht="30" thickTop="1" thickBot="1" x14ac:dyDescent="0.25">
      <c r="A22" s="24"/>
      <c r="B22" s="113">
        <v>44621</v>
      </c>
      <c r="C22" s="116"/>
      <c r="D22" s="149" t="s">
        <v>30</v>
      </c>
      <c r="E22" s="156">
        <v>80853.210000000006</v>
      </c>
      <c r="F22" s="152">
        <v>2102.17</v>
      </c>
      <c r="G22" s="107">
        <f t="shared" si="0"/>
        <v>84700867.842100009</v>
      </c>
    </row>
    <row r="23" spans="1:7" s="7" customFormat="1" ht="44.25" thickTop="1" thickBot="1" x14ac:dyDescent="0.25">
      <c r="A23" s="24"/>
      <c r="B23" s="113">
        <v>44621</v>
      </c>
      <c r="C23" s="116"/>
      <c r="D23" s="149" t="s">
        <v>71</v>
      </c>
      <c r="E23" s="156">
        <v>20000</v>
      </c>
      <c r="F23" s="152"/>
      <c r="G23" s="107">
        <f t="shared" si="0"/>
        <v>84720867.842100009</v>
      </c>
    </row>
    <row r="24" spans="1:7" s="7" customFormat="1" ht="18" thickTop="1" thickBot="1" x14ac:dyDescent="0.25">
      <c r="A24" s="24"/>
      <c r="B24" s="113">
        <v>44621</v>
      </c>
      <c r="C24" s="116"/>
      <c r="D24" s="149" t="s">
        <v>22</v>
      </c>
      <c r="E24" s="156">
        <v>3118312.25</v>
      </c>
      <c r="F24" s="152"/>
      <c r="G24" s="107">
        <f t="shared" si="0"/>
        <v>87839180.092100009</v>
      </c>
    </row>
    <row r="25" spans="1:7" s="7" customFormat="1" ht="18" thickTop="1" thickBot="1" x14ac:dyDescent="0.25">
      <c r="A25" s="24"/>
      <c r="B25" s="113">
        <v>44621</v>
      </c>
      <c r="C25" s="116"/>
      <c r="D25" s="149" t="s">
        <v>22</v>
      </c>
      <c r="E25" s="156">
        <v>703930.85</v>
      </c>
      <c r="F25" s="152"/>
      <c r="G25" s="107">
        <f t="shared" si="0"/>
        <v>88543110.942100003</v>
      </c>
    </row>
    <row r="26" spans="1:7" s="7" customFormat="1" ht="24.75" customHeight="1" thickTop="1" thickBot="1" x14ac:dyDescent="0.25">
      <c r="A26" s="24"/>
      <c r="B26" s="113">
        <v>44621</v>
      </c>
      <c r="C26" s="116"/>
      <c r="D26" s="149" t="s">
        <v>22</v>
      </c>
      <c r="E26" s="156">
        <v>1391715.36</v>
      </c>
      <c r="F26" s="152"/>
      <c r="G26" s="107">
        <f t="shared" si="0"/>
        <v>89934826.302100003</v>
      </c>
    </row>
    <row r="27" spans="1:7" s="7" customFormat="1" ht="18" thickTop="1" thickBot="1" x14ac:dyDescent="0.25">
      <c r="A27" s="24"/>
      <c r="B27" s="113">
        <v>44621</v>
      </c>
      <c r="C27" s="116"/>
      <c r="D27" s="149" t="s">
        <v>23</v>
      </c>
      <c r="E27" s="156"/>
      <c r="F27" s="152">
        <v>1608054.82</v>
      </c>
      <c r="G27" s="107">
        <f t="shared" si="0"/>
        <v>88326771.48210001</v>
      </c>
    </row>
    <row r="28" spans="1:7" s="7" customFormat="1" ht="29.25" customHeight="1" thickTop="1" thickBot="1" x14ac:dyDescent="0.25">
      <c r="A28" s="24"/>
      <c r="B28" s="113">
        <v>44622</v>
      </c>
      <c r="C28" s="116"/>
      <c r="D28" s="149" t="s">
        <v>44</v>
      </c>
      <c r="E28" s="156">
        <v>116214</v>
      </c>
      <c r="F28" s="151"/>
      <c r="G28" s="107">
        <f t="shared" si="0"/>
        <v>88442985.48210001</v>
      </c>
    </row>
    <row r="29" spans="1:7" s="7" customFormat="1" ht="18" thickTop="1" thickBot="1" x14ac:dyDescent="0.25">
      <c r="A29" s="24"/>
      <c r="B29" s="113">
        <v>44622</v>
      </c>
      <c r="C29" s="116"/>
      <c r="D29" s="149" t="s">
        <v>44</v>
      </c>
      <c r="E29" s="156">
        <v>81625</v>
      </c>
      <c r="F29" s="152"/>
      <c r="G29" s="107">
        <f t="shared" si="0"/>
        <v>88524610.48210001</v>
      </c>
    </row>
    <row r="30" spans="1:7" s="7" customFormat="1" ht="18" thickTop="1" thickBot="1" x14ac:dyDescent="0.25">
      <c r="A30" s="24"/>
      <c r="B30" s="113">
        <v>44622</v>
      </c>
      <c r="C30" s="116"/>
      <c r="D30" s="149" t="s">
        <v>44</v>
      </c>
      <c r="E30" s="156">
        <v>3200</v>
      </c>
      <c r="F30" s="152"/>
      <c r="G30" s="107">
        <f t="shared" si="0"/>
        <v>88527810.48210001</v>
      </c>
    </row>
    <row r="31" spans="1:7" s="7" customFormat="1" ht="18" thickTop="1" thickBot="1" x14ac:dyDescent="0.25">
      <c r="A31" s="24"/>
      <c r="B31" s="113">
        <v>44622</v>
      </c>
      <c r="C31" s="116"/>
      <c r="D31" s="149" t="s">
        <v>44</v>
      </c>
      <c r="E31" s="156">
        <v>2322</v>
      </c>
      <c r="F31" s="152"/>
      <c r="G31" s="107">
        <f t="shared" si="0"/>
        <v>88530132.48210001</v>
      </c>
    </row>
    <row r="32" spans="1:7" s="7" customFormat="1" ht="18" thickTop="1" thickBot="1" x14ac:dyDescent="0.25">
      <c r="A32" s="24"/>
      <c r="B32" s="113">
        <v>44622</v>
      </c>
      <c r="C32" s="116"/>
      <c r="D32" s="149" t="s">
        <v>44</v>
      </c>
      <c r="E32" s="156">
        <v>70</v>
      </c>
      <c r="F32" s="152"/>
      <c r="G32" s="107">
        <f t="shared" si="0"/>
        <v>88530202.48210001</v>
      </c>
    </row>
    <row r="33" spans="1:7" s="7" customFormat="1" ht="23.25" customHeight="1" thickTop="1" thickBot="1" x14ac:dyDescent="0.25">
      <c r="A33" s="24"/>
      <c r="B33" s="113">
        <v>44622</v>
      </c>
      <c r="C33" s="116"/>
      <c r="D33" s="149" t="s">
        <v>30</v>
      </c>
      <c r="E33" s="156">
        <v>57898.34</v>
      </c>
      <c r="F33" s="152">
        <v>1505.35</v>
      </c>
      <c r="G33" s="107">
        <f t="shared" si="0"/>
        <v>88586595.472100019</v>
      </c>
    </row>
    <row r="34" spans="1:7" s="7" customFormat="1" ht="44.25" thickTop="1" thickBot="1" x14ac:dyDescent="0.25">
      <c r="A34" s="24"/>
      <c r="B34" s="113">
        <v>44622</v>
      </c>
      <c r="C34" s="116"/>
      <c r="D34" s="149" t="s">
        <v>72</v>
      </c>
      <c r="E34" s="156">
        <v>12630</v>
      </c>
      <c r="F34" s="152"/>
      <c r="G34" s="107">
        <f t="shared" si="0"/>
        <v>88599225.472100019</v>
      </c>
    </row>
    <row r="35" spans="1:7" s="7" customFormat="1" ht="18" thickTop="1" thickBot="1" x14ac:dyDescent="0.25">
      <c r="A35" s="24"/>
      <c r="B35" s="113">
        <v>44623</v>
      </c>
      <c r="C35" s="116"/>
      <c r="D35" s="149" t="s">
        <v>44</v>
      </c>
      <c r="E35" s="156">
        <v>125526</v>
      </c>
      <c r="F35" s="152"/>
      <c r="G35" s="107">
        <f t="shared" si="0"/>
        <v>88724751.472100019</v>
      </c>
    </row>
    <row r="36" spans="1:7" s="7" customFormat="1" ht="18" thickTop="1" thickBot="1" x14ac:dyDescent="0.25">
      <c r="A36" s="24"/>
      <c r="B36" s="113">
        <v>44623</v>
      </c>
      <c r="C36" s="116"/>
      <c r="D36" s="149" t="s">
        <v>44</v>
      </c>
      <c r="E36" s="156">
        <v>73405</v>
      </c>
      <c r="F36" s="152"/>
      <c r="G36" s="107">
        <f t="shared" si="0"/>
        <v>88798156.472100019</v>
      </c>
    </row>
    <row r="37" spans="1:7" s="7" customFormat="1" ht="18" thickTop="1" thickBot="1" x14ac:dyDescent="0.25">
      <c r="A37" s="24"/>
      <c r="B37" s="113">
        <v>44623</v>
      </c>
      <c r="C37" s="116"/>
      <c r="D37" s="149" t="s">
        <v>44</v>
      </c>
      <c r="E37" s="156">
        <v>1825</v>
      </c>
      <c r="F37" s="152"/>
      <c r="G37" s="107">
        <f t="shared" si="0"/>
        <v>88799981.472100019</v>
      </c>
    </row>
    <row r="38" spans="1:7" s="7" customFormat="1" ht="30" thickTop="1" thickBot="1" x14ac:dyDescent="0.25">
      <c r="A38" s="24"/>
      <c r="B38" s="113">
        <v>44623</v>
      </c>
      <c r="C38" s="116"/>
      <c r="D38" s="149" t="s">
        <v>30</v>
      </c>
      <c r="E38" s="156">
        <v>66909.399999999994</v>
      </c>
      <c r="F38" s="152">
        <v>1739.64</v>
      </c>
      <c r="G38" s="107">
        <f t="shared" si="0"/>
        <v>88865151.232100025</v>
      </c>
    </row>
    <row r="39" spans="1:7" s="7" customFormat="1" ht="30" thickTop="1" thickBot="1" x14ac:dyDescent="0.25">
      <c r="A39" s="24"/>
      <c r="B39" s="113">
        <v>44623</v>
      </c>
      <c r="C39" s="116"/>
      <c r="D39" s="149" t="s">
        <v>32</v>
      </c>
      <c r="E39" s="156">
        <v>200</v>
      </c>
      <c r="F39" s="152">
        <v>31</v>
      </c>
      <c r="G39" s="107">
        <f t="shared" si="0"/>
        <v>88865320.232100025</v>
      </c>
    </row>
    <row r="40" spans="1:7" s="7" customFormat="1" ht="18" thickTop="1" thickBot="1" x14ac:dyDescent="0.25">
      <c r="A40" s="24"/>
      <c r="B40" s="113">
        <v>44623</v>
      </c>
      <c r="C40" s="116"/>
      <c r="D40" s="149" t="s">
        <v>23</v>
      </c>
      <c r="E40" s="156"/>
      <c r="F40" s="152">
        <v>1610909.15</v>
      </c>
      <c r="G40" s="107">
        <f t="shared" si="0"/>
        <v>87254411.082100019</v>
      </c>
    </row>
    <row r="41" spans="1:7" s="7" customFormat="1" ht="18" thickTop="1" thickBot="1" x14ac:dyDescent="0.25">
      <c r="A41" s="24"/>
      <c r="B41" s="113">
        <v>44624</v>
      </c>
      <c r="C41" s="116"/>
      <c r="D41" s="149" t="s">
        <v>44</v>
      </c>
      <c r="E41" s="156">
        <v>98078</v>
      </c>
      <c r="F41" s="152"/>
      <c r="G41" s="107">
        <f t="shared" si="0"/>
        <v>87352489.082100019</v>
      </c>
    </row>
    <row r="42" spans="1:7" s="7" customFormat="1" ht="32.25" customHeight="1" thickTop="1" thickBot="1" x14ac:dyDescent="0.25">
      <c r="A42" s="24"/>
      <c r="B42" s="113">
        <v>44624</v>
      </c>
      <c r="C42" s="116"/>
      <c r="D42" s="149" t="s">
        <v>44</v>
      </c>
      <c r="E42" s="156">
        <v>65108</v>
      </c>
      <c r="F42" s="151"/>
      <c r="G42" s="107">
        <f t="shared" si="0"/>
        <v>87417597.082100019</v>
      </c>
    </row>
    <row r="43" spans="1:7" s="7" customFormat="1" ht="18" thickTop="1" thickBot="1" x14ac:dyDescent="0.25">
      <c r="A43" s="24"/>
      <c r="B43" s="113">
        <v>44624</v>
      </c>
      <c r="C43" s="116"/>
      <c r="D43" s="149" t="s">
        <v>44</v>
      </c>
      <c r="E43" s="156">
        <v>7780</v>
      </c>
      <c r="F43" s="152"/>
      <c r="G43" s="107">
        <f t="shared" si="0"/>
        <v>87425377.082100019</v>
      </c>
    </row>
    <row r="44" spans="1:7" s="7" customFormat="1" ht="30" thickTop="1" thickBot="1" x14ac:dyDescent="0.25">
      <c r="A44" s="24"/>
      <c r="B44" s="113">
        <v>44624</v>
      </c>
      <c r="C44" s="116"/>
      <c r="D44" s="149" t="s">
        <v>30</v>
      </c>
      <c r="E44" s="156">
        <v>87559.81</v>
      </c>
      <c r="F44" s="152">
        <v>2276.56</v>
      </c>
      <c r="G44" s="107">
        <f t="shared" si="0"/>
        <v>87510660.332100019</v>
      </c>
    </row>
    <row r="45" spans="1:7" s="7" customFormat="1" ht="18" thickTop="1" thickBot="1" x14ac:dyDescent="0.25">
      <c r="A45" s="24"/>
      <c r="B45" s="113">
        <v>44624</v>
      </c>
      <c r="C45" s="116"/>
      <c r="D45" s="149" t="s">
        <v>22</v>
      </c>
      <c r="E45" s="156">
        <v>374870</v>
      </c>
      <c r="F45" s="152"/>
      <c r="G45" s="107">
        <f t="shared" si="0"/>
        <v>87885530.332100019</v>
      </c>
    </row>
    <row r="46" spans="1:7" s="7" customFormat="1" ht="18" thickTop="1" thickBot="1" x14ac:dyDescent="0.25">
      <c r="A46" s="24"/>
      <c r="B46" s="113">
        <v>44624</v>
      </c>
      <c r="C46" s="116"/>
      <c r="D46" s="149" t="s">
        <v>22</v>
      </c>
      <c r="E46" s="156">
        <v>4117301.45</v>
      </c>
      <c r="F46" s="152"/>
      <c r="G46" s="107">
        <f t="shared" si="0"/>
        <v>92002831.782100022</v>
      </c>
    </row>
    <row r="47" spans="1:7" s="7" customFormat="1" ht="19.5" customHeight="1" thickTop="1" thickBot="1" x14ac:dyDescent="0.25">
      <c r="A47" s="24"/>
      <c r="B47" s="113">
        <v>44624</v>
      </c>
      <c r="C47" s="116"/>
      <c r="D47" s="149" t="s">
        <v>23</v>
      </c>
      <c r="E47" s="156"/>
      <c r="F47" s="151">
        <v>118172.04</v>
      </c>
      <c r="G47" s="107">
        <f t="shared" si="0"/>
        <v>91884659.742100015</v>
      </c>
    </row>
    <row r="48" spans="1:7" s="7" customFormat="1" ht="18" thickTop="1" thickBot="1" x14ac:dyDescent="0.25">
      <c r="A48" s="24"/>
      <c r="B48" s="113">
        <v>44625</v>
      </c>
      <c r="C48" s="116"/>
      <c r="D48" s="149" t="s">
        <v>44</v>
      </c>
      <c r="E48" s="156">
        <v>7500</v>
      </c>
      <c r="F48" s="152"/>
      <c r="G48" s="107">
        <f t="shared" si="0"/>
        <v>91892159.742100015</v>
      </c>
    </row>
    <row r="49" spans="1:7" s="7" customFormat="1" ht="30" thickTop="1" thickBot="1" x14ac:dyDescent="0.25">
      <c r="A49" s="24"/>
      <c r="B49" s="113">
        <v>44625</v>
      </c>
      <c r="C49" s="116"/>
      <c r="D49" s="149" t="s">
        <v>30</v>
      </c>
      <c r="E49" s="156">
        <v>11000</v>
      </c>
      <c r="F49" s="152">
        <v>286</v>
      </c>
      <c r="G49" s="107">
        <f t="shared" si="0"/>
        <v>91902873.742100015</v>
      </c>
    </row>
    <row r="50" spans="1:7" s="7" customFormat="1" ht="18" thickTop="1" thickBot="1" x14ac:dyDescent="0.25">
      <c r="A50" s="24"/>
      <c r="B50" s="113">
        <v>44626</v>
      </c>
      <c r="C50" s="116"/>
      <c r="D50" s="149" t="s">
        <v>44</v>
      </c>
      <c r="E50" s="156">
        <v>26000</v>
      </c>
      <c r="F50" s="152"/>
      <c r="G50" s="107">
        <f t="shared" si="0"/>
        <v>91928873.742100015</v>
      </c>
    </row>
    <row r="51" spans="1:7" s="7" customFormat="1" ht="30" thickTop="1" thickBot="1" x14ac:dyDescent="0.25">
      <c r="A51" s="24"/>
      <c r="B51" s="113">
        <v>44626</v>
      </c>
      <c r="C51" s="116"/>
      <c r="D51" s="149" t="s">
        <v>30</v>
      </c>
      <c r="E51" s="156">
        <v>36000</v>
      </c>
      <c r="F51" s="152">
        <v>936</v>
      </c>
      <c r="G51" s="107">
        <f t="shared" si="0"/>
        <v>91963937.742100015</v>
      </c>
    </row>
    <row r="52" spans="1:7" s="7" customFormat="1" ht="18" thickTop="1" thickBot="1" x14ac:dyDescent="0.25">
      <c r="A52" s="24"/>
      <c r="B52" s="113">
        <v>44627</v>
      </c>
      <c r="C52" s="116"/>
      <c r="D52" s="149" t="s">
        <v>44</v>
      </c>
      <c r="E52" s="156">
        <v>116907</v>
      </c>
      <c r="F52" s="152"/>
      <c r="G52" s="107">
        <f t="shared" si="0"/>
        <v>92080844.742100015</v>
      </c>
    </row>
    <row r="53" spans="1:7" s="7" customFormat="1" ht="18" thickTop="1" thickBot="1" x14ac:dyDescent="0.25">
      <c r="A53" s="24"/>
      <c r="B53" s="113">
        <v>44627</v>
      </c>
      <c r="C53" s="116"/>
      <c r="D53" s="149" t="s">
        <v>44</v>
      </c>
      <c r="E53" s="156">
        <v>42580</v>
      </c>
      <c r="F53" s="152"/>
      <c r="G53" s="107">
        <f t="shared" si="0"/>
        <v>92123424.742100015</v>
      </c>
    </row>
    <row r="54" spans="1:7" s="7" customFormat="1" ht="18" thickTop="1" thickBot="1" x14ac:dyDescent="0.25">
      <c r="A54" s="24"/>
      <c r="B54" s="113">
        <v>44627</v>
      </c>
      <c r="C54" s="116"/>
      <c r="D54" s="150" t="s">
        <v>44</v>
      </c>
      <c r="E54" s="156">
        <v>4800</v>
      </c>
      <c r="F54" s="138"/>
      <c r="G54" s="107">
        <f t="shared" si="0"/>
        <v>92128224.742100015</v>
      </c>
    </row>
    <row r="55" spans="1:7" s="7" customFormat="1" ht="30" thickTop="1" thickBot="1" x14ac:dyDescent="0.25">
      <c r="A55" s="24"/>
      <c r="B55" s="113">
        <v>44627</v>
      </c>
      <c r="C55" s="116"/>
      <c r="D55" s="149" t="s">
        <v>30</v>
      </c>
      <c r="E55" s="156">
        <v>29289.65</v>
      </c>
      <c r="F55" s="152">
        <v>761.52</v>
      </c>
      <c r="G55" s="107">
        <f t="shared" si="0"/>
        <v>92156752.872100025</v>
      </c>
    </row>
    <row r="56" spans="1:7" s="7" customFormat="1" ht="30" thickTop="1" thickBot="1" x14ac:dyDescent="0.25">
      <c r="A56" s="24"/>
      <c r="B56" s="113">
        <v>44627</v>
      </c>
      <c r="C56" s="116"/>
      <c r="D56" s="149" t="s">
        <v>32</v>
      </c>
      <c r="E56" s="156">
        <v>2026.5</v>
      </c>
      <c r="F56" s="152">
        <v>85.8</v>
      </c>
      <c r="G56" s="107">
        <f t="shared" si="0"/>
        <v>92158693.572100028</v>
      </c>
    </row>
    <row r="57" spans="1:7" s="7" customFormat="1" ht="30" thickTop="1" thickBot="1" x14ac:dyDescent="0.25">
      <c r="A57" s="24"/>
      <c r="B57" s="113">
        <v>44627</v>
      </c>
      <c r="C57" s="116"/>
      <c r="D57" s="149" t="s">
        <v>73</v>
      </c>
      <c r="E57" s="156">
        <v>70000</v>
      </c>
      <c r="F57" s="151"/>
      <c r="G57" s="107">
        <f t="shared" si="0"/>
        <v>92228693.572100028</v>
      </c>
    </row>
    <row r="58" spans="1:7" s="7" customFormat="1" ht="44.25" thickTop="1" thickBot="1" x14ac:dyDescent="0.25">
      <c r="A58" s="24"/>
      <c r="B58" s="113">
        <v>44627</v>
      </c>
      <c r="C58" s="116"/>
      <c r="D58" s="149" t="s">
        <v>74</v>
      </c>
      <c r="E58" s="156">
        <v>28680</v>
      </c>
      <c r="F58" s="152"/>
      <c r="G58" s="107">
        <f t="shared" si="0"/>
        <v>92257373.572100028</v>
      </c>
    </row>
    <row r="59" spans="1:7" s="7" customFormat="1" ht="30.75" customHeight="1" thickTop="1" thickBot="1" x14ac:dyDescent="0.25">
      <c r="A59" s="24"/>
      <c r="B59" s="113">
        <v>44627</v>
      </c>
      <c r="C59" s="116"/>
      <c r="D59" s="149" t="s">
        <v>23</v>
      </c>
      <c r="E59" s="156"/>
      <c r="F59" s="152">
        <v>139356.65</v>
      </c>
      <c r="G59" s="107">
        <f t="shared" si="0"/>
        <v>92118016.922100022</v>
      </c>
    </row>
    <row r="60" spans="1:7" s="7" customFormat="1" ht="18" thickTop="1" thickBot="1" x14ac:dyDescent="0.25">
      <c r="A60" s="24"/>
      <c r="B60" s="113">
        <v>44628</v>
      </c>
      <c r="C60" s="116"/>
      <c r="D60" s="149" t="s">
        <v>44</v>
      </c>
      <c r="E60" s="156">
        <v>104838</v>
      </c>
      <c r="F60" s="152"/>
      <c r="G60" s="107">
        <f t="shared" si="0"/>
        <v>92222854.922100022</v>
      </c>
    </row>
    <row r="61" spans="1:7" s="7" customFormat="1" ht="18" thickTop="1" thickBot="1" x14ac:dyDescent="0.25">
      <c r="A61" s="24"/>
      <c r="B61" s="113">
        <v>44628</v>
      </c>
      <c r="C61" s="116"/>
      <c r="D61" s="149" t="s">
        <v>44</v>
      </c>
      <c r="E61" s="156">
        <v>80615</v>
      </c>
      <c r="F61" s="152"/>
      <c r="G61" s="107">
        <f t="shared" si="0"/>
        <v>92303469.922100022</v>
      </c>
    </row>
    <row r="62" spans="1:7" s="7" customFormat="1" ht="18" thickTop="1" thickBot="1" x14ac:dyDescent="0.25">
      <c r="A62" s="24"/>
      <c r="B62" s="113">
        <v>44628</v>
      </c>
      <c r="C62" s="116"/>
      <c r="D62" s="149" t="s">
        <v>44</v>
      </c>
      <c r="E62" s="156">
        <v>7507</v>
      </c>
      <c r="F62" s="152"/>
      <c r="G62" s="107">
        <f t="shared" si="0"/>
        <v>92310976.922100022</v>
      </c>
    </row>
    <row r="63" spans="1:7" s="7" customFormat="1" ht="18.75" customHeight="1" thickTop="1" thickBot="1" x14ac:dyDescent="0.25">
      <c r="A63" s="24"/>
      <c r="B63" s="113">
        <v>44628</v>
      </c>
      <c r="C63" s="116"/>
      <c r="D63" s="149" t="s">
        <v>30</v>
      </c>
      <c r="E63" s="156">
        <v>68764.34</v>
      </c>
      <c r="F63" s="152">
        <v>1787.87</v>
      </c>
      <c r="G63" s="107">
        <f t="shared" si="0"/>
        <v>92377953.392100021</v>
      </c>
    </row>
    <row r="64" spans="1:7" s="7" customFormat="1" ht="18" thickTop="1" thickBot="1" x14ac:dyDescent="0.25">
      <c r="A64" s="24"/>
      <c r="B64" s="113">
        <v>44628</v>
      </c>
      <c r="C64" s="116"/>
      <c r="D64" s="150" t="s">
        <v>60</v>
      </c>
      <c r="E64" s="156">
        <v>50000.52</v>
      </c>
      <c r="F64" s="138"/>
      <c r="G64" s="107">
        <f t="shared" si="0"/>
        <v>92427953.912100017</v>
      </c>
    </row>
    <row r="65" spans="1:7" s="7" customFormat="1" ht="18" thickTop="1" thickBot="1" x14ac:dyDescent="0.25">
      <c r="A65" s="24"/>
      <c r="B65" s="113">
        <v>44628</v>
      </c>
      <c r="C65" s="116"/>
      <c r="D65" s="149" t="s">
        <v>23</v>
      </c>
      <c r="E65" s="156"/>
      <c r="F65" s="152">
        <v>9647365.4800000004</v>
      </c>
      <c r="G65" s="107">
        <f t="shared" si="0"/>
        <v>82780588.432100013</v>
      </c>
    </row>
    <row r="66" spans="1:7" s="7" customFormat="1" ht="18" thickTop="1" thickBot="1" x14ac:dyDescent="0.25">
      <c r="A66" s="24"/>
      <c r="B66" s="113">
        <v>44628</v>
      </c>
      <c r="C66" s="116"/>
      <c r="D66" s="149" t="s">
        <v>23</v>
      </c>
      <c r="E66" s="156"/>
      <c r="F66" s="152">
        <v>13125483.689999999</v>
      </c>
      <c r="G66" s="107">
        <f t="shared" si="0"/>
        <v>69655104.742100015</v>
      </c>
    </row>
    <row r="67" spans="1:7" s="7" customFormat="1" ht="18" thickTop="1" thickBot="1" x14ac:dyDescent="0.25">
      <c r="A67" s="24"/>
      <c r="B67" s="113">
        <v>44629</v>
      </c>
      <c r="C67" s="116"/>
      <c r="D67" s="149" t="s">
        <v>44</v>
      </c>
      <c r="E67" s="156">
        <v>84090</v>
      </c>
      <c r="F67" s="152"/>
      <c r="G67" s="107">
        <f t="shared" si="0"/>
        <v>69739194.742100015</v>
      </c>
    </row>
    <row r="68" spans="1:7" s="7" customFormat="1" ht="18" thickTop="1" thickBot="1" x14ac:dyDescent="0.25">
      <c r="A68" s="24"/>
      <c r="B68" s="113">
        <v>44629</v>
      </c>
      <c r="C68" s="116"/>
      <c r="D68" s="149" t="s">
        <v>44</v>
      </c>
      <c r="E68" s="156">
        <v>28455</v>
      </c>
      <c r="F68" s="152"/>
      <c r="G68" s="107">
        <f t="shared" si="0"/>
        <v>69767649.742100015</v>
      </c>
    </row>
    <row r="69" spans="1:7" s="7" customFormat="1" ht="18" thickTop="1" thickBot="1" x14ac:dyDescent="0.25">
      <c r="A69" s="24"/>
      <c r="B69" s="113">
        <v>44629</v>
      </c>
      <c r="C69" s="116"/>
      <c r="D69" s="149" t="s">
        <v>44</v>
      </c>
      <c r="E69" s="156">
        <v>4000</v>
      </c>
      <c r="F69" s="152"/>
      <c r="G69" s="107">
        <f t="shared" si="0"/>
        <v>69771649.742100015</v>
      </c>
    </row>
    <row r="70" spans="1:7" s="7" customFormat="1" ht="18" thickTop="1" thickBot="1" x14ac:dyDescent="0.25">
      <c r="A70" s="24"/>
      <c r="B70" s="113">
        <v>44629</v>
      </c>
      <c r="C70" s="116"/>
      <c r="D70" s="149" t="s">
        <v>44</v>
      </c>
      <c r="E70" s="156">
        <v>1010</v>
      </c>
      <c r="F70" s="152"/>
      <c r="G70" s="107">
        <f t="shared" si="0"/>
        <v>69772659.742100015</v>
      </c>
    </row>
    <row r="71" spans="1:7" s="7" customFormat="1" ht="30" thickTop="1" thickBot="1" x14ac:dyDescent="0.25">
      <c r="A71" s="24"/>
      <c r="B71" s="113">
        <v>44629</v>
      </c>
      <c r="C71" s="116"/>
      <c r="D71" s="149" t="s">
        <v>30</v>
      </c>
      <c r="E71" s="156">
        <v>51254.6</v>
      </c>
      <c r="F71" s="152">
        <v>1332.63</v>
      </c>
      <c r="G71" s="107">
        <f t="shared" si="0"/>
        <v>69822581.712100014</v>
      </c>
    </row>
    <row r="72" spans="1:7" s="7" customFormat="1" ht="18" thickTop="1" thickBot="1" x14ac:dyDescent="0.25">
      <c r="A72" s="24"/>
      <c r="B72" s="113">
        <v>44630</v>
      </c>
      <c r="C72" s="116"/>
      <c r="D72" s="149" t="s">
        <v>44</v>
      </c>
      <c r="E72" s="157">
        <v>173740</v>
      </c>
      <c r="F72" s="152"/>
      <c r="G72" s="107">
        <f t="shared" si="0"/>
        <v>69996321.712100014</v>
      </c>
    </row>
    <row r="73" spans="1:7" s="7" customFormat="1" ht="18" thickTop="1" thickBot="1" x14ac:dyDescent="0.25">
      <c r="A73" s="24"/>
      <c r="B73" s="113">
        <v>44630</v>
      </c>
      <c r="C73" s="116"/>
      <c r="D73" s="149" t="s">
        <v>44</v>
      </c>
      <c r="E73" s="157">
        <v>101100</v>
      </c>
      <c r="F73" s="152"/>
      <c r="G73" s="107">
        <f t="shared" si="0"/>
        <v>70097421.712100014</v>
      </c>
    </row>
    <row r="74" spans="1:7" s="7" customFormat="1" ht="18" thickTop="1" thickBot="1" x14ac:dyDescent="0.25">
      <c r="A74" s="24"/>
      <c r="B74" s="113">
        <v>44630</v>
      </c>
      <c r="C74" s="116"/>
      <c r="D74" s="149" t="s">
        <v>44</v>
      </c>
      <c r="E74" s="157">
        <v>6460</v>
      </c>
      <c r="F74" s="153"/>
      <c r="G74" s="107">
        <f t="shared" si="0"/>
        <v>70103881.712100014</v>
      </c>
    </row>
    <row r="75" spans="1:7" s="7" customFormat="1" ht="30" thickTop="1" thickBot="1" x14ac:dyDescent="0.25">
      <c r="A75" s="24"/>
      <c r="B75" s="113">
        <v>44630</v>
      </c>
      <c r="C75" s="116"/>
      <c r="D75" s="149" t="s">
        <v>30</v>
      </c>
      <c r="E75" s="157">
        <v>161981</v>
      </c>
      <c r="F75" s="153">
        <v>4211.5200000000004</v>
      </c>
      <c r="G75" s="107">
        <f t="shared" si="0"/>
        <v>70261651.192100018</v>
      </c>
    </row>
    <row r="76" spans="1:7" s="7" customFormat="1" ht="30" thickTop="1" thickBot="1" x14ac:dyDescent="0.25">
      <c r="A76" s="24"/>
      <c r="B76" s="113">
        <v>44630</v>
      </c>
      <c r="C76" s="116"/>
      <c r="D76" s="150" t="s">
        <v>32</v>
      </c>
      <c r="E76" s="156">
        <v>9508.75</v>
      </c>
      <c r="F76" s="152">
        <v>310.26</v>
      </c>
      <c r="G76" s="107">
        <f t="shared" si="0"/>
        <v>70270849.682100013</v>
      </c>
    </row>
    <row r="77" spans="1:7" s="7" customFormat="1" ht="55.5" customHeight="1" thickTop="1" thickBot="1" x14ac:dyDescent="0.25">
      <c r="A77" s="24"/>
      <c r="B77" s="113">
        <v>44630</v>
      </c>
      <c r="C77" s="116"/>
      <c r="D77" s="149" t="s">
        <v>22</v>
      </c>
      <c r="E77" s="156">
        <v>45750.400000000001</v>
      </c>
      <c r="F77" s="152"/>
      <c r="G77" s="107">
        <f t="shared" si="0"/>
        <v>70316600.082100019</v>
      </c>
    </row>
    <row r="78" spans="1:7" s="7" customFormat="1" ht="70.5" customHeight="1" thickTop="1" thickBot="1" x14ac:dyDescent="0.25">
      <c r="A78" s="24"/>
      <c r="B78" s="113">
        <v>44630</v>
      </c>
      <c r="C78" s="116"/>
      <c r="D78" s="149" t="s">
        <v>22</v>
      </c>
      <c r="E78" s="156">
        <v>4446058.37</v>
      </c>
      <c r="F78" s="152"/>
      <c r="G78" s="107">
        <f t="shared" si="0"/>
        <v>74762658.452100024</v>
      </c>
    </row>
    <row r="79" spans="1:7" s="7" customFormat="1" ht="18" thickTop="1" thickBot="1" x14ac:dyDescent="0.25">
      <c r="A79" s="24"/>
      <c r="B79" s="113">
        <v>44630</v>
      </c>
      <c r="C79" s="116"/>
      <c r="D79" s="149" t="s">
        <v>22</v>
      </c>
      <c r="E79" s="156">
        <v>1190326.8</v>
      </c>
      <c r="F79" s="152"/>
      <c r="G79" s="107">
        <f t="shared" si="0"/>
        <v>75952985.252100021</v>
      </c>
    </row>
    <row r="80" spans="1:7" s="7" customFormat="1" ht="18" thickTop="1" thickBot="1" x14ac:dyDescent="0.25">
      <c r="A80" s="24"/>
      <c r="B80" s="113">
        <v>44630</v>
      </c>
      <c r="C80" s="116"/>
      <c r="D80" s="149" t="s">
        <v>22</v>
      </c>
      <c r="E80" s="156">
        <v>208247.7</v>
      </c>
      <c r="F80" s="152"/>
      <c r="G80" s="107">
        <f t="shared" si="0"/>
        <v>76161232.952100024</v>
      </c>
    </row>
    <row r="81" spans="1:7" s="7" customFormat="1" ht="18" thickTop="1" thickBot="1" x14ac:dyDescent="0.25">
      <c r="A81" s="24"/>
      <c r="B81" s="113">
        <v>44631</v>
      </c>
      <c r="C81" s="116"/>
      <c r="D81" s="149" t="s">
        <v>44</v>
      </c>
      <c r="E81" s="156">
        <v>92612</v>
      </c>
      <c r="F81" s="152"/>
      <c r="G81" s="107">
        <f t="shared" si="0"/>
        <v>76253844.952100024</v>
      </c>
    </row>
    <row r="82" spans="1:7" s="7" customFormat="1" ht="18" thickTop="1" thickBot="1" x14ac:dyDescent="0.25">
      <c r="A82" s="24"/>
      <c r="B82" s="113">
        <v>44631</v>
      </c>
      <c r="C82" s="116"/>
      <c r="D82" s="149" t="s">
        <v>44</v>
      </c>
      <c r="E82" s="156">
        <v>46141</v>
      </c>
      <c r="F82" s="152"/>
      <c r="G82" s="107">
        <f t="shared" si="0"/>
        <v>76299985.952100024</v>
      </c>
    </row>
    <row r="83" spans="1:7" s="7" customFormat="1" ht="18" thickTop="1" thickBot="1" x14ac:dyDescent="0.25">
      <c r="A83" s="24"/>
      <c r="B83" s="113">
        <v>44631</v>
      </c>
      <c r="C83" s="116"/>
      <c r="D83" s="149" t="s">
        <v>44</v>
      </c>
      <c r="E83" s="156">
        <v>3640</v>
      </c>
      <c r="F83" s="152"/>
      <c r="G83" s="107">
        <f t="shared" ref="G83:G146" si="1">G82+E83-F83</f>
        <v>76303625.952100024</v>
      </c>
    </row>
    <row r="84" spans="1:7" s="7" customFormat="1" ht="18" thickTop="1" thickBot="1" x14ac:dyDescent="0.25">
      <c r="A84" s="24"/>
      <c r="B84" s="113">
        <v>44631</v>
      </c>
      <c r="C84" s="116"/>
      <c r="D84" s="149" t="s">
        <v>44</v>
      </c>
      <c r="E84" s="156">
        <v>4300</v>
      </c>
      <c r="F84" s="152"/>
      <c r="G84" s="107">
        <f t="shared" si="1"/>
        <v>76307925.952100024</v>
      </c>
    </row>
    <row r="85" spans="1:7" s="7" customFormat="1" ht="30" thickTop="1" thickBot="1" x14ac:dyDescent="0.25">
      <c r="A85" s="24"/>
      <c r="B85" s="113">
        <v>44631</v>
      </c>
      <c r="C85" s="116"/>
      <c r="D85" s="149" t="s">
        <v>30</v>
      </c>
      <c r="E85" s="156">
        <v>50733.99</v>
      </c>
      <c r="F85" s="152">
        <v>1319.07</v>
      </c>
      <c r="G85" s="107">
        <f t="shared" si="1"/>
        <v>76357340.872100025</v>
      </c>
    </row>
    <row r="86" spans="1:7" s="7" customFormat="1" ht="18" thickTop="1" thickBot="1" x14ac:dyDescent="0.25">
      <c r="A86" s="24"/>
      <c r="B86" s="113">
        <v>44632</v>
      </c>
      <c r="C86" s="116"/>
      <c r="D86" s="149" t="s">
        <v>44</v>
      </c>
      <c r="E86" s="156">
        <v>61582</v>
      </c>
      <c r="F86" s="152"/>
      <c r="G86" s="107">
        <f t="shared" si="1"/>
        <v>76418922.872100025</v>
      </c>
    </row>
    <row r="87" spans="1:7" s="7" customFormat="1" ht="18" thickTop="1" thickBot="1" x14ac:dyDescent="0.25">
      <c r="A87" s="24"/>
      <c r="B87" s="113">
        <v>44633</v>
      </c>
      <c r="C87" s="116"/>
      <c r="D87" s="149" t="s">
        <v>44</v>
      </c>
      <c r="E87" s="156">
        <v>9500</v>
      </c>
      <c r="F87" s="152"/>
      <c r="G87" s="107">
        <f t="shared" si="1"/>
        <v>76428422.872100025</v>
      </c>
    </row>
    <row r="88" spans="1:7" s="7" customFormat="1" ht="18" thickTop="1" thickBot="1" x14ac:dyDescent="0.25">
      <c r="A88" s="24"/>
      <c r="B88" s="113">
        <v>44634</v>
      </c>
      <c r="C88" s="116"/>
      <c r="D88" s="149" t="s">
        <v>44</v>
      </c>
      <c r="E88" s="156">
        <v>91635</v>
      </c>
      <c r="F88" s="152"/>
      <c r="G88" s="107">
        <f t="shared" si="1"/>
        <v>76520057.872100025</v>
      </c>
    </row>
    <row r="89" spans="1:7" s="7" customFormat="1" ht="18" thickTop="1" thickBot="1" x14ac:dyDescent="0.25">
      <c r="A89" s="24"/>
      <c r="B89" s="113">
        <v>44634</v>
      </c>
      <c r="C89" s="116"/>
      <c r="D89" s="150" t="s">
        <v>44</v>
      </c>
      <c r="E89" s="156">
        <v>47630</v>
      </c>
      <c r="F89" s="152"/>
      <c r="G89" s="107">
        <f t="shared" si="1"/>
        <v>76567687.872100025</v>
      </c>
    </row>
    <row r="90" spans="1:7" s="7" customFormat="1" ht="18" thickTop="1" thickBot="1" x14ac:dyDescent="0.25">
      <c r="A90" s="24"/>
      <c r="B90" s="113">
        <v>44634</v>
      </c>
      <c r="C90" s="116"/>
      <c r="D90" s="149" t="s">
        <v>44</v>
      </c>
      <c r="E90" s="156">
        <v>4950</v>
      </c>
      <c r="F90" s="152"/>
      <c r="G90" s="107">
        <f t="shared" si="1"/>
        <v>76572637.872100025</v>
      </c>
    </row>
    <row r="91" spans="1:7" s="7" customFormat="1" ht="18" thickTop="1" thickBot="1" x14ac:dyDescent="0.25">
      <c r="A91" s="24"/>
      <c r="B91" s="113">
        <v>44634</v>
      </c>
      <c r="C91" s="116"/>
      <c r="D91" s="149" t="s">
        <v>75</v>
      </c>
      <c r="E91" s="156">
        <v>13361.6</v>
      </c>
      <c r="F91" s="152"/>
      <c r="G91" s="107">
        <f t="shared" si="1"/>
        <v>76585999.472100019</v>
      </c>
    </row>
    <row r="92" spans="1:7" s="7" customFormat="1" ht="30" thickTop="1" thickBot="1" x14ac:dyDescent="0.25">
      <c r="A92" s="24"/>
      <c r="B92" s="113">
        <v>44634</v>
      </c>
      <c r="C92" s="116"/>
      <c r="D92" s="149" t="s">
        <v>30</v>
      </c>
      <c r="E92" s="156">
        <v>1560.45</v>
      </c>
      <c r="F92" s="152">
        <v>40.571700000000007</v>
      </c>
      <c r="G92" s="107">
        <f t="shared" si="1"/>
        <v>76587519.350400016</v>
      </c>
    </row>
    <row r="93" spans="1:7" s="7" customFormat="1" ht="18" thickTop="1" thickBot="1" x14ac:dyDescent="0.25">
      <c r="A93" s="24"/>
      <c r="B93" s="113">
        <v>44634</v>
      </c>
      <c r="C93" s="116"/>
      <c r="D93" s="149" t="s">
        <v>23</v>
      </c>
      <c r="E93" s="156"/>
      <c r="F93" s="152">
        <v>10326669.48</v>
      </c>
      <c r="G93" s="107">
        <f t="shared" si="1"/>
        <v>66260849.870400012</v>
      </c>
    </row>
    <row r="94" spans="1:7" s="7" customFormat="1" ht="18" thickTop="1" thickBot="1" x14ac:dyDescent="0.25">
      <c r="A94" s="24"/>
      <c r="B94" s="113">
        <v>44635</v>
      </c>
      <c r="C94" s="116"/>
      <c r="D94" s="149" t="s">
        <v>44</v>
      </c>
      <c r="E94" s="156">
        <v>151255</v>
      </c>
      <c r="F94" s="152"/>
      <c r="G94" s="107">
        <f t="shared" si="1"/>
        <v>66412104.870400012</v>
      </c>
    </row>
    <row r="95" spans="1:7" s="7" customFormat="1" ht="18" thickTop="1" thickBot="1" x14ac:dyDescent="0.25">
      <c r="A95" s="24"/>
      <c r="B95" s="113">
        <v>44635</v>
      </c>
      <c r="C95" s="116"/>
      <c r="D95" s="149" t="s">
        <v>44</v>
      </c>
      <c r="E95" s="156">
        <v>42464</v>
      </c>
      <c r="F95" s="152"/>
      <c r="G95" s="107">
        <f t="shared" si="1"/>
        <v>66454568.870400012</v>
      </c>
    </row>
    <row r="96" spans="1:7" s="7" customFormat="1" ht="18" thickTop="1" thickBot="1" x14ac:dyDescent="0.25">
      <c r="A96" s="24"/>
      <c r="B96" s="113">
        <v>44635</v>
      </c>
      <c r="C96" s="116"/>
      <c r="D96" s="149" t="s">
        <v>44</v>
      </c>
      <c r="E96" s="156">
        <v>3745</v>
      </c>
      <c r="F96" s="152"/>
      <c r="G96" s="107">
        <f t="shared" si="1"/>
        <v>66458313.870400012</v>
      </c>
    </row>
    <row r="97" spans="1:7" s="7" customFormat="1" ht="18" thickTop="1" thickBot="1" x14ac:dyDescent="0.25">
      <c r="A97" s="24"/>
      <c r="B97" s="113">
        <v>44635</v>
      </c>
      <c r="C97" s="116"/>
      <c r="D97" s="149" t="s">
        <v>44</v>
      </c>
      <c r="E97" s="156">
        <v>52</v>
      </c>
      <c r="F97" s="152"/>
      <c r="G97" s="107">
        <f t="shared" si="1"/>
        <v>66458365.870400012</v>
      </c>
    </row>
    <row r="98" spans="1:7" s="7" customFormat="1" ht="30" thickTop="1" thickBot="1" x14ac:dyDescent="0.25">
      <c r="A98" s="24"/>
      <c r="B98" s="113">
        <v>44635</v>
      </c>
      <c r="C98" s="116"/>
      <c r="D98" s="149" t="s">
        <v>30</v>
      </c>
      <c r="E98" s="156">
        <v>93542.52</v>
      </c>
      <c r="F98" s="152">
        <v>2432.11</v>
      </c>
      <c r="G98" s="107">
        <f t="shared" si="1"/>
        <v>66549476.280400015</v>
      </c>
    </row>
    <row r="99" spans="1:7" s="7" customFormat="1" ht="44.25" thickTop="1" thickBot="1" x14ac:dyDescent="0.25">
      <c r="A99" s="24"/>
      <c r="B99" s="113">
        <v>44635</v>
      </c>
      <c r="C99" s="116"/>
      <c r="D99" s="149" t="s">
        <v>76</v>
      </c>
      <c r="E99" s="156">
        <v>9744.75</v>
      </c>
      <c r="F99" s="152"/>
      <c r="G99" s="107">
        <f t="shared" si="1"/>
        <v>66559221.030400015</v>
      </c>
    </row>
    <row r="100" spans="1:7" s="7" customFormat="1" ht="18" thickTop="1" thickBot="1" x14ac:dyDescent="0.25">
      <c r="A100" s="24"/>
      <c r="B100" s="113">
        <v>44635</v>
      </c>
      <c r="C100" s="116"/>
      <c r="D100" s="149" t="s">
        <v>56</v>
      </c>
      <c r="E100" s="156">
        <v>2350041.67</v>
      </c>
      <c r="F100" s="152"/>
      <c r="G100" s="107">
        <f t="shared" si="1"/>
        <v>68909262.70040001</v>
      </c>
    </row>
    <row r="101" spans="1:7" s="7" customFormat="1" ht="18" thickTop="1" thickBot="1" x14ac:dyDescent="0.25">
      <c r="A101" s="24"/>
      <c r="B101" s="113">
        <v>44635</v>
      </c>
      <c r="C101" s="116"/>
      <c r="D101" s="149" t="s">
        <v>57</v>
      </c>
      <c r="E101" s="156">
        <v>876497.27</v>
      </c>
      <c r="F101" s="151"/>
      <c r="G101" s="107">
        <f t="shared" si="1"/>
        <v>69785759.970400006</v>
      </c>
    </row>
    <row r="102" spans="1:7" s="7" customFormat="1" ht="18" thickTop="1" thickBot="1" x14ac:dyDescent="0.25">
      <c r="A102" s="24"/>
      <c r="B102" s="113">
        <v>44635</v>
      </c>
      <c r="C102" s="116"/>
      <c r="D102" s="150" t="s">
        <v>23</v>
      </c>
      <c r="E102" s="156"/>
      <c r="F102" s="152">
        <v>411000</v>
      </c>
      <c r="G102" s="107">
        <f t="shared" si="1"/>
        <v>69374759.970400006</v>
      </c>
    </row>
    <row r="103" spans="1:7" s="7" customFormat="1" ht="18" thickTop="1" thickBot="1" x14ac:dyDescent="0.25">
      <c r="A103" s="24"/>
      <c r="B103" s="113">
        <v>44636</v>
      </c>
      <c r="C103" s="116"/>
      <c r="D103" s="149" t="s">
        <v>44</v>
      </c>
      <c r="E103" s="156">
        <v>174617</v>
      </c>
      <c r="F103" s="152"/>
      <c r="G103" s="107">
        <f t="shared" si="1"/>
        <v>69549376.970400006</v>
      </c>
    </row>
    <row r="104" spans="1:7" s="7" customFormat="1" ht="18" thickTop="1" thickBot="1" x14ac:dyDescent="0.25">
      <c r="A104" s="24"/>
      <c r="B104" s="113">
        <v>44636</v>
      </c>
      <c r="C104" s="116"/>
      <c r="D104" s="149" t="s">
        <v>44</v>
      </c>
      <c r="E104" s="156">
        <v>38890</v>
      </c>
      <c r="F104" s="152"/>
      <c r="G104" s="107">
        <f t="shared" si="1"/>
        <v>69588266.970400006</v>
      </c>
    </row>
    <row r="105" spans="1:7" s="7" customFormat="1" ht="56.25" customHeight="1" thickTop="1" thickBot="1" x14ac:dyDescent="0.25">
      <c r="A105" s="24"/>
      <c r="B105" s="113">
        <v>44636</v>
      </c>
      <c r="C105" s="116"/>
      <c r="D105" s="149" t="s">
        <v>44</v>
      </c>
      <c r="E105" s="156">
        <v>4206</v>
      </c>
      <c r="F105" s="152"/>
      <c r="G105" s="107">
        <f t="shared" si="1"/>
        <v>69592472.970400006</v>
      </c>
    </row>
    <row r="106" spans="1:7" s="7" customFormat="1" ht="18" thickTop="1" thickBot="1" x14ac:dyDescent="0.25">
      <c r="A106" s="24"/>
      <c r="B106" s="113">
        <v>44636</v>
      </c>
      <c r="C106" s="116"/>
      <c r="D106" s="149" t="s">
        <v>44</v>
      </c>
      <c r="E106" s="156">
        <v>260</v>
      </c>
      <c r="F106" s="152"/>
      <c r="G106" s="107">
        <f t="shared" si="1"/>
        <v>69592732.970400006</v>
      </c>
    </row>
    <row r="107" spans="1:7" s="7" customFormat="1" ht="30" thickTop="1" thickBot="1" x14ac:dyDescent="0.25">
      <c r="A107" s="24"/>
      <c r="B107" s="113">
        <v>44636</v>
      </c>
      <c r="C107" s="116"/>
      <c r="D107" s="149" t="s">
        <v>30</v>
      </c>
      <c r="E107" s="156">
        <v>89606.96</v>
      </c>
      <c r="F107" s="152">
        <v>2329.79</v>
      </c>
      <c r="G107" s="107">
        <f t="shared" si="1"/>
        <v>69680010.140399992</v>
      </c>
    </row>
    <row r="108" spans="1:7" s="7" customFormat="1" ht="18" thickTop="1" thickBot="1" x14ac:dyDescent="0.25">
      <c r="A108" s="24"/>
      <c r="B108" s="113">
        <v>44636</v>
      </c>
      <c r="C108" s="116"/>
      <c r="D108" s="149" t="s">
        <v>22</v>
      </c>
      <c r="E108" s="156">
        <v>858376.6</v>
      </c>
      <c r="F108" s="152"/>
      <c r="G108" s="107">
        <f t="shared" si="1"/>
        <v>70538386.740399987</v>
      </c>
    </row>
    <row r="109" spans="1:7" s="7" customFormat="1" ht="27" customHeight="1" thickTop="1" thickBot="1" x14ac:dyDescent="0.25">
      <c r="A109" s="24"/>
      <c r="B109" s="114">
        <v>44636</v>
      </c>
      <c r="C109" s="117"/>
      <c r="D109" s="149" t="s">
        <v>22</v>
      </c>
      <c r="E109" s="156">
        <v>2245444.73</v>
      </c>
      <c r="F109" s="152"/>
      <c r="G109" s="107">
        <f t="shared" si="1"/>
        <v>72783831.470399991</v>
      </c>
    </row>
    <row r="110" spans="1:7" s="7" customFormat="1" ht="18" thickTop="1" thickBot="1" x14ac:dyDescent="0.25">
      <c r="A110" s="24"/>
      <c r="B110" s="113">
        <v>44636</v>
      </c>
      <c r="C110" s="116"/>
      <c r="D110" s="149" t="s">
        <v>77</v>
      </c>
      <c r="E110" s="156">
        <v>116067.93</v>
      </c>
      <c r="F110" s="152"/>
      <c r="G110" s="107">
        <f t="shared" si="1"/>
        <v>72899899.400399998</v>
      </c>
    </row>
    <row r="111" spans="1:7" s="7" customFormat="1" ht="243.75" thickTop="1" thickBot="1" x14ac:dyDescent="0.25">
      <c r="A111" s="24"/>
      <c r="B111" s="113">
        <v>44636</v>
      </c>
      <c r="C111" s="116"/>
      <c r="D111" s="149" t="s">
        <v>78</v>
      </c>
      <c r="E111" s="156">
        <v>27150</v>
      </c>
      <c r="F111" s="152"/>
      <c r="G111" s="107">
        <f t="shared" si="1"/>
        <v>72927049.400399998</v>
      </c>
    </row>
    <row r="112" spans="1:7" s="7" customFormat="1" ht="18" thickTop="1" thickBot="1" x14ac:dyDescent="0.25">
      <c r="A112" s="24"/>
      <c r="B112" s="113">
        <v>44636</v>
      </c>
      <c r="C112" s="116"/>
      <c r="D112" s="149" t="s">
        <v>23</v>
      </c>
      <c r="E112" s="156"/>
      <c r="F112" s="152">
        <v>657598</v>
      </c>
      <c r="G112" s="107">
        <f t="shared" si="1"/>
        <v>72269451.400399998</v>
      </c>
    </row>
    <row r="113" spans="1:7" s="7" customFormat="1" ht="18" thickTop="1" thickBot="1" x14ac:dyDescent="0.25">
      <c r="A113" s="24"/>
      <c r="B113" s="113">
        <v>44637</v>
      </c>
      <c r="C113" s="116"/>
      <c r="D113" s="149" t="s">
        <v>44</v>
      </c>
      <c r="E113" s="156">
        <v>114866</v>
      </c>
      <c r="F113" s="152"/>
      <c r="G113" s="107">
        <f t="shared" si="1"/>
        <v>72384317.400399998</v>
      </c>
    </row>
    <row r="114" spans="1:7" s="7" customFormat="1" ht="18" thickTop="1" thickBot="1" x14ac:dyDescent="0.25">
      <c r="A114" s="24"/>
      <c r="B114" s="113">
        <v>44637</v>
      </c>
      <c r="C114" s="116"/>
      <c r="D114" s="149" t="s">
        <v>44</v>
      </c>
      <c r="E114" s="156">
        <v>88970</v>
      </c>
      <c r="F114" s="152"/>
      <c r="G114" s="107">
        <f t="shared" si="1"/>
        <v>72473287.400399998</v>
      </c>
    </row>
    <row r="115" spans="1:7" s="7" customFormat="1" ht="18" thickTop="1" thickBot="1" x14ac:dyDescent="0.25">
      <c r="A115" s="24"/>
      <c r="B115" s="114">
        <v>44637</v>
      </c>
      <c r="C115" s="117"/>
      <c r="D115" s="149" t="s">
        <v>44</v>
      </c>
      <c r="E115" s="156">
        <v>240</v>
      </c>
      <c r="F115" s="152"/>
      <c r="G115" s="107">
        <f t="shared" si="1"/>
        <v>72473527.400399998</v>
      </c>
    </row>
    <row r="116" spans="1:7" s="7" customFormat="1" ht="30" thickTop="1" thickBot="1" x14ac:dyDescent="0.25">
      <c r="A116" s="24"/>
      <c r="B116" s="113">
        <v>44637</v>
      </c>
      <c r="C116" s="116"/>
      <c r="D116" s="149" t="s">
        <v>30</v>
      </c>
      <c r="E116" s="156">
        <v>68102.8</v>
      </c>
      <c r="F116" s="152">
        <v>1770.67</v>
      </c>
      <c r="G116" s="107">
        <f t="shared" si="1"/>
        <v>72539859.530399993</v>
      </c>
    </row>
    <row r="117" spans="1:7" s="7" customFormat="1" ht="30" thickTop="1" thickBot="1" x14ac:dyDescent="0.25">
      <c r="A117" s="24"/>
      <c r="B117" s="113">
        <v>44637</v>
      </c>
      <c r="C117" s="116"/>
      <c r="D117" s="149" t="s">
        <v>32</v>
      </c>
      <c r="E117" s="156">
        <v>4000</v>
      </c>
      <c r="F117" s="152">
        <v>145</v>
      </c>
      <c r="G117" s="107">
        <f t="shared" si="1"/>
        <v>72543714.530399993</v>
      </c>
    </row>
    <row r="118" spans="1:7" s="7" customFormat="1" ht="18" thickTop="1" thickBot="1" x14ac:dyDescent="0.25">
      <c r="A118" s="24"/>
      <c r="B118" s="113">
        <v>44637</v>
      </c>
      <c r="C118" s="116"/>
      <c r="D118" s="149" t="s">
        <v>79</v>
      </c>
      <c r="E118" s="156">
        <v>65204.22</v>
      </c>
      <c r="F118" s="152"/>
      <c r="G118" s="107">
        <f t="shared" si="1"/>
        <v>72608918.750399992</v>
      </c>
    </row>
    <row r="119" spans="1:7" s="7" customFormat="1" ht="18" thickTop="1" thickBot="1" x14ac:dyDescent="0.25">
      <c r="A119" s="24"/>
      <c r="B119" s="113">
        <v>44637</v>
      </c>
      <c r="C119" s="116"/>
      <c r="D119" s="149" t="s">
        <v>23</v>
      </c>
      <c r="E119" s="156"/>
      <c r="F119" s="152">
        <v>52192</v>
      </c>
      <c r="G119" s="107">
        <f t="shared" si="1"/>
        <v>72556726.750399992</v>
      </c>
    </row>
    <row r="120" spans="1:7" s="7" customFormat="1" ht="18" thickTop="1" thickBot="1" x14ac:dyDescent="0.25">
      <c r="A120" s="24"/>
      <c r="B120" s="113">
        <v>44637</v>
      </c>
      <c r="C120" s="116"/>
      <c r="D120" s="150" t="s">
        <v>23</v>
      </c>
      <c r="E120" s="156"/>
      <c r="F120" s="152">
        <v>3823885.59</v>
      </c>
      <c r="G120" s="107">
        <f t="shared" si="1"/>
        <v>68732841.160399988</v>
      </c>
    </row>
    <row r="121" spans="1:7" s="7" customFormat="1" ht="18" thickTop="1" thickBot="1" x14ac:dyDescent="0.25">
      <c r="A121" s="24"/>
      <c r="B121" s="113">
        <v>44638</v>
      </c>
      <c r="C121" s="116"/>
      <c r="D121" s="149" t="s">
        <v>44</v>
      </c>
      <c r="E121" s="156">
        <v>116720</v>
      </c>
      <c r="F121" s="152"/>
      <c r="G121" s="107">
        <f t="shared" si="1"/>
        <v>68849561.160399988</v>
      </c>
    </row>
    <row r="122" spans="1:7" s="7" customFormat="1" ht="18" thickTop="1" thickBot="1" x14ac:dyDescent="0.25">
      <c r="A122" s="24"/>
      <c r="B122" s="113">
        <v>44638</v>
      </c>
      <c r="C122" s="116"/>
      <c r="D122" s="149" t="s">
        <v>44</v>
      </c>
      <c r="E122" s="156">
        <v>43335</v>
      </c>
      <c r="F122" s="152"/>
      <c r="G122" s="107">
        <f t="shared" si="1"/>
        <v>68892896.160399988</v>
      </c>
    </row>
    <row r="123" spans="1:7" s="7" customFormat="1" ht="18" thickTop="1" thickBot="1" x14ac:dyDescent="0.25">
      <c r="A123" s="24"/>
      <c r="B123" s="113">
        <v>44638</v>
      </c>
      <c r="C123" s="116"/>
      <c r="D123" s="149" t="s">
        <v>44</v>
      </c>
      <c r="E123" s="156">
        <v>512</v>
      </c>
      <c r="F123" s="152"/>
      <c r="G123" s="107">
        <f t="shared" si="1"/>
        <v>68893408.160399988</v>
      </c>
    </row>
    <row r="124" spans="1:7" s="7" customFormat="1" ht="30" thickTop="1" thickBot="1" x14ac:dyDescent="0.25">
      <c r="A124" s="24"/>
      <c r="B124" s="113">
        <v>44638</v>
      </c>
      <c r="C124" s="116"/>
      <c r="D124" s="149" t="s">
        <v>30</v>
      </c>
      <c r="E124" s="156">
        <v>95637.64</v>
      </c>
      <c r="F124" s="152">
        <v>2486.5700000000002</v>
      </c>
      <c r="G124" s="107">
        <f t="shared" si="1"/>
        <v>68986559.230399996</v>
      </c>
    </row>
    <row r="125" spans="1:7" s="7" customFormat="1" ht="30" thickTop="1" thickBot="1" x14ac:dyDescent="0.25">
      <c r="A125" s="24"/>
      <c r="B125" s="113">
        <v>44638</v>
      </c>
      <c r="C125" s="116"/>
      <c r="D125" s="149" t="s">
        <v>32</v>
      </c>
      <c r="E125" s="156">
        <v>360</v>
      </c>
      <c r="F125" s="152">
        <v>35.799999999999997</v>
      </c>
      <c r="G125" s="107">
        <f t="shared" si="1"/>
        <v>68986883.430399999</v>
      </c>
    </row>
    <row r="126" spans="1:7" s="7" customFormat="1" ht="18" thickTop="1" thickBot="1" x14ac:dyDescent="0.25">
      <c r="A126" s="24"/>
      <c r="B126" s="113">
        <v>44638</v>
      </c>
      <c r="C126" s="116"/>
      <c r="D126" s="149" t="s">
        <v>45</v>
      </c>
      <c r="E126" s="156">
        <v>18049.72</v>
      </c>
      <c r="F126" s="151"/>
      <c r="G126" s="107">
        <f t="shared" si="1"/>
        <v>69004933.150399998</v>
      </c>
    </row>
    <row r="127" spans="1:7" s="7" customFormat="1" ht="18" thickTop="1" thickBot="1" x14ac:dyDescent="0.25">
      <c r="A127" s="24"/>
      <c r="B127" s="113">
        <v>44638</v>
      </c>
      <c r="C127" s="116"/>
      <c r="D127" s="149" t="s">
        <v>45</v>
      </c>
      <c r="E127" s="156">
        <v>583720.19999999995</v>
      </c>
      <c r="F127" s="152"/>
      <c r="G127" s="107">
        <f t="shared" si="1"/>
        <v>69588653.350400001</v>
      </c>
    </row>
    <row r="128" spans="1:7" s="7" customFormat="1" ht="18" thickTop="1" thickBot="1" x14ac:dyDescent="0.25">
      <c r="A128" s="24"/>
      <c r="B128" s="113">
        <v>44638</v>
      </c>
      <c r="C128" s="116"/>
      <c r="D128" s="149" t="s">
        <v>45</v>
      </c>
      <c r="E128" s="156">
        <v>302064.25</v>
      </c>
      <c r="F128" s="152"/>
      <c r="G128" s="107">
        <f t="shared" si="1"/>
        <v>69890717.600400001</v>
      </c>
    </row>
    <row r="129" spans="1:7" s="7" customFormat="1" ht="18" thickTop="1" thickBot="1" x14ac:dyDescent="0.25">
      <c r="A129" s="99"/>
      <c r="B129" s="113">
        <v>44638</v>
      </c>
      <c r="C129" s="116"/>
      <c r="D129" s="150" t="s">
        <v>45</v>
      </c>
      <c r="E129" s="156">
        <v>1347676.01</v>
      </c>
      <c r="F129" s="138"/>
      <c r="G129" s="107">
        <f t="shared" si="1"/>
        <v>71238393.610400006</v>
      </c>
    </row>
    <row r="130" spans="1:7" s="7" customFormat="1" ht="18" thickTop="1" thickBot="1" x14ac:dyDescent="0.25">
      <c r="A130" s="99"/>
      <c r="B130" s="113">
        <v>44638</v>
      </c>
      <c r="C130" s="116"/>
      <c r="D130" s="150" t="s">
        <v>45</v>
      </c>
      <c r="E130" s="156">
        <v>1037</v>
      </c>
      <c r="F130" s="154"/>
      <c r="G130" s="107">
        <f t="shared" si="1"/>
        <v>71239430.610400006</v>
      </c>
    </row>
    <row r="131" spans="1:7" s="7" customFormat="1" ht="18" thickTop="1" thickBot="1" x14ac:dyDescent="0.25">
      <c r="A131" s="99"/>
      <c r="B131" s="113">
        <v>44638</v>
      </c>
      <c r="C131" s="116"/>
      <c r="D131" s="149" t="s">
        <v>22</v>
      </c>
      <c r="E131" s="156">
        <v>1010402.69</v>
      </c>
      <c r="F131" s="152"/>
      <c r="G131" s="107">
        <f t="shared" si="1"/>
        <v>72249833.300400004</v>
      </c>
    </row>
    <row r="132" spans="1:7" s="7" customFormat="1" ht="18" thickTop="1" thickBot="1" x14ac:dyDescent="0.25">
      <c r="A132" s="99"/>
      <c r="B132" s="113">
        <v>44638</v>
      </c>
      <c r="C132" s="116"/>
      <c r="D132" s="149" t="s">
        <v>22</v>
      </c>
      <c r="E132" s="156">
        <v>11177</v>
      </c>
      <c r="F132" s="152"/>
      <c r="G132" s="107">
        <f t="shared" si="1"/>
        <v>72261010.300400004</v>
      </c>
    </row>
    <row r="133" spans="1:7" s="7" customFormat="1" ht="18" thickTop="1" thickBot="1" x14ac:dyDescent="0.25">
      <c r="A133" s="99"/>
      <c r="B133" s="113">
        <v>44639</v>
      </c>
      <c r="C133" s="116"/>
      <c r="D133" s="149" t="s">
        <v>44</v>
      </c>
      <c r="E133" s="156">
        <v>48100</v>
      </c>
      <c r="F133" s="152"/>
      <c r="G133" s="107">
        <f t="shared" si="1"/>
        <v>72309110.300400004</v>
      </c>
    </row>
    <row r="134" spans="1:7" s="7" customFormat="1" ht="20.25" customHeight="1" thickTop="1" thickBot="1" x14ac:dyDescent="0.25">
      <c r="A134" s="99"/>
      <c r="B134" s="113">
        <v>44639</v>
      </c>
      <c r="C134" s="116"/>
      <c r="D134" s="149" t="s">
        <v>30</v>
      </c>
      <c r="E134" s="156">
        <v>1300</v>
      </c>
      <c r="F134" s="152">
        <v>33.799999999999997</v>
      </c>
      <c r="G134" s="107">
        <f t="shared" si="1"/>
        <v>72310376.500400007</v>
      </c>
    </row>
    <row r="135" spans="1:7" s="7" customFormat="1" ht="18" thickTop="1" thickBot="1" x14ac:dyDescent="0.25">
      <c r="A135" s="99"/>
      <c r="B135" s="113">
        <v>44640</v>
      </c>
      <c r="C135" s="116"/>
      <c r="D135" s="149" t="s">
        <v>44</v>
      </c>
      <c r="E135" s="156">
        <v>17665</v>
      </c>
      <c r="F135" s="152"/>
      <c r="G135" s="107">
        <f t="shared" si="1"/>
        <v>72328041.500400007</v>
      </c>
    </row>
    <row r="136" spans="1:7" s="7" customFormat="1" ht="30" thickTop="1" thickBot="1" x14ac:dyDescent="0.25">
      <c r="A136" s="99"/>
      <c r="B136" s="113">
        <v>44640</v>
      </c>
      <c r="C136" s="116"/>
      <c r="D136" s="149" t="s">
        <v>30</v>
      </c>
      <c r="E136" s="156">
        <v>5930</v>
      </c>
      <c r="F136" s="152">
        <v>154.18</v>
      </c>
      <c r="G136" s="107">
        <f t="shared" si="1"/>
        <v>72333817.3204</v>
      </c>
    </row>
    <row r="137" spans="1:7" s="7" customFormat="1" ht="18" thickTop="1" thickBot="1" x14ac:dyDescent="0.25">
      <c r="A137" s="99"/>
      <c r="B137" s="113">
        <v>44641</v>
      </c>
      <c r="C137" s="116"/>
      <c r="D137" s="149" t="s">
        <v>44</v>
      </c>
      <c r="E137" s="156">
        <v>138096</v>
      </c>
      <c r="F137" s="152"/>
      <c r="G137" s="107">
        <f t="shared" si="1"/>
        <v>72471913.3204</v>
      </c>
    </row>
    <row r="138" spans="1:7" s="7" customFormat="1" ht="18" thickTop="1" thickBot="1" x14ac:dyDescent="0.25">
      <c r="A138" s="99"/>
      <c r="B138" s="113">
        <v>44641</v>
      </c>
      <c r="C138" s="116"/>
      <c r="D138" s="149" t="s">
        <v>44</v>
      </c>
      <c r="E138" s="156">
        <v>38250</v>
      </c>
      <c r="F138" s="152"/>
      <c r="G138" s="107">
        <f t="shared" si="1"/>
        <v>72510163.3204</v>
      </c>
    </row>
    <row r="139" spans="1:7" s="7" customFormat="1" ht="18" thickTop="1" thickBot="1" x14ac:dyDescent="0.25">
      <c r="A139" s="99"/>
      <c r="B139" s="113">
        <v>44641</v>
      </c>
      <c r="C139" s="116"/>
      <c r="D139" s="149" t="s">
        <v>44</v>
      </c>
      <c r="E139" s="156">
        <v>520</v>
      </c>
      <c r="F139" s="152"/>
      <c r="G139" s="107">
        <f t="shared" si="1"/>
        <v>72510683.3204</v>
      </c>
    </row>
    <row r="140" spans="1:7" s="7" customFormat="1" ht="30" thickTop="1" thickBot="1" x14ac:dyDescent="0.25">
      <c r="A140" s="99"/>
      <c r="B140" s="113">
        <v>44641</v>
      </c>
      <c r="C140" s="116"/>
      <c r="D140" s="149" t="s">
        <v>30</v>
      </c>
      <c r="E140" s="156">
        <v>37095.800000000003</v>
      </c>
      <c r="F140" s="152">
        <v>964.5</v>
      </c>
      <c r="G140" s="107">
        <f t="shared" si="1"/>
        <v>72546814.620399997</v>
      </c>
    </row>
    <row r="141" spans="1:7" s="7" customFormat="1" ht="18" thickTop="1" thickBot="1" x14ac:dyDescent="0.25">
      <c r="A141" s="99"/>
      <c r="B141" s="113">
        <v>44642</v>
      </c>
      <c r="C141" s="116"/>
      <c r="D141" s="149" t="s">
        <v>44</v>
      </c>
      <c r="E141" s="156">
        <v>128255</v>
      </c>
      <c r="F141" s="152"/>
      <c r="G141" s="107">
        <f t="shared" si="1"/>
        <v>72675069.620399997</v>
      </c>
    </row>
    <row r="142" spans="1:7" s="7" customFormat="1" ht="18" thickTop="1" thickBot="1" x14ac:dyDescent="0.25">
      <c r="A142" s="99"/>
      <c r="B142" s="113">
        <v>44642</v>
      </c>
      <c r="C142" s="116"/>
      <c r="D142" s="149" t="s">
        <v>44</v>
      </c>
      <c r="E142" s="157">
        <v>63600</v>
      </c>
      <c r="F142" s="153"/>
      <c r="G142" s="107">
        <f t="shared" si="1"/>
        <v>72738669.620399997</v>
      </c>
    </row>
    <row r="143" spans="1:7" s="7" customFormat="1" ht="18" thickTop="1" thickBot="1" x14ac:dyDescent="0.25">
      <c r="A143" s="99"/>
      <c r="B143" s="113">
        <v>44642</v>
      </c>
      <c r="C143" s="116"/>
      <c r="D143" s="149" t="s">
        <v>44</v>
      </c>
      <c r="E143" s="157">
        <v>5230</v>
      </c>
      <c r="F143" s="153"/>
      <c r="G143" s="107">
        <f t="shared" si="1"/>
        <v>72743899.620399997</v>
      </c>
    </row>
    <row r="144" spans="1:7" s="7" customFormat="1" ht="30" thickTop="1" thickBot="1" x14ac:dyDescent="0.25">
      <c r="A144" s="99"/>
      <c r="B144" s="113">
        <v>44642</v>
      </c>
      <c r="C144" s="116"/>
      <c r="D144" s="149" t="s">
        <v>30</v>
      </c>
      <c r="E144" s="157">
        <v>98046.46</v>
      </c>
      <c r="F144" s="152">
        <v>2549.23</v>
      </c>
      <c r="G144" s="107">
        <f t="shared" si="1"/>
        <v>72839396.850399986</v>
      </c>
    </row>
    <row r="145" spans="1:7" s="7" customFormat="1" ht="18" thickTop="1" thickBot="1" x14ac:dyDescent="0.25">
      <c r="A145" s="99"/>
      <c r="B145" s="113">
        <v>44642</v>
      </c>
      <c r="C145" s="116"/>
      <c r="D145" s="149" t="s">
        <v>61</v>
      </c>
      <c r="E145" s="157">
        <v>145289.45000000001</v>
      </c>
      <c r="F145" s="152"/>
      <c r="G145" s="107">
        <f t="shared" si="1"/>
        <v>72984686.300399989</v>
      </c>
    </row>
    <row r="146" spans="1:7" s="7" customFormat="1" ht="18" thickTop="1" thickBot="1" x14ac:dyDescent="0.25">
      <c r="A146" s="99"/>
      <c r="B146" s="113">
        <v>44642</v>
      </c>
      <c r="C146" s="116"/>
      <c r="D146" s="149" t="s">
        <v>59</v>
      </c>
      <c r="E146" s="156">
        <v>95237.34</v>
      </c>
      <c r="F146" s="152"/>
      <c r="G146" s="107">
        <f t="shared" si="1"/>
        <v>73079923.640399992</v>
      </c>
    </row>
    <row r="147" spans="1:7" s="7" customFormat="1" ht="18" thickTop="1" thickBot="1" x14ac:dyDescent="0.25">
      <c r="A147" s="99"/>
      <c r="B147" s="113">
        <v>44642</v>
      </c>
      <c r="C147" s="116"/>
      <c r="D147" s="149" t="s">
        <v>53</v>
      </c>
      <c r="E147" s="156">
        <v>448660.92</v>
      </c>
      <c r="F147" s="152"/>
      <c r="G147" s="107">
        <f t="shared" ref="G147:G173" si="2">G146+E147-F147</f>
        <v>73528584.560399994</v>
      </c>
    </row>
    <row r="148" spans="1:7" s="7" customFormat="1" ht="47.25" customHeight="1" thickTop="1" thickBot="1" x14ac:dyDescent="0.25">
      <c r="A148" s="99"/>
      <c r="B148" s="113">
        <v>44642</v>
      </c>
      <c r="C148" s="116"/>
      <c r="D148" s="149" t="s">
        <v>22</v>
      </c>
      <c r="E148" s="156">
        <v>2727656.2</v>
      </c>
      <c r="F148" s="152"/>
      <c r="G148" s="107">
        <f t="shared" si="2"/>
        <v>76256240.760399997</v>
      </c>
    </row>
    <row r="149" spans="1:7" s="7" customFormat="1" ht="18" thickTop="1" thickBot="1" x14ac:dyDescent="0.25">
      <c r="A149" s="99"/>
      <c r="B149" s="113">
        <v>44643</v>
      </c>
      <c r="C149" s="116"/>
      <c r="D149" s="149" t="s">
        <v>44</v>
      </c>
      <c r="E149" s="156">
        <v>102862</v>
      </c>
      <c r="F149" s="152"/>
      <c r="G149" s="107">
        <f t="shared" si="2"/>
        <v>76359102.760399997</v>
      </c>
    </row>
    <row r="150" spans="1:7" s="7" customFormat="1" ht="18" thickTop="1" thickBot="1" x14ac:dyDescent="0.25">
      <c r="A150" s="99"/>
      <c r="B150" s="113">
        <v>44643</v>
      </c>
      <c r="C150" s="116"/>
      <c r="D150" s="149" t="s">
        <v>44</v>
      </c>
      <c r="E150" s="156">
        <v>84640</v>
      </c>
      <c r="F150" s="152"/>
      <c r="G150" s="107">
        <f t="shared" si="2"/>
        <v>76443742.760399997</v>
      </c>
    </row>
    <row r="151" spans="1:7" s="7" customFormat="1" ht="18" thickTop="1" thickBot="1" x14ac:dyDescent="0.25">
      <c r="A151" s="99"/>
      <c r="B151" s="113">
        <v>44643</v>
      </c>
      <c r="C151" s="116"/>
      <c r="D151" s="149" t="s">
        <v>44</v>
      </c>
      <c r="E151" s="156">
        <v>4455</v>
      </c>
      <c r="F151" s="152"/>
      <c r="G151" s="107">
        <f t="shared" si="2"/>
        <v>76448197.760399997</v>
      </c>
    </row>
    <row r="152" spans="1:7" s="7" customFormat="1" ht="30" thickTop="1" thickBot="1" x14ac:dyDescent="0.25">
      <c r="A152" s="99"/>
      <c r="B152" s="113">
        <v>44643</v>
      </c>
      <c r="C152" s="116"/>
      <c r="D152" s="149" t="s">
        <v>30</v>
      </c>
      <c r="E152" s="156">
        <v>36416.85</v>
      </c>
      <c r="F152" s="152">
        <v>946.83</v>
      </c>
      <c r="G152" s="107">
        <f t="shared" si="2"/>
        <v>76483667.780399993</v>
      </c>
    </row>
    <row r="153" spans="1:7" s="7" customFormat="1" ht="243.75" thickTop="1" thickBot="1" x14ac:dyDescent="0.25">
      <c r="A153" s="99"/>
      <c r="B153" s="113">
        <v>44643</v>
      </c>
      <c r="C153" s="116"/>
      <c r="D153" s="149" t="s">
        <v>80</v>
      </c>
      <c r="E153" s="156">
        <v>27800</v>
      </c>
      <c r="F153" s="152"/>
      <c r="G153" s="107">
        <f t="shared" si="2"/>
        <v>76511467.780399993</v>
      </c>
    </row>
    <row r="154" spans="1:7" s="7" customFormat="1" ht="18" thickTop="1" thickBot="1" x14ac:dyDescent="0.25">
      <c r="A154" s="99"/>
      <c r="B154" s="113">
        <v>44643</v>
      </c>
      <c r="C154" s="116"/>
      <c r="D154" s="149" t="s">
        <v>22</v>
      </c>
      <c r="E154" s="156">
        <v>129294</v>
      </c>
      <c r="F154" s="152"/>
      <c r="G154" s="107">
        <f t="shared" si="2"/>
        <v>76640761.780399993</v>
      </c>
    </row>
    <row r="155" spans="1:7" s="7" customFormat="1" ht="18" thickTop="1" thickBot="1" x14ac:dyDescent="0.25">
      <c r="A155" s="99"/>
      <c r="B155" s="113">
        <v>44643</v>
      </c>
      <c r="C155" s="116"/>
      <c r="D155" s="149" t="s">
        <v>22</v>
      </c>
      <c r="E155" s="156">
        <v>851724.2</v>
      </c>
      <c r="F155" s="152"/>
      <c r="G155" s="107">
        <f t="shared" si="2"/>
        <v>77492485.980399996</v>
      </c>
    </row>
    <row r="156" spans="1:7" s="7" customFormat="1" ht="18" thickTop="1" thickBot="1" x14ac:dyDescent="0.25">
      <c r="A156" s="99"/>
      <c r="B156" s="113">
        <v>44643</v>
      </c>
      <c r="C156" s="116"/>
      <c r="D156" s="149" t="s">
        <v>22</v>
      </c>
      <c r="E156" s="156">
        <v>395058</v>
      </c>
      <c r="F156" s="152"/>
      <c r="G156" s="107">
        <f t="shared" si="2"/>
        <v>77887543.980399996</v>
      </c>
    </row>
    <row r="157" spans="1:7" s="7" customFormat="1" ht="18" thickTop="1" thickBot="1" x14ac:dyDescent="0.25">
      <c r="A157" s="99"/>
      <c r="B157" s="113">
        <v>44643</v>
      </c>
      <c r="C157" s="116"/>
      <c r="D157" s="149" t="s">
        <v>22</v>
      </c>
      <c r="E157" s="156">
        <v>6272</v>
      </c>
      <c r="F157" s="152"/>
      <c r="G157" s="107">
        <f t="shared" si="2"/>
        <v>77893815.980399996</v>
      </c>
    </row>
    <row r="158" spans="1:7" s="7" customFormat="1" ht="18" thickTop="1" thickBot="1" x14ac:dyDescent="0.25">
      <c r="A158" s="99"/>
      <c r="B158" s="113">
        <v>44644</v>
      </c>
      <c r="C158" s="116"/>
      <c r="D158" s="149" t="s">
        <v>44</v>
      </c>
      <c r="E158" s="156">
        <v>122680</v>
      </c>
      <c r="F158" s="152"/>
      <c r="G158" s="107">
        <f t="shared" si="2"/>
        <v>78016495.980399996</v>
      </c>
    </row>
    <row r="159" spans="1:7" s="7" customFormat="1" ht="18" thickTop="1" thickBot="1" x14ac:dyDescent="0.25">
      <c r="A159" s="99"/>
      <c r="B159" s="113">
        <v>44644</v>
      </c>
      <c r="C159" s="116"/>
      <c r="D159" s="149" t="s">
        <v>44</v>
      </c>
      <c r="E159" s="156">
        <v>58550</v>
      </c>
      <c r="F159" s="152"/>
      <c r="G159" s="107">
        <f t="shared" si="2"/>
        <v>78075045.980399996</v>
      </c>
    </row>
    <row r="160" spans="1:7" s="7" customFormat="1" ht="18" thickTop="1" thickBot="1" x14ac:dyDescent="0.25">
      <c r="A160" s="99"/>
      <c r="B160" s="113">
        <v>44644</v>
      </c>
      <c r="C160" s="116"/>
      <c r="D160" s="149" t="s">
        <v>44</v>
      </c>
      <c r="E160" s="156">
        <v>630</v>
      </c>
      <c r="F160" s="152"/>
      <c r="G160" s="107">
        <f t="shared" si="2"/>
        <v>78075675.980399996</v>
      </c>
    </row>
    <row r="161" spans="1:7" s="7" customFormat="1" ht="30" thickTop="1" thickBot="1" x14ac:dyDescent="0.25">
      <c r="A161" s="99"/>
      <c r="B161" s="113">
        <v>44644</v>
      </c>
      <c r="C161" s="116"/>
      <c r="D161" s="149" t="s">
        <v>30</v>
      </c>
      <c r="E161" s="156">
        <v>36036.800000000003</v>
      </c>
      <c r="F161" s="152">
        <v>936.95</v>
      </c>
      <c r="G161" s="107">
        <f t="shared" si="2"/>
        <v>78110775.83039999</v>
      </c>
    </row>
    <row r="162" spans="1:7" s="7" customFormat="1" ht="30" thickTop="1" thickBot="1" x14ac:dyDescent="0.25">
      <c r="A162" s="99"/>
      <c r="B162" s="113">
        <v>44644</v>
      </c>
      <c r="C162" s="116"/>
      <c r="D162" s="149" t="s">
        <v>32</v>
      </c>
      <c r="E162" s="156">
        <v>1737.6</v>
      </c>
      <c r="F162" s="152">
        <v>77.13</v>
      </c>
      <c r="G162" s="107">
        <f t="shared" si="2"/>
        <v>78112436.300399989</v>
      </c>
    </row>
    <row r="163" spans="1:7" s="7" customFormat="1" ht="44.25" thickTop="1" thickBot="1" x14ac:dyDescent="0.25">
      <c r="A163" s="99"/>
      <c r="B163" s="113">
        <v>44644</v>
      </c>
      <c r="C163" s="116"/>
      <c r="D163" s="149" t="s">
        <v>81</v>
      </c>
      <c r="E163" s="156">
        <v>9500</v>
      </c>
      <c r="F163" s="152"/>
      <c r="G163" s="107">
        <f t="shared" si="2"/>
        <v>78121936.300399989</v>
      </c>
    </row>
    <row r="164" spans="1:7" s="7" customFormat="1" ht="18" thickTop="1" thickBot="1" x14ac:dyDescent="0.25">
      <c r="A164" s="99"/>
      <c r="B164" s="113">
        <v>44644</v>
      </c>
      <c r="C164" s="116"/>
      <c r="D164" s="149" t="s">
        <v>22</v>
      </c>
      <c r="E164" s="156">
        <v>812010</v>
      </c>
      <c r="F164" s="152"/>
      <c r="G164" s="107">
        <f t="shared" si="2"/>
        <v>78933946.300399989</v>
      </c>
    </row>
    <row r="165" spans="1:7" s="7" customFormat="1" ht="18" thickTop="1" thickBot="1" x14ac:dyDescent="0.25">
      <c r="A165" s="99"/>
      <c r="B165" s="113">
        <v>44644</v>
      </c>
      <c r="C165" s="116"/>
      <c r="D165" s="149" t="s">
        <v>23</v>
      </c>
      <c r="E165" s="156"/>
      <c r="F165" s="152">
        <v>2851987.26</v>
      </c>
      <c r="G165" s="107">
        <f t="shared" si="2"/>
        <v>76081959.040399984</v>
      </c>
    </row>
    <row r="166" spans="1:7" s="7" customFormat="1" ht="18" thickTop="1" thickBot="1" x14ac:dyDescent="0.25">
      <c r="A166" s="99"/>
      <c r="B166" s="113">
        <v>44644</v>
      </c>
      <c r="C166" s="116"/>
      <c r="D166" s="149" t="s">
        <v>23</v>
      </c>
      <c r="E166" s="156"/>
      <c r="F166" s="152">
        <v>8096225.2400000002</v>
      </c>
      <c r="G166" s="107">
        <f t="shared" si="2"/>
        <v>67985733.800399989</v>
      </c>
    </row>
    <row r="167" spans="1:7" s="7" customFormat="1" ht="18" thickTop="1" thickBot="1" x14ac:dyDescent="0.25">
      <c r="A167" s="99"/>
      <c r="B167" s="113">
        <v>44645</v>
      </c>
      <c r="C167" s="116"/>
      <c r="D167" s="149" t="s">
        <v>44</v>
      </c>
      <c r="E167" s="156">
        <v>104178</v>
      </c>
      <c r="F167" s="152"/>
      <c r="G167" s="107">
        <f t="shared" si="2"/>
        <v>68089911.800399989</v>
      </c>
    </row>
    <row r="168" spans="1:7" s="7" customFormat="1" ht="18" thickTop="1" thickBot="1" x14ac:dyDescent="0.25">
      <c r="A168" s="99"/>
      <c r="B168" s="113">
        <v>44645</v>
      </c>
      <c r="C168" s="116"/>
      <c r="D168" s="149" t="s">
        <v>44</v>
      </c>
      <c r="E168" s="156">
        <v>47930</v>
      </c>
      <c r="F168" s="152"/>
      <c r="G168" s="107">
        <f t="shared" si="2"/>
        <v>68137841.800399989</v>
      </c>
    </row>
    <row r="169" spans="1:7" s="7" customFormat="1" ht="18" thickTop="1" thickBot="1" x14ac:dyDescent="0.25">
      <c r="A169" s="99"/>
      <c r="B169" s="113">
        <v>44645</v>
      </c>
      <c r="C169" s="116"/>
      <c r="D169" s="149" t="s">
        <v>44</v>
      </c>
      <c r="E169" s="156">
        <v>4335</v>
      </c>
      <c r="F169" s="152"/>
      <c r="G169" s="107">
        <f t="shared" si="2"/>
        <v>68142176.800399989</v>
      </c>
    </row>
    <row r="170" spans="1:7" s="7" customFormat="1" ht="30" thickTop="1" thickBot="1" x14ac:dyDescent="0.25">
      <c r="A170" s="99"/>
      <c r="B170" s="113">
        <v>44645</v>
      </c>
      <c r="C170" s="116"/>
      <c r="D170" s="149" t="s">
        <v>30</v>
      </c>
      <c r="E170" s="156">
        <v>62469.64</v>
      </c>
      <c r="F170" s="152">
        <v>1624.21</v>
      </c>
      <c r="G170" s="107">
        <f t="shared" si="2"/>
        <v>68203022.230399996</v>
      </c>
    </row>
    <row r="171" spans="1:7" s="7" customFormat="1" ht="18" thickTop="1" thickBot="1" x14ac:dyDescent="0.25">
      <c r="A171" s="99"/>
      <c r="B171" s="113">
        <v>44645</v>
      </c>
      <c r="C171" s="116"/>
      <c r="D171" s="149" t="s">
        <v>22</v>
      </c>
      <c r="E171" s="156">
        <v>130762</v>
      </c>
      <c r="F171" s="152"/>
      <c r="G171" s="107">
        <f t="shared" si="2"/>
        <v>68333784.230399996</v>
      </c>
    </row>
    <row r="172" spans="1:7" s="7" customFormat="1" ht="18" thickTop="1" thickBot="1" x14ac:dyDescent="0.25">
      <c r="A172" s="99"/>
      <c r="B172" s="113">
        <v>44645</v>
      </c>
      <c r="C172" s="116"/>
      <c r="D172" s="149" t="s">
        <v>22</v>
      </c>
      <c r="E172" s="156">
        <v>1821672.6</v>
      </c>
      <c r="F172" s="152"/>
      <c r="G172" s="107">
        <f t="shared" si="2"/>
        <v>70155456.83039999</v>
      </c>
    </row>
    <row r="173" spans="1:7" s="7" customFormat="1" ht="18" thickTop="1" thickBot="1" x14ac:dyDescent="0.25">
      <c r="A173" s="99"/>
      <c r="B173" s="113">
        <v>44645</v>
      </c>
      <c r="C173" s="116"/>
      <c r="D173" s="149" t="s">
        <v>54</v>
      </c>
      <c r="E173" s="156">
        <v>60852.7</v>
      </c>
      <c r="F173" s="152"/>
      <c r="G173" s="147">
        <f t="shared" si="2"/>
        <v>70216309.530399993</v>
      </c>
    </row>
    <row r="174" spans="1:7" s="7" customFormat="1" ht="17.25" thickBot="1" x14ac:dyDescent="0.25">
      <c r="A174" s="99"/>
      <c r="B174" s="113">
        <v>44645</v>
      </c>
      <c r="C174" s="116"/>
      <c r="D174" s="149" t="s">
        <v>23</v>
      </c>
      <c r="E174" s="156"/>
      <c r="F174" s="155">
        <v>5130250.49</v>
      </c>
      <c r="G174" s="148">
        <f>G173+E174-F174</f>
        <v>65086059.040399991</v>
      </c>
    </row>
    <row r="175" spans="1:7" s="7" customFormat="1" ht="17.25" thickBot="1" x14ac:dyDescent="0.25">
      <c r="A175" s="99"/>
      <c r="B175" s="145">
        <v>44646</v>
      </c>
      <c r="C175" s="146"/>
      <c r="D175" s="149" t="s">
        <v>44</v>
      </c>
      <c r="E175" s="156">
        <v>25400</v>
      </c>
      <c r="F175" s="155"/>
      <c r="G175" s="148">
        <f t="shared" ref="G175:G188" si="3">G174+E175-F175</f>
        <v>65111459.040399991</v>
      </c>
    </row>
    <row r="176" spans="1:7" s="7" customFormat="1" ht="29.25" thickBot="1" x14ac:dyDescent="0.25">
      <c r="A176" s="99"/>
      <c r="B176" s="145">
        <v>44647</v>
      </c>
      <c r="C176" s="146"/>
      <c r="D176" s="149" t="s">
        <v>30</v>
      </c>
      <c r="E176" s="156">
        <v>2000</v>
      </c>
      <c r="F176" s="155">
        <v>52</v>
      </c>
      <c r="G176" s="148">
        <f t="shared" si="3"/>
        <v>65113407.040399991</v>
      </c>
    </row>
    <row r="177" spans="1:7" s="7" customFormat="1" ht="17.25" thickBot="1" x14ac:dyDescent="0.25">
      <c r="A177" s="99"/>
      <c r="B177" s="145">
        <v>44648</v>
      </c>
      <c r="C177" s="146"/>
      <c r="D177" s="149" t="s">
        <v>44</v>
      </c>
      <c r="E177" s="156">
        <v>137021</v>
      </c>
      <c r="F177" s="155"/>
      <c r="G177" s="148">
        <f t="shared" si="3"/>
        <v>65250428.040399991</v>
      </c>
    </row>
    <row r="178" spans="1:7" s="7" customFormat="1" ht="17.25" thickBot="1" x14ac:dyDescent="0.25">
      <c r="A178" s="99"/>
      <c r="B178" s="145">
        <v>44648</v>
      </c>
      <c r="C178" s="146"/>
      <c r="D178" s="149" t="s">
        <v>44</v>
      </c>
      <c r="E178" s="156">
        <v>72360</v>
      </c>
      <c r="F178" s="155"/>
      <c r="G178" s="148">
        <f t="shared" si="3"/>
        <v>65322788.040399991</v>
      </c>
    </row>
    <row r="179" spans="1:7" s="7" customFormat="1" ht="17.25" thickBot="1" x14ac:dyDescent="0.25">
      <c r="A179" s="99"/>
      <c r="B179" s="145">
        <v>44648</v>
      </c>
      <c r="C179" s="146"/>
      <c r="D179" s="149" t="s">
        <v>44</v>
      </c>
      <c r="E179" s="156">
        <v>500</v>
      </c>
      <c r="F179" s="155"/>
      <c r="G179" s="148">
        <f t="shared" si="3"/>
        <v>65323288.040399991</v>
      </c>
    </row>
    <row r="180" spans="1:7" s="7" customFormat="1" ht="17.25" thickBot="1" x14ac:dyDescent="0.25">
      <c r="A180" s="99"/>
      <c r="B180" s="145">
        <v>44648</v>
      </c>
      <c r="C180" s="146"/>
      <c r="D180" s="149" t="s">
        <v>44</v>
      </c>
      <c r="E180" s="156">
        <v>36</v>
      </c>
      <c r="F180" s="155"/>
      <c r="G180" s="148">
        <f t="shared" si="3"/>
        <v>65323324.040399991</v>
      </c>
    </row>
    <row r="181" spans="1:7" s="7" customFormat="1" ht="29.25" thickBot="1" x14ac:dyDescent="0.25">
      <c r="A181" s="99"/>
      <c r="B181" s="145">
        <v>44648</v>
      </c>
      <c r="C181" s="146"/>
      <c r="D181" s="149" t="s">
        <v>30</v>
      </c>
      <c r="E181" s="156">
        <v>29042.07</v>
      </c>
      <c r="F181" s="155">
        <v>755.1</v>
      </c>
      <c r="G181" s="148">
        <f t="shared" si="3"/>
        <v>65351611.01039999</v>
      </c>
    </row>
    <row r="182" spans="1:7" s="7" customFormat="1" ht="17.25" thickBot="1" x14ac:dyDescent="0.25">
      <c r="A182" s="99"/>
      <c r="B182" s="145">
        <v>44648</v>
      </c>
      <c r="C182" s="146"/>
      <c r="D182" s="149" t="s">
        <v>55</v>
      </c>
      <c r="E182" s="156">
        <v>562619.43000000005</v>
      </c>
      <c r="F182" s="155"/>
      <c r="G182" s="148">
        <f t="shared" si="3"/>
        <v>65914230.440399989</v>
      </c>
    </row>
    <row r="183" spans="1:7" s="7" customFormat="1" ht="17.25" thickBot="1" x14ac:dyDescent="0.25">
      <c r="A183" s="99"/>
      <c r="B183" s="145">
        <v>44648</v>
      </c>
      <c r="C183" s="146"/>
      <c r="D183" s="149" t="s">
        <v>55</v>
      </c>
      <c r="E183" s="156">
        <v>170558.3</v>
      </c>
      <c r="F183" s="155"/>
      <c r="G183" s="148">
        <f t="shared" si="3"/>
        <v>66084788.740399987</v>
      </c>
    </row>
    <row r="184" spans="1:7" s="7" customFormat="1" ht="57.75" thickBot="1" x14ac:dyDescent="0.25">
      <c r="A184" s="99"/>
      <c r="B184" s="145">
        <v>44648</v>
      </c>
      <c r="C184" s="146"/>
      <c r="D184" s="149" t="s">
        <v>82</v>
      </c>
      <c r="E184" s="156">
        <v>14500</v>
      </c>
      <c r="F184" s="155"/>
      <c r="G184" s="148">
        <f t="shared" si="3"/>
        <v>66099288.740399987</v>
      </c>
    </row>
    <row r="185" spans="1:7" s="7" customFormat="1" ht="17.25" thickBot="1" x14ac:dyDescent="0.25">
      <c r="A185" s="99"/>
      <c r="B185" s="145">
        <v>44648</v>
      </c>
      <c r="C185" s="146"/>
      <c r="D185" s="149" t="s">
        <v>22</v>
      </c>
      <c r="E185" s="156">
        <v>3683388.97</v>
      </c>
      <c r="F185" s="155"/>
      <c r="G185" s="148">
        <f t="shared" si="3"/>
        <v>69782677.710399985</v>
      </c>
    </row>
    <row r="186" spans="1:7" s="7" customFormat="1" ht="17.25" thickBot="1" x14ac:dyDescent="0.25">
      <c r="A186" s="99"/>
      <c r="B186" s="145">
        <v>44648</v>
      </c>
      <c r="C186" s="146"/>
      <c r="D186" s="149" t="s">
        <v>46</v>
      </c>
      <c r="E186" s="156">
        <v>151853.84</v>
      </c>
      <c r="F186" s="155"/>
      <c r="G186" s="148">
        <f t="shared" si="3"/>
        <v>69934531.550399989</v>
      </c>
    </row>
    <row r="187" spans="1:7" s="7" customFormat="1" ht="17.25" thickBot="1" x14ac:dyDescent="0.25">
      <c r="A187" s="99"/>
      <c r="B187" s="145">
        <v>44648</v>
      </c>
      <c r="C187" s="146"/>
      <c r="D187" s="149" t="s">
        <v>23</v>
      </c>
      <c r="E187" s="156"/>
      <c r="F187" s="155">
        <v>901821.75</v>
      </c>
      <c r="G187" s="148">
        <f t="shared" si="3"/>
        <v>69032709.800399989</v>
      </c>
    </row>
    <row r="188" spans="1:7" s="7" customFormat="1" ht="17.25" thickBot="1" x14ac:dyDescent="0.25">
      <c r="A188" s="99"/>
      <c r="B188" s="145">
        <v>44649</v>
      </c>
      <c r="C188" s="146"/>
      <c r="D188" s="149" t="s">
        <v>44</v>
      </c>
      <c r="E188" s="156">
        <v>158307</v>
      </c>
      <c r="F188" s="155"/>
      <c r="G188" s="148">
        <f t="shared" si="3"/>
        <v>69191016.800399989</v>
      </c>
    </row>
    <row r="189" spans="1:7" s="7" customFormat="1" ht="17.25" thickBot="1" x14ac:dyDescent="0.25">
      <c r="A189" s="99"/>
      <c r="B189" s="145">
        <v>44649</v>
      </c>
      <c r="C189" s="146"/>
      <c r="D189" s="149" t="s">
        <v>44</v>
      </c>
      <c r="E189" s="156">
        <v>217280</v>
      </c>
      <c r="F189" s="155"/>
      <c r="G189" s="148">
        <f t="shared" ref="G189:G201" si="4">G188+E189-F189</f>
        <v>69408296.800399989</v>
      </c>
    </row>
    <row r="190" spans="1:7" s="7" customFormat="1" ht="17.25" thickBot="1" x14ac:dyDescent="0.25">
      <c r="A190" s="99"/>
      <c r="B190" s="145">
        <v>44649</v>
      </c>
      <c r="C190" s="146"/>
      <c r="D190" s="149" t="s">
        <v>44</v>
      </c>
      <c r="E190" s="156">
        <v>8710</v>
      </c>
      <c r="F190" s="155"/>
      <c r="G190" s="148">
        <f t="shared" si="4"/>
        <v>69417006.800399989</v>
      </c>
    </row>
    <row r="191" spans="1:7" s="7" customFormat="1" ht="29.25" thickBot="1" x14ac:dyDescent="0.25">
      <c r="A191" s="99"/>
      <c r="B191" s="145">
        <v>44649</v>
      </c>
      <c r="C191" s="146"/>
      <c r="D191" s="149" t="s">
        <v>30</v>
      </c>
      <c r="E191" s="156">
        <v>26506.75</v>
      </c>
      <c r="F191" s="155">
        <v>689.17</v>
      </c>
      <c r="G191" s="148">
        <f t="shared" si="4"/>
        <v>69442824.380399987</v>
      </c>
    </row>
    <row r="192" spans="1:7" s="7" customFormat="1" ht="17.25" thickBot="1" x14ac:dyDescent="0.25">
      <c r="A192" s="99"/>
      <c r="B192" s="145">
        <v>44649</v>
      </c>
      <c r="C192" s="146"/>
      <c r="D192" s="149" t="s">
        <v>83</v>
      </c>
      <c r="E192" s="156">
        <v>16915.009999999998</v>
      </c>
      <c r="F192" s="155"/>
      <c r="G192" s="148">
        <f t="shared" si="4"/>
        <v>69459739.390399992</v>
      </c>
    </row>
    <row r="193" spans="1:7" s="7" customFormat="1" ht="17.25" thickBot="1" x14ac:dyDescent="0.25">
      <c r="A193" s="99"/>
      <c r="B193" s="145">
        <v>44649</v>
      </c>
      <c r="C193" s="146"/>
      <c r="D193" s="149" t="s">
        <v>84</v>
      </c>
      <c r="E193" s="156">
        <v>1148</v>
      </c>
      <c r="F193" s="155"/>
      <c r="G193" s="148">
        <f t="shared" si="4"/>
        <v>69460887.390399992</v>
      </c>
    </row>
    <row r="194" spans="1:7" s="7" customFormat="1" ht="17.25" thickBot="1" x14ac:dyDescent="0.25">
      <c r="A194" s="99"/>
      <c r="B194" s="145">
        <v>44649</v>
      </c>
      <c r="C194" s="146"/>
      <c r="D194" s="149" t="s">
        <v>49</v>
      </c>
      <c r="E194" s="156">
        <v>1601068.23</v>
      </c>
      <c r="F194" s="155"/>
      <c r="G194" s="148">
        <f t="shared" si="4"/>
        <v>71061955.620399997</v>
      </c>
    </row>
    <row r="195" spans="1:7" s="7" customFormat="1" ht="17.25" thickBot="1" x14ac:dyDescent="0.25">
      <c r="A195" s="99"/>
      <c r="B195" s="145">
        <v>44650</v>
      </c>
      <c r="C195" s="146"/>
      <c r="D195" s="149" t="s">
        <v>44</v>
      </c>
      <c r="E195" s="156">
        <v>140691</v>
      </c>
      <c r="F195" s="155"/>
      <c r="G195" s="148">
        <f t="shared" si="4"/>
        <v>71202646.620399997</v>
      </c>
    </row>
    <row r="196" spans="1:7" s="7" customFormat="1" ht="17.25" thickBot="1" x14ac:dyDescent="0.25">
      <c r="A196" s="99"/>
      <c r="B196" s="145">
        <v>44650</v>
      </c>
      <c r="C196" s="146"/>
      <c r="D196" s="149" t="s">
        <v>44</v>
      </c>
      <c r="E196" s="156">
        <v>54978</v>
      </c>
      <c r="F196" s="155"/>
      <c r="G196" s="148">
        <f t="shared" si="4"/>
        <v>71257624.620399997</v>
      </c>
    </row>
    <row r="197" spans="1:7" s="7" customFormat="1" ht="17.25" thickBot="1" x14ac:dyDescent="0.25">
      <c r="A197" s="99"/>
      <c r="B197" s="145">
        <v>44650</v>
      </c>
      <c r="C197" s="146"/>
      <c r="D197" s="149" t="s">
        <v>44</v>
      </c>
      <c r="E197" s="156">
        <v>4180</v>
      </c>
      <c r="F197" s="155"/>
      <c r="G197" s="148">
        <f t="shared" si="4"/>
        <v>71261804.620399997</v>
      </c>
    </row>
    <row r="198" spans="1:7" s="7" customFormat="1" ht="29.25" thickBot="1" x14ac:dyDescent="0.25">
      <c r="A198" s="99"/>
      <c r="B198" s="145">
        <v>44650</v>
      </c>
      <c r="C198" s="146"/>
      <c r="D198" s="149" t="s">
        <v>30</v>
      </c>
      <c r="E198" s="156">
        <v>50447.61</v>
      </c>
      <c r="F198" s="155">
        <v>1311.63</v>
      </c>
      <c r="G198" s="148">
        <f t="shared" si="4"/>
        <v>71310940.600400001</v>
      </c>
    </row>
    <row r="199" spans="1:7" s="7" customFormat="1" ht="43.5" thickBot="1" x14ac:dyDescent="0.25">
      <c r="A199" s="99"/>
      <c r="B199" s="145">
        <v>44650</v>
      </c>
      <c r="C199" s="146"/>
      <c r="D199" s="149" t="s">
        <v>85</v>
      </c>
      <c r="E199" s="156">
        <v>24000</v>
      </c>
      <c r="F199" s="155"/>
      <c r="G199" s="148">
        <f t="shared" si="4"/>
        <v>71334940.600400001</v>
      </c>
    </row>
    <row r="200" spans="1:7" s="7" customFormat="1" ht="17.25" thickBot="1" x14ac:dyDescent="0.25">
      <c r="A200" s="99"/>
      <c r="B200" s="145">
        <v>44650</v>
      </c>
      <c r="C200" s="146"/>
      <c r="D200" s="149" t="s">
        <v>58</v>
      </c>
      <c r="E200" s="156">
        <v>137291.46</v>
      </c>
      <c r="F200" s="155"/>
      <c r="G200" s="148">
        <f t="shared" si="4"/>
        <v>71472232.060399994</v>
      </c>
    </row>
    <row r="201" spans="1:7" s="7" customFormat="1" ht="16.5" customHeight="1" thickBot="1" x14ac:dyDescent="0.25">
      <c r="A201" s="99"/>
      <c r="B201" s="145">
        <v>44650</v>
      </c>
      <c r="C201" s="146"/>
      <c r="D201" s="149" t="s">
        <v>23</v>
      </c>
      <c r="E201" s="156"/>
      <c r="F201" s="155">
        <v>1126496.8999999999</v>
      </c>
      <c r="G201" s="148">
        <f t="shared" si="4"/>
        <v>70345735.160399988</v>
      </c>
    </row>
    <row r="202" spans="1:7" s="7" customFormat="1" ht="16.5" customHeight="1" thickBot="1" x14ac:dyDescent="0.25">
      <c r="A202" s="99"/>
      <c r="B202" s="145">
        <v>44651</v>
      </c>
      <c r="C202" s="146"/>
      <c r="D202" s="149" t="s">
        <v>44</v>
      </c>
      <c r="E202" s="156">
        <v>173730</v>
      </c>
      <c r="F202" s="155"/>
      <c r="G202" s="148">
        <f t="shared" ref="G202:G207" si="5">G201+E202-F202</f>
        <v>70519465.160399988</v>
      </c>
    </row>
    <row r="203" spans="1:7" s="7" customFormat="1" ht="16.5" customHeight="1" thickBot="1" x14ac:dyDescent="0.25">
      <c r="A203" s="99"/>
      <c r="B203" s="145">
        <v>44651</v>
      </c>
      <c r="C203" s="146"/>
      <c r="D203" s="149" t="s">
        <v>44</v>
      </c>
      <c r="E203" s="156">
        <v>37616</v>
      </c>
      <c r="F203" s="155"/>
      <c r="G203" s="148">
        <f t="shared" si="5"/>
        <v>70557081.160399988</v>
      </c>
    </row>
    <row r="204" spans="1:7" s="7" customFormat="1" ht="16.5" customHeight="1" thickBot="1" x14ac:dyDescent="0.25">
      <c r="A204" s="99"/>
      <c r="B204" s="145">
        <v>44651</v>
      </c>
      <c r="C204" s="146"/>
      <c r="D204" s="149" t="s">
        <v>44</v>
      </c>
      <c r="E204" s="156">
        <v>12330</v>
      </c>
      <c r="F204" s="155"/>
      <c r="G204" s="148">
        <f t="shared" si="5"/>
        <v>70569411.160399988</v>
      </c>
    </row>
    <row r="205" spans="1:7" s="7" customFormat="1" ht="16.5" customHeight="1" thickBot="1" x14ac:dyDescent="0.25">
      <c r="A205" s="99"/>
      <c r="B205" s="145">
        <v>44651</v>
      </c>
      <c r="C205" s="146"/>
      <c r="D205" s="149" t="s">
        <v>30</v>
      </c>
      <c r="E205" s="156">
        <v>63090.82</v>
      </c>
      <c r="F205" s="155"/>
      <c r="G205" s="148">
        <f t="shared" si="5"/>
        <v>70632501.980399981</v>
      </c>
    </row>
    <row r="206" spans="1:7" s="7" customFormat="1" ht="48" customHeight="1" thickBot="1" x14ac:dyDescent="0.25">
      <c r="A206" s="99"/>
      <c r="B206" s="145">
        <v>44651</v>
      </c>
      <c r="C206" s="146"/>
      <c r="D206" s="149" t="s">
        <v>86</v>
      </c>
      <c r="E206" s="156">
        <v>28440</v>
      </c>
      <c r="F206" s="155"/>
      <c r="G206" s="148">
        <f t="shared" si="5"/>
        <v>70660941.980399981</v>
      </c>
    </row>
    <row r="207" spans="1:7" s="7" customFormat="1" ht="58.5" customHeight="1" thickBot="1" x14ac:dyDescent="0.25">
      <c r="A207" s="99"/>
      <c r="B207" s="145">
        <v>44651</v>
      </c>
      <c r="C207" s="146"/>
      <c r="D207" s="149" t="s">
        <v>87</v>
      </c>
      <c r="E207" s="156">
        <v>190000</v>
      </c>
      <c r="F207" s="155"/>
      <c r="G207" s="148">
        <f t="shared" si="5"/>
        <v>70850941.980399981</v>
      </c>
    </row>
    <row r="208" spans="1:7" s="7" customFormat="1" ht="16.5" customHeight="1" thickBot="1" x14ac:dyDescent="0.25">
      <c r="A208" s="99"/>
      <c r="B208" s="145">
        <v>44651</v>
      </c>
      <c r="C208" s="146"/>
      <c r="D208" s="149" t="s">
        <v>23</v>
      </c>
      <c r="E208" s="156"/>
      <c r="F208" s="155">
        <v>1986958.47</v>
      </c>
      <c r="G208" s="148">
        <f t="shared" ref="G208" si="6">G207+E208-F208</f>
        <v>68863983.510399982</v>
      </c>
    </row>
    <row r="209" spans="1:8" ht="17.25" thickBot="1" x14ac:dyDescent="0.25">
      <c r="A209" s="26"/>
      <c r="B209" s="27"/>
      <c r="C209" s="27"/>
      <c r="D209" s="27" t="s">
        <v>8</v>
      </c>
      <c r="E209" s="28">
        <f>SUM(E18:E208)</f>
        <v>46146167.350000009</v>
      </c>
      <c r="F209" s="28">
        <f>SUM(F18:F208)</f>
        <v>61653904.551700003</v>
      </c>
      <c r="G209" s="103">
        <f>+G17+E209-F209</f>
        <v>68863983.510400027</v>
      </c>
      <c r="H209" s="30">
        <f>+G209-'[2]CTA. RECOLECTORA (010) y 3000'!$G$14863</f>
        <v>0</v>
      </c>
    </row>
    <row r="210" spans="1:8" ht="16.5" x14ac:dyDescent="0.2">
      <c r="A210" s="5"/>
      <c r="B210" s="5"/>
      <c r="C210" s="5"/>
      <c r="D210" s="5"/>
      <c r="E210" s="8"/>
      <c r="F210" s="8"/>
      <c r="G210" s="8"/>
    </row>
    <row r="211" spans="1:8" ht="16.5" x14ac:dyDescent="0.2">
      <c r="A211" s="5"/>
      <c r="B211" s="5"/>
      <c r="C211" s="5"/>
      <c r="D211" s="5"/>
      <c r="E211" s="8"/>
      <c r="F211" s="8"/>
      <c r="G211" s="8"/>
    </row>
    <row r="212" spans="1:8" ht="16.5" x14ac:dyDescent="0.2">
      <c r="A212" s="5"/>
      <c r="B212" s="5"/>
      <c r="C212" s="5"/>
      <c r="D212" s="5"/>
      <c r="E212" s="8"/>
      <c r="F212" s="8"/>
      <c r="G212" s="8"/>
    </row>
    <row r="213" spans="1:8" ht="16.5" x14ac:dyDescent="0.2">
      <c r="A213" s="5"/>
      <c r="B213" s="5"/>
      <c r="C213" s="104" t="s">
        <v>41</v>
      </c>
      <c r="D213" s="105"/>
      <c r="E213" s="104" t="s">
        <v>42</v>
      </c>
      <c r="F213" s="8"/>
      <c r="G213" s="8"/>
    </row>
    <row r="214" spans="1:8" ht="16.5" x14ac:dyDescent="0.2">
      <c r="A214" s="5"/>
      <c r="B214" s="5"/>
      <c r="C214" s="104" t="s">
        <v>33</v>
      </c>
      <c r="D214" s="105"/>
      <c r="E214" s="104" t="s">
        <v>34</v>
      </c>
      <c r="F214" s="8"/>
      <c r="G214" s="8"/>
    </row>
    <row r="215" spans="1:8" ht="16.5" x14ac:dyDescent="0.2">
      <c r="A215" s="5"/>
      <c r="B215" s="5"/>
      <c r="C215" s="104" t="s">
        <v>35</v>
      </c>
      <c r="D215" s="105"/>
      <c r="E215" s="128" t="s">
        <v>51</v>
      </c>
      <c r="F215" s="8"/>
      <c r="G215" s="8"/>
    </row>
    <row r="216" spans="1:8" ht="16.5" x14ac:dyDescent="0.2">
      <c r="A216" s="5"/>
      <c r="B216" s="5"/>
      <c r="C216" s="104" t="s">
        <v>36</v>
      </c>
      <c r="D216" s="105"/>
      <c r="E216" s="104" t="s">
        <v>37</v>
      </c>
      <c r="F216" s="8"/>
      <c r="G216" s="8"/>
    </row>
    <row r="217" spans="1:8" ht="16.5" x14ac:dyDescent="0.2">
      <c r="A217" s="5"/>
      <c r="B217" s="5"/>
      <c r="C217" s="105"/>
      <c r="D217" s="105" t="s">
        <v>38</v>
      </c>
      <c r="E217" s="105"/>
      <c r="F217" s="8"/>
      <c r="G217" s="8"/>
    </row>
    <row r="218" spans="1:8" ht="16.5" x14ac:dyDescent="0.2">
      <c r="A218" s="5"/>
      <c r="B218" s="5"/>
      <c r="C218" s="105"/>
      <c r="D218" s="104" t="s">
        <v>39</v>
      </c>
      <c r="E218" s="105"/>
      <c r="F218" s="8"/>
      <c r="G218" s="8"/>
    </row>
    <row r="219" spans="1:8" ht="16.5" x14ac:dyDescent="0.2">
      <c r="A219" s="5"/>
      <c r="B219" s="5"/>
      <c r="C219" s="105"/>
      <c r="D219" s="104" t="s">
        <v>50</v>
      </c>
      <c r="E219" s="105"/>
      <c r="F219" s="8"/>
      <c r="G219" s="8"/>
    </row>
    <row r="220" spans="1:8" ht="16.5" x14ac:dyDescent="0.2">
      <c r="A220" s="5"/>
      <c r="B220" s="5"/>
      <c r="C220" s="105"/>
      <c r="D220" s="104" t="s">
        <v>40</v>
      </c>
      <c r="E220" s="105"/>
      <c r="F220" s="8"/>
      <c r="G220" s="8"/>
      <c r="H220" s="25"/>
    </row>
    <row r="221" spans="1:8" ht="16.5" x14ac:dyDescent="0.2">
      <c r="A221" s="5"/>
      <c r="B221" s="5"/>
      <c r="C221" s="105"/>
      <c r="D221" s="105"/>
      <c r="E221" s="105"/>
      <c r="F221" s="8"/>
      <c r="G221" s="8"/>
    </row>
    <row r="222" spans="1:8" ht="16.5" x14ac:dyDescent="0.2">
      <c r="A222" s="5"/>
      <c r="B222" s="5"/>
      <c r="C222" s="105"/>
      <c r="D222" s="104"/>
      <c r="E222" s="105"/>
      <c r="F222" s="8"/>
      <c r="G222" s="8"/>
    </row>
    <row r="223" spans="1:8" ht="16.5" x14ac:dyDescent="0.2">
      <c r="A223" s="5"/>
      <c r="B223" s="5"/>
      <c r="C223" s="105"/>
      <c r="D223" s="105"/>
      <c r="E223" s="105"/>
      <c r="F223" s="8"/>
      <c r="G223" s="8"/>
    </row>
    <row r="224" spans="1:8" ht="16.5" x14ac:dyDescent="0.2">
      <c r="A224" s="5"/>
      <c r="B224" s="5"/>
      <c r="C224" s="5"/>
      <c r="D224" s="5"/>
      <c r="E224" s="8"/>
      <c r="F224" s="8"/>
      <c r="G224" s="8"/>
    </row>
    <row r="225" spans="1:7" ht="16.5" x14ac:dyDescent="0.2">
      <c r="A225" s="5"/>
      <c r="B225" s="5"/>
      <c r="C225" s="5"/>
      <c r="D225" s="5"/>
      <c r="E225" s="8"/>
      <c r="F225" s="8"/>
      <c r="G225" s="8"/>
    </row>
    <row r="226" spans="1:7" ht="16.5" x14ac:dyDescent="0.2">
      <c r="A226" s="5"/>
      <c r="B226" s="5"/>
      <c r="C226" s="5"/>
      <c r="D226" s="5"/>
      <c r="E226" s="8"/>
      <c r="F226" s="8"/>
      <c r="G226" s="8"/>
    </row>
    <row r="227" spans="1:7" ht="16.5" x14ac:dyDescent="0.2">
      <c r="A227" s="5"/>
      <c r="B227" s="5"/>
      <c r="C227" s="5"/>
      <c r="D227" s="5"/>
      <c r="E227" s="8"/>
      <c r="F227" s="8"/>
      <c r="G227" s="8"/>
    </row>
    <row r="228" spans="1:7" ht="16.5" x14ac:dyDescent="0.2">
      <c r="A228" s="5"/>
      <c r="B228" s="5"/>
      <c r="C228" s="5"/>
      <c r="D228" s="5"/>
      <c r="E228" s="8"/>
      <c r="F228" s="8"/>
      <c r="G228" s="8"/>
    </row>
    <row r="229" spans="1:7" x14ac:dyDescent="0.2">
      <c r="A229" s="9"/>
      <c r="B229" s="9"/>
      <c r="C229" s="9"/>
      <c r="D229" s="9"/>
      <c r="E229" s="9"/>
      <c r="F229" s="9"/>
      <c r="G229" s="9"/>
    </row>
    <row r="230" spans="1:7" x14ac:dyDescent="0.2">
      <c r="A230" s="9"/>
      <c r="B230" s="9"/>
      <c r="C230" s="9"/>
      <c r="D230" s="9"/>
      <c r="E230" s="9"/>
      <c r="F230" s="9"/>
      <c r="G230" s="9"/>
    </row>
    <row r="231" spans="1:7" x14ac:dyDescent="0.2">
      <c r="A231" s="9"/>
      <c r="B231" s="9"/>
      <c r="C231" s="9"/>
      <c r="D231" s="9"/>
      <c r="E231" s="9"/>
      <c r="F231" s="9"/>
      <c r="G231" s="9"/>
    </row>
    <row r="250" spans="1:1" ht="13.5" thickBot="1" x14ac:dyDescent="0.25"/>
    <row r="251" spans="1:1" ht="15" x14ac:dyDescent="0.2">
      <c r="A251" s="2"/>
    </row>
  </sheetData>
  <autoFilter ref="B1:H251"/>
  <mergeCells count="9">
    <mergeCell ref="A5:G5"/>
    <mergeCell ref="B14:F14"/>
    <mergeCell ref="B13:G13"/>
    <mergeCell ref="A13:A16"/>
    <mergeCell ref="B15:F15"/>
    <mergeCell ref="A6:G6"/>
    <mergeCell ref="A7:G7"/>
    <mergeCell ref="A8:G8"/>
    <mergeCell ref="A9:G9"/>
  </mergeCells>
  <phoneticPr fontId="3" type="noConversion"/>
  <printOptions horizontalCentered="1"/>
  <pageMargins left="0.23622047244094491" right="0.23622047244094491" top="0.74803149606299213" bottom="0.74803149606299213" header="0.31496062992125984" footer="0.31496062992125984"/>
  <pageSetup scale="43" fitToHeight="0" orientation="portrait" r:id="rId1"/>
  <headerFooter alignWithMargins="0">
    <oddFooter>Página &amp;P</oddFooter>
  </headerFooter>
  <rowBreaks count="3" manualBreakCount="3">
    <brk id="70" max="6" man="1"/>
    <brk id="117" max="6" man="1"/>
    <brk id="168"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C000"/>
  </sheetPr>
  <dimension ref="A1:CQ179"/>
  <sheetViews>
    <sheetView topLeftCell="B85" zoomScaleNormal="100" workbookViewId="0">
      <selection activeCell="G98" sqref="G98"/>
    </sheetView>
  </sheetViews>
  <sheetFormatPr baseColWidth="10" defaultColWidth="9.140625" defaultRowHeight="12.75" x14ac:dyDescent="0.2"/>
  <cols>
    <col min="1" max="1" width="0" style="11" hidden="1" customWidth="1"/>
    <col min="2" max="2" width="1.5703125" style="11" customWidth="1"/>
    <col min="3" max="3" width="3.7109375" style="1" customWidth="1"/>
    <col min="4" max="4" width="17.42578125" style="1" customWidth="1"/>
    <col min="5" max="5" width="16" style="1" customWidth="1"/>
    <col min="6" max="6" width="46.7109375" style="1" customWidth="1"/>
    <col min="7" max="7" width="20" style="1" customWidth="1"/>
    <col min="8" max="8" width="19.7109375" style="1" customWidth="1"/>
    <col min="9" max="9" width="23.5703125" style="1" customWidth="1"/>
    <col min="10" max="10" width="19.42578125" style="11" bestFit="1" customWidth="1"/>
    <col min="11" max="13" width="9.140625" style="11"/>
    <col min="14" max="16384" width="9.140625" style="1"/>
  </cols>
  <sheetData>
    <row r="1" spans="1:13" s="11" customFormat="1" ht="15" customHeight="1" x14ac:dyDescent="0.2"/>
    <row r="2" spans="1:13" s="11" customFormat="1" x14ac:dyDescent="0.2"/>
    <row r="3" spans="1:13" s="14" customFormat="1" ht="12" customHeight="1" x14ac:dyDescent="0.2"/>
    <row r="4" spans="1:13" s="15" customFormat="1" ht="18" customHeight="1" x14ac:dyDescent="0.3">
      <c r="B4" s="16"/>
      <c r="C4" s="16"/>
      <c r="D4" s="12"/>
      <c r="E4" s="16"/>
      <c r="F4" s="16"/>
      <c r="G4" s="16"/>
      <c r="H4" s="16"/>
      <c r="I4" s="16"/>
      <c r="J4" s="16"/>
      <c r="K4" s="16"/>
    </row>
    <row r="5" spans="1:13" s="13" customFormat="1" ht="18" customHeight="1" x14ac:dyDescent="0.2">
      <c r="A5" s="13" t="s">
        <v>9</v>
      </c>
    </row>
    <row r="6" spans="1:13" s="15" customFormat="1" ht="15" customHeight="1" x14ac:dyDescent="0.3">
      <c r="B6" s="13"/>
      <c r="C6" s="166" t="s">
        <v>10</v>
      </c>
      <c r="D6" s="166"/>
      <c r="E6" s="166"/>
      <c r="F6" s="166"/>
      <c r="G6" s="166"/>
      <c r="H6" s="166"/>
      <c r="I6" s="166"/>
      <c r="J6" s="16"/>
      <c r="K6" s="16"/>
    </row>
    <row r="7" spans="1:13" s="14" customFormat="1" ht="18.75" x14ac:dyDescent="0.2">
      <c r="B7" s="18"/>
      <c r="C7" s="172" t="s">
        <v>19</v>
      </c>
      <c r="D7" s="172"/>
      <c r="E7" s="172"/>
      <c r="F7" s="172"/>
      <c r="G7" s="172"/>
      <c r="H7" s="172"/>
      <c r="I7" s="172"/>
    </row>
    <row r="8" spans="1:13" s="17" customFormat="1" ht="21" customHeight="1" x14ac:dyDescent="0.2">
      <c r="B8" s="18"/>
      <c r="C8" s="172" t="s">
        <v>3</v>
      </c>
      <c r="D8" s="172"/>
      <c r="E8" s="172"/>
      <c r="F8" s="172"/>
      <c r="G8" s="172"/>
      <c r="H8" s="172"/>
      <c r="I8" s="172"/>
    </row>
    <row r="9" spans="1:13" s="14" customFormat="1" ht="18.75" x14ac:dyDescent="0.2">
      <c r="C9" s="177" t="s">
        <v>88</v>
      </c>
      <c r="D9" s="177"/>
      <c r="E9" s="177"/>
      <c r="F9" s="177"/>
      <c r="G9" s="177"/>
      <c r="H9" s="177"/>
      <c r="I9" s="177"/>
    </row>
    <row r="10" spans="1:13" s="14" customFormat="1" ht="18.75" x14ac:dyDescent="0.2">
      <c r="C10" s="33"/>
      <c r="D10" s="33"/>
      <c r="E10" s="33"/>
      <c r="F10" s="33"/>
      <c r="G10" s="33"/>
      <c r="H10" s="33"/>
      <c r="I10" s="33"/>
    </row>
    <row r="11" spans="1:13" s="14" customFormat="1" ht="18.75" x14ac:dyDescent="0.2">
      <c r="C11" s="33"/>
      <c r="D11" s="33"/>
      <c r="E11" s="33"/>
      <c r="F11" s="33"/>
      <c r="G11" s="33"/>
      <c r="H11" s="33"/>
      <c r="I11" s="33"/>
    </row>
    <row r="12" spans="1:13" s="11" customFormat="1" ht="19.5" customHeight="1" thickBot="1" x14ac:dyDescent="0.25"/>
    <row r="13" spans="1:13" s="3" customFormat="1" ht="28.5" customHeight="1" thickTop="1" thickBot="1" x14ac:dyDescent="0.25">
      <c r="A13" s="7"/>
      <c r="B13" s="7"/>
      <c r="C13" s="171"/>
      <c r="D13" s="168" t="s">
        <v>17</v>
      </c>
      <c r="E13" s="168"/>
      <c r="F13" s="168"/>
      <c r="G13" s="168"/>
      <c r="H13" s="168"/>
      <c r="I13" s="168"/>
      <c r="J13" s="7"/>
      <c r="K13" s="7"/>
      <c r="L13" s="7"/>
      <c r="M13" s="7"/>
    </row>
    <row r="14" spans="1:13" s="3" customFormat="1" ht="18" customHeight="1" thickTop="1" thickBot="1" x14ac:dyDescent="0.25">
      <c r="A14" s="7"/>
      <c r="B14" s="7"/>
      <c r="C14" s="171"/>
      <c r="D14" s="167" t="s">
        <v>7</v>
      </c>
      <c r="E14" s="167"/>
      <c r="F14" s="167"/>
      <c r="G14" s="167"/>
      <c r="H14" s="167"/>
      <c r="I14" s="60">
        <v>4915109.3519999953</v>
      </c>
      <c r="J14" s="7"/>
      <c r="K14" s="7"/>
      <c r="L14" s="7"/>
      <c r="M14" s="7"/>
    </row>
    <row r="15" spans="1:13" s="3" customFormat="1" ht="33" customHeight="1" thickTop="1" thickBot="1" x14ac:dyDescent="0.25">
      <c r="A15" s="7"/>
      <c r="B15" s="7"/>
      <c r="C15" s="171"/>
      <c r="D15" s="71" t="s">
        <v>4</v>
      </c>
      <c r="E15" s="71" t="s">
        <v>5</v>
      </c>
      <c r="F15" s="71" t="s">
        <v>6</v>
      </c>
      <c r="G15" s="71" t="s">
        <v>0</v>
      </c>
      <c r="H15" s="71" t="s">
        <v>1</v>
      </c>
      <c r="I15" s="71" t="s">
        <v>2</v>
      </c>
      <c r="J15" s="7"/>
      <c r="K15" s="7"/>
      <c r="L15" s="7"/>
      <c r="M15" s="7"/>
    </row>
    <row r="16" spans="1:13" s="10" customFormat="1" ht="29.25" customHeight="1" thickTop="1" thickBot="1" x14ac:dyDescent="0.25">
      <c r="C16" s="72"/>
      <c r="D16" s="73"/>
      <c r="E16" s="74"/>
      <c r="F16" s="158" t="s">
        <v>89</v>
      </c>
      <c r="G16" s="139"/>
      <c r="H16" s="76">
        <v>0</v>
      </c>
      <c r="I16" s="75">
        <f>+I14</f>
        <v>4915109.3519999953</v>
      </c>
    </row>
    <row r="17" spans="3:9" s="29" customFormat="1" ht="31.5" customHeight="1" thickTop="1" x14ac:dyDescent="0.2">
      <c r="C17" s="77"/>
      <c r="D17" s="79">
        <v>44621</v>
      </c>
      <c r="E17" s="80" t="s">
        <v>90</v>
      </c>
      <c r="F17" s="136" t="s">
        <v>16</v>
      </c>
      <c r="G17" s="141"/>
      <c r="H17" s="141">
        <v>10028.25</v>
      </c>
      <c r="I17" s="48">
        <f>I16+G17-H17</f>
        <v>4905081.1019999953</v>
      </c>
    </row>
    <row r="18" spans="3:9" s="29" customFormat="1" ht="24.75" customHeight="1" x14ac:dyDescent="0.2">
      <c r="C18" s="78"/>
      <c r="D18" s="79">
        <v>44621</v>
      </c>
      <c r="E18" s="83" t="s">
        <v>90</v>
      </c>
      <c r="F18" s="136" t="s">
        <v>91</v>
      </c>
      <c r="G18" s="142"/>
      <c r="H18" s="142">
        <v>226638.45</v>
      </c>
      <c r="I18" s="51">
        <f>I17+G18-H18</f>
        <v>4678442.6519999951</v>
      </c>
    </row>
    <row r="19" spans="3:9" s="29" customFormat="1" ht="28.5" x14ac:dyDescent="0.2">
      <c r="C19" s="78"/>
      <c r="D19" s="79">
        <v>44621</v>
      </c>
      <c r="E19" s="80" t="s">
        <v>92</v>
      </c>
      <c r="F19" s="136" t="s">
        <v>16</v>
      </c>
      <c r="G19" s="142"/>
      <c r="H19" s="138">
        <v>939.55</v>
      </c>
      <c r="I19" s="51">
        <f t="shared" ref="I19:I82" si="0">I18+G19-H19</f>
        <v>4677503.1019999953</v>
      </c>
    </row>
    <row r="20" spans="3:9" s="29" customFormat="1" ht="28.5" x14ac:dyDescent="0.2">
      <c r="C20" s="78"/>
      <c r="D20" s="79">
        <v>44621</v>
      </c>
      <c r="E20" s="83" t="s">
        <v>92</v>
      </c>
      <c r="F20" s="136" t="s">
        <v>93</v>
      </c>
      <c r="G20" s="142"/>
      <c r="H20" s="138">
        <v>19506.37</v>
      </c>
      <c r="I20" s="51">
        <f t="shared" si="0"/>
        <v>4657996.7319999952</v>
      </c>
    </row>
    <row r="21" spans="3:9" s="29" customFormat="1" ht="28.5" x14ac:dyDescent="0.2">
      <c r="C21" s="78"/>
      <c r="D21" s="79">
        <v>44622</v>
      </c>
      <c r="E21" s="80" t="s">
        <v>94</v>
      </c>
      <c r="F21" s="136" t="s">
        <v>16</v>
      </c>
      <c r="G21" s="142"/>
      <c r="H21" s="138">
        <v>4820</v>
      </c>
      <c r="I21" s="51">
        <f t="shared" si="0"/>
        <v>4653176.7319999952</v>
      </c>
    </row>
    <row r="22" spans="3:9" s="29" customFormat="1" ht="16.5" x14ac:dyDescent="0.2">
      <c r="C22" s="78"/>
      <c r="D22" s="79">
        <v>44622</v>
      </c>
      <c r="E22" s="83" t="s">
        <v>94</v>
      </c>
      <c r="F22" s="136" t="s">
        <v>95</v>
      </c>
      <c r="G22" s="142"/>
      <c r="H22" s="138">
        <v>108932</v>
      </c>
      <c r="I22" s="51">
        <f t="shared" si="0"/>
        <v>4544244.7319999952</v>
      </c>
    </row>
    <row r="23" spans="3:9" s="29" customFormat="1" ht="28.5" x14ac:dyDescent="0.2">
      <c r="C23" s="78"/>
      <c r="D23" s="79">
        <v>44622</v>
      </c>
      <c r="E23" s="80" t="s">
        <v>96</v>
      </c>
      <c r="F23" s="136" t="s">
        <v>16</v>
      </c>
      <c r="G23" s="142"/>
      <c r="H23" s="138">
        <v>832.5</v>
      </c>
      <c r="I23" s="51">
        <f t="shared" si="0"/>
        <v>4543412.2319999952</v>
      </c>
    </row>
    <row r="24" spans="3:9" s="29" customFormat="1" ht="28.5" x14ac:dyDescent="0.2">
      <c r="C24" s="78"/>
      <c r="D24" s="79">
        <v>44622</v>
      </c>
      <c r="E24" s="83" t="s">
        <v>97</v>
      </c>
      <c r="F24" s="136" t="s">
        <v>62</v>
      </c>
      <c r="G24" s="142"/>
      <c r="H24" s="138">
        <v>899.1</v>
      </c>
      <c r="I24" s="51">
        <f t="shared" si="0"/>
        <v>4542513.1319999956</v>
      </c>
    </row>
    <row r="25" spans="3:9" s="29" customFormat="1" ht="16.5" x14ac:dyDescent="0.2">
      <c r="C25" s="78"/>
      <c r="D25" s="79">
        <v>44622</v>
      </c>
      <c r="E25" s="80" t="s">
        <v>98</v>
      </c>
      <c r="F25" s="136" t="s">
        <v>99</v>
      </c>
      <c r="G25" s="142"/>
      <c r="H25" s="138">
        <v>17915.400000000001</v>
      </c>
      <c r="I25" s="51">
        <f t="shared" si="0"/>
        <v>4524597.7319999952</v>
      </c>
    </row>
    <row r="26" spans="3:9" s="29" customFormat="1" ht="28.5" x14ac:dyDescent="0.2">
      <c r="C26" s="78"/>
      <c r="D26" s="79">
        <v>44622</v>
      </c>
      <c r="E26" s="83" t="s">
        <v>97</v>
      </c>
      <c r="F26" s="136" t="s">
        <v>16</v>
      </c>
      <c r="G26" s="142"/>
      <c r="H26" s="137">
        <v>2789.43</v>
      </c>
      <c r="I26" s="51">
        <f t="shared" si="0"/>
        <v>4521808.3019999955</v>
      </c>
    </row>
    <row r="27" spans="3:9" s="29" customFormat="1" ht="28.5" x14ac:dyDescent="0.2">
      <c r="C27" s="78"/>
      <c r="D27" s="79">
        <v>44622</v>
      </c>
      <c r="E27" s="83" t="s">
        <v>97</v>
      </c>
      <c r="F27" s="136" t="s">
        <v>100</v>
      </c>
      <c r="G27" s="142"/>
      <c r="H27" s="137">
        <v>63041.120000000003</v>
      </c>
      <c r="I27" s="51">
        <f t="shared" si="0"/>
        <v>4458767.1819999954</v>
      </c>
    </row>
    <row r="28" spans="3:9" s="29" customFormat="1" ht="28.5" x14ac:dyDescent="0.2">
      <c r="C28" s="78"/>
      <c r="D28" s="79">
        <v>44622</v>
      </c>
      <c r="E28" s="80" t="s">
        <v>101</v>
      </c>
      <c r="F28" s="136" t="s">
        <v>16</v>
      </c>
      <c r="G28" s="142"/>
      <c r="H28" s="138">
        <v>13686.400000000001</v>
      </c>
      <c r="I28" s="51">
        <f t="shared" si="0"/>
        <v>4445080.781999995</v>
      </c>
    </row>
    <row r="29" spans="3:9" s="29" customFormat="1" ht="28.5" x14ac:dyDescent="0.2">
      <c r="C29" s="78"/>
      <c r="D29" s="79">
        <v>44622</v>
      </c>
      <c r="E29" s="80" t="s">
        <v>102</v>
      </c>
      <c r="F29" s="136" t="s">
        <v>62</v>
      </c>
      <c r="G29" s="142"/>
      <c r="H29" s="138">
        <v>14781.32</v>
      </c>
      <c r="I29" s="51">
        <f t="shared" si="0"/>
        <v>4430299.4619999947</v>
      </c>
    </row>
    <row r="30" spans="3:9" s="29" customFormat="1" ht="28.5" x14ac:dyDescent="0.2">
      <c r="C30" s="78"/>
      <c r="D30" s="79">
        <v>44622</v>
      </c>
      <c r="E30" s="83" t="s">
        <v>101</v>
      </c>
      <c r="F30" s="136" t="s">
        <v>103</v>
      </c>
      <c r="G30" s="142"/>
      <c r="H30" s="138">
        <v>294531.32</v>
      </c>
      <c r="I30" s="51">
        <f t="shared" si="0"/>
        <v>4135768.1419999949</v>
      </c>
    </row>
    <row r="31" spans="3:9" s="29" customFormat="1" ht="28.5" x14ac:dyDescent="0.2">
      <c r="C31" s="78"/>
      <c r="D31" s="79">
        <v>44622</v>
      </c>
      <c r="E31" s="83" t="s">
        <v>102</v>
      </c>
      <c r="F31" s="136" t="s">
        <v>16</v>
      </c>
      <c r="G31" s="142"/>
      <c r="H31" s="138">
        <v>52800</v>
      </c>
      <c r="I31" s="51">
        <f t="shared" si="0"/>
        <v>4082968.1419999949</v>
      </c>
    </row>
    <row r="32" spans="3:9" s="29" customFormat="1" ht="17.25" thickBot="1" x14ac:dyDescent="0.25">
      <c r="C32" s="78"/>
      <c r="D32" s="79">
        <v>44622</v>
      </c>
      <c r="E32" s="80" t="s">
        <v>102</v>
      </c>
      <c r="F32" s="136" t="s">
        <v>104</v>
      </c>
      <c r="G32" s="143"/>
      <c r="H32" s="138">
        <v>1003200</v>
      </c>
      <c r="I32" s="51">
        <f t="shared" si="0"/>
        <v>3079768.1419999949</v>
      </c>
    </row>
    <row r="33" spans="3:9" s="29" customFormat="1" ht="28.5" x14ac:dyDescent="0.2">
      <c r="C33" s="78"/>
      <c r="D33" s="79">
        <v>44623</v>
      </c>
      <c r="E33" s="83"/>
      <c r="F33" s="81" t="s">
        <v>23</v>
      </c>
      <c r="G33" s="140">
        <v>1610909.15</v>
      </c>
      <c r="H33" s="102"/>
      <c r="I33" s="51">
        <f t="shared" si="0"/>
        <v>4690677.2919999948</v>
      </c>
    </row>
    <row r="34" spans="3:9" s="29" customFormat="1" ht="28.5" x14ac:dyDescent="0.2">
      <c r="C34" s="78"/>
      <c r="D34" s="79">
        <v>44623</v>
      </c>
      <c r="E34" s="80" t="s">
        <v>105</v>
      </c>
      <c r="F34" s="81" t="s">
        <v>16</v>
      </c>
      <c r="G34" s="102"/>
      <c r="H34" s="102">
        <v>1174.48</v>
      </c>
      <c r="I34" s="51">
        <f t="shared" si="0"/>
        <v>4689502.8119999943</v>
      </c>
    </row>
    <row r="35" spans="3:9" s="29" customFormat="1" ht="16.5" x14ac:dyDescent="0.2">
      <c r="C35" s="78"/>
      <c r="D35" s="79">
        <v>44623</v>
      </c>
      <c r="E35" s="83" t="s">
        <v>105</v>
      </c>
      <c r="F35" s="81" t="s">
        <v>106</v>
      </c>
      <c r="G35" s="102"/>
      <c r="H35" s="102">
        <v>275525.52</v>
      </c>
      <c r="I35" s="51">
        <f t="shared" si="0"/>
        <v>4413977.2919999938</v>
      </c>
    </row>
    <row r="36" spans="3:9" s="29" customFormat="1" ht="28.5" x14ac:dyDescent="0.2">
      <c r="C36" s="78"/>
      <c r="D36" s="79">
        <v>44623</v>
      </c>
      <c r="E36" s="80" t="s">
        <v>107</v>
      </c>
      <c r="F36" s="81" t="s">
        <v>16</v>
      </c>
      <c r="G36" s="102"/>
      <c r="H36" s="102">
        <v>4774.38</v>
      </c>
      <c r="I36" s="51">
        <f t="shared" si="0"/>
        <v>4409202.911999994</v>
      </c>
    </row>
    <row r="37" spans="3:9" s="29" customFormat="1" ht="16.5" x14ac:dyDescent="0.2">
      <c r="C37" s="78"/>
      <c r="D37" s="79">
        <v>44623</v>
      </c>
      <c r="E37" s="83" t="s">
        <v>107</v>
      </c>
      <c r="F37" s="81" t="s">
        <v>108</v>
      </c>
      <c r="G37" s="102"/>
      <c r="H37" s="102">
        <v>107901.17</v>
      </c>
      <c r="I37" s="51">
        <f t="shared" si="0"/>
        <v>4301301.741999994</v>
      </c>
    </row>
    <row r="38" spans="3:9" s="29" customFormat="1" ht="28.5" x14ac:dyDescent="0.2">
      <c r="C38" s="78"/>
      <c r="D38" s="79">
        <v>44624</v>
      </c>
      <c r="E38" s="80"/>
      <c r="F38" s="81" t="s">
        <v>23</v>
      </c>
      <c r="G38" s="102">
        <v>118172.04</v>
      </c>
      <c r="H38" s="102"/>
      <c r="I38" s="51">
        <f t="shared" si="0"/>
        <v>4419473.7819999941</v>
      </c>
    </row>
    <row r="39" spans="3:9" s="29" customFormat="1" ht="28.5" x14ac:dyDescent="0.2">
      <c r="C39" s="78"/>
      <c r="D39" s="79">
        <v>44627</v>
      </c>
      <c r="E39" s="83"/>
      <c r="F39" s="81" t="s">
        <v>23</v>
      </c>
      <c r="G39" s="102">
        <v>139356.65</v>
      </c>
      <c r="H39" s="82"/>
      <c r="I39" s="51">
        <f t="shared" si="0"/>
        <v>4558830.4319999944</v>
      </c>
    </row>
    <row r="40" spans="3:9" s="29" customFormat="1" ht="28.5" x14ac:dyDescent="0.2">
      <c r="C40" s="78"/>
      <c r="D40" s="79">
        <v>44627</v>
      </c>
      <c r="E40" s="80" t="s">
        <v>109</v>
      </c>
      <c r="F40" s="81" t="s">
        <v>29</v>
      </c>
      <c r="G40" s="102"/>
      <c r="H40" s="82">
        <v>455882.97</v>
      </c>
      <c r="I40" s="51">
        <f t="shared" si="0"/>
        <v>4102947.4619999947</v>
      </c>
    </row>
    <row r="41" spans="3:9" s="29" customFormat="1" ht="42.75" x14ac:dyDescent="0.2">
      <c r="C41" s="78"/>
      <c r="D41" s="79">
        <v>44627</v>
      </c>
      <c r="E41" s="83" t="s">
        <v>109</v>
      </c>
      <c r="F41" s="81" t="s">
        <v>110</v>
      </c>
      <c r="G41" s="102"/>
      <c r="H41" s="82">
        <v>4102947.46</v>
      </c>
      <c r="I41" s="51">
        <f t="shared" si="0"/>
        <v>1.9999947398900986E-3</v>
      </c>
    </row>
    <row r="42" spans="3:9" s="29" customFormat="1" ht="28.5" x14ac:dyDescent="0.2">
      <c r="C42" s="78"/>
      <c r="D42" s="79">
        <v>44628</v>
      </c>
      <c r="E42" s="80"/>
      <c r="F42" s="81" t="s">
        <v>23</v>
      </c>
      <c r="G42" s="102">
        <v>9647365.4800000004</v>
      </c>
      <c r="H42" s="82"/>
      <c r="I42" s="51">
        <f t="shared" si="0"/>
        <v>9647365.4819999952</v>
      </c>
    </row>
    <row r="43" spans="3:9" s="29" customFormat="1" ht="28.5" x14ac:dyDescent="0.2">
      <c r="C43" s="78"/>
      <c r="D43" s="79">
        <v>44628</v>
      </c>
      <c r="E43" s="83"/>
      <c r="F43" s="81" t="s">
        <v>23</v>
      </c>
      <c r="G43" s="102">
        <v>13125483.689999999</v>
      </c>
      <c r="H43" s="82"/>
      <c r="I43" s="51">
        <f t="shared" si="0"/>
        <v>22772849.171999995</v>
      </c>
    </row>
    <row r="44" spans="3:9" s="29" customFormat="1" ht="47.25" customHeight="1" x14ac:dyDescent="0.2">
      <c r="C44" s="78"/>
      <c r="D44" s="79">
        <v>44628</v>
      </c>
      <c r="E44" s="83" t="s">
        <v>111</v>
      </c>
      <c r="F44" s="81" t="s">
        <v>16</v>
      </c>
      <c r="G44" s="102"/>
      <c r="H44" s="82">
        <v>49678.62</v>
      </c>
      <c r="I44" s="51">
        <f t="shared" si="0"/>
        <v>22723170.551999994</v>
      </c>
    </row>
    <row r="45" spans="3:9" s="29" customFormat="1" ht="28.5" x14ac:dyDescent="0.2">
      <c r="C45" s="78"/>
      <c r="D45" s="79">
        <v>44628</v>
      </c>
      <c r="E45" s="83" t="s">
        <v>112</v>
      </c>
      <c r="F45" s="81" t="s">
        <v>62</v>
      </c>
      <c r="G45" s="102"/>
      <c r="H45" s="82">
        <v>53652.91</v>
      </c>
      <c r="I45" s="51">
        <f t="shared" si="0"/>
        <v>22669517.641999993</v>
      </c>
    </row>
    <row r="46" spans="3:9" s="29" customFormat="1" ht="16.5" x14ac:dyDescent="0.2">
      <c r="C46" s="78"/>
      <c r="D46" s="79">
        <v>44628</v>
      </c>
      <c r="E46" s="83" t="s">
        <v>111</v>
      </c>
      <c r="F46" s="81" t="s">
        <v>113</v>
      </c>
      <c r="G46" s="102"/>
      <c r="H46" s="82">
        <v>1069084</v>
      </c>
      <c r="I46" s="51">
        <f t="shared" si="0"/>
        <v>21600433.641999993</v>
      </c>
    </row>
    <row r="47" spans="3:9" s="29" customFormat="1" ht="28.5" x14ac:dyDescent="0.2">
      <c r="C47" s="78"/>
      <c r="D47" s="79">
        <v>44628</v>
      </c>
      <c r="E47" s="83" t="s">
        <v>112</v>
      </c>
      <c r="F47" s="81" t="s">
        <v>16</v>
      </c>
      <c r="G47" s="102"/>
      <c r="H47" s="82">
        <v>6143.35</v>
      </c>
      <c r="I47" s="51">
        <f t="shared" si="0"/>
        <v>21594290.291999992</v>
      </c>
    </row>
    <row r="48" spans="3:9" s="29" customFormat="1" ht="16.5" x14ac:dyDescent="0.2">
      <c r="C48" s="78"/>
      <c r="D48" s="79">
        <v>44628</v>
      </c>
      <c r="E48" s="83" t="s">
        <v>112</v>
      </c>
      <c r="F48" s="81" t="s">
        <v>114</v>
      </c>
      <c r="G48" s="102"/>
      <c r="H48" s="82">
        <v>138839.94</v>
      </c>
      <c r="I48" s="51">
        <f t="shared" si="0"/>
        <v>21455450.351999991</v>
      </c>
    </row>
    <row r="49" spans="3:9" s="29" customFormat="1" ht="28.5" x14ac:dyDescent="0.2">
      <c r="C49" s="78"/>
      <c r="D49" s="79">
        <v>44628</v>
      </c>
      <c r="E49" s="83" t="s">
        <v>115</v>
      </c>
      <c r="F49" s="81" t="s">
        <v>16</v>
      </c>
      <c r="G49" s="102"/>
      <c r="H49" s="82">
        <v>46951.75</v>
      </c>
      <c r="I49" s="51">
        <f t="shared" si="0"/>
        <v>21408498.601999991</v>
      </c>
    </row>
    <row r="50" spans="3:9" s="29" customFormat="1" ht="16.5" x14ac:dyDescent="0.2">
      <c r="C50" s="78"/>
      <c r="D50" s="79">
        <v>44628</v>
      </c>
      <c r="E50" s="83" t="s">
        <v>115</v>
      </c>
      <c r="F50" s="81" t="s">
        <v>116</v>
      </c>
      <c r="G50" s="102"/>
      <c r="H50" s="82">
        <v>1061109.6000000001</v>
      </c>
      <c r="I50" s="51">
        <f t="shared" si="0"/>
        <v>20347389.001999989</v>
      </c>
    </row>
    <row r="51" spans="3:9" s="29" customFormat="1" ht="28.5" x14ac:dyDescent="0.2">
      <c r="C51" s="78"/>
      <c r="D51" s="79">
        <v>44628</v>
      </c>
      <c r="E51" s="83" t="s">
        <v>117</v>
      </c>
      <c r="F51" s="81" t="s">
        <v>16</v>
      </c>
      <c r="G51" s="102"/>
      <c r="H51" s="82">
        <v>4687.2</v>
      </c>
      <c r="I51" s="51">
        <f t="shared" si="0"/>
        <v>20342701.80199999</v>
      </c>
    </row>
    <row r="52" spans="3:9" s="29" customFormat="1" ht="28.5" x14ac:dyDescent="0.2">
      <c r="C52" s="78"/>
      <c r="D52" s="79">
        <v>44628</v>
      </c>
      <c r="E52" s="83" t="s">
        <v>118</v>
      </c>
      <c r="F52" s="81" t="s">
        <v>62</v>
      </c>
      <c r="G52" s="102"/>
      <c r="H52" s="82">
        <v>5062.18</v>
      </c>
      <c r="I52" s="51">
        <f t="shared" si="0"/>
        <v>20337639.62199999</v>
      </c>
    </row>
    <row r="53" spans="3:9" s="29" customFormat="1" ht="16.5" x14ac:dyDescent="0.2">
      <c r="C53" s="78"/>
      <c r="D53" s="79">
        <v>44628</v>
      </c>
      <c r="E53" s="83" t="s">
        <v>117</v>
      </c>
      <c r="F53" s="81" t="s">
        <v>119</v>
      </c>
      <c r="G53" s="102"/>
      <c r="H53" s="82">
        <v>100868.54</v>
      </c>
      <c r="I53" s="51">
        <f t="shared" si="0"/>
        <v>20236771.081999991</v>
      </c>
    </row>
    <row r="54" spans="3:9" s="29" customFormat="1" ht="28.5" x14ac:dyDescent="0.2">
      <c r="C54" s="78"/>
      <c r="D54" s="79">
        <v>44630</v>
      </c>
      <c r="E54" s="83" t="s">
        <v>118</v>
      </c>
      <c r="F54" s="81" t="s">
        <v>16</v>
      </c>
      <c r="G54" s="102"/>
      <c r="H54" s="82">
        <v>123736.69</v>
      </c>
      <c r="I54" s="51">
        <f t="shared" si="0"/>
        <v>20113034.39199999</v>
      </c>
    </row>
    <row r="55" spans="3:9" s="29" customFormat="1" ht="16.5" x14ac:dyDescent="0.2">
      <c r="C55" s="78"/>
      <c r="D55" s="79">
        <v>44630</v>
      </c>
      <c r="E55" s="83" t="s">
        <v>118</v>
      </c>
      <c r="F55" s="81" t="s">
        <v>120</v>
      </c>
      <c r="G55" s="102"/>
      <c r="H55" s="82">
        <v>2350997.5099999998</v>
      </c>
      <c r="I55" s="51">
        <f t="shared" si="0"/>
        <v>17762036.881999992</v>
      </c>
    </row>
    <row r="56" spans="3:9" s="29" customFormat="1" ht="28.5" x14ac:dyDescent="0.2">
      <c r="C56" s="78"/>
      <c r="D56" s="79">
        <v>44630</v>
      </c>
      <c r="E56" s="83" t="s">
        <v>121</v>
      </c>
      <c r="F56" s="81" t="s">
        <v>16</v>
      </c>
      <c r="G56" s="102"/>
      <c r="H56" s="82">
        <v>4357.25</v>
      </c>
      <c r="I56" s="51">
        <f t="shared" si="0"/>
        <v>17757679.631999992</v>
      </c>
    </row>
    <row r="57" spans="3:9" s="29" customFormat="1" ht="16.5" x14ac:dyDescent="0.2">
      <c r="C57" s="78"/>
      <c r="D57" s="79">
        <v>44630</v>
      </c>
      <c r="E57" s="83" t="s">
        <v>121</v>
      </c>
      <c r="F57" s="81" t="s">
        <v>122</v>
      </c>
      <c r="G57" s="102"/>
      <c r="H57" s="82">
        <v>98473.85</v>
      </c>
      <c r="I57" s="51">
        <f t="shared" si="0"/>
        <v>17659205.78199999</v>
      </c>
    </row>
    <row r="58" spans="3:9" s="29" customFormat="1" ht="28.5" x14ac:dyDescent="0.2">
      <c r="C58" s="78"/>
      <c r="D58" s="79">
        <v>44630</v>
      </c>
      <c r="E58" s="83" t="s">
        <v>123</v>
      </c>
      <c r="F58" s="81" t="s">
        <v>16</v>
      </c>
      <c r="G58" s="102"/>
      <c r="H58" s="82">
        <v>38670</v>
      </c>
      <c r="I58" s="51">
        <f t="shared" si="0"/>
        <v>17620535.78199999</v>
      </c>
    </row>
    <row r="59" spans="3:9" s="29" customFormat="1" ht="16.5" x14ac:dyDescent="0.2">
      <c r="C59" s="78"/>
      <c r="D59" s="79">
        <v>44630</v>
      </c>
      <c r="E59" s="83" t="s">
        <v>123</v>
      </c>
      <c r="F59" s="81" t="s">
        <v>124</v>
      </c>
      <c r="G59" s="102"/>
      <c r="H59" s="82">
        <v>873942</v>
      </c>
      <c r="I59" s="51">
        <f t="shared" si="0"/>
        <v>16746593.78199999</v>
      </c>
    </row>
    <row r="60" spans="3:9" s="29" customFormat="1" ht="28.5" x14ac:dyDescent="0.2">
      <c r="C60" s="78"/>
      <c r="D60" s="79">
        <v>44630</v>
      </c>
      <c r="E60" s="83" t="s">
        <v>125</v>
      </c>
      <c r="F60" s="81" t="s">
        <v>16</v>
      </c>
      <c r="G60" s="102"/>
      <c r="H60" s="82">
        <v>6449</v>
      </c>
      <c r="I60" s="51">
        <f t="shared" si="0"/>
        <v>16740144.78199999</v>
      </c>
    </row>
    <row r="61" spans="3:9" s="29" customFormat="1" ht="28.5" x14ac:dyDescent="0.2">
      <c r="C61" s="78"/>
      <c r="D61" s="79">
        <v>44630</v>
      </c>
      <c r="E61" s="83" t="s">
        <v>126</v>
      </c>
      <c r="F61" s="81" t="s">
        <v>62</v>
      </c>
      <c r="G61" s="102"/>
      <c r="H61" s="82">
        <v>6964.92</v>
      </c>
      <c r="I61" s="51">
        <f t="shared" si="0"/>
        <v>16733179.86199999</v>
      </c>
    </row>
    <row r="62" spans="3:9" s="29" customFormat="1" ht="16.5" x14ac:dyDescent="0.2">
      <c r="C62" s="78"/>
      <c r="D62" s="79">
        <v>44630</v>
      </c>
      <c r="E62" s="83" t="s">
        <v>125</v>
      </c>
      <c r="F62" s="81" t="s">
        <v>127</v>
      </c>
      <c r="G62" s="102"/>
      <c r="H62" s="82">
        <v>138782.48000000001</v>
      </c>
      <c r="I62" s="51">
        <f t="shared" si="0"/>
        <v>16594397.38199999</v>
      </c>
    </row>
    <row r="63" spans="3:9" s="29" customFormat="1" ht="28.5" x14ac:dyDescent="0.2">
      <c r="C63" s="78"/>
      <c r="D63" s="79">
        <v>44630</v>
      </c>
      <c r="E63" s="83" t="s">
        <v>126</v>
      </c>
      <c r="F63" s="81" t="s">
        <v>16</v>
      </c>
      <c r="G63" s="102"/>
      <c r="H63" s="82">
        <v>38000</v>
      </c>
      <c r="I63" s="51">
        <f t="shared" si="0"/>
        <v>16556397.38199999</v>
      </c>
    </row>
    <row r="64" spans="3:9" s="29" customFormat="1" ht="16.5" x14ac:dyDescent="0.2">
      <c r="C64" s="78"/>
      <c r="D64" s="79">
        <v>44630</v>
      </c>
      <c r="E64" s="83" t="s">
        <v>126</v>
      </c>
      <c r="F64" s="81" t="s">
        <v>128</v>
      </c>
      <c r="G64" s="102"/>
      <c r="H64" s="82">
        <v>722000</v>
      </c>
      <c r="I64" s="51">
        <f t="shared" si="0"/>
        <v>15834397.38199999</v>
      </c>
    </row>
    <row r="65" spans="3:9" s="29" customFormat="1" ht="28.5" x14ac:dyDescent="0.2">
      <c r="C65" s="78"/>
      <c r="D65" s="79">
        <v>44630</v>
      </c>
      <c r="E65" s="83" t="s">
        <v>129</v>
      </c>
      <c r="F65" s="81" t="s">
        <v>16</v>
      </c>
      <c r="G65" s="102"/>
      <c r="H65" s="82">
        <v>3299</v>
      </c>
      <c r="I65" s="51">
        <f t="shared" si="0"/>
        <v>15831098.38199999</v>
      </c>
    </row>
    <row r="66" spans="3:9" s="29" customFormat="1" ht="16.5" x14ac:dyDescent="0.2">
      <c r="C66" s="78"/>
      <c r="D66" s="79">
        <v>44630</v>
      </c>
      <c r="E66" s="83" t="s">
        <v>129</v>
      </c>
      <c r="F66" s="81" t="s">
        <v>130</v>
      </c>
      <c r="G66" s="102"/>
      <c r="H66" s="82">
        <v>62681.04</v>
      </c>
      <c r="I66" s="51">
        <f t="shared" si="0"/>
        <v>15768417.341999991</v>
      </c>
    </row>
    <row r="67" spans="3:9" s="29" customFormat="1" ht="28.5" x14ac:dyDescent="0.2">
      <c r="C67" s="78"/>
      <c r="D67" s="79">
        <v>44631</v>
      </c>
      <c r="E67" s="83" t="s">
        <v>131</v>
      </c>
      <c r="F67" s="81" t="s">
        <v>29</v>
      </c>
      <c r="G67" s="102"/>
      <c r="H67" s="82">
        <v>84075.29</v>
      </c>
      <c r="I67" s="51">
        <f t="shared" si="0"/>
        <v>15684342.051999992</v>
      </c>
    </row>
    <row r="68" spans="3:9" s="29" customFormat="1" ht="28.5" x14ac:dyDescent="0.2">
      <c r="C68" s="78"/>
      <c r="D68" s="79">
        <v>44631</v>
      </c>
      <c r="E68" s="83" t="s">
        <v>131</v>
      </c>
      <c r="F68" s="81" t="s">
        <v>132</v>
      </c>
      <c r="G68" s="102"/>
      <c r="H68" s="82">
        <v>756677.81</v>
      </c>
      <c r="I68" s="51">
        <f t="shared" si="0"/>
        <v>14927664.241999991</v>
      </c>
    </row>
    <row r="69" spans="3:9" s="29" customFormat="1" ht="28.5" x14ac:dyDescent="0.2">
      <c r="C69" s="78"/>
      <c r="D69" s="79">
        <v>44631</v>
      </c>
      <c r="E69" s="83" t="s">
        <v>133</v>
      </c>
      <c r="F69" s="81" t="s">
        <v>16</v>
      </c>
      <c r="G69" s="102"/>
      <c r="H69" s="82">
        <v>7778.01</v>
      </c>
      <c r="I69" s="51">
        <f t="shared" si="0"/>
        <v>14919886.231999991</v>
      </c>
    </row>
    <row r="70" spans="3:9" s="29" customFormat="1" ht="16.5" x14ac:dyDescent="0.2">
      <c r="C70" s="78"/>
      <c r="D70" s="79">
        <v>44631</v>
      </c>
      <c r="E70" s="83" t="s">
        <v>133</v>
      </c>
      <c r="F70" s="81" t="s">
        <v>134</v>
      </c>
      <c r="G70" s="102"/>
      <c r="H70" s="82">
        <v>175783.21</v>
      </c>
      <c r="I70" s="51">
        <f t="shared" si="0"/>
        <v>14744103.021999991</v>
      </c>
    </row>
    <row r="71" spans="3:9" s="29" customFormat="1" ht="28.5" x14ac:dyDescent="0.2">
      <c r="C71" s="78"/>
      <c r="D71" s="79">
        <v>44631</v>
      </c>
      <c r="E71" s="83" t="s">
        <v>135</v>
      </c>
      <c r="F71" s="81" t="s">
        <v>29</v>
      </c>
      <c r="G71" s="102"/>
      <c r="H71" s="82">
        <v>414468.16</v>
      </c>
      <c r="I71" s="51">
        <f t="shared" si="0"/>
        <v>14329634.86199999</v>
      </c>
    </row>
    <row r="72" spans="3:9" s="29" customFormat="1" ht="16.5" x14ac:dyDescent="0.2">
      <c r="C72" s="78"/>
      <c r="D72" s="79">
        <v>44631</v>
      </c>
      <c r="E72" s="83" t="s">
        <v>135</v>
      </c>
      <c r="F72" s="81" t="s">
        <v>136</v>
      </c>
      <c r="G72" s="102"/>
      <c r="H72" s="82">
        <v>7874895.2800000003</v>
      </c>
      <c r="I72" s="51">
        <f t="shared" si="0"/>
        <v>6454739.5819999902</v>
      </c>
    </row>
    <row r="73" spans="3:9" s="29" customFormat="1" ht="28.5" x14ac:dyDescent="0.2">
      <c r="C73" s="78"/>
      <c r="D73" s="79">
        <v>44631</v>
      </c>
      <c r="E73" s="83" t="s">
        <v>137</v>
      </c>
      <c r="F73" s="81" t="s">
        <v>16</v>
      </c>
      <c r="G73" s="102"/>
      <c r="H73" s="82">
        <v>55800</v>
      </c>
      <c r="I73" s="51">
        <f t="shared" si="0"/>
        <v>6398939.5819999902</v>
      </c>
    </row>
    <row r="74" spans="3:9" s="29" customFormat="1" ht="16.5" x14ac:dyDescent="0.2">
      <c r="C74" s="78"/>
      <c r="D74" s="79">
        <v>44631</v>
      </c>
      <c r="E74" s="83" t="s">
        <v>137</v>
      </c>
      <c r="F74" s="81" t="s">
        <v>138</v>
      </c>
      <c r="G74" s="102"/>
      <c r="H74" s="82">
        <v>1060200</v>
      </c>
      <c r="I74" s="51">
        <f t="shared" si="0"/>
        <v>5338739.5819999902</v>
      </c>
    </row>
    <row r="75" spans="3:9" s="29" customFormat="1" ht="28.5" x14ac:dyDescent="0.2">
      <c r="C75" s="78"/>
      <c r="D75" s="79">
        <v>44631</v>
      </c>
      <c r="E75" s="83" t="s">
        <v>139</v>
      </c>
      <c r="F75" s="81" t="s">
        <v>29</v>
      </c>
      <c r="G75" s="102"/>
      <c r="H75" s="82">
        <v>522.5</v>
      </c>
      <c r="I75" s="51">
        <f t="shared" si="0"/>
        <v>5338217.0819999902</v>
      </c>
    </row>
    <row r="76" spans="3:9" s="29" customFormat="1" ht="16.5" x14ac:dyDescent="0.2">
      <c r="C76" s="78"/>
      <c r="D76" s="79">
        <v>44631</v>
      </c>
      <c r="E76" s="83" t="s">
        <v>139</v>
      </c>
      <c r="F76" s="81" t="s">
        <v>140</v>
      </c>
      <c r="G76" s="102"/>
      <c r="H76" s="82">
        <v>9927.4</v>
      </c>
      <c r="I76" s="51">
        <f t="shared" si="0"/>
        <v>5328289.6819999898</v>
      </c>
    </row>
    <row r="77" spans="3:9" s="29" customFormat="1" ht="28.5" x14ac:dyDescent="0.2">
      <c r="C77" s="78"/>
      <c r="D77" s="79">
        <v>44631</v>
      </c>
      <c r="E77" s="83" t="s">
        <v>141</v>
      </c>
      <c r="F77" s="81" t="s">
        <v>16</v>
      </c>
      <c r="G77" s="102"/>
      <c r="H77" s="82">
        <v>22500</v>
      </c>
      <c r="I77" s="51">
        <f t="shared" si="0"/>
        <v>5305789.6819999898</v>
      </c>
    </row>
    <row r="78" spans="3:9" s="29" customFormat="1" ht="16.5" x14ac:dyDescent="0.2">
      <c r="C78" s="78"/>
      <c r="D78" s="79">
        <v>44631</v>
      </c>
      <c r="E78" s="83" t="s">
        <v>141</v>
      </c>
      <c r="F78" s="81" t="s">
        <v>142</v>
      </c>
      <c r="G78" s="102"/>
      <c r="H78" s="82">
        <v>508500</v>
      </c>
      <c r="I78" s="51">
        <f t="shared" si="0"/>
        <v>4797289.6819999898</v>
      </c>
    </row>
    <row r="79" spans="3:9" s="29" customFormat="1" ht="28.5" x14ac:dyDescent="0.2">
      <c r="C79" s="78"/>
      <c r="D79" s="79">
        <v>44634</v>
      </c>
      <c r="E79" s="83"/>
      <c r="F79" s="81" t="s">
        <v>23</v>
      </c>
      <c r="G79" s="102">
        <v>10326669.48</v>
      </c>
      <c r="H79" s="82"/>
      <c r="I79" s="51">
        <f t="shared" si="0"/>
        <v>15123959.161999989</v>
      </c>
    </row>
    <row r="80" spans="3:9" s="29" customFormat="1" ht="28.5" x14ac:dyDescent="0.2">
      <c r="C80" s="78"/>
      <c r="D80" s="79">
        <v>44634</v>
      </c>
      <c r="E80" s="83" t="s">
        <v>143</v>
      </c>
      <c r="F80" s="81" t="s">
        <v>16</v>
      </c>
      <c r="G80" s="102"/>
      <c r="H80" s="82">
        <v>20550</v>
      </c>
      <c r="I80" s="51">
        <f t="shared" si="0"/>
        <v>15103409.161999989</v>
      </c>
    </row>
    <row r="81" spans="3:9" s="29" customFormat="1" ht="16.5" x14ac:dyDescent="0.2">
      <c r="C81" s="78"/>
      <c r="D81" s="79">
        <v>44634</v>
      </c>
      <c r="E81" s="83" t="s">
        <v>143</v>
      </c>
      <c r="F81" s="81" t="s">
        <v>144</v>
      </c>
      <c r="G81" s="102"/>
      <c r="H81" s="82">
        <v>390450</v>
      </c>
      <c r="I81" s="51">
        <f t="shared" si="0"/>
        <v>14712959.161999989</v>
      </c>
    </row>
    <row r="82" spans="3:9" s="29" customFormat="1" ht="28.5" x14ac:dyDescent="0.2">
      <c r="C82" s="78"/>
      <c r="D82" s="79">
        <v>44635</v>
      </c>
      <c r="E82" s="83"/>
      <c r="F82" s="81" t="s">
        <v>23</v>
      </c>
      <c r="G82" s="102">
        <v>411000</v>
      </c>
      <c r="H82" s="82"/>
      <c r="I82" s="51">
        <f t="shared" si="0"/>
        <v>15123959.161999989</v>
      </c>
    </row>
    <row r="83" spans="3:9" s="29" customFormat="1" ht="28.5" x14ac:dyDescent="0.2">
      <c r="C83" s="78"/>
      <c r="D83" s="79">
        <v>44635</v>
      </c>
      <c r="E83" s="83" t="s">
        <v>145</v>
      </c>
      <c r="F83" s="81" t="s">
        <v>16</v>
      </c>
      <c r="G83" s="102"/>
      <c r="H83" s="82">
        <v>13382.9</v>
      </c>
      <c r="I83" s="51">
        <f t="shared" ref="I83" si="1">I82+G83-H83</f>
        <v>15110576.261999989</v>
      </c>
    </row>
    <row r="84" spans="3:9" s="29" customFormat="1" ht="16.5" x14ac:dyDescent="0.2">
      <c r="C84" s="159"/>
      <c r="D84" s="79">
        <v>44635</v>
      </c>
      <c r="E84" s="83" t="s">
        <v>145</v>
      </c>
      <c r="F84" s="81" t="s">
        <v>146</v>
      </c>
      <c r="G84" s="102"/>
      <c r="H84" s="82">
        <v>265435.09999999998</v>
      </c>
      <c r="I84" s="51">
        <f t="shared" ref="I84:I101" si="2">I83+G84-H84</f>
        <v>14845141.161999989</v>
      </c>
    </row>
    <row r="85" spans="3:9" s="29" customFormat="1" ht="28.5" x14ac:dyDescent="0.2">
      <c r="C85" s="159"/>
      <c r="D85" s="79">
        <v>44635</v>
      </c>
      <c r="E85" s="83" t="s">
        <v>147</v>
      </c>
      <c r="F85" s="81" t="s">
        <v>16</v>
      </c>
      <c r="G85" s="102"/>
      <c r="H85" s="82">
        <v>11550</v>
      </c>
      <c r="I85" s="51">
        <f t="shared" si="2"/>
        <v>14833591.161999989</v>
      </c>
    </row>
    <row r="86" spans="3:9" s="29" customFormat="1" ht="28.5" x14ac:dyDescent="0.2">
      <c r="C86" s="159"/>
      <c r="D86" s="79">
        <v>44635</v>
      </c>
      <c r="E86" s="83" t="s">
        <v>148</v>
      </c>
      <c r="F86" s="81" t="s">
        <v>62</v>
      </c>
      <c r="G86" s="102"/>
      <c r="H86" s="82">
        <v>12474</v>
      </c>
      <c r="I86" s="51">
        <f t="shared" si="2"/>
        <v>14821117.161999989</v>
      </c>
    </row>
    <row r="87" spans="3:9" s="29" customFormat="1" ht="16.5" x14ac:dyDescent="0.2">
      <c r="C87" s="159"/>
      <c r="D87" s="79">
        <v>44635</v>
      </c>
      <c r="E87" s="83" t="s">
        <v>147</v>
      </c>
      <c r="F87" s="81" t="s">
        <v>149</v>
      </c>
      <c r="G87" s="102"/>
      <c r="H87" s="82">
        <v>248556</v>
      </c>
      <c r="I87" s="51">
        <f t="shared" si="2"/>
        <v>14572561.161999989</v>
      </c>
    </row>
    <row r="88" spans="3:9" s="29" customFormat="1" ht="28.5" x14ac:dyDescent="0.2">
      <c r="C88" s="159"/>
      <c r="D88" s="79">
        <v>44635</v>
      </c>
      <c r="E88" s="83" t="s">
        <v>148</v>
      </c>
      <c r="F88" s="81" t="s">
        <v>16</v>
      </c>
      <c r="G88" s="102"/>
      <c r="H88" s="82">
        <v>4500</v>
      </c>
      <c r="I88" s="51">
        <f t="shared" si="2"/>
        <v>14568061.161999989</v>
      </c>
    </row>
    <row r="89" spans="3:9" s="29" customFormat="1" ht="16.5" x14ac:dyDescent="0.2">
      <c r="C89" s="159"/>
      <c r="D89" s="79">
        <v>44635</v>
      </c>
      <c r="E89" s="83" t="s">
        <v>148</v>
      </c>
      <c r="F89" s="81" t="s">
        <v>150</v>
      </c>
      <c r="G89" s="102"/>
      <c r="H89" s="82">
        <v>101700</v>
      </c>
      <c r="I89" s="51">
        <f t="shared" si="2"/>
        <v>14466361.161999989</v>
      </c>
    </row>
    <row r="90" spans="3:9" s="29" customFormat="1" ht="28.5" x14ac:dyDescent="0.2">
      <c r="C90" s="159"/>
      <c r="D90" s="79">
        <v>44636</v>
      </c>
      <c r="E90" s="83"/>
      <c r="F90" s="81" t="s">
        <v>23</v>
      </c>
      <c r="G90" s="102">
        <v>657598</v>
      </c>
      <c r="H90" s="82"/>
      <c r="I90" s="51">
        <f t="shared" si="2"/>
        <v>15123959.161999989</v>
      </c>
    </row>
    <row r="91" spans="3:9" s="29" customFormat="1" ht="28.5" x14ac:dyDescent="0.2">
      <c r="C91" s="159"/>
      <c r="D91" s="79">
        <v>44636</v>
      </c>
      <c r="E91" s="83" t="s">
        <v>151</v>
      </c>
      <c r="F91" s="81" t="s">
        <v>16</v>
      </c>
      <c r="G91" s="102"/>
      <c r="H91" s="82">
        <v>2609.6</v>
      </c>
      <c r="I91" s="51">
        <f t="shared" si="2"/>
        <v>15121349.56199999</v>
      </c>
    </row>
    <row r="92" spans="3:9" s="29" customFormat="1" ht="28.5" x14ac:dyDescent="0.2">
      <c r="C92" s="159"/>
      <c r="D92" s="79">
        <v>44636</v>
      </c>
      <c r="E92" s="83" t="s">
        <v>151</v>
      </c>
      <c r="F92" s="81" t="s">
        <v>152</v>
      </c>
      <c r="G92" s="102"/>
      <c r="H92" s="82">
        <v>49582.400000000001</v>
      </c>
      <c r="I92" s="51">
        <f t="shared" si="2"/>
        <v>15071767.161999989</v>
      </c>
    </row>
    <row r="93" spans="3:9" s="29" customFormat="1" ht="28.5" x14ac:dyDescent="0.2">
      <c r="C93" s="159"/>
      <c r="D93" s="79">
        <v>44637</v>
      </c>
      <c r="E93" s="83"/>
      <c r="F93" s="81" t="s">
        <v>23</v>
      </c>
      <c r="G93" s="102">
        <v>52192</v>
      </c>
      <c r="H93" s="82"/>
      <c r="I93" s="51">
        <f t="shared" si="2"/>
        <v>15123959.161999989</v>
      </c>
    </row>
    <row r="94" spans="3:9" s="29" customFormat="1" ht="28.5" x14ac:dyDescent="0.2">
      <c r="C94" s="159"/>
      <c r="D94" s="79">
        <v>44637</v>
      </c>
      <c r="E94" s="83"/>
      <c r="F94" s="81" t="s">
        <v>23</v>
      </c>
      <c r="G94" s="102">
        <v>3823885.59</v>
      </c>
      <c r="H94" s="82"/>
      <c r="I94" s="51">
        <f t="shared" si="2"/>
        <v>18947844.751999989</v>
      </c>
    </row>
    <row r="95" spans="3:9" s="29" customFormat="1" ht="28.5" x14ac:dyDescent="0.2">
      <c r="C95" s="159"/>
      <c r="D95" s="79">
        <v>44637</v>
      </c>
      <c r="E95" s="83" t="s">
        <v>153</v>
      </c>
      <c r="F95" s="81" t="s">
        <v>16</v>
      </c>
      <c r="G95" s="102"/>
      <c r="H95" s="82">
        <v>5750</v>
      </c>
      <c r="I95" s="51">
        <f t="shared" si="2"/>
        <v>18942094.751999989</v>
      </c>
    </row>
    <row r="96" spans="3:9" s="29" customFormat="1" ht="16.5" x14ac:dyDescent="0.2">
      <c r="C96" s="159"/>
      <c r="D96" s="79">
        <v>44637</v>
      </c>
      <c r="E96" s="83" t="s">
        <v>153</v>
      </c>
      <c r="F96" s="81" t="s">
        <v>154</v>
      </c>
      <c r="G96" s="102"/>
      <c r="H96" s="82">
        <v>129950</v>
      </c>
      <c r="I96" s="51">
        <f t="shared" si="2"/>
        <v>18812144.751999989</v>
      </c>
    </row>
    <row r="97" spans="3:9" s="29" customFormat="1" ht="28.5" x14ac:dyDescent="0.2">
      <c r="C97" s="159"/>
      <c r="D97" s="79">
        <v>44637</v>
      </c>
      <c r="E97" s="83" t="s">
        <v>155</v>
      </c>
      <c r="F97" s="81" t="s">
        <v>16</v>
      </c>
      <c r="G97" s="102"/>
      <c r="H97" s="82">
        <v>13615.71</v>
      </c>
      <c r="I97" s="51">
        <f t="shared" si="2"/>
        <v>18798529.041999988</v>
      </c>
    </row>
    <row r="98" spans="3:9" s="29" customFormat="1" ht="16.5" x14ac:dyDescent="0.2">
      <c r="C98" s="159"/>
      <c r="D98" s="79">
        <v>44637</v>
      </c>
      <c r="E98" s="83" t="s">
        <v>155</v>
      </c>
      <c r="F98" s="81" t="s">
        <v>69</v>
      </c>
      <c r="G98" s="102"/>
      <c r="H98" s="82">
        <v>281252.84999999998</v>
      </c>
      <c r="I98" s="51">
        <f t="shared" si="2"/>
        <v>18517276.191999987</v>
      </c>
    </row>
    <row r="99" spans="3:9" s="29" customFormat="1" ht="28.5" x14ac:dyDescent="0.2">
      <c r="C99" s="159"/>
      <c r="D99" s="79">
        <v>44637</v>
      </c>
      <c r="E99" s="83" t="s">
        <v>156</v>
      </c>
      <c r="F99" s="81" t="s">
        <v>16</v>
      </c>
      <c r="G99" s="102"/>
      <c r="H99" s="82">
        <v>3025.48</v>
      </c>
      <c r="I99" s="51">
        <f t="shared" si="2"/>
        <v>18514250.711999986</v>
      </c>
    </row>
    <row r="100" spans="3:9" s="29" customFormat="1" ht="16.5" x14ac:dyDescent="0.2">
      <c r="C100" s="159"/>
      <c r="D100" s="79">
        <v>44637</v>
      </c>
      <c r="E100" s="83" t="s">
        <v>156</v>
      </c>
      <c r="F100" s="81" t="s">
        <v>157</v>
      </c>
      <c r="G100" s="102"/>
      <c r="H100" s="82">
        <v>353640.09</v>
      </c>
      <c r="I100" s="51">
        <f t="shared" si="2"/>
        <v>18160610.621999986</v>
      </c>
    </row>
    <row r="101" spans="3:9" s="29" customFormat="1" ht="28.5" x14ac:dyDescent="0.2">
      <c r="C101" s="159"/>
      <c r="D101" s="79">
        <v>44637</v>
      </c>
      <c r="E101" s="83" t="s">
        <v>158</v>
      </c>
      <c r="F101" s="81" t="s">
        <v>16</v>
      </c>
      <c r="G101" s="102"/>
      <c r="H101" s="82">
        <v>2125</v>
      </c>
      <c r="I101" s="51">
        <f t="shared" si="2"/>
        <v>18158485.621999986</v>
      </c>
    </row>
    <row r="102" spans="3:9" s="29" customFormat="1" ht="28.5" x14ac:dyDescent="0.2">
      <c r="C102" s="159"/>
      <c r="D102" s="79">
        <v>44637</v>
      </c>
      <c r="E102" s="83" t="s">
        <v>158</v>
      </c>
      <c r="F102" s="81" t="s">
        <v>62</v>
      </c>
      <c r="G102" s="102"/>
      <c r="H102" s="82">
        <v>2295</v>
      </c>
      <c r="I102" s="51">
        <f t="shared" ref="I102:I111" si="3">I101+G102-H102</f>
        <v>18156190.621999986</v>
      </c>
    </row>
    <row r="103" spans="3:9" s="29" customFormat="1" ht="16.5" x14ac:dyDescent="0.2">
      <c r="C103" s="159"/>
      <c r="D103" s="79">
        <v>44637</v>
      </c>
      <c r="E103" s="83" t="s">
        <v>158</v>
      </c>
      <c r="F103" s="81" t="s">
        <v>159</v>
      </c>
      <c r="G103" s="102"/>
      <c r="H103" s="82">
        <v>45730</v>
      </c>
      <c r="I103" s="51">
        <f t="shared" si="3"/>
        <v>18110460.621999986</v>
      </c>
    </row>
    <row r="104" spans="3:9" s="29" customFormat="1" ht="28.5" x14ac:dyDescent="0.2">
      <c r="C104" s="159"/>
      <c r="D104" s="79">
        <v>44638</v>
      </c>
      <c r="E104" s="83" t="s">
        <v>160</v>
      </c>
      <c r="F104" s="81" t="s">
        <v>16</v>
      </c>
      <c r="G104" s="102"/>
      <c r="H104" s="82">
        <v>13000</v>
      </c>
      <c r="I104" s="51">
        <f t="shared" si="3"/>
        <v>18097460.621999986</v>
      </c>
    </row>
    <row r="105" spans="3:9" s="29" customFormat="1" ht="28.5" x14ac:dyDescent="0.2">
      <c r="C105" s="159"/>
      <c r="D105" s="79">
        <v>44638</v>
      </c>
      <c r="E105" s="83" t="s">
        <v>160</v>
      </c>
      <c r="F105" s="81" t="s">
        <v>161</v>
      </c>
      <c r="G105" s="102"/>
      <c r="H105" s="82">
        <v>247000</v>
      </c>
      <c r="I105" s="51">
        <f t="shared" si="3"/>
        <v>17850460.621999986</v>
      </c>
    </row>
    <row r="106" spans="3:9" s="29" customFormat="1" ht="28.5" x14ac:dyDescent="0.2">
      <c r="C106" s="159"/>
      <c r="D106" s="79">
        <v>44638</v>
      </c>
      <c r="E106" s="83" t="s">
        <v>162</v>
      </c>
      <c r="F106" s="81" t="s">
        <v>16</v>
      </c>
      <c r="G106" s="102"/>
      <c r="H106" s="82">
        <v>383877.35</v>
      </c>
      <c r="I106" s="51">
        <f t="shared" si="3"/>
        <v>17466583.271999985</v>
      </c>
    </row>
    <row r="107" spans="3:9" s="29" customFormat="1" ht="28.5" x14ac:dyDescent="0.2">
      <c r="C107" s="159"/>
      <c r="D107" s="79">
        <v>44638</v>
      </c>
      <c r="E107" s="83" t="s">
        <v>162</v>
      </c>
      <c r="F107" s="81" t="s">
        <v>163</v>
      </c>
      <c r="G107" s="102"/>
      <c r="H107" s="82">
        <v>14740081.810000001</v>
      </c>
      <c r="I107" s="51">
        <f t="shared" si="3"/>
        <v>2726501.4619999845</v>
      </c>
    </row>
    <row r="108" spans="3:9" s="29" customFormat="1" ht="28.5" x14ac:dyDescent="0.2">
      <c r="C108" s="159"/>
      <c r="D108" s="79">
        <v>44638</v>
      </c>
      <c r="E108" s="83" t="s">
        <v>164</v>
      </c>
      <c r="F108" s="81" t="s">
        <v>16</v>
      </c>
      <c r="G108" s="102"/>
      <c r="H108" s="82">
        <v>10436.4</v>
      </c>
      <c r="I108" s="51">
        <f t="shared" si="3"/>
        <v>2716065.0619999846</v>
      </c>
    </row>
    <row r="109" spans="3:9" s="29" customFormat="1" ht="16.5" x14ac:dyDescent="0.2">
      <c r="C109" s="159"/>
      <c r="D109" s="79">
        <v>44638</v>
      </c>
      <c r="E109" s="83" t="s">
        <v>164</v>
      </c>
      <c r="F109" s="81" t="s">
        <v>165</v>
      </c>
      <c r="G109" s="102"/>
      <c r="H109" s="82">
        <v>235862.68</v>
      </c>
      <c r="I109" s="51">
        <f t="shared" si="3"/>
        <v>2480202.3819999844</v>
      </c>
    </row>
    <row r="110" spans="3:9" s="29" customFormat="1" ht="28.5" x14ac:dyDescent="0.2">
      <c r="C110" s="159"/>
      <c r="D110" s="79">
        <v>44641</v>
      </c>
      <c r="E110" s="83" t="s">
        <v>166</v>
      </c>
      <c r="F110" s="81" t="s">
        <v>16</v>
      </c>
      <c r="G110" s="102"/>
      <c r="H110" s="82">
        <v>7648.13</v>
      </c>
      <c r="I110" s="51">
        <f t="shared" si="3"/>
        <v>2472554.2519999845</v>
      </c>
    </row>
    <row r="111" spans="3:9" s="29" customFormat="1" ht="16.5" x14ac:dyDescent="0.2">
      <c r="C111" s="159"/>
      <c r="D111" s="79">
        <v>44641</v>
      </c>
      <c r="E111" s="83" t="s">
        <v>166</v>
      </c>
      <c r="F111" s="81" t="s">
        <v>114</v>
      </c>
      <c r="G111" s="102"/>
      <c r="H111" s="82">
        <v>172433.78</v>
      </c>
      <c r="I111" s="51">
        <f t="shared" si="3"/>
        <v>2300120.4719999847</v>
      </c>
    </row>
    <row r="112" spans="3:9" s="29" customFormat="1" ht="28.5" x14ac:dyDescent="0.2">
      <c r="C112" s="159"/>
      <c r="D112" s="79">
        <v>44641</v>
      </c>
      <c r="E112" s="83" t="s">
        <v>167</v>
      </c>
      <c r="F112" s="81" t="s">
        <v>16</v>
      </c>
      <c r="G112" s="102"/>
      <c r="H112" s="82">
        <v>5188.72</v>
      </c>
      <c r="I112" s="51">
        <f t="shared" ref="I112:I130" si="4">I111+G112-H112</f>
        <v>2294931.7519999845</v>
      </c>
    </row>
    <row r="113" spans="3:9" s="29" customFormat="1" ht="16.5" x14ac:dyDescent="0.2">
      <c r="C113" s="159"/>
      <c r="D113" s="79">
        <v>44641</v>
      </c>
      <c r="E113" s="83" t="s">
        <v>167</v>
      </c>
      <c r="F113" s="81" t="s">
        <v>134</v>
      </c>
      <c r="G113" s="102"/>
      <c r="H113" s="82">
        <v>117265.12</v>
      </c>
      <c r="I113" s="51">
        <f t="shared" si="4"/>
        <v>2177666.6319999844</v>
      </c>
    </row>
    <row r="114" spans="3:9" s="29" customFormat="1" ht="28.5" x14ac:dyDescent="0.2">
      <c r="C114" s="159"/>
      <c r="D114" s="79">
        <v>44644</v>
      </c>
      <c r="E114" s="83"/>
      <c r="F114" s="81" t="s">
        <v>23</v>
      </c>
      <c r="G114" s="102">
        <v>2851987.26</v>
      </c>
      <c r="H114" s="82"/>
      <c r="I114" s="51">
        <f t="shared" si="4"/>
        <v>5029653.8919999842</v>
      </c>
    </row>
    <row r="115" spans="3:9" s="29" customFormat="1" ht="28.5" x14ac:dyDescent="0.2">
      <c r="C115" s="159"/>
      <c r="D115" s="79">
        <v>44644</v>
      </c>
      <c r="E115" s="83"/>
      <c r="F115" s="81" t="s">
        <v>23</v>
      </c>
      <c r="G115" s="102">
        <v>8096225.2400000002</v>
      </c>
      <c r="H115" s="82"/>
      <c r="I115" s="51">
        <f t="shared" si="4"/>
        <v>13125879.131999984</v>
      </c>
    </row>
    <row r="116" spans="3:9" s="29" customFormat="1" ht="28.5" x14ac:dyDescent="0.2">
      <c r="C116" s="159"/>
      <c r="D116" s="79">
        <v>44644</v>
      </c>
      <c r="E116" s="83" t="s">
        <v>168</v>
      </c>
      <c r="F116" s="81" t="s">
        <v>29</v>
      </c>
      <c r="G116" s="102"/>
      <c r="H116" s="82">
        <v>502965.32</v>
      </c>
      <c r="I116" s="51">
        <f t="shared" si="4"/>
        <v>12622913.811999984</v>
      </c>
    </row>
    <row r="117" spans="3:9" s="29" customFormat="1" ht="28.5" x14ac:dyDescent="0.2">
      <c r="C117" s="159"/>
      <c r="D117" s="79">
        <v>44644</v>
      </c>
      <c r="E117" s="83" t="s">
        <v>168</v>
      </c>
      <c r="F117" s="81" t="s">
        <v>169</v>
      </c>
      <c r="G117" s="102"/>
      <c r="H117" s="82">
        <v>4526688.57</v>
      </c>
      <c r="I117" s="51">
        <f t="shared" si="4"/>
        <v>8096225.2419999838</v>
      </c>
    </row>
    <row r="118" spans="3:9" s="29" customFormat="1" ht="28.5" x14ac:dyDescent="0.2">
      <c r="C118" s="159"/>
      <c r="D118" s="79">
        <v>44645</v>
      </c>
      <c r="E118" s="83"/>
      <c r="F118" s="81" t="s">
        <v>23</v>
      </c>
      <c r="G118" s="102">
        <v>5130250.49</v>
      </c>
      <c r="H118" s="82"/>
      <c r="I118" s="51">
        <f t="shared" si="4"/>
        <v>13226475.731999984</v>
      </c>
    </row>
    <row r="119" spans="3:9" s="29" customFormat="1" ht="28.5" x14ac:dyDescent="0.2">
      <c r="C119" s="159"/>
      <c r="D119" s="79">
        <v>44648</v>
      </c>
      <c r="E119" s="83"/>
      <c r="F119" s="81" t="s">
        <v>23</v>
      </c>
      <c r="G119" s="102">
        <v>901821.75</v>
      </c>
      <c r="H119" s="82"/>
      <c r="I119" s="51">
        <f t="shared" si="4"/>
        <v>14128297.481999984</v>
      </c>
    </row>
    <row r="120" spans="3:9" s="29" customFormat="1" ht="28.5" x14ac:dyDescent="0.2">
      <c r="C120" s="159"/>
      <c r="D120" s="79">
        <v>44648</v>
      </c>
      <c r="E120" s="83">
        <v>0</v>
      </c>
      <c r="F120" s="81" t="s">
        <v>29</v>
      </c>
      <c r="G120" s="102"/>
      <c r="H120" s="82">
        <v>82260.05</v>
      </c>
      <c r="I120" s="51">
        <f t="shared" si="4"/>
        <v>14046037.431999983</v>
      </c>
    </row>
    <row r="121" spans="3:9" s="29" customFormat="1" ht="16.5" x14ac:dyDescent="0.2">
      <c r="C121" s="159"/>
      <c r="D121" s="79">
        <v>44648</v>
      </c>
      <c r="E121" s="83"/>
      <c r="F121" s="81"/>
      <c r="G121" s="102"/>
      <c r="H121" s="82">
        <v>1528649.1</v>
      </c>
      <c r="I121" s="51">
        <f t="shared" si="4"/>
        <v>12517388.331999984</v>
      </c>
    </row>
    <row r="122" spans="3:9" s="29" customFormat="1" ht="28.5" x14ac:dyDescent="0.2">
      <c r="C122" s="159"/>
      <c r="D122" s="79">
        <v>44648</v>
      </c>
      <c r="E122" s="83" t="s">
        <v>170</v>
      </c>
      <c r="F122" s="81" t="s">
        <v>29</v>
      </c>
      <c r="G122" s="102"/>
      <c r="H122" s="82">
        <v>319908.5</v>
      </c>
      <c r="I122" s="51">
        <f t="shared" si="4"/>
        <v>12197479.831999984</v>
      </c>
    </row>
    <row r="123" spans="3:9" s="29" customFormat="1" ht="16.5" x14ac:dyDescent="0.2">
      <c r="C123" s="159"/>
      <c r="D123" s="79">
        <v>44648</v>
      </c>
      <c r="E123" s="83" t="s">
        <v>170</v>
      </c>
      <c r="F123" s="81" t="s">
        <v>171</v>
      </c>
      <c r="G123" s="102"/>
      <c r="H123" s="82">
        <v>6078261.5</v>
      </c>
      <c r="I123" s="51">
        <f t="shared" si="4"/>
        <v>6119218.3319999836</v>
      </c>
    </row>
    <row r="124" spans="3:9" s="29" customFormat="1" ht="28.5" x14ac:dyDescent="0.2">
      <c r="C124" s="159"/>
      <c r="D124" s="79">
        <v>44648</v>
      </c>
      <c r="E124" s="83" t="s">
        <v>172</v>
      </c>
      <c r="F124" s="81" t="s">
        <v>29</v>
      </c>
      <c r="G124" s="102"/>
      <c r="H124" s="82">
        <v>204162.5</v>
      </c>
      <c r="I124" s="51">
        <f t="shared" si="4"/>
        <v>5915055.8319999836</v>
      </c>
    </row>
    <row r="125" spans="3:9" s="29" customFormat="1" ht="16.5" x14ac:dyDescent="0.2">
      <c r="C125" s="159"/>
      <c r="D125" s="79">
        <v>44648</v>
      </c>
      <c r="E125" s="83" t="s">
        <v>172</v>
      </c>
      <c r="F125" s="81" t="s">
        <v>173</v>
      </c>
      <c r="G125" s="102"/>
      <c r="H125" s="82">
        <v>3879087.5</v>
      </c>
      <c r="I125" s="51">
        <f t="shared" si="4"/>
        <v>2035968.3319999836</v>
      </c>
    </row>
    <row r="126" spans="3:9" s="29" customFormat="1" ht="28.5" x14ac:dyDescent="0.2">
      <c r="C126" s="159"/>
      <c r="D126" s="79">
        <v>44648</v>
      </c>
      <c r="E126" s="83" t="s">
        <v>174</v>
      </c>
      <c r="F126" s="81" t="s">
        <v>29</v>
      </c>
      <c r="G126" s="102"/>
      <c r="H126" s="82">
        <v>91312.83</v>
      </c>
      <c r="I126" s="51">
        <f t="shared" si="4"/>
        <v>1944655.5019999836</v>
      </c>
    </row>
    <row r="127" spans="3:9" s="29" customFormat="1" ht="28.5" x14ac:dyDescent="0.2">
      <c r="C127" s="159"/>
      <c r="D127" s="79">
        <v>44648</v>
      </c>
      <c r="E127" s="83" t="s">
        <v>174</v>
      </c>
      <c r="F127" s="81" t="s">
        <v>175</v>
      </c>
      <c r="G127" s="102"/>
      <c r="H127" s="82">
        <v>821815.62</v>
      </c>
      <c r="I127" s="51">
        <f t="shared" si="4"/>
        <v>1122839.8819999835</v>
      </c>
    </row>
    <row r="128" spans="3:9" s="29" customFormat="1" ht="28.5" x14ac:dyDescent="0.2">
      <c r="C128" s="159"/>
      <c r="D128" s="79">
        <v>44648</v>
      </c>
      <c r="E128" s="83"/>
      <c r="F128" s="81" t="s">
        <v>23</v>
      </c>
      <c r="G128" s="102">
        <v>1126496.8999999999</v>
      </c>
      <c r="H128" s="82"/>
      <c r="I128" s="51">
        <f t="shared" si="4"/>
        <v>2249336.7819999834</v>
      </c>
    </row>
    <row r="129" spans="3:95" s="29" customFormat="1" ht="16.5" x14ac:dyDescent="0.2">
      <c r="C129" s="159"/>
      <c r="D129" s="79">
        <v>44650</v>
      </c>
      <c r="E129" s="83"/>
      <c r="F129" s="81"/>
      <c r="G129" s="102"/>
      <c r="H129" s="82">
        <v>86311.72</v>
      </c>
      <c r="I129" s="51">
        <f t="shared" si="4"/>
        <v>2163025.0619999832</v>
      </c>
    </row>
    <row r="130" spans="3:95" s="29" customFormat="1" ht="29.25" thickBot="1" x14ac:dyDescent="0.25">
      <c r="C130" s="159"/>
      <c r="D130" s="79">
        <v>44651</v>
      </c>
      <c r="E130" s="83"/>
      <c r="F130" s="81" t="s">
        <v>23</v>
      </c>
      <c r="G130" s="102">
        <v>1986958.47</v>
      </c>
      <c r="H130" s="82"/>
      <c r="I130" s="51">
        <f t="shared" si="4"/>
        <v>4149983.5319999829</v>
      </c>
    </row>
    <row r="131" spans="3:95" s="11" customFormat="1" ht="18" thickTop="1" thickBot="1" x14ac:dyDescent="0.25">
      <c r="C131" s="175" t="s">
        <v>8</v>
      </c>
      <c r="D131" s="176"/>
      <c r="E131" s="176"/>
      <c r="F131" s="176"/>
      <c r="G131" s="123">
        <f>SUM(G17:G130)</f>
        <v>60006372.189999998</v>
      </c>
      <c r="H131" s="123">
        <f>SUM(H17:H130)</f>
        <v>60771498.00999999</v>
      </c>
      <c r="I131" s="124">
        <f>+I16+G131-H131</f>
        <v>4149983.5320000052</v>
      </c>
      <c r="J131" s="30">
        <f>+I131-'[2]CTA. RECOLECTORA AUXILIAR 3001'!$J$7135</f>
        <v>2.2351741790771484E-8</v>
      </c>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row>
    <row r="132" spans="3:95" s="11" customFormat="1" ht="17.25" thickTop="1" x14ac:dyDescent="0.2">
      <c r="C132" s="5"/>
      <c r="D132" s="5"/>
      <c r="E132" s="5"/>
      <c r="F132" s="5"/>
      <c r="G132" s="8"/>
      <c r="H132" s="8"/>
      <c r="I132" s="8"/>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row>
    <row r="133" spans="3:95" s="11" customFormat="1" ht="16.5" x14ac:dyDescent="0.2">
      <c r="C133" s="5"/>
      <c r="D133" s="5"/>
      <c r="E133" s="104" t="s">
        <v>41</v>
      </c>
      <c r="F133" s="105"/>
      <c r="G133" s="104" t="s">
        <v>42</v>
      </c>
      <c r="H133" s="8"/>
      <c r="I133" s="8"/>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row>
    <row r="134" spans="3:95" s="11" customFormat="1" ht="16.5" x14ac:dyDescent="0.2">
      <c r="C134" s="5"/>
      <c r="D134" s="5"/>
      <c r="E134" s="104" t="s">
        <v>33</v>
      </c>
      <c r="F134" s="105"/>
      <c r="G134" s="104" t="s">
        <v>34</v>
      </c>
      <c r="H134" s="8"/>
      <c r="I134" s="8"/>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row>
    <row r="135" spans="3:95" s="11" customFormat="1" ht="16.5" x14ac:dyDescent="0.2">
      <c r="C135" s="5"/>
      <c r="D135" s="5"/>
      <c r="E135" s="104" t="s">
        <v>35</v>
      </c>
      <c r="F135" s="105"/>
      <c r="G135" s="128" t="s">
        <v>176</v>
      </c>
      <c r="H135" s="8"/>
      <c r="I135" s="8"/>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row>
    <row r="136" spans="3:95" s="11" customFormat="1" ht="16.5" x14ac:dyDescent="0.2">
      <c r="C136" s="5"/>
      <c r="D136" s="5"/>
      <c r="E136" s="104" t="s">
        <v>36</v>
      </c>
      <c r="F136" s="105"/>
      <c r="G136" s="104" t="s">
        <v>37</v>
      </c>
      <c r="H136" s="8"/>
      <c r="I136" s="8"/>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row>
    <row r="137" spans="3:95" s="11" customFormat="1" ht="16.5" x14ac:dyDescent="0.2">
      <c r="C137" s="5"/>
      <c r="D137" s="5"/>
      <c r="E137" s="104"/>
      <c r="F137" s="105"/>
      <c r="G137" s="104"/>
      <c r="H137" s="8"/>
      <c r="I137" s="8"/>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row>
    <row r="138" spans="3:95" s="11" customFormat="1" ht="16.5" x14ac:dyDescent="0.2">
      <c r="C138" s="5"/>
      <c r="D138" s="5"/>
      <c r="E138" s="106"/>
      <c r="F138" s="160"/>
      <c r="G138" s="105"/>
      <c r="H138" s="8"/>
      <c r="I138" s="8"/>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row>
    <row r="139" spans="3:95" s="11" customFormat="1" ht="16.5" x14ac:dyDescent="0.2">
      <c r="C139" s="5"/>
      <c r="D139" s="5"/>
      <c r="E139" s="105"/>
      <c r="F139" s="104" t="s">
        <v>39</v>
      </c>
      <c r="G139" s="105"/>
      <c r="H139" s="8"/>
      <c r="I139" s="8"/>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row>
    <row r="140" spans="3:95" s="11" customFormat="1" ht="18" x14ac:dyDescent="0.25">
      <c r="C140" s="21"/>
      <c r="D140" s="5"/>
      <c r="E140" s="105"/>
      <c r="F140" s="104" t="s">
        <v>50</v>
      </c>
      <c r="G140" s="105"/>
      <c r="H140" s="8"/>
      <c r="I140" s="19"/>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row>
    <row r="141" spans="3:95" s="11" customFormat="1" ht="18" x14ac:dyDescent="0.2">
      <c r="C141" s="22"/>
      <c r="D141" s="5"/>
      <c r="E141" s="105"/>
      <c r="F141" s="104" t="s">
        <v>40</v>
      </c>
      <c r="G141" s="105"/>
      <c r="H141" s="8"/>
      <c r="I141" s="23"/>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row>
    <row r="142" spans="3:95" s="11" customFormat="1" ht="18" x14ac:dyDescent="0.2">
      <c r="C142" s="22"/>
      <c r="D142" s="5"/>
      <c r="E142" s="105"/>
      <c r="G142" s="105"/>
      <c r="H142" s="8"/>
      <c r="I142" s="23"/>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row>
    <row r="143" spans="3:95" s="11" customFormat="1" ht="16.5" x14ac:dyDescent="0.2">
      <c r="C143" s="5"/>
      <c r="D143" s="5"/>
      <c r="E143" s="105"/>
      <c r="F143" s="105"/>
      <c r="G143" s="105"/>
      <c r="H143" s="8"/>
      <c r="I143" s="4"/>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row>
    <row r="144" spans="3:95" s="11" customFormat="1" ht="20.25" x14ac:dyDescent="0.2">
      <c r="C144" s="174"/>
      <c r="D144" s="174"/>
      <c r="E144" s="174"/>
      <c r="F144" s="174"/>
      <c r="G144" s="174"/>
      <c r="H144" s="174"/>
      <c r="I144" s="174"/>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row>
    <row r="145" spans="3:95" s="11" customFormat="1" ht="20.25" x14ac:dyDescent="0.2">
      <c r="C145" s="174"/>
      <c r="D145" s="174"/>
      <c r="E145" s="174"/>
      <c r="F145" s="174"/>
      <c r="G145" s="174"/>
      <c r="H145" s="174"/>
      <c r="I145" s="174"/>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row>
    <row r="146" spans="3:95" s="11" customFormat="1" ht="20.25" x14ac:dyDescent="0.2">
      <c r="C146" s="174"/>
      <c r="D146" s="174"/>
      <c r="E146" s="174"/>
      <c r="F146" s="174"/>
      <c r="G146" s="174"/>
      <c r="H146" s="174"/>
      <c r="I146" s="174"/>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row>
    <row r="147" spans="3:95" s="11" customFormat="1" ht="20.25" x14ac:dyDescent="0.2">
      <c r="C147" s="174"/>
      <c r="D147" s="174"/>
      <c r="E147" s="174"/>
      <c r="F147" s="174"/>
      <c r="G147" s="174"/>
      <c r="H147" s="174"/>
      <c r="I147" s="174"/>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row>
    <row r="148" spans="3:95" s="11" customFormat="1" x14ac:dyDescent="0.2">
      <c r="C148" s="9"/>
      <c r="D148" s="9"/>
      <c r="E148" s="9"/>
      <c r="F148" s="9"/>
      <c r="G148" s="9"/>
      <c r="H148" s="9"/>
      <c r="I148" s="9"/>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row>
    <row r="149" spans="3:95" s="11" customFormat="1" x14ac:dyDescent="0.2">
      <c r="C149" s="9"/>
      <c r="D149" s="9"/>
      <c r="E149" s="9"/>
      <c r="F149" s="9"/>
      <c r="G149" s="9"/>
      <c r="H149" s="9"/>
      <c r="I149" s="9"/>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row>
    <row r="150" spans="3:95" s="11" customFormat="1" x14ac:dyDescent="0.2">
      <c r="C150" s="9"/>
      <c r="D150" s="9"/>
      <c r="E150" s="9"/>
      <c r="F150" s="9"/>
      <c r="G150" s="9"/>
      <c r="H150" s="9"/>
      <c r="I150" s="9"/>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row>
    <row r="151" spans="3:95" s="11" customFormat="1" x14ac:dyDescent="0.2">
      <c r="C151" s="9"/>
      <c r="D151" s="9"/>
      <c r="E151" s="9"/>
      <c r="F151" s="9"/>
      <c r="G151" s="9"/>
      <c r="H151" s="9"/>
      <c r="I151" s="9"/>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row>
    <row r="152" spans="3:95" s="11" customFormat="1" x14ac:dyDescent="0.2">
      <c r="C152" s="9"/>
      <c r="D152" s="9"/>
      <c r="E152" s="9"/>
      <c r="F152" s="9"/>
      <c r="G152" s="9"/>
      <c r="H152" s="9"/>
      <c r="I152" s="9"/>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row>
    <row r="153" spans="3:95" s="11" customFormat="1" x14ac:dyDescent="0.2">
      <c r="C153" s="9"/>
      <c r="D153" s="9"/>
      <c r="E153" s="9"/>
      <c r="F153" s="9"/>
      <c r="G153" s="9"/>
      <c r="H153" s="9"/>
      <c r="I153" s="9"/>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row>
    <row r="154" spans="3:95" s="11" customFormat="1" x14ac:dyDescent="0.2">
      <c r="C154" s="9"/>
      <c r="D154" s="9"/>
      <c r="E154" s="9"/>
      <c r="F154" s="9"/>
      <c r="G154" s="9"/>
      <c r="H154" s="9"/>
      <c r="I154" s="9"/>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row>
    <row r="155" spans="3:95" s="11" customFormat="1" x14ac:dyDescent="0.2">
      <c r="C155" s="9"/>
      <c r="D155" s="9"/>
      <c r="E155" s="9"/>
      <c r="F155" s="9"/>
      <c r="G155" s="9"/>
      <c r="H155" s="9"/>
      <c r="I155" s="9"/>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row>
    <row r="156" spans="3:95" s="11" customFormat="1" ht="3" customHeight="1" x14ac:dyDescent="0.2">
      <c r="C156" s="9"/>
      <c r="D156" s="9"/>
      <c r="E156" s="9"/>
      <c r="F156" s="9"/>
      <c r="G156" s="9"/>
      <c r="H156" s="9"/>
      <c r="I156" s="9"/>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row>
    <row r="157" spans="3:95" s="11" customFormat="1" x14ac:dyDescent="0.2">
      <c r="C157" s="9"/>
      <c r="D157" s="9"/>
      <c r="E157" s="9"/>
      <c r="F157" s="9"/>
      <c r="G157" s="9"/>
      <c r="H157" s="9"/>
      <c r="I157" s="9"/>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row>
    <row r="158" spans="3:95" s="11" customFormat="1" x14ac:dyDescent="0.2">
      <c r="C158" s="9"/>
      <c r="D158" s="9"/>
      <c r="E158" s="9"/>
      <c r="F158" s="9"/>
      <c r="G158" s="9"/>
      <c r="H158" s="9"/>
      <c r="I158" s="9"/>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row>
    <row r="159" spans="3:95" s="11" customFormat="1" x14ac:dyDescent="0.2">
      <c r="C159" s="9"/>
      <c r="D159" s="9"/>
      <c r="E159" s="9"/>
      <c r="F159" s="9"/>
      <c r="G159" s="9"/>
      <c r="H159" s="9"/>
      <c r="I159" s="9"/>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row>
    <row r="178" spans="3:3" ht="13.5" thickBot="1" x14ac:dyDescent="0.25"/>
    <row r="179" spans="3:3" ht="15" x14ac:dyDescent="0.2">
      <c r="C179" s="2"/>
    </row>
  </sheetData>
  <mergeCells count="12">
    <mergeCell ref="C6:I6"/>
    <mergeCell ref="C7:I7"/>
    <mergeCell ref="C144:I144"/>
    <mergeCell ref="C8:I8"/>
    <mergeCell ref="C9:I9"/>
    <mergeCell ref="C145:I145"/>
    <mergeCell ref="C146:I146"/>
    <mergeCell ref="C147:I147"/>
    <mergeCell ref="D13:I13"/>
    <mergeCell ref="C13:C15"/>
    <mergeCell ref="D14:H14"/>
    <mergeCell ref="C131:F131"/>
  </mergeCells>
  <printOptions horizontalCentered="1"/>
  <pageMargins left="0.25" right="0.25" top="0.75" bottom="0.75" header="0.3" footer="0.3"/>
  <pageSetup scale="63" orientation="portrait" r:id="rId1"/>
  <headerFooter alignWithMargins="0">
    <oddFooter>Página &amp;P</oddFooter>
  </headerFooter>
  <rowBreaks count="3" manualBreakCount="3">
    <brk id="45" min="1" max="8" man="1"/>
    <brk id="80" min="1" max="8" man="1"/>
    <brk id="113" min="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P66"/>
  <sheetViews>
    <sheetView topLeftCell="B25" zoomScale="80" zoomScaleNormal="80" zoomScaleSheetLayoutView="55" workbookViewId="0">
      <selection activeCell="J38" sqref="J38"/>
    </sheetView>
  </sheetViews>
  <sheetFormatPr baseColWidth="10" defaultColWidth="9.140625" defaultRowHeight="12.75" x14ac:dyDescent="0.2"/>
  <cols>
    <col min="1" max="1" width="0" style="11" hidden="1" customWidth="1"/>
    <col min="2" max="2" width="3.140625" style="11" customWidth="1"/>
    <col min="3" max="3" width="5" style="1" customWidth="1"/>
    <col min="4" max="4" width="29.28515625" style="1" customWidth="1"/>
    <col min="5" max="5" width="18" style="1" customWidth="1"/>
    <col min="6" max="6" width="43.85546875" style="41" bestFit="1" customWidth="1"/>
    <col min="7" max="7" width="20.42578125" style="1" customWidth="1"/>
    <col min="8" max="8" width="21" style="1" customWidth="1"/>
    <col min="9" max="9" width="24.42578125" style="1" customWidth="1"/>
    <col min="10" max="10" width="20.140625" style="11" customWidth="1"/>
    <col min="11" max="12" width="9.140625" style="11"/>
    <col min="13" max="16384" width="9.140625" style="1"/>
  </cols>
  <sheetData>
    <row r="1" spans="1:12" s="11" customFormat="1" ht="15" customHeight="1" x14ac:dyDescent="0.2">
      <c r="F1" s="34"/>
    </row>
    <row r="2" spans="1:12" s="11" customFormat="1" x14ac:dyDescent="0.2">
      <c r="F2" s="34"/>
    </row>
    <row r="3" spans="1:12" s="14" customFormat="1" ht="12" customHeight="1" x14ac:dyDescent="0.2">
      <c r="F3" s="35"/>
    </row>
    <row r="4" spans="1:12" s="15" customFormat="1" ht="18" customHeight="1" x14ac:dyDescent="0.3">
      <c r="B4" s="16"/>
      <c r="C4" s="16"/>
      <c r="D4" s="12"/>
      <c r="E4" s="16"/>
      <c r="F4" s="36"/>
      <c r="G4" s="16"/>
      <c r="H4" s="16"/>
      <c r="I4" s="16"/>
      <c r="J4" s="16"/>
    </row>
    <row r="5" spans="1:12" s="13" customFormat="1" ht="18" customHeight="1" x14ac:dyDescent="0.2">
      <c r="A5" s="13" t="s">
        <v>9</v>
      </c>
      <c r="F5" s="37"/>
    </row>
    <row r="6" spans="1:12" s="15" customFormat="1" ht="20.25" customHeight="1" x14ac:dyDescent="0.25">
      <c r="B6" s="13"/>
      <c r="C6" s="166" t="s">
        <v>10</v>
      </c>
      <c r="D6" s="166"/>
      <c r="E6" s="166"/>
      <c r="F6" s="166"/>
      <c r="G6" s="166"/>
      <c r="H6" s="166"/>
      <c r="I6" s="166"/>
      <c r="J6" s="42"/>
    </row>
    <row r="7" spans="1:12" s="14" customFormat="1" ht="18" customHeight="1" x14ac:dyDescent="0.2">
      <c r="B7" s="18"/>
      <c r="C7" s="172" t="s">
        <v>11</v>
      </c>
      <c r="D7" s="172"/>
      <c r="E7" s="172"/>
      <c r="F7" s="172"/>
      <c r="G7" s="172"/>
      <c r="H7" s="172"/>
      <c r="I7" s="172"/>
      <c r="J7" s="43"/>
    </row>
    <row r="8" spans="1:12" s="17" customFormat="1" ht="15.75" customHeight="1" x14ac:dyDescent="0.2">
      <c r="B8" s="18"/>
      <c r="C8" s="172" t="s">
        <v>21</v>
      </c>
      <c r="D8" s="172"/>
      <c r="E8" s="172"/>
      <c r="F8" s="172"/>
      <c r="G8" s="172"/>
      <c r="H8" s="172"/>
      <c r="I8" s="172"/>
      <c r="J8" s="44"/>
    </row>
    <row r="9" spans="1:12" s="14" customFormat="1" ht="18.75" x14ac:dyDescent="0.2">
      <c r="B9" s="15"/>
      <c r="C9" s="173" t="s">
        <v>88</v>
      </c>
      <c r="D9" s="173"/>
      <c r="E9" s="173"/>
      <c r="F9" s="173"/>
      <c r="G9" s="173"/>
      <c r="H9" s="173"/>
      <c r="I9" s="173"/>
      <c r="J9" s="43"/>
    </row>
    <row r="10" spans="1:12" s="14" customFormat="1" ht="18.75" x14ac:dyDescent="0.2">
      <c r="B10" s="15"/>
      <c r="C10" s="33"/>
      <c r="D10" s="33"/>
      <c r="E10" s="33"/>
      <c r="F10" s="38"/>
      <c r="G10" s="33"/>
      <c r="H10" s="33"/>
      <c r="I10" s="33"/>
    </row>
    <row r="11" spans="1:12" s="11" customFormat="1" ht="19.5" customHeight="1" thickBot="1" x14ac:dyDescent="0.25">
      <c r="F11" s="34"/>
    </row>
    <row r="12" spans="1:12" s="3" customFormat="1" ht="36.75" customHeight="1" thickTop="1" thickBot="1" x14ac:dyDescent="0.25">
      <c r="A12" s="7"/>
      <c r="B12" s="7"/>
      <c r="C12" s="180"/>
      <c r="D12" s="168" t="s">
        <v>13</v>
      </c>
      <c r="E12" s="168"/>
      <c r="F12" s="168"/>
      <c r="G12" s="168"/>
      <c r="H12" s="168"/>
      <c r="I12" s="168"/>
      <c r="J12" s="7"/>
      <c r="K12" s="7"/>
      <c r="L12" s="7"/>
    </row>
    <row r="13" spans="1:12" s="3" customFormat="1" ht="18" customHeight="1" thickTop="1" thickBot="1" x14ac:dyDescent="0.25">
      <c r="A13" s="7"/>
      <c r="B13" s="7"/>
      <c r="C13" s="181"/>
      <c r="D13" s="167" t="s">
        <v>7</v>
      </c>
      <c r="E13" s="167"/>
      <c r="F13" s="167"/>
      <c r="G13" s="167"/>
      <c r="H13" s="167"/>
      <c r="I13" s="60">
        <v>1825178.043500012</v>
      </c>
      <c r="J13" s="7"/>
      <c r="K13" s="7"/>
      <c r="L13" s="7"/>
    </row>
    <row r="14" spans="1:12" s="3" customFormat="1" ht="45.75" customHeight="1" thickTop="1" x14ac:dyDescent="0.2">
      <c r="A14" s="7"/>
      <c r="B14" s="7"/>
      <c r="C14" s="181"/>
      <c r="D14" s="59" t="s">
        <v>4</v>
      </c>
      <c r="E14" s="59" t="s">
        <v>5</v>
      </c>
      <c r="F14" s="59" t="s">
        <v>6</v>
      </c>
      <c r="G14" s="59" t="s">
        <v>0</v>
      </c>
      <c r="H14" s="59" t="s">
        <v>1</v>
      </c>
      <c r="I14" s="59" t="s">
        <v>2</v>
      </c>
      <c r="J14" s="7"/>
      <c r="K14" s="7"/>
      <c r="L14" s="7"/>
    </row>
    <row r="15" spans="1:12" s="10" customFormat="1" ht="38.25" customHeight="1" thickBot="1" x14ac:dyDescent="0.25">
      <c r="C15" s="53"/>
      <c r="D15" s="54"/>
      <c r="E15" s="55"/>
      <c r="F15" s="56" t="s">
        <v>89</v>
      </c>
      <c r="G15" s="57"/>
      <c r="H15" s="58">
        <v>0</v>
      </c>
      <c r="I15" s="57">
        <f>+I13</f>
        <v>1825178.043500012</v>
      </c>
    </row>
    <row r="16" spans="1:12" s="10" customFormat="1" ht="17.25" thickTop="1" x14ac:dyDescent="0.2">
      <c r="C16" s="61"/>
      <c r="D16" s="62" t="s">
        <v>177</v>
      </c>
      <c r="E16" s="97"/>
      <c r="F16" s="47" t="s">
        <v>12</v>
      </c>
      <c r="G16" s="63"/>
      <c r="H16" s="48">
        <v>61.46</v>
      </c>
      <c r="I16" s="49">
        <f>I15+G16-H16</f>
        <v>1825116.5835000121</v>
      </c>
    </row>
    <row r="17" spans="3:9" s="10" customFormat="1" ht="16.5" x14ac:dyDescent="0.2">
      <c r="C17" s="64"/>
      <c r="D17" s="65" t="s">
        <v>178</v>
      </c>
      <c r="E17" s="98"/>
      <c r="F17" s="50" t="s">
        <v>12</v>
      </c>
      <c r="G17" s="66"/>
      <c r="H17" s="51">
        <v>66.989999999999995</v>
      </c>
      <c r="I17" s="52">
        <f t="shared" ref="I17:I35" si="0">I16+G17-H17</f>
        <v>1825049.5935000121</v>
      </c>
    </row>
    <row r="18" spans="3:9" s="7" customFormat="1" ht="16.5" x14ac:dyDescent="0.2">
      <c r="C18" s="64"/>
      <c r="D18" s="65" t="s">
        <v>179</v>
      </c>
      <c r="E18" s="98"/>
      <c r="F18" s="50" t="s">
        <v>12</v>
      </c>
      <c r="G18" s="66"/>
      <c r="H18" s="51">
        <v>174.01</v>
      </c>
      <c r="I18" s="52">
        <f t="shared" si="0"/>
        <v>1824875.5835000121</v>
      </c>
    </row>
    <row r="19" spans="3:9" s="7" customFormat="1" ht="16.5" x14ac:dyDescent="0.2">
      <c r="C19" s="64"/>
      <c r="D19" s="65" t="s">
        <v>180</v>
      </c>
      <c r="E19" s="98"/>
      <c r="F19" s="50" t="s">
        <v>12</v>
      </c>
      <c r="G19" s="66"/>
      <c r="H19" s="51">
        <v>208.1</v>
      </c>
      <c r="I19" s="52">
        <f t="shared" si="0"/>
        <v>1824667.483500012</v>
      </c>
    </row>
    <row r="20" spans="3:9" s="7" customFormat="1" ht="16.5" x14ac:dyDescent="0.2">
      <c r="C20" s="64"/>
      <c r="D20" s="65">
        <v>44630</v>
      </c>
      <c r="E20" s="98" t="s">
        <v>181</v>
      </c>
      <c r="F20" s="50" t="s">
        <v>182</v>
      </c>
      <c r="G20" s="66"/>
      <c r="H20" s="51">
        <v>915636.15</v>
      </c>
      <c r="I20" s="52">
        <f t="shared" si="0"/>
        <v>909031.33350001194</v>
      </c>
    </row>
    <row r="21" spans="3:9" s="7" customFormat="1" ht="16.5" x14ac:dyDescent="0.2">
      <c r="C21" s="64"/>
      <c r="D21" s="65">
        <v>44631</v>
      </c>
      <c r="E21" s="98" t="s">
        <v>183</v>
      </c>
      <c r="F21" s="50" t="s">
        <v>184</v>
      </c>
      <c r="G21" s="66"/>
      <c r="H21" s="51">
        <v>19906</v>
      </c>
      <c r="I21" s="52">
        <f t="shared" si="0"/>
        <v>889125.33350001194</v>
      </c>
    </row>
    <row r="22" spans="3:9" s="7" customFormat="1" ht="16.5" x14ac:dyDescent="0.2">
      <c r="C22" s="64"/>
      <c r="D22" s="65">
        <v>44631</v>
      </c>
      <c r="E22" s="98" t="s">
        <v>185</v>
      </c>
      <c r="F22" s="50" t="s">
        <v>63</v>
      </c>
      <c r="G22" s="66"/>
      <c r="H22" s="51">
        <v>26536.94</v>
      </c>
      <c r="I22" s="52">
        <f t="shared" si="0"/>
        <v>862588.393500012</v>
      </c>
    </row>
    <row r="23" spans="3:9" s="7" customFormat="1" ht="16.5" x14ac:dyDescent="0.2">
      <c r="C23" s="64"/>
      <c r="D23" s="67">
        <v>44637</v>
      </c>
      <c r="E23" s="68" t="s">
        <v>186</v>
      </c>
      <c r="F23" s="50" t="s">
        <v>64</v>
      </c>
      <c r="G23" s="66"/>
      <c r="H23" s="69">
        <v>35083.279999999999</v>
      </c>
      <c r="I23" s="52">
        <f t="shared" si="0"/>
        <v>827505.11350001197</v>
      </c>
    </row>
    <row r="24" spans="3:9" s="7" customFormat="1" ht="16.5" x14ac:dyDescent="0.2">
      <c r="C24" s="64"/>
      <c r="D24" s="67">
        <v>44638</v>
      </c>
      <c r="E24" s="98" t="s">
        <v>181</v>
      </c>
      <c r="F24" s="50" t="s">
        <v>182</v>
      </c>
      <c r="G24" s="66"/>
      <c r="H24" s="51">
        <v>14768.64</v>
      </c>
      <c r="I24" s="52">
        <f>I23+G24-H24</f>
        <v>812736.47350001195</v>
      </c>
    </row>
    <row r="25" spans="3:9" s="7" customFormat="1" ht="16.5" x14ac:dyDescent="0.2">
      <c r="C25" s="64"/>
      <c r="D25" s="65">
        <v>44638</v>
      </c>
      <c r="E25" s="98"/>
      <c r="F25" s="50" t="s">
        <v>66</v>
      </c>
      <c r="G25" s="66"/>
      <c r="H25" s="51">
        <v>3780</v>
      </c>
      <c r="I25" s="52">
        <f>I24+G25-H25</f>
        <v>808956.47350001195</v>
      </c>
    </row>
    <row r="26" spans="3:9" s="7" customFormat="1" ht="16.5" x14ac:dyDescent="0.2">
      <c r="C26" s="64"/>
      <c r="D26" s="65">
        <v>44638</v>
      </c>
      <c r="E26" s="98" t="s">
        <v>187</v>
      </c>
      <c r="F26" s="50" t="s">
        <v>47</v>
      </c>
      <c r="G26" s="66"/>
      <c r="H26" s="51"/>
      <c r="I26" s="52">
        <f t="shared" si="0"/>
        <v>808956.47350001195</v>
      </c>
    </row>
    <row r="27" spans="3:9" s="7" customFormat="1" ht="16.5" x14ac:dyDescent="0.2">
      <c r="C27" s="64"/>
      <c r="D27" s="65">
        <v>44638</v>
      </c>
      <c r="E27" s="98" t="s">
        <v>188</v>
      </c>
      <c r="F27" s="50" t="s">
        <v>67</v>
      </c>
      <c r="G27" s="66"/>
      <c r="H27" s="51">
        <v>15259.42</v>
      </c>
      <c r="I27" s="52">
        <f t="shared" si="0"/>
        <v>793697.05350001191</v>
      </c>
    </row>
    <row r="28" spans="3:9" s="7" customFormat="1" ht="16.5" x14ac:dyDescent="0.2">
      <c r="C28" s="64"/>
      <c r="D28" s="65" t="s">
        <v>189</v>
      </c>
      <c r="E28" s="98"/>
      <c r="F28" s="50" t="s">
        <v>12</v>
      </c>
      <c r="G28" s="66"/>
      <c r="H28" s="51">
        <v>1395.61</v>
      </c>
      <c r="I28" s="52">
        <f t="shared" si="0"/>
        <v>792301.44350001193</v>
      </c>
    </row>
    <row r="29" spans="3:9" s="7" customFormat="1" ht="16.5" x14ac:dyDescent="0.2">
      <c r="C29" s="64"/>
      <c r="D29" s="65" t="s">
        <v>190</v>
      </c>
      <c r="E29" s="98"/>
      <c r="F29" s="50" t="s">
        <v>12</v>
      </c>
      <c r="G29" s="66"/>
      <c r="H29" s="51">
        <v>29.86</v>
      </c>
      <c r="I29" s="52">
        <f t="shared" si="0"/>
        <v>792271.58350001194</v>
      </c>
    </row>
    <row r="30" spans="3:9" s="7" customFormat="1" ht="16.5" x14ac:dyDescent="0.2">
      <c r="C30" s="131"/>
      <c r="D30" s="129" t="s">
        <v>191</v>
      </c>
      <c r="E30" s="144"/>
      <c r="F30" s="132" t="s">
        <v>12</v>
      </c>
      <c r="G30" s="130"/>
      <c r="H30" s="125">
        <v>40.5</v>
      </c>
      <c r="I30" s="52">
        <f t="shared" si="0"/>
        <v>792231.08350001194</v>
      </c>
    </row>
    <row r="31" spans="3:9" s="7" customFormat="1" ht="16.5" x14ac:dyDescent="0.2">
      <c r="C31" s="131"/>
      <c r="D31" s="129" t="s">
        <v>192</v>
      </c>
      <c r="E31" s="144"/>
      <c r="F31" s="132" t="s">
        <v>12</v>
      </c>
      <c r="G31" s="130"/>
      <c r="H31" s="125">
        <v>52.62</v>
      </c>
      <c r="I31" s="52">
        <f t="shared" si="0"/>
        <v>792178.46350001195</v>
      </c>
    </row>
    <row r="32" spans="3:9" s="7" customFormat="1" ht="16.5" x14ac:dyDescent="0.2">
      <c r="C32" s="131"/>
      <c r="D32" s="129" t="s">
        <v>193</v>
      </c>
      <c r="E32" s="144"/>
      <c r="F32" s="132" t="s">
        <v>12</v>
      </c>
      <c r="G32" s="130"/>
      <c r="H32" s="125">
        <v>39.81</v>
      </c>
      <c r="I32" s="52">
        <f t="shared" si="0"/>
        <v>792138.65350001189</v>
      </c>
    </row>
    <row r="33" spans="3:94" s="7" customFormat="1" ht="16.5" x14ac:dyDescent="0.2">
      <c r="C33" s="131"/>
      <c r="D33" s="129">
        <v>44649</v>
      </c>
      <c r="E33" s="144" t="s">
        <v>194</v>
      </c>
      <c r="F33" s="132" t="s">
        <v>65</v>
      </c>
      <c r="G33" s="130"/>
      <c r="H33" s="125">
        <v>53365.16</v>
      </c>
      <c r="I33" s="52">
        <f t="shared" si="0"/>
        <v>738773.49350001186</v>
      </c>
    </row>
    <row r="34" spans="3:94" s="7" customFormat="1" ht="16.5" x14ac:dyDescent="0.2">
      <c r="C34" s="131"/>
      <c r="D34" s="129">
        <v>44649</v>
      </c>
      <c r="E34" s="144" t="s">
        <v>195</v>
      </c>
      <c r="F34" s="132" t="s">
        <v>196</v>
      </c>
      <c r="G34" s="130"/>
      <c r="H34" s="125">
        <v>23902.29</v>
      </c>
      <c r="I34" s="52">
        <f t="shared" si="0"/>
        <v>714871.20350001182</v>
      </c>
    </row>
    <row r="35" spans="3:94" s="7" customFormat="1" ht="28.5" x14ac:dyDescent="0.2">
      <c r="C35" s="131"/>
      <c r="D35" s="129">
        <v>44651</v>
      </c>
      <c r="E35" s="144"/>
      <c r="F35" s="132" t="s">
        <v>31</v>
      </c>
      <c r="G35" s="130"/>
      <c r="H35" s="125">
        <v>175</v>
      </c>
      <c r="I35" s="52">
        <f t="shared" si="0"/>
        <v>714696.20350001182</v>
      </c>
    </row>
    <row r="36" spans="3:94" s="7" customFormat="1" ht="17.25" thickBot="1" x14ac:dyDescent="0.25">
      <c r="C36" s="131"/>
      <c r="D36" s="129"/>
      <c r="E36" s="144"/>
      <c r="F36" s="132"/>
      <c r="G36" s="130"/>
      <c r="H36" s="125"/>
      <c r="I36" s="133"/>
    </row>
    <row r="37" spans="3:94" s="11" customFormat="1" ht="17.25" thickBot="1" x14ac:dyDescent="0.25">
      <c r="C37" s="178" t="s">
        <v>8</v>
      </c>
      <c r="D37" s="179"/>
      <c r="E37" s="179"/>
      <c r="F37" s="179"/>
      <c r="G37" s="134">
        <f>SUM(G16:G36)</f>
        <v>0</v>
      </c>
      <c r="H37" s="134">
        <f>SUM(H16:H36)</f>
        <v>1110481.8400000001</v>
      </c>
      <c r="I37" s="135">
        <f>+I13+G37-H37</f>
        <v>714696.20350001194</v>
      </c>
      <c r="J37" s="25">
        <f>+I37-'[2]CTA. OPERATIVA.(160)'!$J$5968</f>
        <v>0</v>
      </c>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row>
    <row r="38" spans="3:94" s="11" customFormat="1" ht="16.5" x14ac:dyDescent="0.2">
      <c r="C38" s="5"/>
      <c r="D38" s="5"/>
      <c r="E38" s="5"/>
      <c r="F38" s="39"/>
      <c r="G38" s="8"/>
      <c r="H38" s="8"/>
      <c r="I38" s="8"/>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row>
    <row r="39" spans="3:94" s="11" customFormat="1" ht="16.5" x14ac:dyDescent="0.2">
      <c r="C39" s="5"/>
      <c r="D39" s="104" t="s">
        <v>41</v>
      </c>
      <c r="E39" s="9"/>
      <c r="F39" s="40"/>
      <c r="G39" s="9"/>
      <c r="H39" s="105"/>
      <c r="I39" s="9"/>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row>
    <row r="40" spans="3:94" s="11" customFormat="1" ht="16.5" x14ac:dyDescent="0.2">
      <c r="C40" s="5"/>
      <c r="D40" s="104" t="s">
        <v>33</v>
      </c>
      <c r="E40" s="9"/>
      <c r="F40" s="40" t="s">
        <v>52</v>
      </c>
      <c r="G40" s="9"/>
      <c r="H40" s="104" t="s">
        <v>42</v>
      </c>
      <c r="I40" s="9"/>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row>
    <row r="41" spans="3:94" s="11" customFormat="1" ht="16.5" x14ac:dyDescent="0.2">
      <c r="C41" s="5"/>
      <c r="D41" s="104" t="s">
        <v>35</v>
      </c>
      <c r="E41" s="9"/>
      <c r="F41" s="104" t="s">
        <v>39</v>
      </c>
      <c r="G41" s="9"/>
      <c r="H41" s="104" t="s">
        <v>34</v>
      </c>
      <c r="I41" s="9"/>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row>
    <row r="42" spans="3:94" s="11" customFormat="1" ht="16.5" x14ac:dyDescent="0.2">
      <c r="C42" s="5"/>
      <c r="D42" s="104" t="s">
        <v>36</v>
      </c>
      <c r="E42" s="9"/>
      <c r="F42" s="104" t="s">
        <v>50</v>
      </c>
      <c r="G42" s="9"/>
      <c r="H42" s="128" t="s">
        <v>51</v>
      </c>
      <c r="I42" s="9"/>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row>
    <row r="43" spans="3:94" s="11" customFormat="1" ht="16.5" x14ac:dyDescent="0.2">
      <c r="C43" s="5"/>
      <c r="D43" s="9"/>
      <c r="E43" s="9"/>
      <c r="F43" s="104" t="s">
        <v>40</v>
      </c>
      <c r="G43" s="9"/>
      <c r="H43" s="104" t="s">
        <v>37</v>
      </c>
      <c r="I43" s="9"/>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row>
    <row r="44" spans="3:94" s="11" customFormat="1" ht="16.5" x14ac:dyDescent="0.2">
      <c r="C44" s="5"/>
      <c r="D44" s="9"/>
      <c r="E44" s="9"/>
      <c r="G44" s="9"/>
      <c r="H44" s="9"/>
      <c r="I44" s="9"/>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row>
    <row r="45" spans="3:94" s="11" customFormat="1" ht="18" x14ac:dyDescent="0.2">
      <c r="C45" s="22"/>
      <c r="D45" s="9"/>
      <c r="E45" s="9"/>
      <c r="G45" s="9"/>
      <c r="H45" s="9"/>
      <c r="I45" s="9"/>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row>
    <row r="46" spans="3:94" s="11" customFormat="1" ht="18" x14ac:dyDescent="0.2">
      <c r="C46" s="22"/>
      <c r="D46" s="9"/>
      <c r="E46" s="9"/>
      <c r="G46" s="9"/>
      <c r="H46" s="9"/>
      <c r="I46" s="9"/>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row>
    <row r="47" spans="3:94" s="11" customFormat="1" ht="16.5" x14ac:dyDescent="0.2">
      <c r="C47" s="5"/>
      <c r="D47" s="9"/>
      <c r="E47" s="9"/>
      <c r="F47" s="105"/>
      <c r="G47" s="9"/>
      <c r="H47" s="9"/>
      <c r="I47" s="9"/>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row>
    <row r="66" spans="3:3" ht="15" x14ac:dyDescent="0.2">
      <c r="C66" s="118"/>
    </row>
  </sheetData>
  <mergeCells count="8">
    <mergeCell ref="C37:F37"/>
    <mergeCell ref="C12:C14"/>
    <mergeCell ref="D12:I12"/>
    <mergeCell ref="D13:H13"/>
    <mergeCell ref="C6:I6"/>
    <mergeCell ref="C7:I7"/>
    <mergeCell ref="C8:I8"/>
    <mergeCell ref="C9:I9"/>
  </mergeCells>
  <printOptions horizontalCentered="1"/>
  <pageMargins left="0.25" right="0.25" top="0.75" bottom="0.75" header="0.3" footer="0.3"/>
  <pageSetup scale="54" orientation="portrait" r:id="rId1"/>
  <headerFooter alignWithMargins="0">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98"/>
  <sheetViews>
    <sheetView topLeftCell="C44" zoomScale="85" zoomScaleNormal="85" zoomScaleSheetLayoutView="70" workbookViewId="0">
      <selection activeCell="K59" sqref="K59"/>
    </sheetView>
  </sheetViews>
  <sheetFormatPr baseColWidth="10" defaultColWidth="9.140625" defaultRowHeight="12.75" x14ac:dyDescent="0.2"/>
  <cols>
    <col min="1" max="1" width="0" style="11" hidden="1" customWidth="1"/>
    <col min="2" max="2" width="4.42578125" style="11" hidden="1" customWidth="1"/>
    <col min="3" max="3" width="4.7109375" style="11" customWidth="1"/>
    <col min="4" max="4" width="5.85546875" style="1" customWidth="1"/>
    <col min="5" max="5" width="13.85546875" style="1" customWidth="1"/>
    <col min="6" max="6" width="12" style="1" customWidth="1"/>
    <col min="7" max="7" width="52.140625" style="1" customWidth="1"/>
    <col min="8" max="8" width="20.42578125" style="1" customWidth="1"/>
    <col min="9" max="9" width="21.140625" style="1" customWidth="1"/>
    <col min="10" max="10" width="25.710937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166" t="s">
        <v>10</v>
      </c>
      <c r="E8" s="166"/>
      <c r="F8" s="166"/>
      <c r="G8" s="166"/>
      <c r="H8" s="166"/>
      <c r="I8" s="166"/>
      <c r="J8" s="166"/>
      <c r="K8" s="16"/>
      <c r="L8" s="16"/>
    </row>
    <row r="9" spans="1:14" s="14" customFormat="1" ht="18.75" x14ac:dyDescent="0.2">
      <c r="C9" s="18"/>
      <c r="D9" s="172" t="s">
        <v>18</v>
      </c>
      <c r="E9" s="172"/>
      <c r="F9" s="172"/>
      <c r="G9" s="172"/>
      <c r="H9" s="172"/>
      <c r="I9" s="172"/>
      <c r="J9" s="172"/>
    </row>
    <row r="10" spans="1:14" s="17" customFormat="1" ht="18" customHeight="1" x14ac:dyDescent="0.2">
      <c r="B10" s="18"/>
      <c r="C10" s="18"/>
      <c r="D10" s="172" t="s">
        <v>20</v>
      </c>
      <c r="E10" s="172"/>
      <c r="F10" s="172"/>
      <c r="G10" s="172"/>
      <c r="H10" s="172"/>
      <c r="I10" s="172"/>
      <c r="J10" s="172"/>
    </row>
    <row r="11" spans="1:14" s="14" customFormat="1" ht="18.75" customHeight="1" x14ac:dyDescent="0.2">
      <c r="D11" s="173" t="s">
        <v>88</v>
      </c>
      <c r="E11" s="173"/>
      <c r="F11" s="173"/>
      <c r="G11" s="173"/>
      <c r="H11" s="173"/>
      <c r="I11" s="173"/>
      <c r="J11" s="173"/>
    </row>
    <row r="12" spans="1:14" s="11" customFormat="1" ht="19.5" customHeight="1" thickBot="1" x14ac:dyDescent="0.25"/>
    <row r="13" spans="1:14" s="3" customFormat="1" ht="26.25" customHeight="1" thickTop="1" thickBot="1" x14ac:dyDescent="0.25">
      <c r="A13" s="7"/>
      <c r="B13" s="7"/>
      <c r="C13" s="7"/>
      <c r="D13" s="171"/>
      <c r="E13" s="168" t="s">
        <v>18</v>
      </c>
      <c r="F13" s="168"/>
      <c r="G13" s="168"/>
      <c r="H13" s="168"/>
      <c r="I13" s="168"/>
      <c r="J13" s="168"/>
      <c r="K13" s="7"/>
      <c r="L13" s="7"/>
      <c r="M13" s="7"/>
      <c r="N13" s="7"/>
    </row>
    <row r="14" spans="1:14" s="3" customFormat="1" ht="18" customHeight="1" thickTop="1" thickBot="1" x14ac:dyDescent="0.25">
      <c r="A14" s="7"/>
      <c r="B14" s="7"/>
      <c r="C14" s="7"/>
      <c r="D14" s="171"/>
      <c r="E14" s="167" t="s">
        <v>7</v>
      </c>
      <c r="F14" s="167"/>
      <c r="G14" s="167"/>
      <c r="H14" s="167"/>
      <c r="I14" s="167"/>
      <c r="J14" s="60">
        <v>10015918.139999876</v>
      </c>
      <c r="K14" s="7"/>
      <c r="L14" s="7"/>
      <c r="M14" s="7"/>
      <c r="N14" s="7"/>
    </row>
    <row r="15" spans="1:14" s="3" customFormat="1" ht="45.75" customHeight="1" thickTop="1" thickBot="1" x14ac:dyDescent="0.25">
      <c r="A15" s="7"/>
      <c r="B15" s="7"/>
      <c r="C15" s="7"/>
      <c r="D15" s="171"/>
      <c r="E15" s="71" t="s">
        <v>4</v>
      </c>
      <c r="F15" s="71" t="s">
        <v>5</v>
      </c>
      <c r="G15" s="71" t="s">
        <v>6</v>
      </c>
      <c r="H15" s="71" t="s">
        <v>0</v>
      </c>
      <c r="I15" s="71" t="s">
        <v>1</v>
      </c>
      <c r="J15" s="71" t="s">
        <v>2</v>
      </c>
      <c r="K15" s="7"/>
      <c r="L15" s="7"/>
      <c r="M15" s="7"/>
      <c r="N15" s="7"/>
    </row>
    <row r="16" spans="1:14" s="10" customFormat="1" ht="26.25" customHeight="1" thickTop="1" x14ac:dyDescent="0.2">
      <c r="D16" s="84"/>
      <c r="E16" s="85"/>
      <c r="F16" s="84"/>
      <c r="G16" s="85">
        <v>44620</v>
      </c>
      <c r="H16" s="86"/>
      <c r="I16" s="87">
        <v>0</v>
      </c>
      <c r="J16" s="86">
        <f>+J14</f>
        <v>10015918.139999876</v>
      </c>
    </row>
    <row r="17" spans="4:11" s="10" customFormat="1" ht="28.5" x14ac:dyDescent="0.2">
      <c r="D17" s="88"/>
      <c r="E17" s="89">
        <v>44621</v>
      </c>
      <c r="F17" s="90" t="s">
        <v>197</v>
      </c>
      <c r="G17" s="119" t="s">
        <v>16</v>
      </c>
      <c r="H17" s="92"/>
      <c r="I17" s="92">
        <v>12270</v>
      </c>
      <c r="J17" s="92">
        <f>J16+H17-I17</f>
        <v>10003648.139999876</v>
      </c>
    </row>
    <row r="18" spans="4:11" s="10" customFormat="1" ht="16.5" x14ac:dyDescent="0.2">
      <c r="D18" s="88"/>
      <c r="E18" s="89">
        <v>44621</v>
      </c>
      <c r="F18" s="90" t="s">
        <v>197</v>
      </c>
      <c r="G18" s="91" t="s">
        <v>144</v>
      </c>
      <c r="H18" s="92"/>
      <c r="I18" s="92">
        <v>233130</v>
      </c>
      <c r="J18" s="92">
        <f>J17+H18-I18</f>
        <v>9770518.1399998758</v>
      </c>
    </row>
    <row r="19" spans="4:11" s="10" customFormat="1" ht="28.5" x14ac:dyDescent="0.2">
      <c r="D19" s="88"/>
      <c r="E19" s="89">
        <v>44623</v>
      </c>
      <c r="F19" s="90"/>
      <c r="G19" s="91" t="s">
        <v>198</v>
      </c>
      <c r="H19" s="92">
        <v>130428.2</v>
      </c>
      <c r="I19" s="92"/>
      <c r="J19" s="92">
        <f>J18+H19-I19</f>
        <v>9900946.3399998751</v>
      </c>
    </row>
    <row r="20" spans="4:11" s="10" customFormat="1" ht="28.5" x14ac:dyDescent="0.2">
      <c r="D20" s="88"/>
      <c r="E20" s="89">
        <v>44624</v>
      </c>
      <c r="F20" s="90"/>
      <c r="G20" s="91" t="s">
        <v>24</v>
      </c>
      <c r="H20" s="92">
        <v>253052.5</v>
      </c>
      <c r="I20" s="92"/>
      <c r="J20" s="92">
        <f>J19+H20-I20</f>
        <v>10153998.839999875</v>
      </c>
    </row>
    <row r="21" spans="4:11" s="10" customFormat="1" ht="28.5" x14ac:dyDescent="0.2">
      <c r="D21" s="88"/>
      <c r="E21" s="89">
        <v>44624</v>
      </c>
      <c r="F21" s="90"/>
      <c r="G21" s="91" t="s">
        <v>24</v>
      </c>
      <c r="H21" s="92"/>
      <c r="I21" s="92">
        <v>253052.5</v>
      </c>
      <c r="J21" s="92">
        <f>J20+H21-I21</f>
        <v>9900946.3399998751</v>
      </c>
    </row>
    <row r="22" spans="4:11" s="10" customFormat="1" ht="28.5" x14ac:dyDescent="0.2">
      <c r="D22" s="88"/>
      <c r="E22" s="89">
        <v>44627</v>
      </c>
      <c r="F22" s="90" t="s">
        <v>199</v>
      </c>
      <c r="G22" s="91" t="s">
        <v>16</v>
      </c>
      <c r="H22" s="92"/>
      <c r="I22" s="92">
        <v>8596</v>
      </c>
      <c r="J22" s="92">
        <f t="shared" ref="J22:J57" si="0">J21+H22-I22</f>
        <v>9892350.3399998751</v>
      </c>
    </row>
    <row r="23" spans="4:11" s="10" customFormat="1" ht="16.5" x14ac:dyDescent="0.2">
      <c r="D23" s="88"/>
      <c r="E23" s="89">
        <v>44627</v>
      </c>
      <c r="F23" s="90" t="s">
        <v>199</v>
      </c>
      <c r="G23" s="91" t="s">
        <v>200</v>
      </c>
      <c r="H23" s="92"/>
      <c r="I23" s="92">
        <v>163324</v>
      </c>
      <c r="J23" s="92">
        <f t="shared" si="0"/>
        <v>9729026.3399998751</v>
      </c>
    </row>
    <row r="24" spans="4:11" s="10" customFormat="1" ht="28.5" x14ac:dyDescent="0.2">
      <c r="D24" s="88"/>
      <c r="E24" s="89">
        <v>44628</v>
      </c>
      <c r="F24" s="90" t="s">
        <v>197</v>
      </c>
      <c r="G24" s="91" t="s">
        <v>16</v>
      </c>
      <c r="H24" s="92"/>
      <c r="I24" s="92">
        <v>12652.62</v>
      </c>
      <c r="J24" s="92">
        <f t="shared" si="0"/>
        <v>9716373.7199998759</v>
      </c>
    </row>
    <row r="25" spans="4:11" s="10" customFormat="1" ht="16.5" x14ac:dyDescent="0.2">
      <c r="D25" s="88"/>
      <c r="E25" s="89">
        <v>44628</v>
      </c>
      <c r="F25" s="90" t="s">
        <v>197</v>
      </c>
      <c r="G25" s="91" t="s">
        <v>144</v>
      </c>
      <c r="H25" s="92"/>
      <c r="I25" s="92">
        <v>240399.88</v>
      </c>
      <c r="J25" s="92">
        <f t="shared" si="0"/>
        <v>9475973.8399998751</v>
      </c>
    </row>
    <row r="26" spans="4:11" s="10" customFormat="1" ht="28.5" x14ac:dyDescent="0.2">
      <c r="D26" s="88"/>
      <c r="E26" s="89">
        <v>44631</v>
      </c>
      <c r="F26" s="90"/>
      <c r="G26" s="91" t="s">
        <v>198</v>
      </c>
      <c r="H26" s="92">
        <v>98775.57</v>
      </c>
      <c r="I26" s="92"/>
      <c r="J26" s="92">
        <f t="shared" si="0"/>
        <v>9574749.4099998754</v>
      </c>
      <c r="K26" s="101"/>
    </row>
    <row r="27" spans="4:11" s="10" customFormat="1" ht="28.5" x14ac:dyDescent="0.2">
      <c r="D27" s="88"/>
      <c r="E27" s="89">
        <v>44624</v>
      </c>
      <c r="F27" s="90"/>
      <c r="G27" s="91" t="s">
        <v>24</v>
      </c>
      <c r="H27" s="92">
        <v>9574749.4100000001</v>
      </c>
      <c r="I27" s="92"/>
      <c r="J27" s="92">
        <f t="shared" si="0"/>
        <v>19149498.819999874</v>
      </c>
    </row>
    <row r="28" spans="4:11" s="10" customFormat="1" ht="31.5" customHeight="1" x14ac:dyDescent="0.2">
      <c r="D28" s="88"/>
      <c r="E28" s="89">
        <v>44624</v>
      </c>
      <c r="F28" s="90"/>
      <c r="G28" s="91" t="s">
        <v>24</v>
      </c>
      <c r="H28" s="92"/>
      <c r="I28" s="92">
        <v>9574749.4100000001</v>
      </c>
      <c r="J28" s="92">
        <f t="shared" si="0"/>
        <v>9574749.4099998735</v>
      </c>
    </row>
    <row r="29" spans="4:11" s="10" customFormat="1" ht="28.5" x14ac:dyDescent="0.2">
      <c r="D29" s="88"/>
      <c r="E29" s="89">
        <v>44636</v>
      </c>
      <c r="F29" s="90"/>
      <c r="G29" s="91" t="s">
        <v>28</v>
      </c>
      <c r="H29" s="92">
        <v>26825775.670000002</v>
      </c>
      <c r="I29" s="92"/>
      <c r="J29" s="92">
        <f t="shared" si="0"/>
        <v>36400525.079999879</v>
      </c>
    </row>
    <row r="30" spans="4:11" s="10" customFormat="1" ht="28.5" x14ac:dyDescent="0.2">
      <c r="D30" s="88"/>
      <c r="E30" s="89">
        <v>44637</v>
      </c>
      <c r="F30" s="90"/>
      <c r="G30" s="91" t="s">
        <v>28</v>
      </c>
      <c r="H30" s="92">
        <v>1010358.75</v>
      </c>
      <c r="I30" s="92"/>
      <c r="J30" s="92">
        <f t="shared" si="0"/>
        <v>37410883.829999879</v>
      </c>
    </row>
    <row r="31" spans="4:11" s="10" customFormat="1" ht="28.5" x14ac:dyDescent="0.2">
      <c r="D31" s="88"/>
      <c r="E31" s="89">
        <v>44624</v>
      </c>
      <c r="F31" s="90"/>
      <c r="G31" s="91" t="s">
        <v>24</v>
      </c>
      <c r="H31" s="92">
        <v>17257611.649999999</v>
      </c>
      <c r="I31" s="92"/>
      <c r="J31" s="92">
        <f t="shared" si="0"/>
        <v>54668495.479999878</v>
      </c>
    </row>
    <row r="32" spans="4:11" s="10" customFormat="1" ht="28.5" x14ac:dyDescent="0.2">
      <c r="D32" s="88"/>
      <c r="E32" s="89">
        <v>44624</v>
      </c>
      <c r="F32" s="90"/>
      <c r="G32" s="91" t="s">
        <v>24</v>
      </c>
      <c r="H32" s="92"/>
      <c r="I32" s="92">
        <v>17257611.649999999</v>
      </c>
      <c r="J32" s="92">
        <f t="shared" si="0"/>
        <v>37410883.829999879</v>
      </c>
    </row>
    <row r="33" spans="4:11" s="10" customFormat="1" ht="28.5" x14ac:dyDescent="0.2">
      <c r="D33" s="88"/>
      <c r="E33" s="89">
        <v>44638</v>
      </c>
      <c r="F33" s="90">
        <v>7193</v>
      </c>
      <c r="G33" s="119" t="s">
        <v>201</v>
      </c>
      <c r="H33" s="92"/>
      <c r="I33" s="92">
        <v>100000</v>
      </c>
      <c r="J33" s="92">
        <f t="shared" si="0"/>
        <v>37310883.829999879</v>
      </c>
    </row>
    <row r="34" spans="4:11" s="10" customFormat="1" ht="28.5" x14ac:dyDescent="0.2">
      <c r="D34" s="88"/>
      <c r="E34" s="89">
        <v>44638</v>
      </c>
      <c r="F34" s="90"/>
      <c r="G34" s="119" t="s">
        <v>29</v>
      </c>
      <c r="H34" s="92"/>
      <c r="I34" s="92">
        <v>11646.4</v>
      </c>
      <c r="J34" s="92">
        <f t="shared" si="0"/>
        <v>37299237.42999988</v>
      </c>
      <c r="K34" s="101"/>
    </row>
    <row r="35" spans="4:11" s="10" customFormat="1" ht="31.5" customHeight="1" x14ac:dyDescent="0.2">
      <c r="D35" s="88"/>
      <c r="E35" s="89">
        <v>44638</v>
      </c>
      <c r="F35" s="90">
        <v>7194</v>
      </c>
      <c r="G35" s="91" t="s">
        <v>202</v>
      </c>
      <c r="H35" s="92"/>
      <c r="I35" s="92">
        <v>104817.57</v>
      </c>
      <c r="J35" s="92">
        <f t="shared" si="0"/>
        <v>37194419.85999988</v>
      </c>
      <c r="K35" s="101"/>
    </row>
    <row r="36" spans="4:11" s="10" customFormat="1" ht="26.25" customHeight="1" x14ac:dyDescent="0.2">
      <c r="D36" s="88"/>
      <c r="E36" s="89">
        <v>44638</v>
      </c>
      <c r="F36" s="90"/>
      <c r="G36" s="91" t="s">
        <v>29</v>
      </c>
      <c r="H36" s="92"/>
      <c r="I36" s="92">
        <v>1170057.1200000001</v>
      </c>
      <c r="J36" s="92">
        <f t="shared" si="0"/>
        <v>36024362.739999883</v>
      </c>
      <c r="K36" s="101"/>
    </row>
    <row r="37" spans="4:11" s="10" customFormat="1" ht="25.5" customHeight="1" x14ac:dyDescent="0.2">
      <c r="D37" s="88"/>
      <c r="E37" s="89">
        <v>44638</v>
      </c>
      <c r="F37" s="90">
        <v>7195</v>
      </c>
      <c r="G37" s="91" t="s">
        <v>203</v>
      </c>
      <c r="H37" s="92"/>
      <c r="I37" s="92">
        <v>22425468.079999998</v>
      </c>
      <c r="J37" s="92">
        <f t="shared" si="0"/>
        <v>13598894.659999885</v>
      </c>
      <c r="K37" s="101"/>
    </row>
    <row r="38" spans="4:11" s="10" customFormat="1" ht="25.5" customHeight="1" x14ac:dyDescent="0.2">
      <c r="D38" s="88"/>
      <c r="E38" s="89">
        <v>44638</v>
      </c>
      <c r="F38" s="90"/>
      <c r="G38" s="91" t="s">
        <v>29</v>
      </c>
      <c r="H38" s="92"/>
      <c r="I38" s="92">
        <v>96169.07</v>
      </c>
      <c r="J38" s="92">
        <f t="shared" si="0"/>
        <v>13502725.589999884</v>
      </c>
      <c r="K38" s="101"/>
    </row>
    <row r="39" spans="4:11" s="10" customFormat="1" ht="27.75" customHeight="1" x14ac:dyDescent="0.2">
      <c r="D39" s="88"/>
      <c r="E39" s="89">
        <v>44638</v>
      </c>
      <c r="F39" s="90">
        <v>7196</v>
      </c>
      <c r="G39" s="91" t="s">
        <v>204</v>
      </c>
      <c r="H39" s="92"/>
      <c r="I39" s="92">
        <v>2414750.31</v>
      </c>
      <c r="J39" s="92">
        <f t="shared" si="0"/>
        <v>11087975.279999884</v>
      </c>
      <c r="K39" s="101"/>
    </row>
    <row r="40" spans="4:11" s="10" customFormat="1" ht="27.75" customHeight="1" x14ac:dyDescent="0.2">
      <c r="D40" s="88"/>
      <c r="E40" s="89">
        <v>44638</v>
      </c>
      <c r="F40" s="90"/>
      <c r="G40" s="91" t="s">
        <v>29</v>
      </c>
      <c r="H40" s="92"/>
      <c r="I40" s="92">
        <v>50975.839999999997</v>
      </c>
      <c r="J40" s="92">
        <f t="shared" si="0"/>
        <v>11036999.439999884</v>
      </c>
      <c r="K40" s="101"/>
    </row>
    <row r="41" spans="4:11" s="10" customFormat="1" ht="27.75" customHeight="1" x14ac:dyDescent="0.2">
      <c r="D41" s="88"/>
      <c r="E41" s="89">
        <v>44638</v>
      </c>
      <c r="F41" s="90">
        <v>7197</v>
      </c>
      <c r="G41" s="91" t="s">
        <v>205</v>
      </c>
      <c r="H41" s="92"/>
      <c r="I41" s="92">
        <v>458476.67</v>
      </c>
      <c r="J41" s="92">
        <f t="shared" si="0"/>
        <v>10578522.769999884</v>
      </c>
      <c r="K41" s="101"/>
    </row>
    <row r="42" spans="4:11" s="10" customFormat="1" ht="27.75" customHeight="1" x14ac:dyDescent="0.2">
      <c r="D42" s="88"/>
      <c r="E42" s="89">
        <v>44643</v>
      </c>
      <c r="F42" s="90"/>
      <c r="G42" s="91" t="s">
        <v>24</v>
      </c>
      <c r="H42" s="92">
        <v>328954.5</v>
      </c>
      <c r="I42" s="92"/>
      <c r="J42" s="92">
        <f t="shared" si="0"/>
        <v>10907477.269999884</v>
      </c>
      <c r="K42" s="101"/>
    </row>
    <row r="43" spans="4:11" s="10" customFormat="1" ht="27.75" customHeight="1" x14ac:dyDescent="0.2">
      <c r="D43" s="88"/>
      <c r="E43" s="89">
        <v>44643</v>
      </c>
      <c r="F43" s="90"/>
      <c r="G43" s="91" t="s">
        <v>24</v>
      </c>
      <c r="H43" s="92"/>
      <c r="I43" s="92">
        <v>328954.5</v>
      </c>
      <c r="J43" s="92">
        <f t="shared" si="0"/>
        <v>10578522.769999884</v>
      </c>
      <c r="K43" s="101"/>
    </row>
    <row r="44" spans="4:11" s="10" customFormat="1" ht="27.75" customHeight="1" x14ac:dyDescent="0.2">
      <c r="D44" s="88"/>
      <c r="E44" s="89">
        <v>44644</v>
      </c>
      <c r="F44" s="90"/>
      <c r="G44" s="91" t="s">
        <v>24</v>
      </c>
      <c r="H44" s="92">
        <v>683303</v>
      </c>
      <c r="I44" s="92"/>
      <c r="J44" s="92">
        <f t="shared" si="0"/>
        <v>11261825.769999884</v>
      </c>
      <c r="K44" s="101"/>
    </row>
    <row r="45" spans="4:11" s="10" customFormat="1" ht="27.75" customHeight="1" x14ac:dyDescent="0.2">
      <c r="D45" s="88"/>
      <c r="E45" s="89">
        <v>44644</v>
      </c>
      <c r="F45" s="90"/>
      <c r="G45" s="91" t="s">
        <v>24</v>
      </c>
      <c r="H45" s="92"/>
      <c r="I45" s="92">
        <v>683303</v>
      </c>
      <c r="J45" s="92">
        <f t="shared" si="0"/>
        <v>10578522.769999884</v>
      </c>
      <c r="K45" s="101"/>
    </row>
    <row r="46" spans="4:11" s="10" customFormat="1" ht="27.75" customHeight="1" x14ac:dyDescent="0.2">
      <c r="D46" s="88"/>
      <c r="E46" s="89">
        <v>44648</v>
      </c>
      <c r="F46" s="90" t="s">
        <v>206</v>
      </c>
      <c r="G46" s="91" t="s">
        <v>16</v>
      </c>
      <c r="H46" s="92"/>
      <c r="I46" s="92">
        <v>11008</v>
      </c>
      <c r="J46" s="92">
        <f t="shared" si="0"/>
        <v>10567514.769999884</v>
      </c>
      <c r="K46" s="101"/>
    </row>
    <row r="47" spans="4:11" s="10" customFormat="1" ht="27.75" customHeight="1" x14ac:dyDescent="0.2">
      <c r="D47" s="88"/>
      <c r="E47" s="89">
        <v>44648</v>
      </c>
      <c r="F47" s="90" t="s">
        <v>206</v>
      </c>
      <c r="G47" s="91" t="s">
        <v>207</v>
      </c>
      <c r="H47" s="92"/>
      <c r="I47" s="92">
        <v>209152</v>
      </c>
      <c r="J47" s="92">
        <f t="shared" si="0"/>
        <v>10358362.769999884</v>
      </c>
      <c r="K47" s="101"/>
    </row>
    <row r="48" spans="4:11" s="10" customFormat="1" ht="27.75" customHeight="1" x14ac:dyDescent="0.2">
      <c r="D48" s="88"/>
      <c r="E48" s="89">
        <v>44648</v>
      </c>
      <c r="F48" s="90" t="s">
        <v>208</v>
      </c>
      <c r="G48" s="91" t="s">
        <v>16</v>
      </c>
      <c r="H48" s="92"/>
      <c r="I48" s="92">
        <v>1950</v>
      </c>
      <c r="J48" s="92">
        <f t="shared" si="0"/>
        <v>10356412.769999884</v>
      </c>
      <c r="K48" s="101"/>
    </row>
    <row r="49" spans="4:96" s="10" customFormat="1" ht="27.75" customHeight="1" x14ac:dyDescent="0.2">
      <c r="D49" s="88"/>
      <c r="E49" s="89">
        <v>44648</v>
      </c>
      <c r="F49" s="90" t="s">
        <v>208</v>
      </c>
      <c r="G49" s="91" t="s">
        <v>68</v>
      </c>
      <c r="H49" s="92"/>
      <c r="I49" s="92">
        <v>37050</v>
      </c>
      <c r="J49" s="92">
        <f t="shared" si="0"/>
        <v>10319362.769999884</v>
      </c>
      <c r="K49" s="101"/>
    </row>
    <row r="50" spans="4:96" s="10" customFormat="1" ht="27.75" customHeight="1" x14ac:dyDescent="0.2">
      <c r="D50" s="88"/>
      <c r="E50" s="89">
        <v>44648</v>
      </c>
      <c r="F50" s="90" t="s">
        <v>209</v>
      </c>
      <c r="G50" s="91" t="s">
        <v>16</v>
      </c>
      <c r="H50" s="92"/>
      <c r="I50" s="92">
        <v>982.5</v>
      </c>
      <c r="J50" s="92">
        <f t="shared" si="0"/>
        <v>10318380.269999884</v>
      </c>
      <c r="K50" s="101"/>
    </row>
    <row r="51" spans="4:96" s="10" customFormat="1" ht="27.75" customHeight="1" x14ac:dyDescent="0.2">
      <c r="D51" s="88"/>
      <c r="E51" s="89">
        <v>44648</v>
      </c>
      <c r="F51" s="90" t="s">
        <v>209</v>
      </c>
      <c r="G51" s="91" t="s">
        <v>210</v>
      </c>
      <c r="H51" s="92"/>
      <c r="I51" s="92">
        <v>18667.5</v>
      </c>
      <c r="J51" s="92">
        <f t="shared" si="0"/>
        <v>10299712.769999884</v>
      </c>
      <c r="K51" s="101"/>
    </row>
    <row r="52" spans="4:96" s="10" customFormat="1" ht="27.75" customHeight="1" x14ac:dyDescent="0.2">
      <c r="D52" s="88"/>
      <c r="E52" s="89">
        <v>44648</v>
      </c>
      <c r="F52" s="90" t="s">
        <v>211</v>
      </c>
      <c r="G52" s="91" t="s">
        <v>16</v>
      </c>
      <c r="H52" s="92"/>
      <c r="I52" s="92">
        <v>13924.65</v>
      </c>
      <c r="J52" s="92">
        <f t="shared" si="0"/>
        <v>10285788.119999884</v>
      </c>
      <c r="K52" s="101"/>
    </row>
    <row r="53" spans="4:96" s="10" customFormat="1" ht="27.75" customHeight="1" x14ac:dyDescent="0.2">
      <c r="D53" s="88"/>
      <c r="E53" s="89">
        <v>44648</v>
      </c>
      <c r="F53" s="90" t="s">
        <v>211</v>
      </c>
      <c r="G53" s="91" t="s">
        <v>212</v>
      </c>
      <c r="H53" s="92"/>
      <c r="I53" s="92">
        <v>264568.34999999998</v>
      </c>
      <c r="J53" s="92">
        <f t="shared" si="0"/>
        <v>10021219.769999884</v>
      </c>
      <c r="K53" s="101"/>
    </row>
    <row r="54" spans="4:96" s="10" customFormat="1" ht="27.75" customHeight="1" x14ac:dyDescent="0.2">
      <c r="D54" s="88"/>
      <c r="E54" s="89">
        <v>44648</v>
      </c>
      <c r="F54" s="90" t="s">
        <v>213</v>
      </c>
      <c r="G54" s="91" t="s">
        <v>16</v>
      </c>
      <c r="H54" s="92"/>
      <c r="I54" s="92">
        <v>6300</v>
      </c>
      <c r="J54" s="92">
        <f t="shared" si="0"/>
        <v>10014919.769999884</v>
      </c>
      <c r="K54" s="101"/>
    </row>
    <row r="55" spans="4:96" s="10" customFormat="1" ht="27.75" customHeight="1" x14ac:dyDescent="0.2">
      <c r="D55" s="88"/>
      <c r="E55" s="89">
        <v>44648</v>
      </c>
      <c r="F55" s="90" t="s">
        <v>213</v>
      </c>
      <c r="G55" s="91" t="s">
        <v>214</v>
      </c>
      <c r="H55" s="92"/>
      <c r="I55" s="92">
        <v>119700</v>
      </c>
      <c r="J55" s="92">
        <f t="shared" si="0"/>
        <v>9895219.7699998841</v>
      </c>
      <c r="K55" s="101"/>
    </row>
    <row r="56" spans="4:96" s="10" customFormat="1" ht="27.75" customHeight="1" x14ac:dyDescent="0.2">
      <c r="D56" s="88"/>
      <c r="E56" s="89">
        <v>44651</v>
      </c>
      <c r="F56" s="90">
        <v>0</v>
      </c>
      <c r="G56" s="91" t="s">
        <v>16</v>
      </c>
      <c r="H56" s="92"/>
      <c r="I56" s="92">
        <v>16447.73</v>
      </c>
      <c r="J56" s="92">
        <f t="shared" si="0"/>
        <v>9878772.0399998836</v>
      </c>
      <c r="K56" s="101"/>
    </row>
    <row r="57" spans="4:96" s="10" customFormat="1" ht="27.75" customHeight="1" thickBot="1" x14ac:dyDescent="0.25">
      <c r="D57" s="88"/>
      <c r="E57" s="89">
        <v>44651</v>
      </c>
      <c r="F57" s="90"/>
      <c r="G57" s="91"/>
      <c r="H57" s="92"/>
      <c r="I57" s="92">
        <v>312506.77</v>
      </c>
      <c r="J57" s="92">
        <f t="shared" si="0"/>
        <v>9566265.2699998841</v>
      </c>
      <c r="K57" s="101"/>
    </row>
    <row r="58" spans="4:96" s="11" customFormat="1" ht="18.75" thickBot="1" x14ac:dyDescent="0.25">
      <c r="D58" s="182" t="s">
        <v>8</v>
      </c>
      <c r="E58" s="183"/>
      <c r="F58" s="183"/>
      <c r="G58" s="183"/>
      <c r="H58" s="126">
        <f>SUM(H17:H57)</f>
        <v>56163009.25</v>
      </c>
      <c r="I58" s="126">
        <f>SUM(I17:I57)</f>
        <v>56612662.120000005</v>
      </c>
      <c r="J58" s="127">
        <f>+J16+H58-I58</f>
        <v>9566265.2699998692</v>
      </c>
      <c r="K58" s="31">
        <f>+J58-'[2]CTA. NOMINA 2000'!$G$1464</f>
        <v>-1.4901161193847656E-8</v>
      </c>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spans="4:96" s="11" customFormat="1" ht="18" x14ac:dyDescent="0.2">
      <c r="D59" s="120"/>
      <c r="E59" s="120"/>
      <c r="F59" s="120"/>
      <c r="G59" s="120"/>
      <c r="H59" s="121"/>
      <c r="I59" s="121"/>
      <c r="J59" s="122"/>
      <c r="K59" s="3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spans="4:96" s="11" customFormat="1" ht="14.25" x14ac:dyDescent="0.2">
      <c r="D60" s="9"/>
      <c r="E60" s="104" t="s">
        <v>41</v>
      </c>
      <c r="F60" s="9"/>
      <c r="G60" s="40"/>
      <c r="H60" s="9"/>
      <c r="I60" s="105"/>
      <c r="J60" s="9"/>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spans="4:96" s="11" customFormat="1" ht="14.25" x14ac:dyDescent="0.2">
      <c r="D61" s="9"/>
      <c r="E61" s="104" t="s">
        <v>33</v>
      </c>
      <c r="F61" s="9"/>
      <c r="G61" s="40"/>
      <c r="H61" s="9"/>
      <c r="I61" s="104" t="s">
        <v>42</v>
      </c>
      <c r="J61" s="9"/>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spans="4:96" s="11" customFormat="1" ht="14.25" x14ac:dyDescent="0.2">
      <c r="D62" s="9"/>
      <c r="E62" s="104" t="s">
        <v>35</v>
      </c>
      <c r="F62" s="9"/>
      <c r="G62" s="40" t="s">
        <v>48</v>
      </c>
      <c r="H62" s="9"/>
      <c r="I62" s="104" t="s">
        <v>34</v>
      </c>
      <c r="J62" s="9"/>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spans="4:96" s="11" customFormat="1" ht="14.25" x14ac:dyDescent="0.2">
      <c r="D63" s="9"/>
      <c r="E63" s="104" t="s">
        <v>36</v>
      </c>
      <c r="F63" s="9"/>
      <c r="G63" s="104" t="s">
        <v>39</v>
      </c>
      <c r="H63" s="9"/>
      <c r="I63" s="128" t="s">
        <v>51</v>
      </c>
      <c r="J63" s="9"/>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spans="4:96" s="11" customFormat="1" ht="14.25" x14ac:dyDescent="0.2">
      <c r="D64" s="9"/>
      <c r="E64" s="9"/>
      <c r="F64" s="9"/>
      <c r="G64" s="104" t="s">
        <v>50</v>
      </c>
      <c r="H64" s="9"/>
      <c r="I64" s="104" t="s">
        <v>37</v>
      </c>
      <c r="J64" s="9"/>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spans="4:96" s="11" customFormat="1" ht="14.25" x14ac:dyDescent="0.2">
      <c r="D65" s="9"/>
      <c r="E65" s="9"/>
      <c r="F65" s="9"/>
      <c r="G65" s="104" t="s">
        <v>40</v>
      </c>
      <c r="H65" s="9"/>
      <c r="I65" s="9"/>
      <c r="J65" s="9"/>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spans="4:96" s="11" customFormat="1" x14ac:dyDescent="0.2">
      <c r="D66" s="9"/>
      <c r="E66" s="9"/>
      <c r="F66" s="9"/>
      <c r="H66" s="9"/>
      <c r="I66" s="9"/>
      <c r="J66" s="9"/>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row>
    <row r="67" spans="4:96" s="11" customFormat="1" ht="14.25" x14ac:dyDescent="0.2">
      <c r="D67" s="9"/>
      <c r="E67" s="9"/>
      <c r="F67" s="9"/>
      <c r="G67" s="105"/>
      <c r="H67" s="9"/>
      <c r="I67" s="9"/>
      <c r="J67" s="9"/>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row>
    <row r="68" spans="4:96" s="11" customFormat="1" x14ac:dyDescent="0.2">
      <c r="D68" s="9"/>
      <c r="E68" s="9"/>
      <c r="F68" s="9"/>
      <c r="G68" s="9"/>
      <c r="H68" s="9"/>
      <c r="I68" s="9"/>
      <c r="J68" s="9"/>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row>
    <row r="69" spans="4:96" s="11" customFormat="1" x14ac:dyDescent="0.2">
      <c r="D69" s="1"/>
      <c r="E69" s="1"/>
      <c r="F69" s="1"/>
      <c r="G69" s="1"/>
      <c r="H69" s="1"/>
      <c r="I69" s="1"/>
      <c r="J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row>
    <row r="70" spans="4:96" s="11" customFormat="1" x14ac:dyDescent="0.2">
      <c r="D70" s="1"/>
      <c r="E70" s="1"/>
      <c r="F70" s="1"/>
      <c r="G70" s="1"/>
      <c r="H70" s="1"/>
      <c r="I70" s="1"/>
      <c r="J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row>
    <row r="71" spans="4:96" s="11" customFormat="1" x14ac:dyDescent="0.2">
      <c r="D71" s="1"/>
      <c r="E71" s="1"/>
      <c r="F71" s="1"/>
      <c r="G71" s="1"/>
      <c r="H71" s="1"/>
      <c r="I71" s="1"/>
      <c r="J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row>
    <row r="72" spans="4:96" s="11" customFormat="1" x14ac:dyDescent="0.2">
      <c r="D72" s="1"/>
      <c r="E72" s="1"/>
      <c r="F72" s="1"/>
      <c r="G72" s="1"/>
      <c r="H72" s="1"/>
      <c r="I72" s="1"/>
      <c r="J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row>
    <row r="73" spans="4:96" s="11" customFormat="1" x14ac:dyDescent="0.2">
      <c r="D73" s="1"/>
      <c r="E73" s="1"/>
      <c r="F73" s="1"/>
      <c r="G73" s="1"/>
      <c r="H73" s="1"/>
      <c r="I73" s="1"/>
      <c r="J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row>
    <row r="74" spans="4:96" s="11" customFormat="1" x14ac:dyDescent="0.2">
      <c r="D74" s="1"/>
      <c r="E74" s="1"/>
      <c r="F74" s="1"/>
      <c r="G74" s="1"/>
      <c r="H74" s="1"/>
      <c r="I74" s="1"/>
      <c r="J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row>
    <row r="75" spans="4:96" s="11" customFormat="1" x14ac:dyDescent="0.2">
      <c r="D75" s="1"/>
      <c r="E75" s="1"/>
      <c r="F75" s="1"/>
      <c r="G75" s="1"/>
      <c r="H75" s="1"/>
      <c r="I75" s="1"/>
      <c r="J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row>
    <row r="76" spans="4:96" s="11" customFormat="1" x14ac:dyDescent="0.2">
      <c r="D76" s="1"/>
      <c r="E76" s="1"/>
      <c r="F76" s="1"/>
      <c r="G76" s="1"/>
      <c r="H76" s="1"/>
      <c r="I76" s="1"/>
      <c r="J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row>
    <row r="77" spans="4:96" s="11" customFormat="1" x14ac:dyDescent="0.2">
      <c r="D77" s="1"/>
      <c r="E77" s="1"/>
      <c r="F77" s="1"/>
      <c r="G77" s="1"/>
      <c r="H77" s="1"/>
      <c r="I77" s="1"/>
      <c r="J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row>
    <row r="78" spans="4:96" s="11" customFormat="1" x14ac:dyDescent="0.2">
      <c r="D78" s="9"/>
      <c r="E78" s="9"/>
      <c r="F78" s="9"/>
      <c r="G78" s="9"/>
      <c r="H78" s="9"/>
      <c r="I78" s="9"/>
      <c r="J78" s="9"/>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row>
    <row r="98" spans="4:4" ht="15" x14ac:dyDescent="0.2">
      <c r="D98" s="118"/>
    </row>
  </sheetData>
  <mergeCells count="8">
    <mergeCell ref="D8:J8"/>
    <mergeCell ref="D9:J9"/>
    <mergeCell ref="D58:G58"/>
    <mergeCell ref="D10:J10"/>
    <mergeCell ref="D11:J11"/>
    <mergeCell ref="D13:D15"/>
    <mergeCell ref="E13:J13"/>
    <mergeCell ref="E14:I14"/>
  </mergeCells>
  <printOptions horizontalCentered="1"/>
  <pageMargins left="0.23622047244094491" right="0.23622047244094491" top="0.74803149606299213" bottom="0.74803149606299213" header="0.31496062992125984" footer="0.31496062992125984"/>
  <pageSetup scale="64" orientation="portrait" r:id="rId1"/>
  <headerFooter alignWithMargins="0">
    <oddFooter>Página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76"/>
  <sheetViews>
    <sheetView topLeftCell="C16" zoomScale="85" zoomScaleNormal="85" zoomScaleSheetLayoutView="70" workbookViewId="0">
      <selection activeCell="G26" sqref="G26"/>
    </sheetView>
  </sheetViews>
  <sheetFormatPr baseColWidth="10" defaultColWidth="9.140625" defaultRowHeight="12.75" x14ac:dyDescent="0.2"/>
  <cols>
    <col min="1" max="1" width="0" style="11" hidden="1" customWidth="1"/>
    <col min="2" max="2" width="9.140625" style="11" hidden="1" customWidth="1"/>
    <col min="3" max="3" width="5" style="11" customWidth="1"/>
    <col min="4" max="4" width="6" style="1" customWidth="1"/>
    <col min="5" max="5" width="24.5703125" style="1" customWidth="1"/>
    <col min="6" max="6" width="18.85546875" style="1" customWidth="1"/>
    <col min="7" max="7" width="41.85546875" style="1" customWidth="1"/>
    <col min="8" max="8" width="20.42578125" style="1" customWidth="1"/>
    <col min="9" max="9" width="21" style="1" customWidth="1"/>
    <col min="10" max="10" width="24.4257812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166" t="s">
        <v>10</v>
      </c>
      <c r="E8" s="166"/>
      <c r="F8" s="166"/>
      <c r="G8" s="166"/>
      <c r="H8" s="166"/>
      <c r="I8" s="166"/>
      <c r="J8" s="166"/>
      <c r="K8" s="16"/>
      <c r="L8" s="16"/>
    </row>
    <row r="9" spans="1:14" s="14" customFormat="1" ht="18.75" x14ac:dyDescent="0.2">
      <c r="C9" s="18"/>
      <c r="D9" s="172" t="s">
        <v>25</v>
      </c>
      <c r="E9" s="172"/>
      <c r="F9" s="172"/>
      <c r="G9" s="172"/>
      <c r="H9" s="172"/>
      <c r="I9" s="172"/>
      <c r="J9" s="172"/>
    </row>
    <row r="10" spans="1:14" s="17" customFormat="1" ht="18" customHeight="1" x14ac:dyDescent="0.2">
      <c r="B10" s="18"/>
      <c r="C10" s="18"/>
      <c r="D10" s="172" t="s">
        <v>20</v>
      </c>
      <c r="E10" s="172"/>
      <c r="F10" s="172"/>
      <c r="G10" s="172"/>
      <c r="H10" s="172"/>
      <c r="I10" s="172"/>
      <c r="J10" s="172"/>
    </row>
    <row r="11" spans="1:14" s="14" customFormat="1" ht="18.75" customHeight="1" x14ac:dyDescent="0.2">
      <c r="D11" s="173" t="s">
        <v>88</v>
      </c>
      <c r="E11" s="173"/>
      <c r="F11" s="173"/>
      <c r="G11" s="173"/>
      <c r="H11" s="173"/>
      <c r="I11" s="173"/>
      <c r="J11" s="173"/>
    </row>
    <row r="12" spans="1:14" s="14" customFormat="1" ht="18.75" x14ac:dyDescent="0.2">
      <c r="D12" s="100"/>
      <c r="E12" s="100"/>
      <c r="F12" s="100"/>
      <c r="G12" s="100"/>
      <c r="H12" s="100"/>
      <c r="I12" s="100"/>
      <c r="J12" s="100"/>
    </row>
    <row r="13" spans="1:14" s="14" customFormat="1" ht="18.75" x14ac:dyDescent="0.2">
      <c r="D13" s="33"/>
      <c r="E13" s="33"/>
      <c r="F13" s="33"/>
      <c r="G13" s="33"/>
      <c r="H13" s="33"/>
      <c r="I13" s="33"/>
      <c r="J13" s="33"/>
    </row>
    <row r="14" spans="1:14" s="11" customFormat="1" ht="19.5" customHeight="1" thickBot="1" x14ac:dyDescent="0.25"/>
    <row r="15" spans="1:14" s="3" customFormat="1" ht="36.75" customHeight="1" thickTop="1" thickBot="1" x14ac:dyDescent="0.25">
      <c r="A15" s="7"/>
      <c r="B15" s="7"/>
      <c r="C15" s="7"/>
      <c r="D15" s="171"/>
      <c r="E15" s="168" t="s">
        <v>25</v>
      </c>
      <c r="F15" s="168"/>
      <c r="G15" s="168"/>
      <c r="H15" s="168"/>
      <c r="I15" s="168"/>
      <c r="J15" s="168"/>
      <c r="K15" s="7"/>
      <c r="L15" s="7"/>
      <c r="M15" s="7"/>
      <c r="N15" s="7"/>
    </row>
    <row r="16" spans="1:14" s="3" customFormat="1" ht="18" customHeight="1" thickTop="1" thickBot="1" x14ac:dyDescent="0.25">
      <c r="A16" s="7"/>
      <c r="B16" s="7"/>
      <c r="C16" s="7"/>
      <c r="D16" s="171"/>
      <c r="E16" s="167" t="s">
        <v>26</v>
      </c>
      <c r="F16" s="167"/>
      <c r="G16" s="167"/>
      <c r="H16" s="167"/>
      <c r="I16" s="167"/>
      <c r="J16" s="60">
        <v>814508.26999999979</v>
      </c>
      <c r="K16" s="7"/>
      <c r="L16" s="7"/>
      <c r="M16" s="7"/>
      <c r="N16" s="7"/>
    </row>
    <row r="17" spans="1:96" s="3" customFormat="1" ht="45.75" customHeight="1" thickTop="1" thickBot="1" x14ac:dyDescent="0.25">
      <c r="A17" s="7"/>
      <c r="B17" s="7"/>
      <c r="C17" s="7"/>
      <c r="D17" s="171"/>
      <c r="E17" s="71" t="s">
        <v>4</v>
      </c>
      <c r="F17" s="71" t="s">
        <v>5</v>
      </c>
      <c r="G17" s="71" t="s">
        <v>6</v>
      </c>
      <c r="H17" s="71" t="s">
        <v>0</v>
      </c>
      <c r="I17" s="71" t="s">
        <v>1</v>
      </c>
      <c r="J17" s="71" t="s">
        <v>2</v>
      </c>
      <c r="K17" s="7"/>
      <c r="L17" s="7"/>
      <c r="M17" s="7"/>
      <c r="N17" s="7"/>
    </row>
    <row r="18" spans="1:96" s="10" customFormat="1" ht="51.75" customHeight="1" thickTop="1" x14ac:dyDescent="0.2">
      <c r="D18" s="84"/>
      <c r="E18" s="85"/>
      <c r="F18" s="84"/>
      <c r="G18" s="85">
        <v>44592</v>
      </c>
      <c r="H18" s="86"/>
      <c r="I18" s="87">
        <v>0</v>
      </c>
      <c r="J18" s="86">
        <f>+J16</f>
        <v>814508.26999999979</v>
      </c>
    </row>
    <row r="19" spans="1:96" s="10" customFormat="1" ht="28.5" x14ac:dyDescent="0.2">
      <c r="D19" s="88"/>
      <c r="E19" s="89">
        <v>44630</v>
      </c>
      <c r="F19" s="90">
        <v>38</v>
      </c>
      <c r="G19" s="91" t="s">
        <v>215</v>
      </c>
      <c r="H19" s="92"/>
      <c r="I19" s="92">
        <v>15200</v>
      </c>
      <c r="J19" s="93">
        <f>J18+H19-I19</f>
        <v>799308.26999999979</v>
      </c>
    </row>
    <row r="20" spans="1:96" s="10" customFormat="1" ht="28.5" x14ac:dyDescent="0.2">
      <c r="D20" s="161"/>
      <c r="E20" s="162">
        <v>44630</v>
      </c>
      <c r="F20" s="163">
        <v>39</v>
      </c>
      <c r="G20" s="164" t="s">
        <v>215</v>
      </c>
      <c r="H20" s="165"/>
      <c r="I20" s="165">
        <v>126495</v>
      </c>
      <c r="J20" s="93">
        <f t="shared" ref="J20:J23" si="0">J19+H20-I20</f>
        <v>672813.26999999979</v>
      </c>
    </row>
    <row r="21" spans="1:96" s="10" customFormat="1" ht="28.5" x14ac:dyDescent="0.2">
      <c r="D21" s="161"/>
      <c r="E21" s="162">
        <v>44630</v>
      </c>
      <c r="F21" s="163"/>
      <c r="G21" s="164" t="s">
        <v>216</v>
      </c>
      <c r="H21" s="165"/>
      <c r="I21" s="165">
        <v>300</v>
      </c>
      <c r="J21" s="93">
        <f t="shared" si="0"/>
        <v>672513.26999999979</v>
      </c>
    </row>
    <row r="22" spans="1:96" s="10" customFormat="1" ht="16.5" x14ac:dyDescent="0.2">
      <c r="D22" s="161"/>
      <c r="E22" s="162">
        <v>44642</v>
      </c>
      <c r="F22" s="163"/>
      <c r="G22" s="164" t="s">
        <v>217</v>
      </c>
      <c r="H22" s="165"/>
      <c r="I22" s="165">
        <v>212.54</v>
      </c>
      <c r="J22" s="93">
        <f t="shared" si="0"/>
        <v>672300.72999999975</v>
      </c>
    </row>
    <row r="23" spans="1:96" s="10" customFormat="1" ht="29.25" thickBot="1" x14ac:dyDescent="0.25">
      <c r="D23" s="161"/>
      <c r="E23" s="162">
        <v>44651</v>
      </c>
      <c r="F23" s="163"/>
      <c r="G23" s="164" t="s">
        <v>31</v>
      </c>
      <c r="H23" s="165"/>
      <c r="I23" s="165">
        <v>175</v>
      </c>
      <c r="J23" s="93">
        <f t="shared" si="0"/>
        <v>672125.72999999975</v>
      </c>
    </row>
    <row r="24" spans="1:96" s="11" customFormat="1" ht="19.5" thickTop="1" thickBot="1" x14ac:dyDescent="0.25">
      <c r="D24" s="184" t="s">
        <v>8</v>
      </c>
      <c r="E24" s="184"/>
      <c r="F24" s="184"/>
      <c r="G24" s="184"/>
      <c r="H24" s="94">
        <f>SUM(H19:H23)</f>
        <v>0</v>
      </c>
      <c r="I24" s="94">
        <f>SUM(I19:I23)</f>
        <v>142382.54</v>
      </c>
      <c r="J24" s="70">
        <f>+J18+H24-I24</f>
        <v>672125.72999999975</v>
      </c>
      <c r="K24" s="31">
        <f>+J24-'[2]CTA. FONDOCYT 960'!$J$103</f>
        <v>0</v>
      </c>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1:96" s="11" customFormat="1" ht="17.25" thickTop="1" x14ac:dyDescent="0.2">
      <c r="D25" s="5"/>
      <c r="E25" s="5"/>
      <c r="F25" s="5"/>
      <c r="G25" s="5"/>
      <c r="H25" s="8"/>
      <c r="I25" s="8"/>
      <c r="J25" s="8"/>
      <c r="K25" s="11" t="s">
        <v>27</v>
      </c>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1:96" s="11" customFormat="1" ht="16.5" x14ac:dyDescent="0.2">
      <c r="D26" s="5"/>
      <c r="E26" s="5"/>
      <c r="F26" s="5"/>
      <c r="G26" s="5"/>
      <c r="H26" s="8"/>
      <c r="I26" s="8"/>
      <c r="J26" s="8"/>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1:96" s="11" customFormat="1" ht="16.5" x14ac:dyDescent="0.2">
      <c r="D27" s="5"/>
      <c r="E27" s="104" t="s">
        <v>41</v>
      </c>
      <c r="F27" s="9"/>
      <c r="G27" s="40"/>
      <c r="H27" s="9"/>
      <c r="I27" s="105"/>
      <c r="J27" s="9"/>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1:96" s="11" customFormat="1" ht="16.5" x14ac:dyDescent="0.2">
      <c r="D28" s="5"/>
      <c r="E28" s="104" t="s">
        <v>33</v>
      </c>
      <c r="F28" s="9"/>
      <c r="G28" s="40"/>
      <c r="H28" s="9"/>
      <c r="I28" s="104" t="s">
        <v>42</v>
      </c>
      <c r="J28" s="9"/>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1:96" s="11" customFormat="1" ht="16.5" x14ac:dyDescent="0.2">
      <c r="D29" s="5"/>
      <c r="E29" s="104" t="s">
        <v>35</v>
      </c>
      <c r="F29" s="9"/>
      <c r="G29" s="40"/>
      <c r="H29" s="9"/>
      <c r="I29" s="104" t="s">
        <v>34</v>
      </c>
      <c r="J29" s="9"/>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1:96" s="11" customFormat="1" ht="16.5" x14ac:dyDescent="0.2">
      <c r="D30" s="5"/>
      <c r="E30" s="104" t="s">
        <v>36</v>
      </c>
      <c r="F30" s="9"/>
      <c r="G30" s="40"/>
      <c r="H30" s="9"/>
      <c r="I30" s="104" t="s">
        <v>51</v>
      </c>
      <c r="J30" s="9"/>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1:96" s="11" customFormat="1" ht="16.5" x14ac:dyDescent="0.2">
      <c r="D31" s="5"/>
      <c r="E31" s="9"/>
      <c r="F31" s="9"/>
      <c r="G31" s="105" t="s">
        <v>43</v>
      </c>
      <c r="H31" s="9"/>
      <c r="I31" s="104" t="s">
        <v>37</v>
      </c>
      <c r="J31" s="9"/>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1:96" s="11" customFormat="1" ht="16.5" x14ac:dyDescent="0.2">
      <c r="D32" s="5"/>
      <c r="E32" s="9"/>
      <c r="F32" s="9"/>
      <c r="G32" s="104" t="s">
        <v>39</v>
      </c>
      <c r="H32" s="9"/>
      <c r="I32" s="9"/>
      <c r="J32" s="9"/>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6.5" x14ac:dyDescent="0.2">
      <c r="D33" s="5"/>
      <c r="E33" s="9"/>
      <c r="F33" s="9"/>
      <c r="G33" s="104" t="s">
        <v>50</v>
      </c>
      <c r="H33" s="9"/>
      <c r="I33" s="9"/>
      <c r="J33" s="9"/>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6.5" x14ac:dyDescent="0.2">
      <c r="D34" s="5"/>
      <c r="E34" s="9"/>
      <c r="F34" s="9"/>
      <c r="G34" s="104" t="s">
        <v>40</v>
      </c>
      <c r="H34" s="9"/>
      <c r="I34" s="9"/>
      <c r="J34" s="9"/>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6.5" x14ac:dyDescent="0.2">
      <c r="D35" s="5"/>
      <c r="E35" s="9"/>
      <c r="F35" s="9"/>
      <c r="G35" s="105"/>
      <c r="H35" s="9"/>
      <c r="I35" s="9"/>
      <c r="J35" s="9"/>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6.5" x14ac:dyDescent="0.2">
      <c r="D36" s="5"/>
      <c r="E36" s="5"/>
      <c r="F36" s="5"/>
      <c r="G36" s="5"/>
      <c r="H36" s="8"/>
      <c r="I36" s="8"/>
      <c r="J36" s="8"/>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8" x14ac:dyDescent="0.2">
      <c r="D37" s="22"/>
      <c r="E37" s="21"/>
      <c r="F37" s="20"/>
      <c r="G37" s="20"/>
      <c r="H37" s="23"/>
      <c r="I37" s="23"/>
      <c r="J37" s="23"/>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16.5" x14ac:dyDescent="0.2">
      <c r="D38" s="5"/>
      <c r="E38" s="6"/>
      <c r="F38" s="3"/>
      <c r="G38" s="3"/>
      <c r="H38" s="4"/>
      <c r="I38" s="4"/>
      <c r="J38" s="4"/>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s="11" customFormat="1" ht="16.5" x14ac:dyDescent="0.2">
      <c r="D39" s="185"/>
      <c r="E39" s="185"/>
      <c r="F39" s="185"/>
      <c r="G39" s="185"/>
      <c r="H39" s="185"/>
      <c r="I39" s="185"/>
      <c r="J39" s="185"/>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4:96" s="11" customFormat="1" ht="16.5" x14ac:dyDescent="0.2">
      <c r="D40" s="186"/>
      <c r="E40" s="186"/>
      <c r="F40" s="186"/>
      <c r="G40" s="186"/>
      <c r="H40" s="186"/>
      <c r="I40" s="186"/>
      <c r="J40" s="186"/>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4:96" s="11" customFormat="1" ht="20.25" x14ac:dyDescent="0.2">
      <c r="D41" s="174"/>
      <c r="E41" s="174"/>
      <c r="F41" s="174"/>
      <c r="G41" s="174"/>
      <c r="H41" s="174"/>
      <c r="I41" s="174"/>
      <c r="J41" s="174"/>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4:96" s="11" customFormat="1" ht="20.25" x14ac:dyDescent="0.2">
      <c r="D42" s="174"/>
      <c r="E42" s="174"/>
      <c r="F42" s="174"/>
      <c r="G42" s="174"/>
      <c r="H42" s="174"/>
      <c r="I42" s="174"/>
      <c r="J42" s="174"/>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4:96" s="11" customFormat="1" ht="20.25" x14ac:dyDescent="0.2">
      <c r="D43" s="174"/>
      <c r="E43" s="174"/>
      <c r="F43" s="174"/>
      <c r="G43" s="174"/>
      <c r="H43" s="174"/>
      <c r="I43" s="174"/>
      <c r="J43" s="174"/>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4:96" s="11" customFormat="1" ht="20.25" x14ac:dyDescent="0.2">
      <c r="D44" s="174"/>
      <c r="E44" s="174"/>
      <c r="F44" s="174"/>
      <c r="G44" s="174"/>
      <c r="H44" s="174"/>
      <c r="I44" s="174"/>
      <c r="J44" s="174"/>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4:96" s="11" customFormat="1" x14ac:dyDescent="0.2">
      <c r="D45" s="9"/>
      <c r="E45" s="9"/>
      <c r="F45" s="9"/>
      <c r="G45" s="9"/>
      <c r="H45" s="9"/>
      <c r="I45" s="9"/>
      <c r="J45" s="9"/>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4:96" s="11" customFormat="1" x14ac:dyDescent="0.2">
      <c r="D46" s="9"/>
      <c r="E46" s="9"/>
      <c r="F46" s="9"/>
      <c r="G46" s="9"/>
      <c r="H46" s="9"/>
      <c r="I46" s="9"/>
      <c r="J46" s="9"/>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4:96" s="11" customFormat="1" x14ac:dyDescent="0.2">
      <c r="D47" s="9"/>
      <c r="E47" s="9"/>
      <c r="F47" s="9"/>
      <c r="G47" s="9"/>
      <c r="H47" s="9"/>
      <c r="I47" s="9"/>
      <c r="J47" s="9"/>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4:96" s="11" customFormat="1" x14ac:dyDescent="0.2">
      <c r="D48" s="9"/>
      <c r="E48" s="9"/>
      <c r="F48" s="9"/>
      <c r="G48" s="9"/>
      <c r="H48" s="9"/>
      <c r="I48" s="9"/>
      <c r="J48" s="9"/>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4:96" s="11" customFormat="1" x14ac:dyDescent="0.2">
      <c r="D49" s="9"/>
      <c r="E49" s="9"/>
      <c r="F49" s="9"/>
      <c r="G49" s="9"/>
      <c r="H49" s="9"/>
      <c r="I49" s="9"/>
      <c r="J49" s="9"/>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4:96" s="11" customFormat="1" x14ac:dyDescent="0.2">
      <c r="D50" s="9"/>
      <c r="E50" s="9"/>
      <c r="F50" s="9"/>
      <c r="G50" s="9"/>
      <c r="H50" s="9"/>
      <c r="I50" s="9"/>
      <c r="J50" s="9"/>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4:96" s="11" customFormat="1" x14ac:dyDescent="0.2">
      <c r="D51" s="9"/>
      <c r="E51" s="9"/>
      <c r="F51" s="9"/>
      <c r="G51" s="9"/>
      <c r="H51" s="9"/>
      <c r="I51" s="9"/>
      <c r="J51" s="9"/>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4:96" s="11" customFormat="1" x14ac:dyDescent="0.2">
      <c r="D52" s="9"/>
      <c r="E52" s="9"/>
      <c r="F52" s="9"/>
      <c r="G52" s="9"/>
      <c r="H52" s="9"/>
      <c r="I52" s="9"/>
      <c r="J52" s="9"/>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x14ac:dyDescent="0.2">
      <c r="D53" s="9"/>
      <c r="E53" s="9"/>
      <c r="F53" s="9"/>
      <c r="G53" s="9"/>
      <c r="H53" s="9"/>
      <c r="I53" s="9"/>
      <c r="J53" s="9"/>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4:96" s="11" customFormat="1" x14ac:dyDescent="0.2">
      <c r="D54" s="9"/>
      <c r="E54" s="9"/>
      <c r="F54" s="9"/>
      <c r="G54" s="9"/>
      <c r="H54" s="9"/>
      <c r="I54" s="9"/>
      <c r="J54" s="9"/>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4:96" s="11" customFormat="1" x14ac:dyDescent="0.2">
      <c r="D55" s="9"/>
      <c r="E55" s="9"/>
      <c r="F55" s="9"/>
      <c r="G55" s="9"/>
      <c r="H55" s="9"/>
      <c r="I55" s="9"/>
      <c r="J55" s="9"/>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spans="4:96" s="11" customFormat="1" x14ac:dyDescent="0.2">
      <c r="D56" s="9"/>
      <c r="E56" s="9"/>
      <c r="F56" s="9"/>
      <c r="G56" s="9"/>
      <c r="H56" s="9"/>
      <c r="I56" s="9"/>
      <c r="J56" s="9"/>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75" spans="4:4" ht="13.5" thickBot="1" x14ac:dyDescent="0.25"/>
    <row r="76" spans="4:4" ht="15" x14ac:dyDescent="0.2">
      <c r="D76" s="2"/>
    </row>
  </sheetData>
  <mergeCells count="14">
    <mergeCell ref="D44:J44"/>
    <mergeCell ref="D24:G24"/>
    <mergeCell ref="D39:J39"/>
    <mergeCell ref="D40:J40"/>
    <mergeCell ref="D41:J41"/>
    <mergeCell ref="D42:J42"/>
    <mergeCell ref="D43:J43"/>
    <mergeCell ref="D8:J8"/>
    <mergeCell ref="D9:J9"/>
    <mergeCell ref="D10:J10"/>
    <mergeCell ref="D11:J11"/>
    <mergeCell ref="D15:D17"/>
    <mergeCell ref="E15:J15"/>
    <mergeCell ref="E16:I16"/>
  </mergeCells>
  <printOptions horizontalCentered="1"/>
  <pageMargins left="0" right="0" top="0.15748031496062992" bottom="0.15748031496062992" header="0" footer="0"/>
  <pageSetup scale="63" orientation="portrait" r:id="rId1"/>
  <headerFooter alignWithMargins="0">
    <oddFooter>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INGRESOS CUENTA COLECT</vt:lpstr>
      <vt:lpstr>EGRESOS CTA. AUXILIAR 33001</vt:lpstr>
      <vt:lpstr>EGRESOS CTA.  OPERT. 160</vt:lpstr>
      <vt:lpstr>EGRESOS CTA. NOMINA</vt:lpstr>
      <vt:lpstr>EGRESOS CTA. FONDOCYT</vt:lpstr>
      <vt:lpstr>'EGRESOS CTA.  OPERT. 160'!Área_de_impresión</vt:lpstr>
      <vt:lpstr>'EGRESOS CTA. AUXILIAR 33001'!Área_de_impresión</vt:lpstr>
      <vt:lpstr>'EGRESOS CTA. FONDOCYT'!Área_de_impresión</vt:lpstr>
      <vt:lpstr>'EGRESOS CTA. NOMINA'!Área_de_impresión</vt:lpstr>
      <vt:lpstr>'INGRESOS CUENTA COLECT'!Área_de_impresión</vt:lpstr>
      <vt:lpstr>'EGRESOS CTA.  OPERT. 160'!Títulos_a_imprimir</vt:lpstr>
      <vt:lpstr>'EGRESOS CTA. AUXILIAR 33001'!Títulos_a_imprimir</vt:lpstr>
      <vt:lpstr>'EGRESOS CTA. FONDOCYT'!Títulos_a_imprimir</vt:lpstr>
      <vt:lpstr>'EGRESOS CTA. NOMINA'!Títulos_a_imprimir</vt:lpstr>
      <vt:lpstr>'INGRESOS CUENTA COLECT'!Títulos_a_imprimir</vt:lpstr>
    </vt:vector>
  </TitlesOfParts>
  <Company>Comision Nacional de Etica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Villar</dc:creator>
  <cp:lastModifiedBy>Julia Villar</cp:lastModifiedBy>
  <cp:lastPrinted>2022-04-06T20:22:49Z</cp:lastPrinted>
  <dcterms:created xsi:type="dcterms:W3CDTF">2006-07-11T17:39:34Z</dcterms:created>
  <dcterms:modified xsi:type="dcterms:W3CDTF">2022-04-08T12:40:13Z</dcterms:modified>
</cp:coreProperties>
</file>