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2\ABRIL\"/>
    </mc:Choice>
  </mc:AlternateContent>
  <bookViews>
    <workbookView xWindow="0" yWindow="0" windowWidth="20490" windowHeight="7155" tabRatio="601" activeTab="2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COLECT'!$B$1:$H$253</definedName>
    <definedName name="_xlnm.Print_Area" localSheetId="2">'EGRESOS CTA.  OPERT. 160'!$A$1:$I$61</definedName>
    <definedName name="_xlnm.Print_Area" localSheetId="1">'EGRESOS CTA. AUXILIAR 33001'!$B$1:$I$250</definedName>
    <definedName name="_xlnm.Print_Area" localSheetId="4">'EGRESOS CTA. FONDOCYT'!$A$1:$J$36</definedName>
    <definedName name="_xlnm.Print_Area" localSheetId="3">'EGRESOS CTA. NOMINA'!$A$1:$J$80</definedName>
    <definedName name="_xlnm.Print_Area" localSheetId="0">'INGRESOS CUENTA COLECT'!$A$1:$G$227</definedName>
    <definedName name="_xlnm.Print_Titles" localSheetId="2">'EGRESOS CTA.  OPERT. 160'!$1:$14</definedName>
    <definedName name="_xlnm.Print_Titles" localSheetId="1">'EGRESOS CTA. AUXILIAR 33001'!$1:$15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I30" i="5" l="1"/>
  <c r="I31" i="5" s="1"/>
  <c r="I32" i="5" s="1"/>
  <c r="I33" i="5" s="1"/>
  <c r="I34" i="5" s="1"/>
  <c r="I35" i="5" s="1"/>
  <c r="K71" i="6" l="1"/>
  <c r="K20" i="7" l="1"/>
  <c r="H71" i="6"/>
  <c r="J71" i="6" s="1"/>
  <c r="I71" i="6"/>
  <c r="H224" i="4" l="1"/>
  <c r="E211" i="1"/>
  <c r="F211" i="1"/>
  <c r="H20" i="7" l="1"/>
  <c r="I20" i="7"/>
  <c r="G224" i="4"/>
  <c r="G37" i="5" l="1"/>
  <c r="H37" i="5"/>
  <c r="I37" i="5" l="1"/>
  <c r="J37" i="5" s="1"/>
  <c r="I15" i="5" l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J18" i="7"/>
  <c r="J19" i="7" s="1"/>
  <c r="G17" i="1"/>
  <c r="G211" i="1" s="1"/>
  <c r="J16" i="6"/>
  <c r="E17" i="1"/>
  <c r="I29" i="5" l="1"/>
  <c r="I27" i="5"/>
  <c r="I28" i="5" s="1"/>
  <c r="J20" i="7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J70" i="6" s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l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9" i="1" s="1"/>
  <c r="I14" i="4" l="1"/>
  <c r="I16" i="4" s="1"/>
  <c r="I17" i="4" l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/>
  <c r="J224" i="4" s="1"/>
  <c r="H94" i="1" l="1"/>
  <c r="H211" i="1" l="1"/>
</calcChain>
</file>

<file path=xl/sharedStrings.xml><?xml version="1.0" encoding="utf-8"?>
<sst xmlns="http://schemas.openxmlformats.org/spreadsheetml/2006/main" count="818" uniqueCount="264">
  <si>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</si>
  <si>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</si>
  <si>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</si>
  <si>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</si>
  <si>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</si>
  <si>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</si>
  <si>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</si>
  <si>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</si>
  <si>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</si>
  <si>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</si>
  <si>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</si>
  <si>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</si>
  <si>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</si>
  <si>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</si>
  <si>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</si>
  <si>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</si>
  <si>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</si>
  <si>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</si>
  <si>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</si>
  <si>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</si>
  <si>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</si>
  <si>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</si>
  <si>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</si>
  <si>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</si>
  <si>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</si>
  <si>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</si>
  <si>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</si>
  <si>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</si>
  <si>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</si>
  <si>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RETENCION ISR SALARIAL POR TRASF. VIA LIBRAMIENTOS</t>
  </si>
  <si>
    <t>NOTA DEBITO POR COBRO TARJETA CREDITO CARDNET</t>
  </si>
  <si>
    <t>CARGOS POR SERVICIOS (RETENCION DE ESTADO)</t>
  </si>
  <si>
    <t>NOTA DEBITO POR COBRO TARJETA CREDITO AMERICAN EXPRESS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</si>
  <si>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</si>
  <si>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</si>
  <si>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</si>
  <si>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</si>
  <si>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</si>
  <si>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 xml:space="preserve">             ______________________________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</si>
  <si>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</si>
  <si>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</si>
  <si>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</si>
  <si>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</si>
  <si>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</si>
  <si>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</si>
  <si>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</si>
  <si>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>DEPOSITO VIA TRANSF. ARS FUTURO</t>
  </si>
  <si>
    <t xml:space="preserve">____________________________________________ </t>
  </si>
  <si>
    <t>DEPOSITO VIA TRANSF. ARS SEMMA</t>
  </si>
  <si>
    <t xml:space="preserve">Lcda. Sandra Ciprian </t>
  </si>
  <si>
    <t>Yokasta Burgos</t>
  </si>
  <si>
    <t>_______________________________________</t>
  </si>
  <si>
    <t xml:space="preserve">DEPOSITO VIA TRANSF. ARS UNIVERSAL </t>
  </si>
  <si>
    <t>DEPOSITO VIA TRANSF. ARS RENACER</t>
  </si>
  <si>
    <t>DEPOSITO PAGO CHEQUE. ARS SIMAG</t>
  </si>
  <si>
    <t>RETENCION 30% POR TRASF. VIA LIBRAMIENTOS A PROVEERDORES</t>
  </si>
  <si>
    <t>DHL DOMINICANA, S.A.</t>
  </si>
  <si>
    <t>COMISION TRANSF. EXTERIOR</t>
  </si>
  <si>
    <t>NOTA DEBITO POR COBRO TARJETA CREDITO FEBRERO 2022</t>
  </si>
  <si>
    <t>DEPOSITO PAGO CHEQUE. ARS ASEMAP</t>
  </si>
  <si>
    <t>DEPOSITO PENDIENTE POR IDENTIFICAR</t>
  </si>
  <si>
    <t>SERVICIOS E INSTALACIONES TECNICAS, S.R.L</t>
  </si>
  <si>
    <t>RADIONCOL SERVICIOS MEDICOS, S.R.L.</t>
  </si>
  <si>
    <t>SUNIX PETROLEUM, S. R. L.</t>
  </si>
  <si>
    <t>ENDOSCOPY MEDICAL SYSTEMS JC, SRL</t>
  </si>
  <si>
    <t>GIRBAU DOMINICANA, S.R.L.</t>
  </si>
  <si>
    <t>COMPU-OFFICE DOMINICANA, S.R.L.</t>
  </si>
  <si>
    <t>EDITORA LISTIN DIARIO, S.A.</t>
  </si>
  <si>
    <t>BIO NUCLEAR, S. A.</t>
  </si>
  <si>
    <t>R&amp;R MANTENIMIENTO, S. R. L.</t>
  </si>
  <si>
    <t>OFFITEK, S.R.L.</t>
  </si>
  <si>
    <t>OSCAR A. RENTA NEGRON, S.A.</t>
  </si>
  <si>
    <t>SUED &amp; FARGESA, S. R. L.</t>
  </si>
  <si>
    <t>FARACH, S. A.</t>
  </si>
  <si>
    <t>PROPANO Y DERIVADOS, S. A.</t>
  </si>
  <si>
    <t>CENTRO DE MEDICINA PALIATIVA DRA. GLORIA CASTILLO, E.I.R.L.</t>
  </si>
  <si>
    <t>DOCTORES MALLEN GUERRA, S. A.</t>
  </si>
  <si>
    <t>AMIPHARMA DOMINICANA, S. R. L.</t>
  </si>
  <si>
    <t>Lcda. Yokasta Burgos</t>
  </si>
  <si>
    <t>LUG HEALTHCARE TECHNOLOGY, S.L.</t>
  </si>
  <si>
    <t>Del 01 Al 30 De Abril 2022</t>
  </si>
  <si>
    <t>DP via Cheque Fundacion de Apoyo y Prevencion Contra el Cancer Donacion a la Sra. Carmen Albelina Primera de Chirino, para ingresarse por el valor de RD$4,000.00</t>
  </si>
  <si>
    <t>pago de alquiler espacio máquinas expendedoras snacks y café de parte de VS Solution, correspondientes a marzo/2022</t>
  </si>
  <si>
    <t>DEPOSITO VIA TRANSF. ARS METASALUD</t>
  </si>
  <si>
    <t>DEPOSITO CK.  SOLEO FOOD SERVICES SRL PAGO  RENTA CAFETERIA   MARZO  2022</t>
  </si>
  <si>
    <t>Dp CK.  Instituto Dominicano de Desarrollo Integral.* Donacion al Sr. John Milton Junior Jaime, para de radioterapia</t>
  </si>
  <si>
    <t>Dp CK.  Instituto Dominicano de Desarrollo Integral.* Donacion a la Sra.Maria Rumalda Paredes Toro, para hospitalizacion.</t>
  </si>
  <si>
    <t>Dp CK.  Instituto Dominicano de Desarrollo Integral.* Donacion a la Sra.Sandra Coromoto Vasquez, pago de los estudios médicos</t>
  </si>
  <si>
    <t>Dp CK.  Fundacion Amigo Contra el Cancer.* Donacion al Sr. Santo Jose De Leon Furca  , para saldo factura #785191.</t>
  </si>
  <si>
    <t xml:space="preserve">DEPOSITO VIA TRANSF., RED ONCOLOGICA DOMINICANA INTEGRAL ,(RODI) EN RELACION A LAS FACTURAS # B0100003473, B0100003474, B0100003475,  B0100003476, B0100003477, B0100003496, B0100003509 POR LOS SERVICIOS EN CICLOTRÓN </t>
  </si>
  <si>
    <t>TRANSF. DESDE CUENTA 3000 A LA CTA. 160 OPERATIVA POR REPOSICION GASTOS MENORES.</t>
  </si>
  <si>
    <t xml:space="preserve">DP VIA CHEQUE #022664 Ayuntamiento Municipal De Los Alcarrizos (AMA) Donacion a la Sra. Mirtha Florinda Muñoz Hernandez , para estudio de biopsia. </t>
  </si>
  <si>
    <t>TRANSFERENCIA RICIBIDA EN LA CUENTA  3000 PENDIENTE POR IDENTIFICAR</t>
  </si>
  <si>
    <t xml:space="preserve"> Deposito Via Transferencia Fundacion Saint Jude, pago de factura del menor Noah Alexander Gonzalez Paez</t>
  </si>
  <si>
    <t>DEPOSITO PAGO CHEQUES HUMANOS SEGUROS</t>
  </si>
  <si>
    <t xml:space="preserve">DEPOSITO PAGO CHEQUES PRIMERA DE HUMANOS </t>
  </si>
  <si>
    <t xml:space="preserve"> Deposito CK.Asoc. Mujeres Solidarias (AMSI), Donacion a la Sra.  Clara Luz Alba Veloz, para aplicación de quimioterapia Por un monto de RD$877.00</t>
  </si>
  <si>
    <t xml:space="preserve"> DP Via Cheque, Centro Doctor Villa Lama Saldo facturas de despacho de FDG#0007222-00767225</t>
  </si>
  <si>
    <t xml:space="preserve">  Deposito Via CK Fundacion Amigo Contra el Cancer, Donacion,  Sr. Asael Casseus Saintilme, para gastos medicos</t>
  </si>
  <si>
    <t>DEPOSITO VIA TRANSF. ARS CMD</t>
  </si>
  <si>
    <t>DEPOSITO VIA TRANSF. ARS YUNEN</t>
  </si>
  <si>
    <t>DP VIA CK. No. 00056 Asoc. Pro- Defensa de los Adulto Mayores, Donacion a la  Sra. Juana Buten Guzman, para abono a factura #781812-22</t>
  </si>
  <si>
    <t>DP VIA CK. No. 137968  Pago reclamaciones medicas ARS. GMA</t>
  </si>
  <si>
    <t>DP VIA CK. No.2172/158255  Pago reclamaciones medicas ARS. APS</t>
  </si>
  <si>
    <t>DP VIA CK. No. 2171/009814  Pago reclamaciones medicas ARS. SIMAG</t>
  </si>
  <si>
    <t>01/04/2022</t>
  </si>
  <si>
    <t>007213</t>
  </si>
  <si>
    <t>P&amp;D RECYCLING, SRL</t>
  </si>
  <si>
    <t>007214</t>
  </si>
  <si>
    <t>04/04/2022</t>
  </si>
  <si>
    <t>007215</t>
  </si>
  <si>
    <t>AGROGLOBAL EXPORT E IMPORT, S.R.L.</t>
  </si>
  <si>
    <t>007216</t>
  </si>
  <si>
    <t>PAGO NOMINA RETROACTIVO PERSONAL CARACTER TEMPORAL NOVIEMBRE  2021 FONDO PROPIO</t>
  </si>
  <si>
    <t>007217</t>
  </si>
  <si>
    <t>PAGO NOMINA RETROACTIVO PERSONAL CARACTER TEMPORAL SEPTIEMBRE  2021 FONDO PROPIO</t>
  </si>
  <si>
    <t>007218</t>
  </si>
  <si>
    <t xml:space="preserve">PAGO NOMINA RETROACTIVO PERSONAL FIJO JUNIO 2021, FONDO PROPIO </t>
  </si>
  <si>
    <t>007219</t>
  </si>
  <si>
    <t xml:space="preserve">PAGO NOMINA RETROACTIVO PERSONAL FIJO DICIEMBRE 2021, FONDO PROPIO </t>
  </si>
  <si>
    <t>007220</t>
  </si>
  <si>
    <t xml:space="preserve">PAGO NOMINA RETROACTIVO PERSONAL FIJO JULIO 2021, FONDO PROPIO </t>
  </si>
  <si>
    <t>007221</t>
  </si>
  <si>
    <t>PAGO NOMINA RETROACTIVO PERSONAL CARACTER TEMPORAL JULIO 2021 FONDO PROPIO</t>
  </si>
  <si>
    <t>007222</t>
  </si>
  <si>
    <t xml:space="preserve">PAGO NOMINA RETROACTIVO PERSONAL FIJO AGOSTO 2021, FONDO PROPIO </t>
  </si>
  <si>
    <t>007223</t>
  </si>
  <si>
    <t xml:space="preserve">PAGO NOMINA RETROACTIVO PERSONAL FIJO OCTUBRE 2021, FONDO PROPIO </t>
  </si>
  <si>
    <t>007224</t>
  </si>
  <si>
    <t xml:space="preserve">PAGO NOMINA RETROACTIVO PERSONAL FIJO SEPTIEMBRE 2021, FONDO PROPIO </t>
  </si>
  <si>
    <t>007225</t>
  </si>
  <si>
    <t xml:space="preserve">PAGO NOMINA RETROACTIVO PERSONAL FIJO NOVIEMBRE 2021, FONDO PROPIO </t>
  </si>
  <si>
    <t>007226</t>
  </si>
  <si>
    <t xml:space="preserve">PAGO NOMINA RETROACTIVO PERSONAL FIJO MAYO 2021, FONDO PROPIO </t>
  </si>
  <si>
    <t>007227</t>
  </si>
  <si>
    <t>PAGO NOMINA RETROACTIVO PERSONAL CARACTER TEMPORAL JUNIO 2021 FONDO PROPIO</t>
  </si>
  <si>
    <t>007228</t>
  </si>
  <si>
    <t>PAGO NOMINA RETROACTIVO PERSONAL CARACTER TEMPORAL MAYO 2021 FONDO PROPIO</t>
  </si>
  <si>
    <t>007229</t>
  </si>
  <si>
    <t>PAGO NOMINA RETROACTIVO PERSONAL CARACTER TEMPORAL OCTUBRE  2021 FONDO PROPIO</t>
  </si>
  <si>
    <t>05/04/2022</t>
  </si>
  <si>
    <t>007230</t>
  </si>
  <si>
    <t>PAGO NOMINA RETROACTIVO PERSONAL CARACTER TEMPORAL ENERO 2022 FONDO PROPIO</t>
  </si>
  <si>
    <t>007231</t>
  </si>
  <si>
    <t>PAGO NOMINA RETROACTIVO PERSONAL CARACTER TEMPORAL DICIEMBRE  2021 FONDO PROPIO</t>
  </si>
  <si>
    <t>007232</t>
  </si>
  <si>
    <t>PAGO NOMINA RETROACTIVO PERSONAL CARACTER TEMPORAL AGOSTO  2021 FONDO PROPIO</t>
  </si>
  <si>
    <t>007233</t>
  </si>
  <si>
    <t>EDITORA EL NUEVO DIARIO,S.A</t>
  </si>
  <si>
    <t>007234</t>
  </si>
  <si>
    <t>INVERSIONES ND &amp; ASOCIADOS, S.R.L</t>
  </si>
  <si>
    <t>007235</t>
  </si>
  <si>
    <t>ZEC ZOLO ENFOQUE CREATIVO, E.I.R.L.</t>
  </si>
  <si>
    <t>007236</t>
  </si>
  <si>
    <t>SUAREZ DISEÑO GRAFICO, S.R.L.</t>
  </si>
  <si>
    <t>007237</t>
  </si>
  <si>
    <t>ISMILE SHOP MVY, E.I.R.L.</t>
  </si>
  <si>
    <t>06/04/2022</t>
  </si>
  <si>
    <t>07/04/2022</t>
  </si>
  <si>
    <t>007238</t>
  </si>
  <si>
    <t>PROFARES, S.R.L.</t>
  </si>
  <si>
    <t>007239</t>
  </si>
  <si>
    <t>IMPRESOS Y PAPELERIA DOS M, S.R.L.</t>
  </si>
  <si>
    <t>08/04/2022</t>
  </si>
  <si>
    <t>11/04/2022</t>
  </si>
  <si>
    <t>007240</t>
  </si>
  <si>
    <t>ALEX DICRISTINA MULTI SOLUCIONES, S.R.L.</t>
  </si>
  <si>
    <t>007241</t>
  </si>
  <si>
    <t>PAGO NOMINA INCENTIVO ARS PERSONAL MILITAR JULIO-DICIEMBRE 2021 FONDO PROPIO</t>
  </si>
  <si>
    <t>007242</t>
  </si>
  <si>
    <t>PAGO NOMINA INCENTIVO ARS A COLABORADORES  JULIO-DICIEMBRE 2021 FONDO PROPIO</t>
  </si>
  <si>
    <t>007243</t>
  </si>
  <si>
    <t>PAGO NOMINA INCENTIVO ARS PERSONAL SNS JULIO-DICIEMBRE 2021 FONDO PROPIO</t>
  </si>
  <si>
    <t>007245</t>
  </si>
  <si>
    <t>12/04/2022</t>
  </si>
  <si>
    <t>AVHS DR, S.R.L.</t>
  </si>
  <si>
    <t>007246</t>
  </si>
  <si>
    <t>KETTLE SANCHEZ &amp; CO.  S.A.</t>
  </si>
  <si>
    <t>007247</t>
  </si>
  <si>
    <t>13/04/2022</t>
  </si>
  <si>
    <t>FARMACO QUIMICA NACIONAL, S.A.</t>
  </si>
  <si>
    <t>007248</t>
  </si>
  <si>
    <t>007249</t>
  </si>
  <si>
    <t>INVERSIONES ND &amp; ASOCIADOS,S.R.L</t>
  </si>
  <si>
    <t>007250</t>
  </si>
  <si>
    <t>007251</t>
  </si>
  <si>
    <t>007252</t>
  </si>
  <si>
    <t>007253</t>
  </si>
  <si>
    <t>PROTECCION INTERNACIONAL, SRL</t>
  </si>
  <si>
    <t>007254</t>
  </si>
  <si>
    <t>18/04/2022</t>
  </si>
  <si>
    <t>19/04/2022</t>
  </si>
  <si>
    <t>EMH MEDICAL, S.R.L.</t>
  </si>
  <si>
    <t>007255</t>
  </si>
  <si>
    <t>007256</t>
  </si>
  <si>
    <t>007257</t>
  </si>
  <si>
    <t>GCI COMERCIAL, S.R.L.</t>
  </si>
  <si>
    <t>007258</t>
  </si>
  <si>
    <t>007259</t>
  </si>
  <si>
    <t>007260</t>
  </si>
  <si>
    <t>ALTICE DOMINICANA, S.A.</t>
  </si>
  <si>
    <t>007261</t>
  </si>
  <si>
    <t>COMPAÑÍA DOMINICANA DE TELEFONOS, S. A.</t>
  </si>
  <si>
    <t>007262</t>
  </si>
  <si>
    <t>Electro Servicios Quisqueya, SRL</t>
  </si>
  <si>
    <t>007263</t>
  </si>
  <si>
    <t>CARIBBEAN SING SUPPLY DOMINICANA, S.R.L.</t>
  </si>
  <si>
    <t>007264</t>
  </si>
  <si>
    <t>CENTRO DOMINICANO DE TECNOLOGIA CIENTIFICA CEDOTECIE, S.R.L.</t>
  </si>
  <si>
    <t>007265</t>
  </si>
  <si>
    <t>007266</t>
  </si>
  <si>
    <t>R&amp;P PROVISOLUCIONES, S.R.L.</t>
  </si>
  <si>
    <t>007267</t>
  </si>
  <si>
    <t>007268</t>
  </si>
  <si>
    <t>007269</t>
  </si>
  <si>
    <t>PAGO NOMINA PERSONAL CARÁCTER TEMPORAL ABRIL 2022, FONDO PROPIO</t>
  </si>
  <si>
    <t>REY PUBLICIDAD, S.R.L.</t>
  </si>
  <si>
    <t>LEROMED PHARMA, S. R. L.</t>
  </si>
  <si>
    <t>AE DIMATEC, S.R.L.</t>
  </si>
  <si>
    <t>CORPORACION DEL ACUEDUCTO Y ALCANTARILLADO DE SANTO DOMINGO (CAASD)</t>
  </si>
  <si>
    <t>COLECTOR CONTRIBUCIONES A LA TESORERIA DE LA SEGURIDAD SOCIAL TSS</t>
  </si>
  <si>
    <t>WRC BIOMEDICA, S.R.L.</t>
  </si>
  <si>
    <t>PHARMACEUTICAL TECHNOLOGY, S. A.</t>
  </si>
  <si>
    <t>AGUA CRYSTAL, S. A.</t>
  </si>
  <si>
    <t>AYUNTAMIENTO DEL DISTRITO NACIONAL</t>
  </si>
  <si>
    <t>LUIS ALBERTO CIFUENTES CHAPUSEAUX</t>
  </si>
  <si>
    <t>ALIANZA INNOVADORA DE SERVICIOS AMBIENTALES , S.R.L.</t>
  </si>
  <si>
    <t>QUIES COMPANY, S.R.L.</t>
  </si>
  <si>
    <t>TECNOLOGIAS Y SERVICIOS ELECTROMECANICOS TECNOSEM, E.I.R.L.</t>
  </si>
  <si>
    <t>GRUPO UNZOE, S.R.L.</t>
  </si>
  <si>
    <t>PAGO NOMINA ADICIONAL PERSONAL FIJO  ABRIL 2022, FONDO PROPIO</t>
  </si>
  <si>
    <t>PAGO NOMINA  PERSONAL CARÁCTER EVENTUAL   ABRIL 2022, FONDO PROPIO</t>
  </si>
  <si>
    <t>PAGO NOMINA  PERSONAL  SUPLENCIA    ABRIL 2022, FONDO PROPIO</t>
  </si>
  <si>
    <t>JOHANNY CAROLINA CONTRERAS GONZALEZ.</t>
  </si>
  <si>
    <t>WENDY LUZ RODRIGUEZ DIAZ.</t>
  </si>
  <si>
    <t>ANA MARIA DESCHAMPS BELTRE</t>
  </si>
  <si>
    <t>IHARA CRISTI LOW FERNANDEZ BAUTISTA</t>
  </si>
  <si>
    <t>14/04/2022</t>
  </si>
  <si>
    <t>0185-2022</t>
  </si>
  <si>
    <t>0184-2022</t>
  </si>
  <si>
    <t>MP PATHOLOGY</t>
  </si>
  <si>
    <t>1844</t>
  </si>
  <si>
    <t>OMEGA TECH, S..A.</t>
  </si>
  <si>
    <t>DIFERENCIA A FAVOR POR TASA CAMBIARIA DEL BANCO AL MOMENTO DE HACER EFECTIVA LA TRANSACCION  DE LUG HEALTHCARE TECHNOLOGY, S.L. DE FECHA 20/04/2022</t>
  </si>
  <si>
    <t>28/04/2022</t>
  </si>
  <si>
    <t xml:space="preserve">AJUSTE POR DIFERENCIA CAMBIARIA </t>
  </si>
  <si>
    <t>DEPOSITO VIA TRANSF. PRESIDENCIA DE LA REPUBLICA DOMINICANA</t>
  </si>
  <si>
    <t>TRANSFERENCIA PENDIENTE POR IDENTIFICAR</t>
  </si>
  <si>
    <t>007244</t>
  </si>
  <si>
    <t xml:space="preserve">PAGO NOMINA INDEMNIZACION EX COLABORADORES MARZO 2022, FONDO GENERAL </t>
  </si>
  <si>
    <t xml:space="preserve">PAGO VACACIONES NO DISFRUTADA EX COLABORADORES MARZO 2022 FONDO GENERAL </t>
  </si>
  <si>
    <t xml:space="preserve">RETENCION DESCUENTO DE CAFETERIA POR TRASF. VIA LIBRAMIENTOS </t>
  </si>
  <si>
    <t>ESTACION DE SERVICIOS CORAL, S.R.L.</t>
  </si>
  <si>
    <t>PAGO NOMINA COMPENSACION MILITAR ABRIL 2022, FONDO GENERAL</t>
  </si>
  <si>
    <t>PAGO NOMINA COMPENSACION ESPECIAL  ABRIL 2022, FONDO GENERAL</t>
  </si>
  <si>
    <t>PAGO NOMINA PERSONAL CARÁCTER TEMPORAL ABRIL 2022, FONDO GENERAL</t>
  </si>
  <si>
    <t>PAGO NOMINA PERSONAL FIJO  ABRIL 2022, FONDO GENERAL</t>
  </si>
  <si>
    <t>PAGO NOMINA PERSONAL CARÁCTER TEMPORAL (CICLOTRON) ABRIL 2022, FONDO GENERAL</t>
  </si>
  <si>
    <t>RETENCION 30.% POR TRASF. VIA LIBRAMIENTOS A PROVEERDORES</t>
  </si>
  <si>
    <t>AGENCIA DE VIAJES MILENA TOURS, S.R.L.</t>
  </si>
  <si>
    <t>KYODOM, S.R.L.</t>
  </si>
  <si>
    <t>LUIS E BETANCES R &amp; CO, S.A.S</t>
  </si>
  <si>
    <t>MEGA LABS, SRL</t>
  </si>
  <si>
    <t>HOSPIFAR, S. R.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</si>
</sst>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8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" fontId="5" fillId="4" borderId="4" xfId="0" applyNumberFormat="1" applyFont="1" applyFill="1" applyBorder="1" applyAlignment="1">
      <alignment vertical="center"/>
    </xf>
    <xf numFmtId="4" fontId="5" fillId="4" borderId="5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19" fillId="0" borderId="8" xfId="0" applyFont="1" applyFill="1" applyBorder="1" applyAlignment="1">
      <alignment vertical="center" wrapText="1"/>
    </xf>
    <xf numFmtId="43" fontId="19" fillId="0" borderId="8" xfId="1" applyFont="1" applyFill="1" applyBorder="1" applyAlignment="1">
      <alignment vertical="center"/>
    </xf>
    <xf numFmtId="43" fontId="12" fillId="0" borderId="8" xfId="1" applyFont="1" applyFill="1" applyBorder="1" applyAlignment="1">
      <alignment horizontal="right" vertical="center"/>
    </xf>
    <xf numFmtId="0" fontId="5" fillId="6" borderId="9" xfId="0" applyFont="1" applyFill="1" applyBorder="1" applyAlignment="1">
      <alignment horizontal="center" vertical="center"/>
    </xf>
    <xf numFmtId="165" fontId="13" fillId="6" borderId="9" xfId="0" applyNumberFormat="1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43" fontId="20" fillId="6" borderId="9" xfId="1" applyFont="1" applyFill="1" applyBorder="1" applyAlignment="1">
      <alignment vertical="center"/>
    </xf>
    <xf numFmtId="43" fontId="13" fillId="6" borderId="9" xfId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 wrapText="1"/>
    </xf>
    <xf numFmtId="43" fontId="5" fillId="2" borderId="11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/>
    </xf>
    <xf numFmtId="165" fontId="12" fillId="3" borderId="8" xfId="0" applyNumberFormat="1" applyFont="1" applyFill="1" applyBorder="1" applyAlignment="1">
      <alignment horizontal="left" vertical="center" wrapText="1"/>
    </xf>
    <xf numFmtId="43" fontId="19" fillId="0" borderId="8" xfId="1" applyFont="1" applyFill="1" applyBorder="1" applyAlignment="1">
      <alignment vertical="center" wrapText="1"/>
    </xf>
    <xf numFmtId="165" fontId="12" fillId="0" borderId="8" xfId="0" applyNumberFormat="1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3" fontId="12" fillId="0" borderId="8" xfId="1" applyFont="1" applyFill="1" applyBorder="1" applyAlignment="1">
      <alignment horizontal="right" vertical="center" wrapText="1"/>
    </xf>
    <xf numFmtId="43" fontId="20" fillId="0" borderId="11" xfId="1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vertical="center"/>
    </xf>
    <xf numFmtId="165" fontId="13" fillId="6" borderId="11" xfId="0" applyNumberFormat="1" applyFont="1" applyFill="1" applyBorder="1" applyAlignment="1">
      <alignment vertical="center"/>
    </xf>
    <xf numFmtId="0" fontId="13" fillId="6" borderId="11" xfId="0" applyFont="1" applyFill="1" applyBorder="1" applyAlignment="1">
      <alignment vertical="center"/>
    </xf>
    <xf numFmtId="43" fontId="20" fillId="6" borderId="11" xfId="1" applyFont="1" applyFill="1" applyBorder="1" applyAlignment="1">
      <alignment vertical="center"/>
    </xf>
    <xf numFmtId="43" fontId="13" fillId="6" borderId="11" xfId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65" fontId="12" fillId="0" borderId="8" xfId="0" applyNumberFormat="1" applyFont="1" applyFill="1" applyBorder="1" applyAlignment="1">
      <alignment horizontal="right" vertical="center"/>
    </xf>
    <xf numFmtId="0" fontId="19" fillId="7" borderId="8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vertical="center"/>
    </xf>
    <xf numFmtId="49" fontId="12" fillId="3" borderId="8" xfId="0" quotePrefix="1" applyNumberFormat="1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/>
    </xf>
    <xf numFmtId="165" fontId="13" fillId="6" borderId="7" xfId="0" applyNumberFormat="1" applyFont="1" applyFill="1" applyBorder="1" applyAlignment="1">
      <alignment horizontal="center" vertical="center"/>
    </xf>
    <xf numFmtId="43" fontId="20" fillId="6" borderId="7" xfId="1" applyFont="1" applyFill="1" applyBorder="1" applyAlignment="1">
      <alignment vertical="center"/>
    </xf>
    <xf numFmtId="43" fontId="13" fillId="6" borderId="7" xfId="1" applyFont="1" applyFill="1" applyBorder="1" applyAlignment="1">
      <alignment horizontal="right" vertical="center"/>
    </xf>
    <xf numFmtId="0" fontId="12" fillId="3" borderId="8" xfId="0" applyFont="1" applyFill="1" applyBorder="1" applyAlignment="1">
      <alignment horizontal="center" vertical="center"/>
    </xf>
    <xf numFmtId="165" fontId="15" fillId="0" borderId="8" xfId="0" applyNumberFormat="1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right" vertical="center"/>
    </xf>
    <xf numFmtId="43" fontId="5" fillId="2" borderId="11" xfId="1" applyFont="1" applyFill="1" applyBorder="1" applyAlignment="1">
      <alignment horizontal="center" vertical="center" wrapText="1"/>
    </xf>
    <xf numFmtId="43" fontId="20" fillId="5" borderId="11" xfId="1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2" xfId="4" applyFont="1" applyFill="1" applyBorder="1" applyAlignment="1">
      <alignment horizontal="left" vertical="center"/>
    </xf>
    <xf numFmtId="43" fontId="5" fillId="4" borderId="5" xfId="1" applyFont="1" applyFill="1" applyBorder="1" applyAlignment="1">
      <alignment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43" fontId="19" fillId="0" borderId="14" xfId="1" applyFont="1" applyFill="1" applyBorder="1" applyAlignment="1">
      <alignment vertical="center"/>
    </xf>
    <xf numFmtId="165" fontId="13" fillId="5" borderId="15" xfId="0" applyNumberFormat="1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43" fontId="20" fillId="5" borderId="15" xfId="1" applyFont="1" applyFill="1" applyBorder="1" applyAlignment="1">
      <alignment vertical="center"/>
    </xf>
    <xf numFmtId="43" fontId="13" fillId="5" borderId="15" xfId="1" applyFont="1" applyFill="1" applyBorder="1" applyAlignment="1">
      <alignment horizontal="right" vertical="center"/>
    </xf>
    <xf numFmtId="165" fontId="19" fillId="0" borderId="16" xfId="0" applyNumberFormat="1" applyFont="1" applyFill="1" applyBorder="1" applyAlignment="1">
      <alignment horizontal="left" vertical="center" wrapText="1"/>
    </xf>
    <xf numFmtId="165" fontId="19" fillId="0" borderId="17" xfId="0" applyNumberFormat="1" applyFont="1" applyFill="1" applyBorder="1" applyAlignment="1">
      <alignment horizontal="left" vertical="center" wrapText="1"/>
    </xf>
    <xf numFmtId="165" fontId="12" fillId="0" borderId="17" xfId="0" applyNumberFormat="1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8" xfId="0" applyNumberFormat="1" applyFont="1" applyFill="1" applyBorder="1" applyAlignment="1">
      <alignment horizontal="right" vertical="center"/>
    </xf>
    <xf numFmtId="43" fontId="20" fillId="0" borderId="18" xfId="1" applyFont="1" applyFill="1" applyBorder="1" applyAlignment="1">
      <alignment vertical="center"/>
    </xf>
    <xf numFmtId="43" fontId="19" fillId="0" borderId="19" xfId="1" applyFont="1" applyFill="1" applyBorder="1" applyAlignment="1">
      <alignment vertical="center"/>
    </xf>
    <xf numFmtId="4" fontId="13" fillId="3" borderId="21" xfId="0" applyNumberFormat="1" applyFont="1" applyFill="1" applyBorder="1" applyAlignment="1">
      <alignment horizontal="right" vertical="center"/>
    </xf>
    <xf numFmtId="43" fontId="20" fillId="0" borderId="22" xfId="1" applyFont="1" applyFill="1" applyBorder="1" applyAlignment="1">
      <alignment vertical="center"/>
    </xf>
    <xf numFmtId="0" fontId="23" fillId="3" borderId="0" xfId="0" applyFont="1" applyFill="1" applyAlignment="1">
      <alignment horizontal="center"/>
    </xf>
    <xf numFmtId="165" fontId="12" fillId="3" borderId="19" xfId="0" applyNumberFormat="1" applyFont="1" applyFill="1" applyBorder="1" applyAlignment="1">
      <alignment horizontal="left" vertical="center" wrapText="1"/>
    </xf>
    <xf numFmtId="43" fontId="19" fillId="0" borderId="19" xfId="1" applyFont="1" applyFill="1" applyBorder="1" applyAlignment="1">
      <alignment vertical="center" wrapText="1"/>
    </xf>
    <xf numFmtId="0" fontId="6" fillId="3" borderId="19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vertical="center" wrapText="1"/>
    </xf>
    <xf numFmtId="43" fontId="12" fillId="0" borderId="19" xfId="1" applyFont="1" applyFill="1" applyBorder="1" applyAlignment="1">
      <alignment horizontal="right" vertical="center"/>
    </xf>
    <xf numFmtId="4" fontId="5" fillId="3" borderId="24" xfId="0" applyNumberFormat="1" applyFont="1" applyFill="1" applyBorder="1" applyAlignment="1">
      <alignment horizontal="right" vertical="center"/>
    </xf>
    <xf numFmtId="43" fontId="20" fillId="0" borderId="25" xfId="1" applyFont="1" applyFill="1" applyBorder="1" applyAlignment="1">
      <alignment vertical="center"/>
    </xf>
    <xf numFmtId="0" fontId="19" fillId="7" borderId="27" xfId="0" applyFont="1" applyFill="1" applyBorder="1" applyAlignment="1">
      <alignment vertical="center" wrapText="1"/>
    </xf>
    <xf numFmtId="43" fontId="12" fillId="0" borderId="28" xfId="1" applyFont="1" applyFill="1" applyBorder="1" applyAlignment="1">
      <alignment vertical="center"/>
    </xf>
    <xf numFmtId="43" fontId="19" fillId="0" borderId="29" xfId="4" applyFont="1" applyFill="1" applyBorder="1" applyAlignment="1">
      <alignment horizontal="left" vertical="center"/>
    </xf>
    <xf numFmtId="43" fontId="20" fillId="6" borderId="15" xfId="1" applyFont="1" applyFill="1" applyBorder="1" applyAlignment="1">
      <alignment vertical="center"/>
    </xf>
    <xf numFmtId="43" fontId="19" fillId="0" borderId="5" xfId="4" applyFont="1" applyFill="1" applyBorder="1" applyAlignment="1">
      <alignment horizontal="left" vertical="center"/>
    </xf>
    <xf numFmtId="43" fontId="19" fillId="0" borderId="30" xfId="4" applyFont="1" applyFill="1" applyBorder="1"/>
    <xf numFmtId="43" fontId="19" fillId="0" borderId="31" xfId="4" applyFont="1" applyFill="1" applyBorder="1" applyAlignment="1">
      <alignment horizontal="left" vertical="center"/>
    </xf>
    <xf numFmtId="43" fontId="19" fillId="0" borderId="32" xfId="4" applyFont="1" applyFill="1" applyBorder="1" applyAlignment="1">
      <alignment horizontal="left" vertical="center"/>
    </xf>
    <xf numFmtId="0" fontId="12" fillId="0" borderId="26" xfId="0" applyFont="1" applyFill="1" applyBorder="1" applyAlignment="1">
      <alignment horizontal="center" vertical="center" wrapText="1"/>
    </xf>
    <xf numFmtId="165" fontId="19" fillId="0" borderId="12" xfId="0" applyNumberFormat="1" applyFont="1" applyFill="1" applyBorder="1" applyAlignment="1">
      <alignment horizontal="left" vertical="center" wrapText="1"/>
    </xf>
    <xf numFmtId="0" fontId="19" fillId="0" borderId="12" xfId="0" applyFont="1" applyFill="1" applyBorder="1" applyAlignment="1">
      <alignment horizontal="center"/>
    </xf>
    <xf numFmtId="43" fontId="19" fillId="0" borderId="35" xfId="1" applyFont="1" applyFill="1" applyBorder="1" applyAlignment="1">
      <alignment vertical="center"/>
    </xf>
    <xf numFmtId="43" fontId="19" fillId="0" borderId="34" xfId="1" applyFont="1" applyFill="1" applyBorder="1" applyAlignment="1">
      <alignment vertical="center"/>
    </xf>
    <xf numFmtId="0" fontId="19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top" wrapText="1"/>
    </xf>
    <xf numFmtId="43" fontId="19" fillId="0" borderId="29" xfId="4" applyFont="1" applyFill="1" applyBorder="1" applyAlignment="1">
      <alignment vertical="center"/>
    </xf>
    <xf numFmtId="43" fontId="19" fillId="0" borderId="29" xfId="4" applyFont="1" applyFill="1" applyBorder="1"/>
    <xf numFmtId="43" fontId="12" fillId="0" borderId="29" xfId="4" applyFont="1" applyFill="1" applyBorder="1"/>
    <xf numFmtId="43" fontId="19" fillId="0" borderId="29" xfId="4" applyFont="1" applyFill="1" applyBorder="1" applyAlignment="1">
      <alignment vertical="center" wrapText="1"/>
    </xf>
    <xf numFmtId="43" fontId="19" fillId="0" borderId="36" xfId="4" applyFont="1" applyFill="1" applyBorder="1"/>
    <xf numFmtId="43" fontId="19" fillId="0" borderId="31" xfId="4" applyFont="1" applyFill="1" applyBorder="1" applyAlignment="1">
      <alignment vertical="center"/>
    </xf>
    <xf numFmtId="43" fontId="12" fillId="0" borderId="31" xfId="4" applyFont="1" applyFill="1" applyBorder="1" applyAlignment="1">
      <alignment vertical="center"/>
    </xf>
    <xf numFmtId="0" fontId="5" fillId="0" borderId="37" xfId="0" applyFont="1" applyFill="1" applyBorder="1" applyAlignment="1">
      <alignment vertical="center"/>
    </xf>
    <xf numFmtId="0" fontId="22" fillId="0" borderId="33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65" fontId="19" fillId="0" borderId="0" xfId="0" applyNumberFormat="1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vertical="center" wrapText="1"/>
    </xf>
    <xf numFmtId="43" fontId="19" fillId="0" borderId="33" xfId="4" applyFont="1" applyFill="1" applyBorder="1" applyAlignment="1">
      <alignment vertical="center"/>
    </xf>
    <xf numFmtId="43" fontId="19" fillId="0" borderId="33" xfId="4" applyFont="1" applyFill="1" applyBorder="1"/>
    <xf numFmtId="43" fontId="19" fillId="0" borderId="0" xfId="1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1" xfId="0" applyNumberFormat="1" applyFont="1" applyFill="1" applyBorder="1" applyAlignment="1">
      <alignment horizontal="center" vertical="center"/>
    </xf>
    <xf numFmtId="4" fontId="5" fillId="3" borderId="18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5" fillId="3" borderId="24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21" xfId="0" applyNumberFormat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481013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1571625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286</xdr:row>
      <xdr:rowOff>28575</xdr:rowOff>
    </xdr:from>
    <xdr:to>
      <xdr:col>7</xdr:col>
      <xdr:colOff>895350</xdr:colOff>
      <xdr:row>296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1562100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127</xdr:row>
      <xdr:rowOff>47625</xdr:rowOff>
    </xdr:from>
    <xdr:to>
      <xdr:col>8</xdr:col>
      <xdr:colOff>1065120</xdr:colOff>
      <xdr:row>138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128</xdr:row>
      <xdr:rowOff>38100</xdr:rowOff>
    </xdr:from>
    <xdr:to>
      <xdr:col>8</xdr:col>
      <xdr:colOff>1179420</xdr:colOff>
      <xdr:row>139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129</xdr:row>
      <xdr:rowOff>38100</xdr:rowOff>
    </xdr:from>
    <xdr:to>
      <xdr:col>8</xdr:col>
      <xdr:colOff>1179420</xdr:colOff>
      <xdr:row>140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130</xdr:row>
      <xdr:rowOff>28575</xdr:rowOff>
    </xdr:from>
    <xdr:to>
      <xdr:col>8</xdr:col>
      <xdr:colOff>1179420</xdr:colOff>
      <xdr:row>141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10</xdr:col>
      <xdr:colOff>108697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CTA. RECOLECTORA AUXILIAR 3001"/>
      <sheetName val="CTA. OPERATIVA.(160)"/>
      <sheetName val="Dynamics Enum Cache"/>
      <sheetName val="CTA. NOMINA 2000"/>
      <sheetName val="Hoja1"/>
      <sheetName val="CTA. FONDOCYT 960"/>
      <sheetName val="RENTA CAFETERIA  "/>
      <sheetName val="DISPONIBILIDAD"/>
      <sheetName val="CUENTA SUBVENCION DE NOMINA"/>
    </sheetNames>
    <sheetDataSet>
      <sheetData sheetId="0">
        <row r="14952">
          <cell r="G14952">
            <v>46029717.300399989</v>
          </cell>
        </row>
        <row r="15086">
          <cell r="G15086">
            <v>47360052.9604</v>
          </cell>
        </row>
      </sheetData>
      <sheetData sheetId="1">
        <row r="7135">
          <cell r="J7135">
            <v>4149983.5319999829</v>
          </cell>
        </row>
        <row r="7343">
          <cell r="J7343">
            <v>2.4999958695843816E-3</v>
          </cell>
        </row>
      </sheetData>
      <sheetData sheetId="2">
        <row r="5988">
          <cell r="J5988">
            <v>1961187.5035000113</v>
          </cell>
        </row>
      </sheetData>
      <sheetData sheetId="3"/>
      <sheetData sheetId="4">
        <row r="1519">
          <cell r="G1519">
            <v>5537684.9959998829</v>
          </cell>
        </row>
      </sheetData>
      <sheetData sheetId="5"/>
      <sheetData sheetId="6">
        <row r="104">
          <cell r="J104">
            <v>671950.72999999975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53"/>
  <sheetViews>
    <sheetView topLeftCell="A9" zoomScale="80" zoomScaleNormal="80" zoomScaleSheetLayoutView="40" workbookViewId="0">
      <selection activeCell="A9" sqref="A9:G9"/>
    </sheetView>
  </sheetViews>
  <sheetFormatPr baseColWidth="10" defaultColWidth="9.140625" defaultRowHeight="12.75" x14ac:dyDescent="0.2"/>
  <cols>
    <col min="1" max="1" width="0.5703125" style="1" customWidth="1"/>
    <col min="2" max="2" width="24.5703125" style="1" customWidth="1"/>
    <col min="3" max="3" width="9.140625" style="1" customWidth="1"/>
    <col min="4" max="4" width="61.7109375" style="1" customWidth="1"/>
    <col min="5" max="5" width="24.85546875" style="1" customWidth="1"/>
    <col min="6" max="6" width="21" style="1" customWidth="1"/>
    <col min="7" max="7" width="28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/>
    <row r="2" spans="1:14" s="11" customFormat="1" x14ac:dyDescent="0.2"/>
    <row r="3" spans="1:14" s="14" customFormat="1" ht="12" customHeight="1" x14ac:dyDescent="0.2"/>
    <row r="4" spans="1:14" s="15" customFormat="1" ht="18" customHeight="1" x14ac:dyDescent="0.3">
      <c r="A4" s="16"/>
      <c r="B4" s="12"/>
      <c r="C4" s="16"/>
      <c r="D4" s="16"/>
      <c r="E4" s="16"/>
      <c r="F4" s="16"/>
      <c r="G4" s="16"/>
      <c r="H4" s="16"/>
      <c r="I4" s="16"/>
    </row>
    <row r="5" spans="1:14" s="13" customFormat="1" ht="18.75" x14ac:dyDescent="0.2">
      <c r="A5" s="168"/>
      <c r="B5" s="168"/>
      <c r="C5" s="168"/>
      <c r="D5" s="168"/>
      <c r="E5" s="168"/>
      <c r="F5" s="168"/>
      <c r="G5" s="168"/>
    </row>
    <row r="6" spans="1:14" s="15" customFormat="1" ht="18.75" x14ac:dyDescent="0.3">
      <c r="A6" s="168" t="s">
        <v>10</v>
      </c>
      <c r="B6" s="168"/>
      <c r="C6" s="168"/>
      <c r="D6" s="168"/>
      <c r="E6" s="168"/>
      <c r="F6" s="168"/>
      <c r="G6" s="168"/>
      <c r="H6" s="16"/>
      <c r="I6" s="16"/>
    </row>
    <row r="7" spans="1:14" s="14" customFormat="1" ht="18.75" x14ac:dyDescent="0.2">
      <c r="A7" s="168" t="s">
        <v>15</v>
      </c>
      <c r="B7" s="168"/>
      <c r="C7" s="168"/>
      <c r="D7" s="168"/>
      <c r="E7" s="168"/>
      <c r="F7" s="168"/>
      <c r="G7" s="168"/>
    </row>
    <row r="8" spans="1:14" s="17" customFormat="1" ht="21" customHeight="1" x14ac:dyDescent="0.2">
      <c r="A8" s="174" t="s">
        <v>3</v>
      </c>
      <c r="B8" s="174"/>
      <c r="C8" s="174"/>
      <c r="D8" s="174"/>
      <c r="E8" s="174"/>
      <c r="F8" s="174"/>
      <c r="G8" s="174"/>
    </row>
    <row r="9" spans="1:14" s="14" customFormat="1" ht="18.75" x14ac:dyDescent="0.2">
      <c r="A9" s="175" t="s">
        <v>80</v>
      </c>
      <c r="B9" s="175"/>
      <c r="C9" s="175"/>
      <c r="D9" s="175"/>
      <c r="E9" s="175"/>
      <c r="F9" s="175"/>
      <c r="G9" s="175"/>
    </row>
    <row r="10" spans="1:14" s="14" customFormat="1" ht="18.75" x14ac:dyDescent="0.2">
      <c r="A10" s="15"/>
      <c r="B10" s="33"/>
      <c r="C10" s="33"/>
      <c r="D10" s="33"/>
      <c r="E10" s="33"/>
      <c r="F10" s="33"/>
      <c r="G10" s="15"/>
    </row>
    <row r="11" spans="1:14" s="14" customFormat="1" ht="18.75" x14ac:dyDescent="0.2">
      <c r="A11" s="15"/>
      <c r="B11" s="33"/>
      <c r="C11" s="33"/>
      <c r="D11" s="33"/>
      <c r="E11" s="33"/>
      <c r="F11" s="33"/>
      <c r="G11" s="15"/>
    </row>
    <row r="12" spans="1:14" s="11" customFormat="1" ht="19.5" customHeight="1" thickBot="1" x14ac:dyDescent="0.25">
      <c r="N12" s="32"/>
    </row>
    <row r="13" spans="1:14" s="3" customFormat="1" ht="27.75" customHeight="1" thickTop="1" thickBot="1" x14ac:dyDescent="0.25">
      <c r="A13" s="171"/>
      <c r="B13" s="170" t="s">
        <v>14</v>
      </c>
      <c r="C13" s="170"/>
      <c r="D13" s="170"/>
      <c r="E13" s="170"/>
      <c r="F13" s="170"/>
      <c r="G13" s="170"/>
      <c r="H13" s="7"/>
      <c r="I13" s="7"/>
      <c r="J13" s="7"/>
      <c r="K13" s="7"/>
    </row>
    <row r="14" spans="1:14" s="3" customFormat="1" ht="27.75" customHeight="1" thickTop="1" thickBot="1" x14ac:dyDescent="0.25">
      <c r="A14" s="171"/>
      <c r="B14" s="169" t="s">
        <v>15</v>
      </c>
      <c r="C14" s="169"/>
      <c r="D14" s="169"/>
      <c r="E14" s="169"/>
      <c r="F14" s="169"/>
      <c r="G14" s="94">
        <v>68863983.510399982</v>
      </c>
      <c r="H14" s="7"/>
      <c r="I14" s="7"/>
      <c r="J14" s="7"/>
      <c r="K14" s="7"/>
    </row>
    <row r="15" spans="1:14" s="3" customFormat="1" ht="26.25" customHeight="1" thickTop="1" thickBot="1" x14ac:dyDescent="0.25">
      <c r="A15" s="171"/>
      <c r="B15" s="173"/>
      <c r="C15" s="173"/>
      <c r="D15" s="173"/>
      <c r="E15" s="173"/>
      <c r="F15" s="173"/>
      <c r="G15" s="94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172"/>
      <c r="B16" s="70" t="s">
        <v>4</v>
      </c>
      <c r="C16" s="70" t="s">
        <v>5</v>
      </c>
      <c r="D16" s="70" t="s">
        <v>6</v>
      </c>
      <c r="E16" s="70" t="s">
        <v>0</v>
      </c>
      <c r="F16" s="70" t="s">
        <v>1</v>
      </c>
      <c r="G16" s="70" t="s">
        <v>2</v>
      </c>
      <c r="H16" s="7"/>
      <c r="I16" s="7"/>
      <c r="J16" s="7"/>
      <c r="K16" s="7"/>
    </row>
    <row r="17" spans="1:7" s="10" customFormat="1" ht="36.75" customHeight="1" thickTop="1" thickBot="1" x14ac:dyDescent="0.25">
      <c r="A17" s="45"/>
      <c r="B17" s="107"/>
      <c r="C17" s="108"/>
      <c r="D17" s="107">
        <v>44651</v>
      </c>
      <c r="E17" s="109">
        <f>'[1]CTA. RECOLECTORA (010)'!E6</f>
        <v>0</v>
      </c>
      <c r="F17" s="110">
        <v>0</v>
      </c>
      <c r="G17" s="95">
        <f>+G14</f>
        <v>68863983.510399982</v>
      </c>
    </row>
    <row r="18" spans="1:7" s="10" customFormat="1" ht="30" thickTop="1" thickBot="1" x14ac:dyDescent="0.25">
      <c r="A18" s="46"/>
      <c r="B18" s="111">
        <v>44652</v>
      </c>
      <c r="C18" s="114"/>
      <c r="D18" s="148" t="s">
        <v>58</v>
      </c>
      <c r="E18" s="155"/>
      <c r="F18" s="150">
        <v>1640.38</v>
      </c>
      <c r="G18" s="106">
        <f>G17+E18-F18</f>
        <v>68862343.130399987</v>
      </c>
    </row>
    <row r="19" spans="1:7" s="10" customFormat="1" ht="18" thickTop="1" thickBot="1" x14ac:dyDescent="0.25">
      <c r="A19" s="24"/>
      <c r="B19" s="112">
        <v>44652</v>
      </c>
      <c r="C19" s="115"/>
      <c r="D19" s="148" t="s">
        <v>44</v>
      </c>
      <c r="E19" s="155">
        <v>85317</v>
      </c>
      <c r="F19" s="151"/>
      <c r="G19" s="106">
        <f t="shared" ref="G19:G82" si="0">G18+E19-F19</f>
        <v>68947660.130399987</v>
      </c>
    </row>
    <row r="20" spans="1:7" s="7" customFormat="1" ht="18" thickTop="1" thickBot="1" x14ac:dyDescent="0.25">
      <c r="A20" s="24"/>
      <c r="B20" s="112">
        <v>44652</v>
      </c>
      <c r="C20" s="115"/>
      <c r="D20" s="148" t="s">
        <v>44</v>
      </c>
      <c r="E20" s="155">
        <v>82305</v>
      </c>
      <c r="F20" s="151"/>
      <c r="G20" s="106">
        <f t="shared" si="0"/>
        <v>69029965.130399987</v>
      </c>
    </row>
    <row r="21" spans="1:7" s="7" customFormat="1" ht="18" thickTop="1" thickBot="1" x14ac:dyDescent="0.25">
      <c r="A21" s="24"/>
      <c r="B21" s="112">
        <v>44652</v>
      </c>
      <c r="C21" s="115"/>
      <c r="D21" s="148" t="s">
        <v>44</v>
      </c>
      <c r="E21" s="155">
        <v>5560</v>
      </c>
      <c r="F21" s="151"/>
      <c r="G21" s="106">
        <f t="shared" si="0"/>
        <v>69035525.130399987</v>
      </c>
    </row>
    <row r="22" spans="1:7" s="7" customFormat="1" ht="30" thickTop="1" thickBot="1" x14ac:dyDescent="0.25">
      <c r="A22" s="24"/>
      <c r="B22" s="112">
        <v>44652</v>
      </c>
      <c r="C22" s="115"/>
      <c r="D22" s="148" t="s">
        <v>30</v>
      </c>
      <c r="E22" s="155">
        <v>37262.5</v>
      </c>
      <c r="F22" s="151">
        <v>968.83</v>
      </c>
      <c r="G22" s="106">
        <f t="shared" si="0"/>
        <v>69071818.800399989</v>
      </c>
    </row>
    <row r="23" spans="1:7" s="7" customFormat="1" ht="18" thickTop="1" thickBot="1" x14ac:dyDescent="0.25">
      <c r="A23" s="24"/>
      <c r="B23" s="112">
        <v>44652</v>
      </c>
      <c r="C23" s="115"/>
      <c r="D23" s="148" t="s">
        <v>22</v>
      </c>
      <c r="E23" s="155">
        <v>3582958.42</v>
      </c>
      <c r="F23" s="151"/>
      <c r="G23" s="106">
        <f t="shared" si="0"/>
        <v>72654777.220399991</v>
      </c>
    </row>
    <row r="24" spans="1:7" s="7" customFormat="1" ht="18" thickTop="1" thickBot="1" x14ac:dyDescent="0.25">
      <c r="A24" s="24"/>
      <c r="B24" s="112">
        <v>44652</v>
      </c>
      <c r="C24" s="115"/>
      <c r="D24" s="148" t="s">
        <v>22</v>
      </c>
      <c r="E24" s="155">
        <v>451277</v>
      </c>
      <c r="F24" s="151"/>
      <c r="G24" s="106">
        <f t="shared" si="0"/>
        <v>73106054.220399991</v>
      </c>
    </row>
    <row r="25" spans="1:7" s="7" customFormat="1" ht="18" thickTop="1" thickBot="1" x14ac:dyDescent="0.25">
      <c r="A25" s="24"/>
      <c r="B25" s="112">
        <v>44652</v>
      </c>
      <c r="C25" s="115"/>
      <c r="D25" s="148" t="s">
        <v>23</v>
      </c>
      <c r="E25" s="155"/>
      <c r="F25" s="151">
        <v>2053792.23</v>
      </c>
      <c r="G25" s="106">
        <f t="shared" si="0"/>
        <v>71052261.990399987</v>
      </c>
    </row>
    <row r="26" spans="1:7" s="7" customFormat="1" ht="24.75" customHeight="1" thickTop="1" thickBot="1" x14ac:dyDescent="0.25">
      <c r="A26" s="24"/>
      <c r="B26" s="112">
        <v>44653</v>
      </c>
      <c r="C26" s="115"/>
      <c r="D26" s="148" t="s">
        <v>44</v>
      </c>
      <c r="E26" s="155">
        <v>37200</v>
      </c>
      <c r="F26" s="151"/>
      <c r="G26" s="106">
        <f t="shared" si="0"/>
        <v>71089461.990399987</v>
      </c>
    </row>
    <row r="27" spans="1:7" s="7" customFormat="1" ht="18" thickTop="1" thickBot="1" x14ac:dyDescent="0.25">
      <c r="A27" s="24"/>
      <c r="B27" s="112">
        <v>44654</v>
      </c>
      <c r="C27" s="115"/>
      <c r="D27" s="148" t="s">
        <v>44</v>
      </c>
      <c r="E27" s="155">
        <v>6945</v>
      </c>
      <c r="F27" s="151"/>
      <c r="G27" s="106">
        <f t="shared" si="0"/>
        <v>71096406.990399987</v>
      </c>
    </row>
    <row r="28" spans="1:7" s="7" customFormat="1" ht="60" customHeight="1" thickTop="1" thickBot="1" x14ac:dyDescent="0.25">
      <c r="A28" s="24"/>
      <c r="B28" s="112">
        <v>44654</v>
      </c>
      <c r="C28" s="115"/>
      <c r="D28" s="148" t="s">
        <v>81</v>
      </c>
      <c r="E28" s="155">
        <v>4000</v>
      </c>
      <c r="F28" s="150"/>
      <c r="G28" s="106">
        <f t="shared" si="0"/>
        <v>71100406.990399987</v>
      </c>
    </row>
    <row r="29" spans="1:7" s="7" customFormat="1" ht="18" thickTop="1" thickBot="1" x14ac:dyDescent="0.25">
      <c r="A29" s="24"/>
      <c r="B29" s="112">
        <v>44655</v>
      </c>
      <c r="C29" s="115"/>
      <c r="D29" s="148" t="s">
        <v>44</v>
      </c>
      <c r="E29" s="155">
        <v>119816</v>
      </c>
      <c r="F29" s="151"/>
      <c r="G29" s="106">
        <f t="shared" si="0"/>
        <v>71220222.990399987</v>
      </c>
    </row>
    <row r="30" spans="1:7" s="7" customFormat="1" ht="18" thickTop="1" thickBot="1" x14ac:dyDescent="0.25">
      <c r="A30" s="24"/>
      <c r="B30" s="112">
        <v>44655</v>
      </c>
      <c r="C30" s="115"/>
      <c r="D30" s="148" t="s">
        <v>44</v>
      </c>
      <c r="E30" s="155">
        <v>29990</v>
      </c>
      <c r="F30" s="151"/>
      <c r="G30" s="106">
        <f t="shared" si="0"/>
        <v>71250212.990399987</v>
      </c>
    </row>
    <row r="31" spans="1:7" s="7" customFormat="1" ht="18" thickTop="1" thickBot="1" x14ac:dyDescent="0.25">
      <c r="A31" s="24"/>
      <c r="B31" s="112">
        <v>44655</v>
      </c>
      <c r="C31" s="115"/>
      <c r="D31" s="148" t="s">
        <v>44</v>
      </c>
      <c r="E31" s="155">
        <v>4155</v>
      </c>
      <c r="F31" s="151"/>
      <c r="G31" s="106">
        <f t="shared" si="0"/>
        <v>71254367.990399987</v>
      </c>
    </row>
    <row r="32" spans="1:7" s="7" customFormat="1" ht="30" thickTop="1" thickBot="1" x14ac:dyDescent="0.25">
      <c r="A32" s="24"/>
      <c r="B32" s="112">
        <v>44655</v>
      </c>
      <c r="C32" s="115"/>
      <c r="D32" s="148" t="s">
        <v>30</v>
      </c>
      <c r="E32" s="155">
        <v>55464.25</v>
      </c>
      <c r="F32" s="151">
        <v>1442.08</v>
      </c>
      <c r="G32" s="106">
        <f t="shared" si="0"/>
        <v>71308390.160399988</v>
      </c>
    </row>
    <row r="33" spans="1:7" s="7" customFormat="1" ht="23.25" customHeight="1" thickTop="1" thickBot="1" x14ac:dyDescent="0.25">
      <c r="A33" s="24"/>
      <c r="B33" s="112">
        <v>44655</v>
      </c>
      <c r="C33" s="115"/>
      <c r="D33" s="148" t="s">
        <v>23</v>
      </c>
      <c r="E33" s="155"/>
      <c r="F33" s="151">
        <v>585222.38</v>
      </c>
      <c r="G33" s="106">
        <f t="shared" si="0"/>
        <v>70723167.780399993</v>
      </c>
    </row>
    <row r="34" spans="1:7" s="7" customFormat="1" ht="44.25" thickTop="1" thickBot="1" x14ac:dyDescent="0.25">
      <c r="A34" s="24"/>
      <c r="B34" s="112">
        <v>44655</v>
      </c>
      <c r="C34" s="115"/>
      <c r="D34" s="148" t="s">
        <v>82</v>
      </c>
      <c r="E34" s="155">
        <v>20000</v>
      </c>
      <c r="F34" s="151"/>
      <c r="G34" s="106">
        <f t="shared" si="0"/>
        <v>70743167.780399993</v>
      </c>
    </row>
    <row r="35" spans="1:7" s="7" customFormat="1" ht="18" thickTop="1" thickBot="1" x14ac:dyDescent="0.25">
      <c r="A35" s="24"/>
      <c r="B35" s="112">
        <v>44655</v>
      </c>
      <c r="C35" s="115"/>
      <c r="D35" s="148" t="s">
        <v>22</v>
      </c>
      <c r="E35" s="155">
        <v>755826.8</v>
      </c>
      <c r="F35" s="151"/>
      <c r="G35" s="106">
        <f t="shared" si="0"/>
        <v>71498994.58039999</v>
      </c>
    </row>
    <row r="36" spans="1:7" s="7" customFormat="1" ht="18" thickTop="1" thickBot="1" x14ac:dyDescent="0.25">
      <c r="A36" s="24"/>
      <c r="B36" s="112">
        <v>44655</v>
      </c>
      <c r="C36" s="115"/>
      <c r="D36" s="148" t="s">
        <v>22</v>
      </c>
      <c r="E36" s="155">
        <v>741755.4</v>
      </c>
      <c r="F36" s="151"/>
      <c r="G36" s="106">
        <f t="shared" si="0"/>
        <v>72240749.980399996</v>
      </c>
    </row>
    <row r="37" spans="1:7" s="7" customFormat="1" ht="18" thickTop="1" thickBot="1" x14ac:dyDescent="0.25">
      <c r="A37" s="24"/>
      <c r="B37" s="112">
        <v>44655</v>
      </c>
      <c r="C37" s="115"/>
      <c r="D37" s="148" t="s">
        <v>22</v>
      </c>
      <c r="E37" s="155">
        <v>5441940.4800000004</v>
      </c>
      <c r="F37" s="151"/>
      <c r="G37" s="106">
        <f t="shared" si="0"/>
        <v>77682690.4604</v>
      </c>
    </row>
    <row r="38" spans="1:7" s="7" customFormat="1" ht="18" thickTop="1" thickBot="1" x14ac:dyDescent="0.25">
      <c r="A38" s="24"/>
      <c r="B38" s="112">
        <v>44656</v>
      </c>
      <c r="C38" s="115"/>
      <c r="D38" s="148" t="s">
        <v>44</v>
      </c>
      <c r="E38" s="155">
        <v>169860</v>
      </c>
      <c r="F38" s="151"/>
      <c r="G38" s="106">
        <f t="shared" si="0"/>
        <v>77852550.4604</v>
      </c>
    </row>
    <row r="39" spans="1:7" s="7" customFormat="1" ht="18" thickTop="1" thickBot="1" x14ac:dyDescent="0.25">
      <c r="A39" s="24"/>
      <c r="B39" s="112">
        <v>44656</v>
      </c>
      <c r="C39" s="115"/>
      <c r="D39" s="148" t="s">
        <v>44</v>
      </c>
      <c r="E39" s="155">
        <v>66340</v>
      </c>
      <c r="F39" s="151"/>
      <c r="G39" s="106">
        <f t="shared" si="0"/>
        <v>77918890.4604</v>
      </c>
    </row>
    <row r="40" spans="1:7" s="7" customFormat="1" ht="18" thickTop="1" thickBot="1" x14ac:dyDescent="0.25">
      <c r="A40" s="24"/>
      <c r="B40" s="112">
        <v>44656</v>
      </c>
      <c r="C40" s="115"/>
      <c r="D40" s="148" t="s">
        <v>44</v>
      </c>
      <c r="E40" s="155">
        <v>5930</v>
      </c>
      <c r="F40" s="151"/>
      <c r="G40" s="106">
        <f t="shared" si="0"/>
        <v>77924820.4604</v>
      </c>
    </row>
    <row r="41" spans="1:7" s="7" customFormat="1" ht="30" thickTop="1" thickBot="1" x14ac:dyDescent="0.25">
      <c r="A41" s="24"/>
      <c r="B41" s="112">
        <v>44656</v>
      </c>
      <c r="C41" s="115"/>
      <c r="D41" s="148" t="s">
        <v>30</v>
      </c>
      <c r="E41" s="155">
        <v>43684.7</v>
      </c>
      <c r="F41" s="151">
        <v>1135.8</v>
      </c>
      <c r="G41" s="106">
        <f t="shared" si="0"/>
        <v>77967369.360400006</v>
      </c>
    </row>
    <row r="42" spans="1:7" s="7" customFormat="1" ht="32.25" customHeight="1" thickTop="1" thickBot="1" x14ac:dyDescent="0.25">
      <c r="A42" s="24"/>
      <c r="B42" s="112">
        <v>44656</v>
      </c>
      <c r="C42" s="115"/>
      <c r="D42" s="148" t="s">
        <v>83</v>
      </c>
      <c r="E42" s="155">
        <v>256445.24</v>
      </c>
      <c r="F42" s="150"/>
      <c r="G42" s="106">
        <f t="shared" si="0"/>
        <v>78223814.600400001</v>
      </c>
    </row>
    <row r="43" spans="1:7" s="7" customFormat="1" ht="18" thickTop="1" thickBot="1" x14ac:dyDescent="0.25">
      <c r="A43" s="24"/>
      <c r="B43" s="112">
        <v>44656</v>
      </c>
      <c r="C43" s="115"/>
      <c r="D43" s="148" t="s">
        <v>23</v>
      </c>
      <c r="E43" s="155"/>
      <c r="F43" s="151">
        <v>4143784.15</v>
      </c>
      <c r="G43" s="106">
        <f t="shared" si="0"/>
        <v>74080030.450399995</v>
      </c>
    </row>
    <row r="44" spans="1:7" s="7" customFormat="1" ht="18" thickTop="1" thickBot="1" x14ac:dyDescent="0.25">
      <c r="A44" s="24"/>
      <c r="B44" s="112">
        <v>44657</v>
      </c>
      <c r="C44" s="115"/>
      <c r="D44" s="148" t="s">
        <v>44</v>
      </c>
      <c r="E44" s="155">
        <v>114480</v>
      </c>
      <c r="F44" s="151"/>
      <c r="G44" s="106">
        <f t="shared" si="0"/>
        <v>74194510.450399995</v>
      </c>
    </row>
    <row r="45" spans="1:7" s="7" customFormat="1" ht="18" thickTop="1" thickBot="1" x14ac:dyDescent="0.25">
      <c r="A45" s="24"/>
      <c r="B45" s="112">
        <v>44657</v>
      </c>
      <c r="C45" s="115"/>
      <c r="D45" s="148" t="s">
        <v>44</v>
      </c>
      <c r="E45" s="155">
        <v>34320</v>
      </c>
      <c r="F45" s="151"/>
      <c r="G45" s="106">
        <f t="shared" si="0"/>
        <v>74228830.450399995</v>
      </c>
    </row>
    <row r="46" spans="1:7" s="7" customFormat="1" ht="18" thickTop="1" thickBot="1" x14ac:dyDescent="0.25">
      <c r="A46" s="24"/>
      <c r="B46" s="112">
        <v>44657</v>
      </c>
      <c r="C46" s="115"/>
      <c r="D46" s="148" t="s">
        <v>44</v>
      </c>
      <c r="E46" s="155">
        <v>2980</v>
      </c>
      <c r="F46" s="151"/>
      <c r="G46" s="106">
        <f t="shared" si="0"/>
        <v>74231810.450399995</v>
      </c>
    </row>
    <row r="47" spans="1:7" s="7" customFormat="1" ht="19.5" customHeight="1" thickTop="1" thickBot="1" x14ac:dyDescent="0.25">
      <c r="A47" s="24"/>
      <c r="B47" s="112">
        <v>44657</v>
      </c>
      <c r="C47" s="115"/>
      <c r="D47" s="148" t="s">
        <v>30</v>
      </c>
      <c r="E47" s="155">
        <v>41209.06</v>
      </c>
      <c r="F47" s="150">
        <v>1071.43</v>
      </c>
      <c r="G47" s="106">
        <f t="shared" si="0"/>
        <v>74271948.08039999</v>
      </c>
    </row>
    <row r="48" spans="1:7" s="7" customFormat="1" ht="30" thickTop="1" thickBot="1" x14ac:dyDescent="0.25">
      <c r="A48" s="24"/>
      <c r="B48" s="112">
        <v>44657</v>
      </c>
      <c r="C48" s="115"/>
      <c r="D48" s="148" t="s">
        <v>84</v>
      </c>
      <c r="E48" s="155">
        <v>70000</v>
      </c>
      <c r="F48" s="151"/>
      <c r="G48" s="106">
        <f t="shared" si="0"/>
        <v>74341948.08039999</v>
      </c>
    </row>
    <row r="49" spans="1:7" s="7" customFormat="1" ht="18" thickTop="1" thickBot="1" x14ac:dyDescent="0.25">
      <c r="A49" s="24"/>
      <c r="B49" s="112">
        <v>44657</v>
      </c>
      <c r="C49" s="115"/>
      <c r="D49" s="148" t="s">
        <v>60</v>
      </c>
      <c r="E49" s="155">
        <v>331513.59999999998</v>
      </c>
      <c r="F49" s="151"/>
      <c r="G49" s="106">
        <f t="shared" si="0"/>
        <v>74673461.680399984</v>
      </c>
    </row>
    <row r="50" spans="1:7" s="7" customFormat="1" ht="18" thickTop="1" thickBot="1" x14ac:dyDescent="0.25">
      <c r="A50" s="24"/>
      <c r="B50" s="112">
        <v>44657</v>
      </c>
      <c r="C50" s="115"/>
      <c r="D50" s="148" t="s">
        <v>23</v>
      </c>
      <c r="E50" s="155"/>
      <c r="F50" s="151">
        <v>1871224.99</v>
      </c>
      <c r="G50" s="106">
        <f t="shared" si="0"/>
        <v>72802236.690399989</v>
      </c>
    </row>
    <row r="51" spans="1:7" s="7" customFormat="1" ht="18" thickTop="1" thickBot="1" x14ac:dyDescent="0.25">
      <c r="A51" s="24"/>
      <c r="B51" s="112">
        <v>44658</v>
      </c>
      <c r="C51" s="115"/>
      <c r="D51" s="148" t="s">
        <v>44</v>
      </c>
      <c r="E51" s="155">
        <v>330323</v>
      </c>
      <c r="F51" s="151"/>
      <c r="G51" s="106">
        <f t="shared" si="0"/>
        <v>73132559.690399989</v>
      </c>
    </row>
    <row r="52" spans="1:7" s="7" customFormat="1" ht="18" thickTop="1" thickBot="1" x14ac:dyDescent="0.25">
      <c r="A52" s="24"/>
      <c r="B52" s="112">
        <v>44658</v>
      </c>
      <c r="C52" s="115"/>
      <c r="D52" s="148" t="s">
        <v>44</v>
      </c>
      <c r="E52" s="155">
        <v>100400</v>
      </c>
      <c r="F52" s="151"/>
      <c r="G52" s="106">
        <f t="shared" si="0"/>
        <v>73232959.690399989</v>
      </c>
    </row>
    <row r="53" spans="1:7" s="7" customFormat="1" ht="18" thickTop="1" thickBot="1" x14ac:dyDescent="0.25">
      <c r="A53" s="24"/>
      <c r="B53" s="112">
        <v>44658</v>
      </c>
      <c r="C53" s="115"/>
      <c r="D53" s="148" t="s">
        <v>44</v>
      </c>
      <c r="E53" s="155">
        <v>5850</v>
      </c>
      <c r="F53" s="151"/>
      <c r="G53" s="106">
        <f t="shared" si="0"/>
        <v>73238809.690399989</v>
      </c>
    </row>
    <row r="54" spans="1:7" s="7" customFormat="1" ht="18" thickTop="1" thickBot="1" x14ac:dyDescent="0.25">
      <c r="A54" s="24"/>
      <c r="B54" s="112">
        <v>44658</v>
      </c>
      <c r="C54" s="115"/>
      <c r="D54" s="149" t="s">
        <v>44</v>
      </c>
      <c r="E54" s="155">
        <v>610</v>
      </c>
      <c r="F54" s="137"/>
      <c r="G54" s="106">
        <f t="shared" si="0"/>
        <v>73239419.690399989</v>
      </c>
    </row>
    <row r="55" spans="1:7" s="7" customFormat="1" ht="30" thickTop="1" thickBot="1" x14ac:dyDescent="0.25">
      <c r="A55" s="24"/>
      <c r="B55" s="112">
        <v>44658</v>
      </c>
      <c r="C55" s="115"/>
      <c r="D55" s="148" t="s">
        <v>30</v>
      </c>
      <c r="E55" s="155">
        <v>122448.35</v>
      </c>
      <c r="F55" s="151">
        <v>3183.66</v>
      </c>
      <c r="G55" s="106">
        <f t="shared" si="0"/>
        <v>73358684.380399987</v>
      </c>
    </row>
    <row r="56" spans="1:7" s="7" customFormat="1" ht="30" thickTop="1" thickBot="1" x14ac:dyDescent="0.25">
      <c r="A56" s="24"/>
      <c r="B56" s="112">
        <v>44658</v>
      </c>
      <c r="C56" s="115"/>
      <c r="D56" s="148" t="s">
        <v>32</v>
      </c>
      <c r="E56" s="155">
        <v>560</v>
      </c>
      <c r="F56" s="151">
        <v>41.8</v>
      </c>
      <c r="G56" s="106">
        <f t="shared" si="0"/>
        <v>73359202.58039999</v>
      </c>
    </row>
    <row r="57" spans="1:7" s="7" customFormat="1" ht="44.25" thickTop="1" thickBot="1" x14ac:dyDescent="0.25">
      <c r="A57" s="24"/>
      <c r="B57" s="112">
        <v>44658</v>
      </c>
      <c r="C57" s="115"/>
      <c r="D57" s="148" t="s">
        <v>85</v>
      </c>
      <c r="E57" s="155">
        <v>18951</v>
      </c>
      <c r="F57" s="150"/>
      <c r="G57" s="106">
        <f t="shared" si="0"/>
        <v>73378153.58039999</v>
      </c>
    </row>
    <row r="58" spans="1:7" s="7" customFormat="1" ht="44.25" thickTop="1" thickBot="1" x14ac:dyDescent="0.25">
      <c r="A58" s="24"/>
      <c r="B58" s="112">
        <v>44658</v>
      </c>
      <c r="C58" s="115"/>
      <c r="D58" s="148" t="s">
        <v>86</v>
      </c>
      <c r="E58" s="155">
        <v>30000</v>
      </c>
      <c r="F58" s="151"/>
      <c r="G58" s="106">
        <f t="shared" si="0"/>
        <v>73408153.58039999</v>
      </c>
    </row>
    <row r="59" spans="1:7" s="7" customFormat="1" ht="30.75" customHeight="1" thickTop="1" thickBot="1" x14ac:dyDescent="0.25">
      <c r="A59" s="24"/>
      <c r="B59" s="112">
        <v>44658</v>
      </c>
      <c r="C59" s="115"/>
      <c r="D59" s="148" t="s">
        <v>23</v>
      </c>
      <c r="E59" s="155"/>
      <c r="F59" s="151">
        <v>20961613.609999999</v>
      </c>
      <c r="G59" s="106">
        <f t="shared" si="0"/>
        <v>52446539.970399991</v>
      </c>
    </row>
    <row r="60" spans="1:7" s="7" customFormat="1" ht="18" thickTop="1" thickBot="1" x14ac:dyDescent="0.25">
      <c r="A60" s="24"/>
      <c r="B60" s="112">
        <v>44658</v>
      </c>
      <c r="C60" s="115"/>
      <c r="D60" s="148" t="s">
        <v>23</v>
      </c>
      <c r="E60" s="155"/>
      <c r="F60" s="151">
        <v>11007403.289999999</v>
      </c>
      <c r="G60" s="106">
        <f t="shared" si="0"/>
        <v>41439136.680399992</v>
      </c>
    </row>
    <row r="61" spans="1:7" s="7" customFormat="1" ht="18" thickTop="1" thickBot="1" x14ac:dyDescent="0.25">
      <c r="A61" s="24"/>
      <c r="B61" s="112">
        <v>44658</v>
      </c>
      <c r="C61" s="115"/>
      <c r="D61" s="148" t="s">
        <v>22</v>
      </c>
      <c r="E61" s="155">
        <v>60000</v>
      </c>
      <c r="F61" s="151"/>
      <c r="G61" s="106">
        <f t="shared" si="0"/>
        <v>41499136.680399992</v>
      </c>
    </row>
    <row r="62" spans="1:7" s="7" customFormat="1" ht="44.25" thickTop="1" thickBot="1" x14ac:dyDescent="0.25">
      <c r="A62" s="24"/>
      <c r="B62" s="112">
        <v>44658</v>
      </c>
      <c r="C62" s="115"/>
      <c r="D62" s="148" t="s">
        <v>87</v>
      </c>
      <c r="E62" s="155">
        <v>26750</v>
      </c>
      <c r="F62" s="151"/>
      <c r="G62" s="106">
        <f t="shared" si="0"/>
        <v>41525886.680399992</v>
      </c>
    </row>
    <row r="63" spans="1:7" s="7" customFormat="1" ht="18.75" customHeight="1" thickTop="1" thickBot="1" x14ac:dyDescent="0.25">
      <c r="A63" s="24"/>
      <c r="B63" s="112">
        <v>44659</v>
      </c>
      <c r="C63" s="115"/>
      <c r="D63" s="148" t="s">
        <v>44</v>
      </c>
      <c r="E63" s="155">
        <v>106347</v>
      </c>
      <c r="F63" s="151"/>
      <c r="G63" s="106">
        <f t="shared" si="0"/>
        <v>41632233.680399992</v>
      </c>
    </row>
    <row r="64" spans="1:7" s="7" customFormat="1" ht="18" thickTop="1" thickBot="1" x14ac:dyDescent="0.25">
      <c r="A64" s="24"/>
      <c r="B64" s="112">
        <v>44659</v>
      </c>
      <c r="C64" s="115"/>
      <c r="D64" s="149" t="s">
        <v>44</v>
      </c>
      <c r="E64" s="155">
        <v>22710</v>
      </c>
      <c r="F64" s="137"/>
      <c r="G64" s="106">
        <f t="shared" si="0"/>
        <v>41654943.680399992</v>
      </c>
    </row>
    <row r="65" spans="1:7" s="7" customFormat="1" ht="18" thickTop="1" thickBot="1" x14ac:dyDescent="0.25">
      <c r="A65" s="24"/>
      <c r="B65" s="112">
        <v>44659</v>
      </c>
      <c r="C65" s="115"/>
      <c r="D65" s="148" t="s">
        <v>44</v>
      </c>
      <c r="E65" s="155">
        <v>5410</v>
      </c>
      <c r="F65" s="151"/>
      <c r="G65" s="106">
        <f t="shared" si="0"/>
        <v>41660353.680399992</v>
      </c>
    </row>
    <row r="66" spans="1:7" s="7" customFormat="1" ht="30" thickTop="1" thickBot="1" x14ac:dyDescent="0.25">
      <c r="A66" s="24"/>
      <c r="B66" s="112">
        <v>44659</v>
      </c>
      <c r="C66" s="115"/>
      <c r="D66" s="148" t="s">
        <v>30</v>
      </c>
      <c r="E66" s="155">
        <v>80893.53</v>
      </c>
      <c r="F66" s="151">
        <v>2103.2399999999998</v>
      </c>
      <c r="G66" s="106">
        <f t="shared" si="0"/>
        <v>41739143.970399991</v>
      </c>
    </row>
    <row r="67" spans="1:7" s="7" customFormat="1" ht="44.25" thickTop="1" thickBot="1" x14ac:dyDescent="0.25">
      <c r="A67" s="24"/>
      <c r="B67" s="112">
        <v>44659</v>
      </c>
      <c r="C67" s="115"/>
      <c r="D67" s="148" t="s">
        <v>88</v>
      </c>
      <c r="E67" s="155">
        <v>12630</v>
      </c>
      <c r="F67" s="151"/>
      <c r="G67" s="106">
        <f t="shared" si="0"/>
        <v>41751773.970399991</v>
      </c>
    </row>
    <row r="68" spans="1:7" s="7" customFormat="1" ht="18" thickTop="1" thickBot="1" x14ac:dyDescent="0.25">
      <c r="A68" s="24"/>
      <c r="B68" s="112">
        <v>44659</v>
      </c>
      <c r="C68" s="115"/>
      <c r="D68" s="148" t="s">
        <v>22</v>
      </c>
      <c r="E68" s="155">
        <v>3814950.3</v>
      </c>
      <c r="F68" s="151"/>
      <c r="G68" s="106">
        <f t="shared" si="0"/>
        <v>45566724.270399988</v>
      </c>
    </row>
    <row r="69" spans="1:7" s="7" customFormat="1" ht="87" thickTop="1" thickBot="1" x14ac:dyDescent="0.25">
      <c r="A69" s="24"/>
      <c r="B69" s="112">
        <v>44659</v>
      </c>
      <c r="C69" s="115"/>
      <c r="D69" s="148" t="s">
        <v>89</v>
      </c>
      <c r="E69" s="155">
        <v>572637.24</v>
      </c>
      <c r="F69" s="151"/>
      <c r="G69" s="106">
        <f t="shared" si="0"/>
        <v>46139361.51039999</v>
      </c>
    </row>
    <row r="70" spans="1:7" s="7" customFormat="1" ht="18" thickTop="1" thickBot="1" x14ac:dyDescent="0.25">
      <c r="A70" s="24"/>
      <c r="B70" s="112">
        <v>44660</v>
      </c>
      <c r="C70" s="115"/>
      <c r="D70" s="148" t="s">
        <v>44</v>
      </c>
      <c r="E70" s="155">
        <v>24100</v>
      </c>
      <c r="F70" s="151"/>
      <c r="G70" s="106">
        <f t="shared" si="0"/>
        <v>46163461.51039999</v>
      </c>
    </row>
    <row r="71" spans="1:7" s="7" customFormat="1" ht="18" thickTop="1" thickBot="1" x14ac:dyDescent="0.25">
      <c r="A71" s="24"/>
      <c r="B71" s="112">
        <v>44660</v>
      </c>
      <c r="C71" s="115"/>
      <c r="D71" s="148" t="s">
        <v>44</v>
      </c>
      <c r="E71" s="155">
        <v>1000</v>
      </c>
      <c r="F71" s="151"/>
      <c r="G71" s="106">
        <f t="shared" si="0"/>
        <v>46164461.51039999</v>
      </c>
    </row>
    <row r="72" spans="1:7" s="7" customFormat="1" ht="30" thickTop="1" thickBot="1" x14ac:dyDescent="0.25">
      <c r="A72" s="24"/>
      <c r="B72" s="112">
        <v>44660</v>
      </c>
      <c r="C72" s="115"/>
      <c r="D72" s="148" t="s">
        <v>30</v>
      </c>
      <c r="E72" s="156">
        <v>34300</v>
      </c>
      <c r="F72" s="151">
        <v>891.8</v>
      </c>
      <c r="G72" s="106">
        <f t="shared" si="0"/>
        <v>46197869.710399993</v>
      </c>
    </row>
    <row r="73" spans="1:7" s="7" customFormat="1" ht="18" thickTop="1" thickBot="1" x14ac:dyDescent="0.25">
      <c r="A73" s="24"/>
      <c r="B73" s="112">
        <v>44661</v>
      </c>
      <c r="C73" s="115"/>
      <c r="D73" s="148" t="s">
        <v>44</v>
      </c>
      <c r="E73" s="156">
        <v>56500</v>
      </c>
      <c r="F73" s="151"/>
      <c r="G73" s="106">
        <f t="shared" si="0"/>
        <v>46254369.710399993</v>
      </c>
    </row>
    <row r="74" spans="1:7" s="7" customFormat="1" ht="30" thickTop="1" thickBot="1" x14ac:dyDescent="0.25">
      <c r="A74" s="24"/>
      <c r="B74" s="112">
        <v>44661</v>
      </c>
      <c r="C74" s="115"/>
      <c r="D74" s="148" t="s">
        <v>30</v>
      </c>
      <c r="E74" s="156">
        <v>3200</v>
      </c>
      <c r="F74" s="152">
        <v>83.2</v>
      </c>
      <c r="G74" s="106">
        <f t="shared" si="0"/>
        <v>46257486.51039999</v>
      </c>
    </row>
    <row r="75" spans="1:7" s="7" customFormat="1" ht="18" thickTop="1" thickBot="1" x14ac:dyDescent="0.25">
      <c r="A75" s="24"/>
      <c r="B75" s="112">
        <v>44662</v>
      </c>
      <c r="C75" s="115"/>
      <c r="D75" s="148" t="s">
        <v>44</v>
      </c>
      <c r="E75" s="156">
        <v>114478</v>
      </c>
      <c r="F75" s="152"/>
      <c r="G75" s="106">
        <f t="shared" si="0"/>
        <v>46371964.51039999</v>
      </c>
    </row>
    <row r="76" spans="1:7" s="7" customFormat="1" ht="18" thickTop="1" thickBot="1" x14ac:dyDescent="0.25">
      <c r="A76" s="24"/>
      <c r="B76" s="112">
        <v>44662</v>
      </c>
      <c r="C76" s="115"/>
      <c r="D76" s="149" t="s">
        <v>44</v>
      </c>
      <c r="E76" s="155">
        <v>31278</v>
      </c>
      <c r="F76" s="151"/>
      <c r="G76" s="106">
        <f t="shared" si="0"/>
        <v>46403242.51039999</v>
      </c>
    </row>
    <row r="77" spans="1:7" s="7" customFormat="1" ht="18" customHeight="1" thickTop="1" thickBot="1" x14ac:dyDescent="0.25">
      <c r="A77" s="24"/>
      <c r="B77" s="112">
        <v>44662</v>
      </c>
      <c r="C77" s="115"/>
      <c r="D77" s="148" t="s">
        <v>44</v>
      </c>
      <c r="E77" s="155">
        <v>5768</v>
      </c>
      <c r="F77" s="151"/>
      <c r="G77" s="106">
        <f t="shared" si="0"/>
        <v>46409010.51039999</v>
      </c>
    </row>
    <row r="78" spans="1:7" s="7" customFormat="1" ht="24.75" customHeight="1" thickTop="1" thickBot="1" x14ac:dyDescent="0.25">
      <c r="A78" s="24"/>
      <c r="B78" s="112">
        <v>44662</v>
      </c>
      <c r="C78" s="115"/>
      <c r="D78" s="148" t="s">
        <v>30</v>
      </c>
      <c r="E78" s="155">
        <v>27571.52</v>
      </c>
      <c r="F78" s="151">
        <v>716.85</v>
      </c>
      <c r="G78" s="106">
        <f t="shared" si="0"/>
        <v>46435865.180399992</v>
      </c>
    </row>
    <row r="79" spans="1:7" s="161" customFormat="1" ht="30" thickTop="1" thickBot="1" x14ac:dyDescent="0.25">
      <c r="A79" s="160"/>
      <c r="B79" s="112">
        <v>44662</v>
      </c>
      <c r="C79" s="115"/>
      <c r="D79" s="148" t="s">
        <v>90</v>
      </c>
      <c r="E79" s="155"/>
      <c r="F79" s="151">
        <v>3515792.8</v>
      </c>
      <c r="G79" s="106">
        <f t="shared" si="0"/>
        <v>42920072.380399995</v>
      </c>
    </row>
    <row r="80" spans="1:7" s="7" customFormat="1" ht="18" thickTop="1" thickBot="1" x14ac:dyDescent="0.25">
      <c r="A80" s="24"/>
      <c r="B80" s="112">
        <v>44663</v>
      </c>
      <c r="C80" s="115"/>
      <c r="D80" s="148" t="s">
        <v>44</v>
      </c>
      <c r="E80" s="155">
        <v>260468</v>
      </c>
      <c r="F80" s="151"/>
      <c r="G80" s="106">
        <f t="shared" si="0"/>
        <v>43180540.380399995</v>
      </c>
    </row>
    <row r="81" spans="1:8" s="7" customFormat="1" ht="18" thickTop="1" thickBot="1" x14ac:dyDescent="0.25">
      <c r="A81" s="24"/>
      <c r="B81" s="112">
        <v>44663</v>
      </c>
      <c r="C81" s="115"/>
      <c r="D81" s="148" t="s">
        <v>44</v>
      </c>
      <c r="E81" s="155">
        <v>74080</v>
      </c>
      <c r="F81" s="151"/>
      <c r="G81" s="106">
        <f t="shared" si="0"/>
        <v>43254620.380399995</v>
      </c>
    </row>
    <row r="82" spans="1:8" s="7" customFormat="1" ht="18" thickTop="1" thickBot="1" x14ac:dyDescent="0.25">
      <c r="A82" s="24"/>
      <c r="B82" s="112">
        <v>44663</v>
      </c>
      <c r="C82" s="115"/>
      <c r="D82" s="148" t="s">
        <v>44</v>
      </c>
      <c r="E82" s="155">
        <v>445</v>
      </c>
      <c r="F82" s="151"/>
      <c r="G82" s="106">
        <f t="shared" si="0"/>
        <v>43255065.380399995</v>
      </c>
    </row>
    <row r="83" spans="1:8" s="7" customFormat="1" ht="18" thickTop="1" thickBot="1" x14ac:dyDescent="0.25">
      <c r="A83" s="24"/>
      <c r="B83" s="112">
        <v>44663</v>
      </c>
      <c r="C83" s="115"/>
      <c r="D83" s="148" t="s">
        <v>44</v>
      </c>
      <c r="E83" s="155">
        <v>2300</v>
      </c>
      <c r="F83" s="151"/>
      <c r="G83" s="106">
        <f t="shared" ref="G83:G146" si="1">G82+E83-F83</f>
        <v>43257365.380399995</v>
      </c>
    </row>
    <row r="84" spans="1:8" s="7" customFormat="1" ht="18" thickTop="1" thickBot="1" x14ac:dyDescent="0.25">
      <c r="A84" s="24"/>
      <c r="B84" s="112">
        <v>44663</v>
      </c>
      <c r="C84" s="115"/>
      <c r="D84" s="148" t="s">
        <v>44</v>
      </c>
      <c r="E84" s="155">
        <v>132</v>
      </c>
      <c r="F84" s="151"/>
      <c r="G84" s="106">
        <f t="shared" si="1"/>
        <v>43257497.380399995</v>
      </c>
    </row>
    <row r="85" spans="1:8" s="7" customFormat="1" ht="30" thickTop="1" thickBot="1" x14ac:dyDescent="0.25">
      <c r="A85" s="24"/>
      <c r="B85" s="112">
        <v>44663</v>
      </c>
      <c r="C85" s="115"/>
      <c r="D85" s="148" t="s">
        <v>30</v>
      </c>
      <c r="E85" s="155">
        <v>38219.980000000003</v>
      </c>
      <c r="F85" s="151">
        <v>993.72</v>
      </c>
      <c r="G85" s="106">
        <f t="shared" si="1"/>
        <v>43294723.640399992</v>
      </c>
    </row>
    <row r="86" spans="1:8" s="7" customFormat="1" ht="44.25" thickTop="1" thickBot="1" x14ac:dyDescent="0.25">
      <c r="A86" s="24"/>
      <c r="B86" s="112">
        <v>44663</v>
      </c>
      <c r="C86" s="115"/>
      <c r="D86" s="148" t="s">
        <v>91</v>
      </c>
      <c r="E86" s="155">
        <v>13375</v>
      </c>
      <c r="F86" s="151"/>
      <c r="G86" s="106">
        <f t="shared" si="1"/>
        <v>43308098.640399992</v>
      </c>
    </row>
    <row r="87" spans="1:8" s="7" customFormat="1" ht="18" thickTop="1" thickBot="1" x14ac:dyDescent="0.25">
      <c r="A87" s="24"/>
      <c r="B87" s="112">
        <v>44663</v>
      </c>
      <c r="C87" s="115"/>
      <c r="D87" s="148" t="s">
        <v>54</v>
      </c>
      <c r="E87" s="155">
        <v>1678</v>
      </c>
      <c r="F87" s="151"/>
      <c r="G87" s="106">
        <f t="shared" si="1"/>
        <v>43309776.640399992</v>
      </c>
    </row>
    <row r="88" spans="1:8" s="7" customFormat="1" ht="18" thickTop="1" thickBot="1" x14ac:dyDescent="0.25">
      <c r="A88" s="24"/>
      <c r="B88" s="112">
        <v>44663</v>
      </c>
      <c r="C88" s="115"/>
      <c r="D88" s="148" t="s">
        <v>22</v>
      </c>
      <c r="E88" s="155">
        <v>1838864.97</v>
      </c>
      <c r="F88" s="151"/>
      <c r="G88" s="106">
        <f t="shared" si="1"/>
        <v>45148641.610399991</v>
      </c>
    </row>
    <row r="89" spans="1:8" s="7" customFormat="1" ht="30" thickTop="1" thickBot="1" x14ac:dyDescent="0.25">
      <c r="A89" s="24"/>
      <c r="B89" s="112">
        <v>44663</v>
      </c>
      <c r="C89" s="115"/>
      <c r="D89" s="149" t="s">
        <v>92</v>
      </c>
      <c r="E89" s="155">
        <v>359993.33</v>
      </c>
      <c r="F89" s="151"/>
      <c r="G89" s="106">
        <f t="shared" si="1"/>
        <v>45508634.940399989</v>
      </c>
    </row>
    <row r="90" spans="1:8" s="7" customFormat="1" ht="18" thickTop="1" thickBot="1" x14ac:dyDescent="0.25">
      <c r="A90" s="24"/>
      <c r="B90" s="112">
        <v>44664</v>
      </c>
      <c r="C90" s="115"/>
      <c r="D90" s="148" t="s">
        <v>44</v>
      </c>
      <c r="E90" s="155">
        <v>97260</v>
      </c>
      <c r="F90" s="151"/>
      <c r="G90" s="106">
        <f t="shared" si="1"/>
        <v>45605894.940399989</v>
      </c>
    </row>
    <row r="91" spans="1:8" s="7" customFormat="1" ht="18" thickTop="1" thickBot="1" x14ac:dyDescent="0.25">
      <c r="A91" s="24"/>
      <c r="B91" s="112">
        <v>44664</v>
      </c>
      <c r="C91" s="115"/>
      <c r="D91" s="148" t="s">
        <v>44</v>
      </c>
      <c r="E91" s="155">
        <v>61750</v>
      </c>
      <c r="F91" s="151"/>
      <c r="G91" s="106">
        <f t="shared" si="1"/>
        <v>45667644.940399989</v>
      </c>
    </row>
    <row r="92" spans="1:8" s="7" customFormat="1" ht="18" thickTop="1" thickBot="1" x14ac:dyDescent="0.25">
      <c r="A92" s="24"/>
      <c r="B92" s="112">
        <v>44664</v>
      </c>
      <c r="C92" s="115"/>
      <c r="D92" s="148" t="s">
        <v>44</v>
      </c>
      <c r="E92" s="155">
        <v>5191</v>
      </c>
      <c r="F92" s="151"/>
      <c r="G92" s="106">
        <f t="shared" si="1"/>
        <v>45672835.940399989</v>
      </c>
    </row>
    <row r="93" spans="1:8" s="7" customFormat="1" ht="30" thickTop="1" thickBot="1" x14ac:dyDescent="0.25">
      <c r="A93" s="24"/>
      <c r="B93" s="112">
        <v>44664</v>
      </c>
      <c r="C93" s="115"/>
      <c r="D93" s="148" t="s">
        <v>30</v>
      </c>
      <c r="E93" s="155">
        <v>73460.98</v>
      </c>
      <c r="F93" s="151">
        <v>1909.98</v>
      </c>
      <c r="G93" s="106">
        <f t="shared" si="1"/>
        <v>45744386.940399989</v>
      </c>
    </row>
    <row r="94" spans="1:8" s="7" customFormat="1" ht="18" thickTop="1" thickBot="1" x14ac:dyDescent="0.25">
      <c r="A94" s="24"/>
      <c r="B94" s="112">
        <v>44664</v>
      </c>
      <c r="C94" s="115"/>
      <c r="D94" s="148" t="s">
        <v>60</v>
      </c>
      <c r="E94" s="155">
        <v>285330.36</v>
      </c>
      <c r="F94" s="151"/>
      <c r="G94" s="106">
        <f t="shared" si="1"/>
        <v>46029717.300399989</v>
      </c>
      <c r="H94" s="159">
        <f>+G94-'[2]CTA. RECOLECTORA (010) y 3000'!$G$14952</f>
        <v>0</v>
      </c>
    </row>
    <row r="95" spans="1:8" s="7" customFormat="1" ht="30" thickTop="1" thickBot="1" x14ac:dyDescent="0.25">
      <c r="A95" s="24"/>
      <c r="B95" s="112">
        <v>44664</v>
      </c>
      <c r="C95" s="115"/>
      <c r="D95" s="148" t="s">
        <v>93</v>
      </c>
      <c r="E95" s="155">
        <v>15538.35</v>
      </c>
      <c r="F95" s="151"/>
      <c r="G95" s="106">
        <f t="shared" si="1"/>
        <v>46045255.65039999</v>
      </c>
    </row>
    <row r="96" spans="1:8" s="7" customFormat="1" ht="18" thickTop="1" thickBot="1" x14ac:dyDescent="0.25">
      <c r="A96" s="24"/>
      <c r="B96" s="112">
        <v>44664</v>
      </c>
      <c r="C96" s="115"/>
      <c r="D96" s="148" t="s">
        <v>23</v>
      </c>
      <c r="E96" s="155"/>
      <c r="F96" s="151">
        <v>1277369.1599999999</v>
      </c>
      <c r="G96" s="106">
        <f t="shared" si="1"/>
        <v>44767886.490399994</v>
      </c>
    </row>
    <row r="97" spans="1:7" s="7" customFormat="1" ht="18" thickTop="1" thickBot="1" x14ac:dyDescent="0.25">
      <c r="A97" s="24"/>
      <c r="B97" s="112">
        <v>44665</v>
      </c>
      <c r="C97" s="115"/>
      <c r="D97" s="148" t="s">
        <v>44</v>
      </c>
      <c r="E97" s="155">
        <v>9225</v>
      </c>
      <c r="F97" s="151"/>
      <c r="G97" s="106">
        <f t="shared" si="1"/>
        <v>44777111.490399994</v>
      </c>
    </row>
    <row r="98" spans="1:7" s="7" customFormat="1" ht="18" thickTop="1" thickBot="1" x14ac:dyDescent="0.25">
      <c r="A98" s="24"/>
      <c r="B98" s="112">
        <v>44665</v>
      </c>
      <c r="C98" s="115"/>
      <c r="D98" s="148" t="s">
        <v>44</v>
      </c>
      <c r="E98" s="155">
        <v>10600</v>
      </c>
      <c r="F98" s="151"/>
      <c r="G98" s="106">
        <f t="shared" si="1"/>
        <v>44787711.490399994</v>
      </c>
    </row>
    <row r="99" spans="1:7" s="7" customFormat="1" ht="30" thickTop="1" thickBot="1" x14ac:dyDescent="0.25">
      <c r="A99" s="24"/>
      <c r="B99" s="112">
        <v>44665</v>
      </c>
      <c r="C99" s="115"/>
      <c r="D99" s="148" t="s">
        <v>30</v>
      </c>
      <c r="E99" s="155">
        <v>25384</v>
      </c>
      <c r="F99" s="151">
        <v>659.98</v>
      </c>
      <c r="G99" s="106">
        <f t="shared" si="1"/>
        <v>44812435.510399997</v>
      </c>
    </row>
    <row r="100" spans="1:7" s="7" customFormat="1" ht="18" thickTop="1" thickBot="1" x14ac:dyDescent="0.25">
      <c r="A100" s="24"/>
      <c r="B100" s="112">
        <v>44666</v>
      </c>
      <c r="C100" s="115"/>
      <c r="D100" s="148" t="s">
        <v>44</v>
      </c>
      <c r="E100" s="155">
        <v>21300</v>
      </c>
      <c r="F100" s="151"/>
      <c r="G100" s="106">
        <f t="shared" si="1"/>
        <v>44833735.510399997</v>
      </c>
    </row>
    <row r="101" spans="1:7" s="7" customFormat="1" ht="30" thickTop="1" thickBot="1" x14ac:dyDescent="0.25">
      <c r="A101" s="24"/>
      <c r="B101" s="112">
        <v>44666</v>
      </c>
      <c r="C101" s="115"/>
      <c r="D101" s="148" t="s">
        <v>30</v>
      </c>
      <c r="E101" s="155">
        <v>20000</v>
      </c>
      <c r="F101" s="150">
        <v>520</v>
      </c>
      <c r="G101" s="106">
        <f t="shared" si="1"/>
        <v>44853215.510399997</v>
      </c>
    </row>
    <row r="102" spans="1:7" s="7" customFormat="1" ht="18" thickTop="1" thickBot="1" x14ac:dyDescent="0.25">
      <c r="A102" s="24"/>
      <c r="B102" s="112">
        <v>44667</v>
      </c>
      <c r="C102" s="115"/>
      <c r="D102" s="149" t="s">
        <v>44</v>
      </c>
      <c r="E102" s="155">
        <v>3945</v>
      </c>
      <c r="F102" s="151"/>
      <c r="G102" s="106">
        <f t="shared" si="1"/>
        <v>44857160.510399997</v>
      </c>
    </row>
    <row r="103" spans="1:7" s="7" customFormat="1" ht="30" thickTop="1" thickBot="1" x14ac:dyDescent="0.25">
      <c r="A103" s="24"/>
      <c r="B103" s="112">
        <v>44667</v>
      </c>
      <c r="C103" s="115"/>
      <c r="D103" s="148" t="s">
        <v>30</v>
      </c>
      <c r="E103" s="155">
        <v>6000</v>
      </c>
      <c r="F103" s="151">
        <v>156</v>
      </c>
      <c r="G103" s="106">
        <f t="shared" si="1"/>
        <v>44863004.510399997</v>
      </c>
    </row>
    <row r="104" spans="1:7" s="7" customFormat="1" ht="18" thickTop="1" thickBot="1" x14ac:dyDescent="0.25">
      <c r="A104" s="24"/>
      <c r="B104" s="112">
        <v>44668</v>
      </c>
      <c r="C104" s="115"/>
      <c r="D104" s="148" t="s">
        <v>44</v>
      </c>
      <c r="E104" s="155">
        <v>4450</v>
      </c>
      <c r="F104" s="151"/>
      <c r="G104" s="106">
        <f t="shared" si="1"/>
        <v>44867454.510399997</v>
      </c>
    </row>
    <row r="105" spans="1:7" s="7" customFormat="1" ht="56.25" customHeight="1" thickTop="1" thickBot="1" x14ac:dyDescent="0.25">
      <c r="A105" s="24"/>
      <c r="B105" s="112">
        <v>44668</v>
      </c>
      <c r="C105" s="115"/>
      <c r="D105" s="148" t="s">
        <v>30</v>
      </c>
      <c r="E105" s="155">
        <v>25500</v>
      </c>
      <c r="F105" s="151">
        <v>663</v>
      </c>
      <c r="G105" s="106">
        <f t="shared" si="1"/>
        <v>44892291.510399997</v>
      </c>
    </row>
    <row r="106" spans="1:7" s="7" customFormat="1" ht="18" thickTop="1" thickBot="1" x14ac:dyDescent="0.25">
      <c r="A106" s="24"/>
      <c r="B106" s="112">
        <v>44669</v>
      </c>
      <c r="C106" s="115"/>
      <c r="D106" s="148" t="s">
        <v>44</v>
      </c>
      <c r="E106" s="155">
        <v>169782</v>
      </c>
      <c r="F106" s="151"/>
      <c r="G106" s="106">
        <f t="shared" si="1"/>
        <v>45062073.510399997</v>
      </c>
    </row>
    <row r="107" spans="1:7" s="7" customFormat="1" ht="18" thickTop="1" thickBot="1" x14ac:dyDescent="0.25">
      <c r="A107" s="24"/>
      <c r="B107" s="112">
        <v>44669</v>
      </c>
      <c r="C107" s="115"/>
      <c r="D107" s="148" t="s">
        <v>44</v>
      </c>
      <c r="E107" s="155">
        <v>36495</v>
      </c>
      <c r="F107" s="151"/>
      <c r="G107" s="106">
        <f t="shared" si="1"/>
        <v>45098568.510399997</v>
      </c>
    </row>
    <row r="108" spans="1:7" s="7" customFormat="1" ht="18" thickTop="1" thickBot="1" x14ac:dyDescent="0.25">
      <c r="A108" s="24"/>
      <c r="B108" s="112">
        <v>44669</v>
      </c>
      <c r="C108" s="115"/>
      <c r="D108" s="148" t="s">
        <v>44</v>
      </c>
      <c r="E108" s="155">
        <v>4917</v>
      </c>
      <c r="F108" s="151"/>
      <c r="G108" s="106">
        <f t="shared" si="1"/>
        <v>45103485.510399997</v>
      </c>
    </row>
    <row r="109" spans="1:7" s="7" customFormat="1" ht="27" customHeight="1" thickTop="1" thickBot="1" x14ac:dyDescent="0.25">
      <c r="A109" s="24"/>
      <c r="B109" s="113">
        <v>44669</v>
      </c>
      <c r="C109" s="116"/>
      <c r="D109" s="148" t="s">
        <v>30</v>
      </c>
      <c r="E109" s="155">
        <v>29482.73</v>
      </c>
      <c r="F109" s="151">
        <v>766.56</v>
      </c>
      <c r="G109" s="106">
        <f t="shared" si="1"/>
        <v>45132201.680399992</v>
      </c>
    </row>
    <row r="110" spans="1:7" s="7" customFormat="1" ht="18" thickTop="1" thickBot="1" x14ac:dyDescent="0.25">
      <c r="A110" s="24"/>
      <c r="B110" s="112">
        <v>44669</v>
      </c>
      <c r="C110" s="115"/>
      <c r="D110" s="148" t="s">
        <v>94</v>
      </c>
      <c r="E110" s="155">
        <v>1049275.6499999999</v>
      </c>
      <c r="F110" s="151"/>
      <c r="G110" s="106">
        <f t="shared" si="1"/>
        <v>46181477.33039999</v>
      </c>
    </row>
    <row r="111" spans="1:7" s="7" customFormat="1" ht="18" thickTop="1" thickBot="1" x14ac:dyDescent="0.25">
      <c r="A111" s="24"/>
      <c r="B111" s="112">
        <v>44669</v>
      </c>
      <c r="C111" s="115"/>
      <c r="D111" s="148" t="s">
        <v>95</v>
      </c>
      <c r="E111" s="155">
        <v>4446362.55</v>
      </c>
      <c r="F111" s="151"/>
      <c r="G111" s="106">
        <f t="shared" si="1"/>
        <v>50627839.880399987</v>
      </c>
    </row>
    <row r="112" spans="1:7" s="7" customFormat="1" ht="18" thickTop="1" thickBot="1" x14ac:dyDescent="0.25">
      <c r="A112" s="24"/>
      <c r="B112" s="112">
        <v>44670</v>
      </c>
      <c r="C112" s="115"/>
      <c r="D112" s="148" t="s">
        <v>44</v>
      </c>
      <c r="E112" s="155">
        <v>194021</v>
      </c>
      <c r="F112" s="151"/>
      <c r="G112" s="106">
        <f t="shared" si="1"/>
        <v>50821860.880399987</v>
      </c>
    </row>
    <row r="113" spans="1:7" s="7" customFormat="1" ht="18" thickTop="1" thickBot="1" x14ac:dyDescent="0.25">
      <c r="A113" s="24"/>
      <c r="B113" s="112">
        <v>44670</v>
      </c>
      <c r="C113" s="115"/>
      <c r="D113" s="148" t="s">
        <v>44</v>
      </c>
      <c r="E113" s="155">
        <v>37466</v>
      </c>
      <c r="F113" s="151"/>
      <c r="G113" s="106">
        <f t="shared" si="1"/>
        <v>50859326.880399987</v>
      </c>
    </row>
    <row r="114" spans="1:7" s="7" customFormat="1" ht="18" thickTop="1" thickBot="1" x14ac:dyDescent="0.25">
      <c r="A114" s="24"/>
      <c r="B114" s="112">
        <v>44670</v>
      </c>
      <c r="C114" s="115"/>
      <c r="D114" s="148" t="s">
        <v>44</v>
      </c>
      <c r="E114" s="155">
        <v>6285</v>
      </c>
      <c r="F114" s="151"/>
      <c r="G114" s="106">
        <f t="shared" si="1"/>
        <v>50865611.880399987</v>
      </c>
    </row>
    <row r="115" spans="1:7" s="7" customFormat="1" ht="18" thickTop="1" thickBot="1" x14ac:dyDescent="0.25">
      <c r="A115" s="24"/>
      <c r="B115" s="113">
        <v>44670</v>
      </c>
      <c r="C115" s="116"/>
      <c r="D115" s="148" t="s">
        <v>44</v>
      </c>
      <c r="E115" s="155">
        <v>75</v>
      </c>
      <c r="F115" s="151"/>
      <c r="G115" s="106">
        <f t="shared" si="1"/>
        <v>50865686.880399987</v>
      </c>
    </row>
    <row r="116" spans="1:7" s="7" customFormat="1" ht="30" thickTop="1" thickBot="1" x14ac:dyDescent="0.25">
      <c r="A116" s="24"/>
      <c r="B116" s="112">
        <v>44670</v>
      </c>
      <c r="C116" s="115"/>
      <c r="D116" s="148" t="s">
        <v>30</v>
      </c>
      <c r="E116" s="155">
        <v>46852.97</v>
      </c>
      <c r="F116" s="151">
        <v>1218.17</v>
      </c>
      <c r="G116" s="106">
        <f t="shared" si="1"/>
        <v>50911321.680399984</v>
      </c>
    </row>
    <row r="117" spans="1:7" s="7" customFormat="1" ht="30" thickTop="1" thickBot="1" x14ac:dyDescent="0.25">
      <c r="A117" s="24"/>
      <c r="B117" s="112">
        <v>44670</v>
      </c>
      <c r="C117" s="115"/>
      <c r="D117" s="148" t="s">
        <v>32</v>
      </c>
      <c r="E117" s="155">
        <v>914.4</v>
      </c>
      <c r="F117" s="151">
        <v>52.43</v>
      </c>
      <c r="G117" s="106">
        <f t="shared" si="1"/>
        <v>50912183.650399983</v>
      </c>
    </row>
    <row r="118" spans="1:7" s="7" customFormat="1" ht="18" thickTop="1" thickBot="1" x14ac:dyDescent="0.25">
      <c r="A118" s="24"/>
      <c r="B118" s="112">
        <v>44670</v>
      </c>
      <c r="C118" s="115"/>
      <c r="D118" s="148" t="s">
        <v>59</v>
      </c>
      <c r="E118" s="155">
        <v>70554.720000000001</v>
      </c>
      <c r="F118" s="151"/>
      <c r="G118" s="106">
        <f t="shared" si="1"/>
        <v>50982738.370399982</v>
      </c>
    </row>
    <row r="119" spans="1:7" s="7" customFormat="1" ht="18" thickTop="1" thickBot="1" x14ac:dyDescent="0.25">
      <c r="A119" s="24"/>
      <c r="B119" s="112">
        <v>44670</v>
      </c>
      <c r="C119" s="115"/>
      <c r="D119" s="148" t="s">
        <v>22</v>
      </c>
      <c r="E119" s="155">
        <v>3068679.1</v>
      </c>
      <c r="F119" s="151"/>
      <c r="G119" s="106">
        <f t="shared" si="1"/>
        <v>54051417.470399983</v>
      </c>
    </row>
    <row r="120" spans="1:7" s="7" customFormat="1" ht="18" thickTop="1" thickBot="1" x14ac:dyDescent="0.25">
      <c r="A120" s="24"/>
      <c r="B120" s="112">
        <v>44670</v>
      </c>
      <c r="C120" s="115"/>
      <c r="D120" s="149" t="s">
        <v>23</v>
      </c>
      <c r="E120" s="155"/>
      <c r="F120" s="151">
        <v>10132237.42</v>
      </c>
      <c r="G120" s="106">
        <f t="shared" si="1"/>
        <v>43919180.050399981</v>
      </c>
    </row>
    <row r="121" spans="1:7" s="7" customFormat="1" ht="18" thickTop="1" thickBot="1" x14ac:dyDescent="0.25">
      <c r="A121" s="24"/>
      <c r="B121" s="112">
        <v>44670</v>
      </c>
      <c r="C121" s="115"/>
      <c r="D121" s="148" t="s">
        <v>23</v>
      </c>
      <c r="E121" s="155"/>
      <c r="F121" s="151">
        <v>5083709.76</v>
      </c>
      <c r="G121" s="106">
        <f t="shared" si="1"/>
        <v>38835470.290399984</v>
      </c>
    </row>
    <row r="122" spans="1:7" s="7" customFormat="1" ht="18" thickTop="1" thickBot="1" x14ac:dyDescent="0.25">
      <c r="A122" s="24"/>
      <c r="B122" s="112">
        <v>44671</v>
      </c>
      <c r="C122" s="115"/>
      <c r="D122" s="148" t="s">
        <v>44</v>
      </c>
      <c r="E122" s="155">
        <v>244136</v>
      </c>
      <c r="F122" s="151"/>
      <c r="G122" s="106">
        <f t="shared" si="1"/>
        <v>39079606.290399984</v>
      </c>
    </row>
    <row r="123" spans="1:7" s="7" customFormat="1" ht="18" thickTop="1" thickBot="1" x14ac:dyDescent="0.25">
      <c r="A123" s="24"/>
      <c r="B123" s="112">
        <v>44671</v>
      </c>
      <c r="C123" s="115"/>
      <c r="D123" s="148" t="s">
        <v>44</v>
      </c>
      <c r="E123" s="155">
        <v>35531</v>
      </c>
      <c r="F123" s="151"/>
      <c r="G123" s="106">
        <f t="shared" si="1"/>
        <v>39115137.290399984</v>
      </c>
    </row>
    <row r="124" spans="1:7" s="7" customFormat="1" ht="18" thickTop="1" thickBot="1" x14ac:dyDescent="0.25">
      <c r="A124" s="24"/>
      <c r="B124" s="112">
        <v>44671</v>
      </c>
      <c r="C124" s="115"/>
      <c r="D124" s="148" t="s">
        <v>44</v>
      </c>
      <c r="E124" s="155">
        <v>1000</v>
      </c>
      <c r="F124" s="151"/>
      <c r="G124" s="106">
        <f t="shared" si="1"/>
        <v>39116137.290399984</v>
      </c>
    </row>
    <row r="125" spans="1:7" s="7" customFormat="1" ht="18" thickTop="1" thickBot="1" x14ac:dyDescent="0.25">
      <c r="A125" s="24"/>
      <c r="B125" s="112">
        <v>44671</v>
      </c>
      <c r="C125" s="115"/>
      <c r="D125" s="148" t="s">
        <v>44</v>
      </c>
      <c r="E125" s="155">
        <v>1510</v>
      </c>
      <c r="F125" s="151"/>
      <c r="G125" s="106">
        <f t="shared" si="1"/>
        <v>39117647.290399984</v>
      </c>
    </row>
    <row r="126" spans="1:7" s="7" customFormat="1" ht="18" thickTop="1" thickBot="1" x14ac:dyDescent="0.25">
      <c r="A126" s="24"/>
      <c r="B126" s="112">
        <v>44671</v>
      </c>
      <c r="C126" s="115"/>
      <c r="D126" s="148" t="s">
        <v>44</v>
      </c>
      <c r="E126" s="155">
        <v>30</v>
      </c>
      <c r="F126" s="150"/>
      <c r="G126" s="106">
        <f t="shared" si="1"/>
        <v>39117677.290399984</v>
      </c>
    </row>
    <row r="127" spans="1:7" s="7" customFormat="1" ht="30" thickTop="1" thickBot="1" x14ac:dyDescent="0.25">
      <c r="A127" s="24"/>
      <c r="B127" s="112">
        <v>44671</v>
      </c>
      <c r="C127" s="115"/>
      <c r="D127" s="148" t="s">
        <v>30</v>
      </c>
      <c r="E127" s="155">
        <v>53392.34</v>
      </c>
      <c r="F127" s="151">
        <v>1388.2</v>
      </c>
      <c r="G127" s="106">
        <f t="shared" si="1"/>
        <v>39169681.430399984</v>
      </c>
    </row>
    <row r="128" spans="1:7" s="7" customFormat="1" ht="58.5" thickTop="1" thickBot="1" x14ac:dyDescent="0.25">
      <c r="A128" s="24"/>
      <c r="B128" s="112">
        <v>44671</v>
      </c>
      <c r="C128" s="115"/>
      <c r="D128" s="148" t="s">
        <v>96</v>
      </c>
      <c r="E128" s="155">
        <v>877</v>
      </c>
      <c r="F128" s="151"/>
      <c r="G128" s="106">
        <f t="shared" si="1"/>
        <v>39170558.430399984</v>
      </c>
    </row>
    <row r="129" spans="1:7" s="7" customFormat="1" ht="30" thickTop="1" thickBot="1" x14ac:dyDescent="0.25">
      <c r="A129" s="98"/>
      <c r="B129" s="112">
        <v>44671</v>
      </c>
      <c r="C129" s="115"/>
      <c r="D129" s="149" t="s">
        <v>97</v>
      </c>
      <c r="E129" s="155">
        <v>44179.199999999997</v>
      </c>
      <c r="F129" s="137"/>
      <c r="G129" s="106">
        <f t="shared" si="1"/>
        <v>39214737.630399987</v>
      </c>
    </row>
    <row r="130" spans="1:7" s="7" customFormat="1" ht="18" thickTop="1" thickBot="1" x14ac:dyDescent="0.25">
      <c r="A130" s="98"/>
      <c r="B130" s="112">
        <v>44671</v>
      </c>
      <c r="C130" s="115"/>
      <c r="D130" s="149" t="s">
        <v>45</v>
      </c>
      <c r="E130" s="155">
        <v>1323305.33</v>
      </c>
      <c r="F130" s="153"/>
      <c r="G130" s="106">
        <f t="shared" si="1"/>
        <v>40538042.960399985</v>
      </c>
    </row>
    <row r="131" spans="1:7" s="7" customFormat="1" ht="18" thickTop="1" thickBot="1" x14ac:dyDescent="0.25">
      <c r="A131" s="98"/>
      <c r="B131" s="112">
        <v>44671</v>
      </c>
      <c r="C131" s="115"/>
      <c r="D131" s="148" t="s">
        <v>45</v>
      </c>
      <c r="E131" s="155">
        <v>195680.09</v>
      </c>
      <c r="F131" s="151"/>
      <c r="G131" s="106">
        <f t="shared" si="1"/>
        <v>40733723.050399989</v>
      </c>
    </row>
    <row r="132" spans="1:7" s="7" customFormat="1" ht="18" thickTop="1" thickBot="1" x14ac:dyDescent="0.25">
      <c r="A132" s="98"/>
      <c r="B132" s="112">
        <v>44671</v>
      </c>
      <c r="C132" s="115"/>
      <c r="D132" s="148" t="s">
        <v>45</v>
      </c>
      <c r="E132" s="155">
        <v>12060</v>
      </c>
      <c r="F132" s="151"/>
      <c r="G132" s="106">
        <f t="shared" si="1"/>
        <v>40745783.050399989</v>
      </c>
    </row>
    <row r="133" spans="1:7" s="7" customFormat="1" ht="18" thickTop="1" thickBot="1" x14ac:dyDescent="0.25">
      <c r="A133" s="98"/>
      <c r="B133" s="112">
        <v>44671</v>
      </c>
      <c r="C133" s="115"/>
      <c r="D133" s="148" t="s">
        <v>45</v>
      </c>
      <c r="E133" s="155">
        <v>11989.88</v>
      </c>
      <c r="F133" s="151"/>
      <c r="G133" s="106">
        <f t="shared" si="1"/>
        <v>40757772.930399992</v>
      </c>
    </row>
    <row r="134" spans="1:7" s="7" customFormat="1" ht="20.25" customHeight="1" thickTop="1" thickBot="1" x14ac:dyDescent="0.25">
      <c r="A134" s="98"/>
      <c r="B134" s="112">
        <v>44671</v>
      </c>
      <c r="C134" s="115"/>
      <c r="D134" s="148" t="s">
        <v>52</v>
      </c>
      <c r="E134" s="155">
        <v>934378.96</v>
      </c>
      <c r="F134" s="151"/>
      <c r="G134" s="106">
        <f t="shared" si="1"/>
        <v>41692151.890399992</v>
      </c>
    </row>
    <row r="135" spans="1:7" s="7" customFormat="1" ht="18" thickTop="1" thickBot="1" x14ac:dyDescent="0.25">
      <c r="A135" s="98"/>
      <c r="B135" s="112">
        <v>44671</v>
      </c>
      <c r="C135" s="115"/>
      <c r="D135" s="148" t="s">
        <v>22</v>
      </c>
      <c r="E135" s="155">
        <v>2704685.59</v>
      </c>
      <c r="F135" s="151"/>
      <c r="G135" s="106">
        <f t="shared" si="1"/>
        <v>44396837.480399996</v>
      </c>
    </row>
    <row r="136" spans="1:7" s="7" customFormat="1" ht="18" thickTop="1" thickBot="1" x14ac:dyDescent="0.25">
      <c r="A136" s="98"/>
      <c r="B136" s="112">
        <v>44671</v>
      </c>
      <c r="C136" s="115"/>
      <c r="D136" s="148" t="s">
        <v>22</v>
      </c>
      <c r="E136" s="155">
        <v>313903.93</v>
      </c>
      <c r="F136" s="151"/>
      <c r="G136" s="106">
        <f t="shared" si="1"/>
        <v>44710741.410399996</v>
      </c>
    </row>
    <row r="137" spans="1:7" s="7" customFormat="1" ht="18" thickTop="1" thickBot="1" x14ac:dyDescent="0.25">
      <c r="A137" s="98"/>
      <c r="B137" s="112">
        <v>44671</v>
      </c>
      <c r="C137" s="115"/>
      <c r="D137" s="148" t="s">
        <v>22</v>
      </c>
      <c r="E137" s="155">
        <v>42990</v>
      </c>
      <c r="F137" s="151"/>
      <c r="G137" s="106">
        <f t="shared" si="1"/>
        <v>44753731.410399996</v>
      </c>
    </row>
    <row r="138" spans="1:7" s="7" customFormat="1" ht="18" thickTop="1" thickBot="1" x14ac:dyDescent="0.25">
      <c r="A138" s="98"/>
      <c r="B138" s="112">
        <v>44671</v>
      </c>
      <c r="C138" s="115"/>
      <c r="D138" s="148" t="s">
        <v>48</v>
      </c>
      <c r="E138" s="155">
        <v>865954.24</v>
      </c>
      <c r="F138" s="151"/>
      <c r="G138" s="106">
        <f t="shared" si="1"/>
        <v>45619685.650399998</v>
      </c>
    </row>
    <row r="139" spans="1:7" s="7" customFormat="1" ht="18" thickTop="1" thickBot="1" x14ac:dyDescent="0.25">
      <c r="A139" s="98"/>
      <c r="B139" s="112">
        <v>44672</v>
      </c>
      <c r="C139" s="115"/>
      <c r="D139" s="148" t="s">
        <v>44</v>
      </c>
      <c r="E139" s="155">
        <v>125593</v>
      </c>
      <c r="F139" s="151"/>
      <c r="G139" s="106">
        <f t="shared" si="1"/>
        <v>45745278.650399998</v>
      </c>
    </row>
    <row r="140" spans="1:7" s="7" customFormat="1" ht="18" thickTop="1" thickBot="1" x14ac:dyDescent="0.25">
      <c r="A140" s="98"/>
      <c r="B140" s="112">
        <v>44672</v>
      </c>
      <c r="C140" s="115"/>
      <c r="D140" s="148" t="s">
        <v>44</v>
      </c>
      <c r="E140" s="155">
        <v>50190</v>
      </c>
      <c r="F140" s="151"/>
      <c r="G140" s="106">
        <f t="shared" si="1"/>
        <v>45795468.650399998</v>
      </c>
    </row>
    <row r="141" spans="1:7" s="7" customFormat="1" ht="18" thickTop="1" thickBot="1" x14ac:dyDescent="0.25">
      <c r="A141" s="98"/>
      <c r="B141" s="112">
        <v>44672</v>
      </c>
      <c r="C141" s="115"/>
      <c r="D141" s="148" t="s">
        <v>44</v>
      </c>
      <c r="E141" s="155">
        <v>1420</v>
      </c>
      <c r="F141" s="151"/>
      <c r="G141" s="106">
        <f t="shared" si="1"/>
        <v>45796888.650399998</v>
      </c>
    </row>
    <row r="142" spans="1:7" s="7" customFormat="1" ht="30" thickTop="1" thickBot="1" x14ac:dyDescent="0.25">
      <c r="A142" s="98"/>
      <c r="B142" s="112">
        <v>44672</v>
      </c>
      <c r="C142" s="115"/>
      <c r="D142" s="148" t="s">
        <v>30</v>
      </c>
      <c r="E142" s="156">
        <v>67396.759999999995</v>
      </c>
      <c r="F142" s="152">
        <v>1752.32</v>
      </c>
      <c r="G142" s="106">
        <f t="shared" si="1"/>
        <v>45862533.090399995</v>
      </c>
    </row>
    <row r="143" spans="1:7" s="7" customFormat="1" ht="30" thickTop="1" thickBot="1" x14ac:dyDescent="0.25">
      <c r="A143" s="98"/>
      <c r="B143" s="112">
        <v>44672</v>
      </c>
      <c r="C143" s="115"/>
      <c r="D143" s="148" t="s">
        <v>32</v>
      </c>
      <c r="E143" s="156">
        <v>3276.6</v>
      </c>
      <c r="F143" s="152">
        <v>123.3</v>
      </c>
      <c r="G143" s="106">
        <f t="shared" si="1"/>
        <v>45865686.3904</v>
      </c>
    </row>
    <row r="144" spans="1:7" s="7" customFormat="1" ht="44.25" thickTop="1" thickBot="1" x14ac:dyDescent="0.25">
      <c r="A144" s="98"/>
      <c r="B144" s="112">
        <v>44672</v>
      </c>
      <c r="C144" s="115"/>
      <c r="D144" s="148" t="s">
        <v>98</v>
      </c>
      <c r="E144" s="156">
        <v>4315</v>
      </c>
      <c r="F144" s="151"/>
      <c r="G144" s="106">
        <f t="shared" si="1"/>
        <v>45870001.3904</v>
      </c>
    </row>
    <row r="145" spans="1:7" s="7" customFormat="1" ht="18" thickTop="1" thickBot="1" x14ac:dyDescent="0.25">
      <c r="A145" s="98"/>
      <c r="B145" s="112">
        <v>44672</v>
      </c>
      <c r="C145" s="115"/>
      <c r="D145" s="148" t="s">
        <v>83</v>
      </c>
      <c r="E145" s="156">
        <v>31371.200000000001</v>
      </c>
      <c r="F145" s="151"/>
      <c r="G145" s="106">
        <f t="shared" si="1"/>
        <v>45901372.590400003</v>
      </c>
    </row>
    <row r="146" spans="1:7" s="7" customFormat="1" ht="18" thickTop="1" thickBot="1" x14ac:dyDescent="0.25">
      <c r="A146" s="98"/>
      <c r="B146" s="112">
        <v>44672</v>
      </c>
      <c r="C146" s="115"/>
      <c r="D146" s="148" t="s">
        <v>22</v>
      </c>
      <c r="E146" s="155">
        <v>4044174.6</v>
      </c>
      <c r="F146" s="151"/>
      <c r="G146" s="106">
        <f t="shared" si="1"/>
        <v>49945547.190400004</v>
      </c>
    </row>
    <row r="147" spans="1:7" s="7" customFormat="1" ht="18" thickTop="1" thickBot="1" x14ac:dyDescent="0.25">
      <c r="A147" s="98"/>
      <c r="B147" s="112">
        <v>44672</v>
      </c>
      <c r="C147" s="115"/>
      <c r="D147" s="148" t="s">
        <v>22</v>
      </c>
      <c r="E147" s="155">
        <v>484511.18</v>
      </c>
      <c r="F147" s="151"/>
      <c r="G147" s="106">
        <f t="shared" ref="G147:G173" si="2">G146+E147-F147</f>
        <v>50430058.370400004</v>
      </c>
    </row>
    <row r="148" spans="1:7" s="7" customFormat="1" ht="47.25" customHeight="1" thickTop="1" thickBot="1" x14ac:dyDescent="0.25">
      <c r="A148" s="98"/>
      <c r="B148" s="112">
        <v>44672</v>
      </c>
      <c r="C148" s="115"/>
      <c r="D148" s="148" t="s">
        <v>99</v>
      </c>
      <c r="E148" s="155">
        <v>79590.399999999994</v>
      </c>
      <c r="F148" s="151"/>
      <c r="G148" s="106">
        <f t="shared" si="2"/>
        <v>50509648.770400003</v>
      </c>
    </row>
    <row r="149" spans="1:7" s="7" customFormat="1" ht="18" thickTop="1" thickBot="1" x14ac:dyDescent="0.25">
      <c r="A149" s="98"/>
      <c r="B149" s="112">
        <v>44672</v>
      </c>
      <c r="C149" s="115"/>
      <c r="D149" s="148" t="s">
        <v>22</v>
      </c>
      <c r="E149" s="155">
        <v>124889</v>
      </c>
      <c r="F149" s="151"/>
      <c r="G149" s="106">
        <f t="shared" si="2"/>
        <v>50634537.770400003</v>
      </c>
    </row>
    <row r="150" spans="1:7" s="7" customFormat="1" ht="18" thickTop="1" thickBot="1" x14ac:dyDescent="0.25">
      <c r="A150" s="98"/>
      <c r="B150" s="112">
        <v>44672</v>
      </c>
      <c r="C150" s="115"/>
      <c r="D150" s="148" t="s">
        <v>53</v>
      </c>
      <c r="E150" s="155">
        <v>56722.9</v>
      </c>
      <c r="F150" s="151"/>
      <c r="G150" s="106">
        <f t="shared" si="2"/>
        <v>50691260.670400001</v>
      </c>
    </row>
    <row r="151" spans="1:7" s="7" customFormat="1" ht="18" thickTop="1" thickBot="1" x14ac:dyDescent="0.25">
      <c r="A151" s="98"/>
      <c r="B151" s="112">
        <v>44672</v>
      </c>
      <c r="C151" s="115"/>
      <c r="D151" s="148" t="s">
        <v>23</v>
      </c>
      <c r="E151" s="155"/>
      <c r="F151" s="151">
        <v>7690671.9100000001</v>
      </c>
      <c r="G151" s="106">
        <f t="shared" si="2"/>
        <v>43000588.760399997</v>
      </c>
    </row>
    <row r="152" spans="1:7" s="7" customFormat="1" ht="18" thickTop="1" thickBot="1" x14ac:dyDescent="0.25">
      <c r="A152" s="98"/>
      <c r="B152" s="112">
        <v>44673</v>
      </c>
      <c r="C152" s="115"/>
      <c r="D152" s="148" t="s">
        <v>44</v>
      </c>
      <c r="E152" s="155">
        <v>89545</v>
      </c>
      <c r="F152" s="151"/>
      <c r="G152" s="106">
        <f t="shared" si="2"/>
        <v>43090133.760399997</v>
      </c>
    </row>
    <row r="153" spans="1:7" s="7" customFormat="1" ht="18" thickTop="1" thickBot="1" x14ac:dyDescent="0.25">
      <c r="A153" s="98"/>
      <c r="B153" s="112">
        <v>44673</v>
      </c>
      <c r="C153" s="115"/>
      <c r="D153" s="148" t="s">
        <v>44</v>
      </c>
      <c r="E153" s="155">
        <v>30760</v>
      </c>
      <c r="F153" s="151"/>
      <c r="G153" s="106">
        <f t="shared" si="2"/>
        <v>43120893.760399997</v>
      </c>
    </row>
    <row r="154" spans="1:7" s="7" customFormat="1" ht="18" thickTop="1" thickBot="1" x14ac:dyDescent="0.25">
      <c r="A154" s="98"/>
      <c r="B154" s="112">
        <v>44673</v>
      </c>
      <c r="C154" s="115"/>
      <c r="D154" s="148" t="s">
        <v>44</v>
      </c>
      <c r="E154" s="155">
        <v>14800</v>
      </c>
      <c r="F154" s="151"/>
      <c r="G154" s="106">
        <f t="shared" si="2"/>
        <v>43135693.760399997</v>
      </c>
    </row>
    <row r="155" spans="1:7" s="7" customFormat="1" ht="18" thickTop="1" thickBot="1" x14ac:dyDescent="0.25">
      <c r="A155" s="98"/>
      <c r="B155" s="112">
        <v>44673</v>
      </c>
      <c r="C155" s="115"/>
      <c r="D155" s="148" t="s">
        <v>44</v>
      </c>
      <c r="E155" s="155">
        <v>485</v>
      </c>
      <c r="F155" s="151"/>
      <c r="G155" s="106">
        <f t="shared" si="2"/>
        <v>43136178.760399997</v>
      </c>
    </row>
    <row r="156" spans="1:7" s="7" customFormat="1" ht="30" thickTop="1" thickBot="1" x14ac:dyDescent="0.25">
      <c r="A156" s="98"/>
      <c r="B156" s="112">
        <v>44673</v>
      </c>
      <c r="C156" s="115"/>
      <c r="D156" s="148" t="s">
        <v>30</v>
      </c>
      <c r="E156" s="155">
        <v>66327.69</v>
      </c>
      <c r="F156" s="151">
        <v>1724.51</v>
      </c>
      <c r="G156" s="106">
        <f t="shared" si="2"/>
        <v>43200781.940399997</v>
      </c>
    </row>
    <row r="157" spans="1:7" s="7" customFormat="1" ht="18" thickTop="1" thickBot="1" x14ac:dyDescent="0.25">
      <c r="A157" s="98"/>
      <c r="B157" s="112">
        <v>44673</v>
      </c>
      <c r="C157" s="115"/>
      <c r="D157" s="148" t="s">
        <v>22</v>
      </c>
      <c r="E157" s="155">
        <v>15942.4</v>
      </c>
      <c r="F157" s="151"/>
      <c r="G157" s="106">
        <f t="shared" si="2"/>
        <v>43216724.340399995</v>
      </c>
    </row>
    <row r="158" spans="1:7" s="7" customFormat="1" ht="18" thickTop="1" thickBot="1" x14ac:dyDescent="0.25">
      <c r="A158" s="98"/>
      <c r="B158" s="112">
        <v>44673</v>
      </c>
      <c r="C158" s="115"/>
      <c r="D158" s="148" t="s">
        <v>22</v>
      </c>
      <c r="E158" s="155">
        <v>495266.06</v>
      </c>
      <c r="F158" s="151"/>
      <c r="G158" s="106">
        <f t="shared" si="2"/>
        <v>43711990.400399998</v>
      </c>
    </row>
    <row r="159" spans="1:7" s="7" customFormat="1" ht="18" thickTop="1" thickBot="1" x14ac:dyDescent="0.25">
      <c r="A159" s="98"/>
      <c r="B159" s="112">
        <v>44673</v>
      </c>
      <c r="C159" s="115"/>
      <c r="D159" s="148" t="s">
        <v>22</v>
      </c>
      <c r="E159" s="155">
        <v>524484</v>
      </c>
      <c r="F159" s="151"/>
      <c r="G159" s="106">
        <f t="shared" si="2"/>
        <v>44236474.400399998</v>
      </c>
    </row>
    <row r="160" spans="1:7" s="7" customFormat="1" ht="18" thickTop="1" thickBot="1" x14ac:dyDescent="0.25">
      <c r="A160" s="98"/>
      <c r="B160" s="112">
        <v>44673</v>
      </c>
      <c r="C160" s="115"/>
      <c r="D160" s="148" t="s">
        <v>22</v>
      </c>
      <c r="E160" s="155">
        <v>5529999.0599999996</v>
      </c>
      <c r="F160" s="151"/>
      <c r="G160" s="106">
        <f t="shared" si="2"/>
        <v>49766473.4604</v>
      </c>
    </row>
    <row r="161" spans="1:7" s="7" customFormat="1" ht="18" thickTop="1" thickBot="1" x14ac:dyDescent="0.25">
      <c r="A161" s="98"/>
      <c r="B161" s="112">
        <v>44673</v>
      </c>
      <c r="C161" s="115"/>
      <c r="D161" s="148" t="s">
        <v>23</v>
      </c>
      <c r="E161" s="155"/>
      <c r="F161" s="151">
        <v>213925</v>
      </c>
      <c r="G161" s="106">
        <f t="shared" si="2"/>
        <v>49552548.4604</v>
      </c>
    </row>
    <row r="162" spans="1:7" s="7" customFormat="1" ht="18" thickTop="1" thickBot="1" x14ac:dyDescent="0.25">
      <c r="A162" s="98"/>
      <c r="B162" s="112">
        <v>44674</v>
      </c>
      <c r="C162" s="115"/>
      <c r="D162" s="148" t="s">
        <v>44</v>
      </c>
      <c r="E162" s="155">
        <v>24050</v>
      </c>
      <c r="F162" s="151"/>
      <c r="G162" s="106">
        <f t="shared" si="2"/>
        <v>49576598.4604</v>
      </c>
    </row>
    <row r="163" spans="1:7" s="7" customFormat="1" ht="18" thickTop="1" thickBot="1" x14ac:dyDescent="0.25">
      <c r="A163" s="98"/>
      <c r="B163" s="112">
        <v>44675</v>
      </c>
      <c r="C163" s="115"/>
      <c r="D163" s="148" t="s">
        <v>44</v>
      </c>
      <c r="E163" s="155">
        <v>8050</v>
      </c>
      <c r="F163" s="151"/>
      <c r="G163" s="106">
        <f t="shared" si="2"/>
        <v>49584648.4604</v>
      </c>
    </row>
    <row r="164" spans="1:7" s="7" customFormat="1" ht="30" thickTop="1" thickBot="1" x14ac:dyDescent="0.25">
      <c r="A164" s="98"/>
      <c r="B164" s="112">
        <v>44675</v>
      </c>
      <c r="C164" s="115"/>
      <c r="D164" s="148" t="s">
        <v>30</v>
      </c>
      <c r="E164" s="155">
        <v>38100</v>
      </c>
      <c r="F164" s="151">
        <v>990.6</v>
      </c>
      <c r="G164" s="106">
        <f t="shared" si="2"/>
        <v>49621757.860399999</v>
      </c>
    </row>
    <row r="165" spans="1:7" s="7" customFormat="1" ht="18" thickTop="1" thickBot="1" x14ac:dyDescent="0.25">
      <c r="A165" s="98"/>
      <c r="B165" s="112">
        <v>44676</v>
      </c>
      <c r="C165" s="115"/>
      <c r="D165" s="148" t="s">
        <v>44</v>
      </c>
      <c r="E165" s="155">
        <v>91161</v>
      </c>
      <c r="F165" s="151"/>
      <c r="G165" s="106">
        <f t="shared" si="2"/>
        <v>49712918.860399999</v>
      </c>
    </row>
    <row r="166" spans="1:7" s="7" customFormat="1" ht="18" thickTop="1" thickBot="1" x14ac:dyDescent="0.25">
      <c r="A166" s="98"/>
      <c r="B166" s="112">
        <v>44676</v>
      </c>
      <c r="C166" s="115"/>
      <c r="D166" s="148" t="s">
        <v>44</v>
      </c>
      <c r="E166" s="155">
        <v>79059</v>
      </c>
      <c r="F166" s="151"/>
      <c r="G166" s="106">
        <f t="shared" si="2"/>
        <v>49791977.860399999</v>
      </c>
    </row>
    <row r="167" spans="1:7" s="7" customFormat="1" ht="18" thickTop="1" thickBot="1" x14ac:dyDescent="0.25">
      <c r="A167" s="98"/>
      <c r="B167" s="112">
        <v>44676</v>
      </c>
      <c r="C167" s="115"/>
      <c r="D167" s="148" t="s">
        <v>44</v>
      </c>
      <c r="E167" s="155">
        <v>8880</v>
      </c>
      <c r="F167" s="151"/>
      <c r="G167" s="106">
        <f t="shared" si="2"/>
        <v>49800857.860399999</v>
      </c>
    </row>
    <row r="168" spans="1:7" s="7" customFormat="1" ht="18" thickTop="1" thickBot="1" x14ac:dyDescent="0.25">
      <c r="A168" s="98"/>
      <c r="B168" s="112">
        <v>44676</v>
      </c>
      <c r="C168" s="115"/>
      <c r="D168" s="148" t="s">
        <v>44</v>
      </c>
      <c r="E168" s="155">
        <v>325</v>
      </c>
      <c r="F168" s="151"/>
      <c r="G168" s="106">
        <f t="shared" si="2"/>
        <v>49801182.860399999</v>
      </c>
    </row>
    <row r="169" spans="1:7" s="7" customFormat="1" ht="30" thickTop="1" thickBot="1" x14ac:dyDescent="0.25">
      <c r="A169" s="98"/>
      <c r="B169" s="112">
        <v>44676</v>
      </c>
      <c r="C169" s="115"/>
      <c r="D169" s="148" t="s">
        <v>30</v>
      </c>
      <c r="E169" s="155">
        <v>18581.3</v>
      </c>
      <c r="F169" s="151">
        <v>483.12</v>
      </c>
      <c r="G169" s="106">
        <f t="shared" si="2"/>
        <v>49819281.040399998</v>
      </c>
    </row>
    <row r="170" spans="1:7" s="7" customFormat="1" ht="18" thickTop="1" thickBot="1" x14ac:dyDescent="0.25">
      <c r="A170" s="98"/>
      <c r="B170" s="112">
        <v>44676</v>
      </c>
      <c r="C170" s="115"/>
      <c r="D170" s="148" t="s">
        <v>100</v>
      </c>
      <c r="E170" s="155">
        <v>181406.62</v>
      </c>
      <c r="F170" s="151"/>
      <c r="G170" s="106">
        <f t="shared" si="2"/>
        <v>50000687.660399996</v>
      </c>
    </row>
    <row r="171" spans="1:7" s="7" customFormat="1" ht="18" thickTop="1" thickBot="1" x14ac:dyDescent="0.25">
      <c r="A171" s="98"/>
      <c r="B171" s="112">
        <v>44676</v>
      </c>
      <c r="C171" s="115"/>
      <c r="D171" s="148" t="s">
        <v>48</v>
      </c>
      <c r="E171" s="155">
        <v>1469641.01</v>
      </c>
      <c r="F171" s="151"/>
      <c r="G171" s="106">
        <f t="shared" si="2"/>
        <v>51470328.670399994</v>
      </c>
    </row>
    <row r="172" spans="1:7" s="7" customFormat="1" ht="18" thickTop="1" thickBot="1" x14ac:dyDescent="0.25">
      <c r="A172" s="98"/>
      <c r="B172" s="112">
        <v>44676</v>
      </c>
      <c r="C172" s="115"/>
      <c r="D172" s="148" t="s">
        <v>48</v>
      </c>
      <c r="E172" s="155">
        <v>1052553.4099999999</v>
      </c>
      <c r="F172" s="151"/>
      <c r="G172" s="106">
        <f t="shared" si="2"/>
        <v>52522882.08039999</v>
      </c>
    </row>
    <row r="173" spans="1:7" s="7" customFormat="1" ht="18" thickTop="1" thickBot="1" x14ac:dyDescent="0.25">
      <c r="A173" s="98"/>
      <c r="B173" s="112">
        <v>44676</v>
      </c>
      <c r="C173" s="115"/>
      <c r="D173" s="148" t="s">
        <v>22</v>
      </c>
      <c r="E173" s="155">
        <v>6880459.46</v>
      </c>
      <c r="F173" s="151"/>
      <c r="G173" s="146">
        <f t="shared" si="2"/>
        <v>59403341.540399991</v>
      </c>
    </row>
    <row r="174" spans="1:7" s="7" customFormat="1" ht="17.25" thickBot="1" x14ac:dyDescent="0.25">
      <c r="A174" s="98"/>
      <c r="B174" s="112">
        <v>44676</v>
      </c>
      <c r="C174" s="115"/>
      <c r="D174" s="148" t="s">
        <v>23</v>
      </c>
      <c r="E174" s="155"/>
      <c r="F174" s="154">
        <v>14728216.16</v>
      </c>
      <c r="G174" s="147">
        <f>G173+E174-F174</f>
        <v>44675125.380399987</v>
      </c>
    </row>
    <row r="175" spans="1:7" s="7" customFormat="1" ht="17.25" thickBot="1" x14ac:dyDescent="0.25">
      <c r="A175" s="98"/>
      <c r="B175" s="144">
        <v>44677</v>
      </c>
      <c r="C175" s="145"/>
      <c r="D175" s="148" t="s">
        <v>44</v>
      </c>
      <c r="E175" s="155">
        <v>170322</v>
      </c>
      <c r="F175" s="154"/>
      <c r="G175" s="147">
        <f t="shared" ref="G175:G188" si="3">G174+E175-F175</f>
        <v>44845447.380399987</v>
      </c>
    </row>
    <row r="176" spans="1:7" s="7" customFormat="1" ht="17.25" thickBot="1" x14ac:dyDescent="0.25">
      <c r="A176" s="98"/>
      <c r="B176" s="144">
        <v>44677</v>
      </c>
      <c r="C176" s="145"/>
      <c r="D176" s="148" t="s">
        <v>44</v>
      </c>
      <c r="E176" s="155">
        <v>30123</v>
      </c>
      <c r="F176" s="154"/>
      <c r="G176" s="147">
        <f t="shared" si="3"/>
        <v>44875570.380399987</v>
      </c>
    </row>
    <row r="177" spans="1:7" s="7" customFormat="1" ht="17.25" thickBot="1" x14ac:dyDescent="0.25">
      <c r="A177" s="98"/>
      <c r="B177" s="144">
        <v>44677</v>
      </c>
      <c r="C177" s="145"/>
      <c r="D177" s="148" t="s">
        <v>44</v>
      </c>
      <c r="E177" s="155">
        <v>4110</v>
      </c>
      <c r="F177" s="154"/>
      <c r="G177" s="147">
        <f t="shared" si="3"/>
        <v>44879680.380399987</v>
      </c>
    </row>
    <row r="178" spans="1:7" s="7" customFormat="1" ht="17.25" thickBot="1" x14ac:dyDescent="0.25">
      <c r="A178" s="98"/>
      <c r="B178" s="144">
        <v>44677</v>
      </c>
      <c r="C178" s="145"/>
      <c r="D178" s="148" t="s">
        <v>44</v>
      </c>
      <c r="E178" s="155">
        <v>25</v>
      </c>
      <c r="F178" s="154"/>
      <c r="G178" s="147">
        <f t="shared" si="3"/>
        <v>44879705.380399987</v>
      </c>
    </row>
    <row r="179" spans="1:7" s="7" customFormat="1" ht="29.25" thickBot="1" x14ac:dyDescent="0.25">
      <c r="A179" s="98"/>
      <c r="B179" s="144">
        <v>44677</v>
      </c>
      <c r="C179" s="145"/>
      <c r="D179" s="148" t="s">
        <v>30</v>
      </c>
      <c r="E179" s="155">
        <v>45646.400000000001</v>
      </c>
      <c r="F179" s="154">
        <v>1186.8</v>
      </c>
      <c r="G179" s="147">
        <f t="shared" si="3"/>
        <v>44924164.980399989</v>
      </c>
    </row>
    <row r="180" spans="1:7" s="7" customFormat="1" ht="17.25" thickBot="1" x14ac:dyDescent="0.25">
      <c r="A180" s="98"/>
      <c r="B180" s="144">
        <v>44677</v>
      </c>
      <c r="C180" s="145"/>
      <c r="D180" s="148" t="s">
        <v>23</v>
      </c>
      <c r="E180" s="155"/>
      <c r="F180" s="154">
        <v>709929.73</v>
      </c>
      <c r="G180" s="147">
        <f t="shared" si="3"/>
        <v>44214235.250399992</v>
      </c>
    </row>
    <row r="181" spans="1:7" s="7" customFormat="1" ht="17.25" thickBot="1" x14ac:dyDescent="0.25">
      <c r="A181" s="98"/>
      <c r="B181" s="144">
        <v>44678</v>
      </c>
      <c r="C181" s="145"/>
      <c r="D181" s="148" t="s">
        <v>44</v>
      </c>
      <c r="E181" s="155">
        <v>64420</v>
      </c>
      <c r="F181" s="154"/>
      <c r="G181" s="147">
        <f t="shared" si="3"/>
        <v>44278655.250399992</v>
      </c>
    </row>
    <row r="182" spans="1:7" s="7" customFormat="1" ht="17.25" thickBot="1" x14ac:dyDescent="0.25">
      <c r="A182" s="98"/>
      <c r="B182" s="144">
        <v>44678</v>
      </c>
      <c r="C182" s="145"/>
      <c r="D182" s="148" t="s">
        <v>44</v>
      </c>
      <c r="E182" s="155">
        <v>51620</v>
      </c>
      <c r="F182" s="154"/>
      <c r="G182" s="147">
        <f t="shared" si="3"/>
        <v>44330275.250399992</v>
      </c>
    </row>
    <row r="183" spans="1:7" s="7" customFormat="1" ht="17.25" thickBot="1" x14ac:dyDescent="0.25">
      <c r="A183" s="98"/>
      <c r="B183" s="144">
        <v>44678</v>
      </c>
      <c r="C183" s="145"/>
      <c r="D183" s="148" t="s">
        <v>44</v>
      </c>
      <c r="E183" s="155">
        <v>2200</v>
      </c>
      <c r="F183" s="154"/>
      <c r="G183" s="147">
        <f t="shared" si="3"/>
        <v>44332475.250399992</v>
      </c>
    </row>
    <row r="184" spans="1:7" s="7" customFormat="1" ht="17.25" thickBot="1" x14ac:dyDescent="0.25">
      <c r="A184" s="98"/>
      <c r="B184" s="144">
        <v>44678</v>
      </c>
      <c r="C184" s="145"/>
      <c r="D184" s="148" t="s">
        <v>44</v>
      </c>
      <c r="E184" s="155">
        <v>60</v>
      </c>
      <c r="F184" s="154"/>
      <c r="G184" s="147">
        <f t="shared" si="3"/>
        <v>44332535.250399992</v>
      </c>
    </row>
    <row r="185" spans="1:7" s="7" customFormat="1" ht="29.25" thickBot="1" x14ac:dyDescent="0.25">
      <c r="A185" s="98"/>
      <c r="B185" s="144">
        <v>44678</v>
      </c>
      <c r="C185" s="145"/>
      <c r="D185" s="148" t="s">
        <v>30</v>
      </c>
      <c r="E185" s="155">
        <v>85830.27</v>
      </c>
      <c r="F185" s="154">
        <v>2231.59</v>
      </c>
      <c r="G185" s="147">
        <f t="shared" si="3"/>
        <v>44416133.930399992</v>
      </c>
    </row>
    <row r="186" spans="1:7" s="7" customFormat="1" ht="43.5" thickBot="1" x14ac:dyDescent="0.25">
      <c r="A186" s="98"/>
      <c r="B186" s="144">
        <v>44678</v>
      </c>
      <c r="C186" s="145"/>
      <c r="D186" s="148" t="s">
        <v>101</v>
      </c>
      <c r="E186" s="155">
        <v>10000</v>
      </c>
      <c r="F186" s="154"/>
      <c r="G186" s="147">
        <f t="shared" si="3"/>
        <v>44426133.930399992</v>
      </c>
    </row>
    <row r="187" spans="1:7" s="7" customFormat="1" ht="17.25" thickBot="1" x14ac:dyDescent="0.25">
      <c r="A187" s="98"/>
      <c r="B187" s="144">
        <v>44678</v>
      </c>
      <c r="C187" s="145"/>
      <c r="D187" s="148" t="s">
        <v>23</v>
      </c>
      <c r="E187" s="155"/>
      <c r="F187" s="154">
        <v>2784096.73</v>
      </c>
      <c r="G187" s="147">
        <f t="shared" si="3"/>
        <v>41642037.200399995</v>
      </c>
    </row>
    <row r="188" spans="1:7" s="7" customFormat="1" ht="17.25" thickBot="1" x14ac:dyDescent="0.25">
      <c r="A188" s="98"/>
      <c r="B188" s="144">
        <v>44679</v>
      </c>
      <c r="C188" s="145"/>
      <c r="D188" s="148" t="s">
        <v>44</v>
      </c>
      <c r="E188" s="155">
        <v>127344</v>
      </c>
      <c r="F188" s="154"/>
      <c r="G188" s="147">
        <f t="shared" si="3"/>
        <v>41769381.200399995</v>
      </c>
    </row>
    <row r="189" spans="1:7" s="7" customFormat="1" ht="17.25" thickBot="1" x14ac:dyDescent="0.25">
      <c r="A189" s="98"/>
      <c r="B189" s="144">
        <v>44679</v>
      </c>
      <c r="C189" s="145"/>
      <c r="D189" s="148" t="s">
        <v>44</v>
      </c>
      <c r="E189" s="155">
        <v>53380</v>
      </c>
      <c r="F189" s="154"/>
      <c r="G189" s="147">
        <f t="shared" ref="G189:G201" si="4">G188+E189-F189</f>
        <v>41822761.200399995</v>
      </c>
    </row>
    <row r="190" spans="1:7" s="7" customFormat="1" ht="17.25" thickBot="1" x14ac:dyDescent="0.25">
      <c r="A190" s="98"/>
      <c r="B190" s="144">
        <v>44679</v>
      </c>
      <c r="C190" s="145"/>
      <c r="D190" s="148" t="s">
        <v>44</v>
      </c>
      <c r="E190" s="155">
        <v>2075</v>
      </c>
      <c r="F190" s="154"/>
      <c r="G190" s="147">
        <f t="shared" si="4"/>
        <v>41824836.200399995</v>
      </c>
    </row>
    <row r="191" spans="1:7" s="7" customFormat="1" ht="17.25" thickBot="1" x14ac:dyDescent="0.25">
      <c r="A191" s="98"/>
      <c r="B191" s="144">
        <v>44679</v>
      </c>
      <c r="C191" s="145"/>
      <c r="D191" s="148" t="s">
        <v>44</v>
      </c>
      <c r="E191" s="155">
        <v>40</v>
      </c>
      <c r="F191" s="154"/>
      <c r="G191" s="147">
        <f t="shared" si="4"/>
        <v>41824876.200399995</v>
      </c>
    </row>
    <row r="192" spans="1:7" s="7" customFormat="1" ht="29.25" thickBot="1" x14ac:dyDescent="0.25">
      <c r="A192" s="98"/>
      <c r="B192" s="144">
        <v>44679</v>
      </c>
      <c r="C192" s="145"/>
      <c r="D192" s="148" t="s">
        <v>30</v>
      </c>
      <c r="E192" s="155">
        <v>118677.15</v>
      </c>
      <c r="F192" s="154">
        <v>3085.61</v>
      </c>
      <c r="G192" s="147">
        <f t="shared" si="4"/>
        <v>41940467.740399994</v>
      </c>
    </row>
    <row r="193" spans="1:7" s="7" customFormat="1" ht="29.25" thickBot="1" x14ac:dyDescent="0.25">
      <c r="A193" s="98"/>
      <c r="B193" s="144">
        <v>44679</v>
      </c>
      <c r="C193" s="145"/>
      <c r="D193" s="148" t="s">
        <v>32</v>
      </c>
      <c r="E193" s="155">
        <v>2916.88</v>
      </c>
      <c r="F193" s="154">
        <v>112.51</v>
      </c>
      <c r="G193" s="147">
        <f t="shared" si="4"/>
        <v>41943272.110399999</v>
      </c>
    </row>
    <row r="194" spans="1:7" s="7" customFormat="1" ht="29.25" thickBot="1" x14ac:dyDescent="0.25">
      <c r="A194" s="98"/>
      <c r="B194" s="144">
        <v>44679</v>
      </c>
      <c r="C194" s="145"/>
      <c r="D194" s="148" t="s">
        <v>102</v>
      </c>
      <c r="E194" s="155">
        <v>453238.96</v>
      </c>
      <c r="F194" s="154"/>
      <c r="G194" s="147">
        <f t="shared" si="4"/>
        <v>42396511.0704</v>
      </c>
    </row>
    <row r="195" spans="1:7" s="7" customFormat="1" ht="17.25" thickBot="1" x14ac:dyDescent="0.25">
      <c r="A195" s="98"/>
      <c r="B195" s="144">
        <v>44679</v>
      </c>
      <c r="C195" s="145"/>
      <c r="D195" s="148" t="s">
        <v>48</v>
      </c>
      <c r="E195" s="155">
        <v>3305160.7</v>
      </c>
      <c r="F195" s="154"/>
      <c r="G195" s="147">
        <f t="shared" si="4"/>
        <v>45701671.770400003</v>
      </c>
    </row>
    <row r="196" spans="1:7" s="7" customFormat="1" ht="17.25" thickBot="1" x14ac:dyDescent="0.25">
      <c r="A196" s="98"/>
      <c r="B196" s="144">
        <v>44679</v>
      </c>
      <c r="C196" s="145"/>
      <c r="D196" s="148" t="s">
        <v>99</v>
      </c>
      <c r="E196" s="155">
        <v>46647.7</v>
      </c>
      <c r="F196" s="154"/>
      <c r="G196" s="147">
        <f t="shared" si="4"/>
        <v>45748319.470400006</v>
      </c>
    </row>
    <row r="197" spans="1:7" s="7" customFormat="1" ht="17.25" thickBot="1" x14ac:dyDescent="0.25">
      <c r="A197" s="98"/>
      <c r="B197" s="144">
        <v>44679</v>
      </c>
      <c r="C197" s="145"/>
      <c r="D197" s="148" t="s">
        <v>23</v>
      </c>
      <c r="E197" s="155"/>
      <c r="F197" s="154">
        <v>2299247.46</v>
      </c>
      <c r="G197" s="147">
        <f t="shared" si="4"/>
        <v>43449072.010400005</v>
      </c>
    </row>
    <row r="198" spans="1:7" s="7" customFormat="1" ht="17.25" thickBot="1" x14ac:dyDescent="0.25">
      <c r="A198" s="98"/>
      <c r="B198" s="144">
        <v>44680</v>
      </c>
      <c r="C198" s="145"/>
      <c r="D198" s="148" t="s">
        <v>44</v>
      </c>
      <c r="E198" s="155">
        <v>56237</v>
      </c>
      <c r="F198" s="154"/>
      <c r="G198" s="147">
        <f t="shared" si="4"/>
        <v>43505309.010400005</v>
      </c>
    </row>
    <row r="199" spans="1:7" s="7" customFormat="1" ht="17.25" thickBot="1" x14ac:dyDescent="0.25">
      <c r="A199" s="98"/>
      <c r="B199" s="144">
        <v>44680</v>
      </c>
      <c r="C199" s="145"/>
      <c r="D199" s="148" t="s">
        <v>44</v>
      </c>
      <c r="E199" s="155">
        <v>61136</v>
      </c>
      <c r="F199" s="154"/>
      <c r="G199" s="147">
        <f t="shared" si="4"/>
        <v>43566445.010400005</v>
      </c>
    </row>
    <row r="200" spans="1:7" s="7" customFormat="1" ht="17.25" thickBot="1" x14ac:dyDescent="0.25">
      <c r="A200" s="98"/>
      <c r="B200" s="144">
        <v>44680</v>
      </c>
      <c r="C200" s="145"/>
      <c r="D200" s="148" t="s">
        <v>44</v>
      </c>
      <c r="E200" s="155">
        <v>5255</v>
      </c>
      <c r="F200" s="154"/>
      <c r="G200" s="147">
        <f t="shared" si="4"/>
        <v>43571700.010400005</v>
      </c>
    </row>
    <row r="201" spans="1:7" s="7" customFormat="1" ht="16.5" customHeight="1" thickBot="1" x14ac:dyDescent="0.25">
      <c r="A201" s="98"/>
      <c r="B201" s="144">
        <v>44680</v>
      </c>
      <c r="C201" s="145"/>
      <c r="D201" s="148" t="s">
        <v>44</v>
      </c>
      <c r="E201" s="155">
        <v>35</v>
      </c>
      <c r="F201" s="154"/>
      <c r="G201" s="147">
        <f t="shared" si="4"/>
        <v>43571735.010400005</v>
      </c>
    </row>
    <row r="202" spans="1:7" s="7" customFormat="1" ht="16.5" customHeight="1" thickBot="1" x14ac:dyDescent="0.25">
      <c r="A202" s="98"/>
      <c r="B202" s="144">
        <v>44680</v>
      </c>
      <c r="C202" s="145"/>
      <c r="D202" s="148" t="s">
        <v>30</v>
      </c>
      <c r="E202" s="155">
        <v>47895.66</v>
      </c>
      <c r="F202" s="154"/>
      <c r="G202" s="147">
        <f t="shared" ref="G202:G207" si="5">G201+E202-F202</f>
        <v>43619630.670400001</v>
      </c>
    </row>
    <row r="203" spans="1:7" s="7" customFormat="1" ht="16.5" customHeight="1" thickBot="1" x14ac:dyDescent="0.25">
      <c r="A203" s="98"/>
      <c r="B203" s="144">
        <v>44680</v>
      </c>
      <c r="C203" s="145"/>
      <c r="D203" s="148" t="s">
        <v>103</v>
      </c>
      <c r="E203" s="155">
        <v>24129.57</v>
      </c>
      <c r="F203" s="154"/>
      <c r="G203" s="147">
        <f t="shared" si="5"/>
        <v>43643760.240400001</v>
      </c>
    </row>
    <row r="204" spans="1:7" s="7" customFormat="1" ht="16.5" customHeight="1" thickBot="1" x14ac:dyDescent="0.25">
      <c r="A204" s="98"/>
      <c r="B204" s="144">
        <v>44680</v>
      </c>
      <c r="C204" s="145"/>
      <c r="D204" s="148" t="s">
        <v>104</v>
      </c>
      <c r="E204" s="155">
        <v>953291.25</v>
      </c>
      <c r="F204" s="154"/>
      <c r="G204" s="147">
        <f t="shared" si="5"/>
        <v>44597051.490400001</v>
      </c>
    </row>
    <row r="205" spans="1:7" s="7" customFormat="1" ht="16.5" customHeight="1" thickBot="1" x14ac:dyDescent="0.25">
      <c r="A205" s="98"/>
      <c r="B205" s="144">
        <v>44680</v>
      </c>
      <c r="C205" s="145"/>
      <c r="D205" s="148" t="s">
        <v>22</v>
      </c>
      <c r="E205" s="155">
        <v>2691878.36</v>
      </c>
      <c r="F205" s="154"/>
      <c r="G205" s="147">
        <f t="shared" si="5"/>
        <v>47288929.850400001</v>
      </c>
    </row>
    <row r="206" spans="1:7" s="7" customFormat="1" ht="48" customHeight="1" thickBot="1" x14ac:dyDescent="0.25">
      <c r="A206" s="98"/>
      <c r="B206" s="144">
        <v>44680</v>
      </c>
      <c r="C206" s="145"/>
      <c r="D206" s="148" t="s">
        <v>46</v>
      </c>
      <c r="E206" s="155">
        <v>249188.1</v>
      </c>
      <c r="F206" s="154"/>
      <c r="G206" s="147">
        <f t="shared" si="5"/>
        <v>47538117.950400002</v>
      </c>
    </row>
    <row r="207" spans="1:7" s="7" customFormat="1" ht="58.5" customHeight="1" thickBot="1" x14ac:dyDescent="0.25">
      <c r="A207" s="98"/>
      <c r="B207" s="144">
        <v>44680</v>
      </c>
      <c r="C207" s="145"/>
      <c r="D207" s="148" t="s">
        <v>23</v>
      </c>
      <c r="E207" s="155"/>
      <c r="F207" s="154">
        <v>347239.99</v>
      </c>
      <c r="G207" s="147">
        <f t="shared" si="5"/>
        <v>47190877.9604</v>
      </c>
    </row>
    <row r="208" spans="1:7" s="7" customFormat="1" ht="27.75" customHeight="1" thickBot="1" x14ac:dyDescent="0.25">
      <c r="A208" s="98"/>
      <c r="B208" s="144">
        <v>44681</v>
      </c>
      <c r="C208" s="145"/>
      <c r="D208" s="148" t="s">
        <v>44</v>
      </c>
      <c r="E208" s="155">
        <v>156175</v>
      </c>
      <c r="F208" s="154"/>
      <c r="G208" s="147"/>
    </row>
    <row r="209" spans="1:8" s="7" customFormat="1" ht="16.5" customHeight="1" thickBot="1" x14ac:dyDescent="0.25">
      <c r="A209" s="98"/>
      <c r="B209" s="144">
        <v>44681</v>
      </c>
      <c r="C209" s="145"/>
      <c r="D209" s="148" t="s">
        <v>30</v>
      </c>
      <c r="E209" s="155">
        <v>13000</v>
      </c>
      <c r="F209" s="154"/>
      <c r="G209" s="147">
        <f t="shared" ref="G209" si="6">G207+E209-F209</f>
        <v>47203877.9604</v>
      </c>
    </row>
    <row r="210" spans="1:8" s="7" customFormat="1" ht="16.5" customHeight="1" x14ac:dyDescent="0.2">
      <c r="A210" s="98"/>
      <c r="B210" s="162"/>
      <c r="C210" s="163"/>
      <c r="D210" s="164"/>
      <c r="E210" s="165"/>
      <c r="F210" s="166"/>
      <c r="G210" s="167"/>
    </row>
    <row r="211" spans="1:8" ht="17.25" thickBot="1" x14ac:dyDescent="0.25">
      <c r="A211" s="26"/>
      <c r="B211" s="27"/>
      <c r="C211" s="27"/>
      <c r="D211" s="27" t="s">
        <v>8</v>
      </c>
      <c r="E211" s="28">
        <f>SUM(E18:E209)</f>
        <v>67934843.689999983</v>
      </c>
      <c r="F211" s="28">
        <f>SUM(F18:F209)</f>
        <v>89438774.239999995</v>
      </c>
      <c r="G211" s="102">
        <f>+G17+E211-F211</f>
        <v>47360052.96039997</v>
      </c>
      <c r="H211" s="30">
        <f>+G211-'[2]CTA. RECOLECTORA (010) y 3000'!$G$15086</f>
        <v>0</v>
      </c>
    </row>
    <row r="212" spans="1:8" ht="16.5" x14ac:dyDescent="0.2">
      <c r="A212" s="5"/>
      <c r="B212" s="5"/>
      <c r="C212" s="5"/>
      <c r="D212" s="5"/>
      <c r="E212" s="8"/>
      <c r="F212" s="8"/>
      <c r="G212" s="8"/>
    </row>
    <row r="213" spans="1:8" ht="16.5" x14ac:dyDescent="0.2">
      <c r="A213" s="5"/>
      <c r="B213" s="5"/>
      <c r="C213" s="5"/>
      <c r="D213" s="5"/>
      <c r="E213" s="8"/>
      <c r="F213" s="8"/>
      <c r="G213" s="8"/>
    </row>
    <row r="214" spans="1:8" ht="16.5" x14ac:dyDescent="0.2">
      <c r="A214" s="5"/>
      <c r="B214" s="5"/>
      <c r="C214" s="5"/>
      <c r="D214" s="5"/>
      <c r="E214" s="8"/>
      <c r="F214" s="8"/>
      <c r="G214" s="8"/>
    </row>
    <row r="215" spans="1:8" ht="16.5" x14ac:dyDescent="0.2">
      <c r="A215" s="5"/>
      <c r="B215" s="5"/>
      <c r="C215" s="103" t="s">
        <v>41</v>
      </c>
      <c r="D215" s="104"/>
      <c r="E215" s="103" t="s">
        <v>42</v>
      </c>
      <c r="F215" s="8"/>
      <c r="G215" s="8"/>
    </row>
    <row r="216" spans="1:8" ht="16.5" x14ac:dyDescent="0.2">
      <c r="A216" s="5"/>
      <c r="B216" s="5"/>
      <c r="C216" s="103" t="s">
        <v>33</v>
      </c>
      <c r="D216" s="104"/>
      <c r="E216" s="103" t="s">
        <v>34</v>
      </c>
      <c r="F216" s="8"/>
      <c r="G216" s="8"/>
    </row>
    <row r="217" spans="1:8" ht="16.5" x14ac:dyDescent="0.2">
      <c r="A217" s="5"/>
      <c r="B217" s="5"/>
      <c r="C217" s="103" t="s">
        <v>35</v>
      </c>
      <c r="D217" s="104"/>
      <c r="E217" s="127" t="s">
        <v>50</v>
      </c>
      <c r="F217" s="8"/>
      <c r="G217" s="8"/>
    </row>
    <row r="218" spans="1:8" ht="16.5" x14ac:dyDescent="0.2">
      <c r="A218" s="5"/>
      <c r="B218" s="5"/>
      <c r="C218" s="103" t="s">
        <v>36</v>
      </c>
      <c r="D218" s="104"/>
      <c r="E218" s="103" t="s">
        <v>37</v>
      </c>
      <c r="F218" s="8"/>
      <c r="G218" s="8"/>
    </row>
    <row r="219" spans="1:8" ht="16.5" x14ac:dyDescent="0.2">
      <c r="A219" s="5"/>
      <c r="B219" s="5"/>
      <c r="C219" s="104"/>
      <c r="D219" s="104" t="s">
        <v>38</v>
      </c>
      <c r="E219" s="104"/>
      <c r="F219" s="8"/>
      <c r="G219" s="8"/>
    </row>
    <row r="220" spans="1:8" ht="16.5" x14ac:dyDescent="0.2">
      <c r="A220" s="5"/>
      <c r="B220" s="5"/>
      <c r="C220" s="104"/>
      <c r="D220" s="103" t="s">
        <v>39</v>
      </c>
      <c r="E220" s="104"/>
      <c r="F220" s="8"/>
      <c r="G220" s="8"/>
    </row>
    <row r="221" spans="1:8" ht="16.5" x14ac:dyDescent="0.2">
      <c r="A221" s="5"/>
      <c r="B221" s="5"/>
      <c r="C221" s="104"/>
      <c r="D221" s="103" t="s">
        <v>49</v>
      </c>
      <c r="E221" s="104"/>
      <c r="F221" s="8"/>
      <c r="G221" s="8"/>
    </row>
    <row r="222" spans="1:8" ht="16.5" x14ac:dyDescent="0.2">
      <c r="A222" s="5"/>
      <c r="B222" s="5"/>
      <c r="C222" s="104"/>
      <c r="D222" s="103" t="s">
        <v>40</v>
      </c>
      <c r="E222" s="104"/>
      <c r="F222" s="8"/>
      <c r="G222" s="8"/>
      <c r="H222" s="25"/>
    </row>
    <row r="223" spans="1:8" ht="16.5" x14ac:dyDescent="0.2">
      <c r="A223" s="5"/>
      <c r="B223" s="5"/>
      <c r="C223" s="104"/>
      <c r="D223" s="104"/>
      <c r="E223" s="104"/>
      <c r="F223" s="8"/>
      <c r="G223" s="8"/>
    </row>
    <row r="224" spans="1:8" ht="16.5" x14ac:dyDescent="0.2">
      <c r="A224" s="5"/>
      <c r="B224" s="5"/>
      <c r="C224" s="104"/>
      <c r="D224" s="103"/>
      <c r="E224" s="104"/>
      <c r="F224" s="8"/>
      <c r="G224" s="8"/>
    </row>
    <row r="225" spans="1:7" ht="16.5" x14ac:dyDescent="0.2">
      <c r="A225" s="5"/>
      <c r="B225" s="5"/>
      <c r="C225" s="104"/>
      <c r="D225" s="104"/>
      <c r="E225" s="104"/>
      <c r="F225" s="8"/>
      <c r="G225" s="8"/>
    </row>
    <row r="226" spans="1:7" ht="16.5" x14ac:dyDescent="0.2">
      <c r="A226" s="5"/>
      <c r="B226" s="5"/>
      <c r="C226" s="5"/>
      <c r="D226" s="5"/>
      <c r="E226" s="8"/>
      <c r="F226" s="8"/>
      <c r="G226" s="8"/>
    </row>
    <row r="227" spans="1:7" ht="16.5" x14ac:dyDescent="0.2">
      <c r="A227" s="5"/>
      <c r="B227" s="5"/>
      <c r="C227" s="5"/>
      <c r="D227" s="5"/>
      <c r="E227" s="8"/>
      <c r="F227" s="8"/>
      <c r="G227" s="8"/>
    </row>
    <row r="228" spans="1:7" ht="16.5" x14ac:dyDescent="0.2">
      <c r="A228" s="5"/>
      <c r="B228" s="5"/>
      <c r="C228" s="5"/>
      <c r="D228" s="5"/>
      <c r="E228" s="8"/>
      <c r="F228" s="8"/>
      <c r="G228" s="8"/>
    </row>
    <row r="229" spans="1:7" ht="16.5" x14ac:dyDescent="0.2">
      <c r="A229" s="5"/>
      <c r="B229" s="5"/>
      <c r="C229" s="5"/>
      <c r="D229" s="5"/>
      <c r="E229" s="8"/>
      <c r="F229" s="8"/>
      <c r="G229" s="8"/>
    </row>
    <row r="230" spans="1:7" ht="16.5" x14ac:dyDescent="0.2">
      <c r="A230" s="5"/>
      <c r="B230" s="5"/>
      <c r="C230" s="5"/>
      <c r="D230" s="5"/>
      <c r="E230" s="8"/>
      <c r="F230" s="8"/>
      <c r="G230" s="8"/>
    </row>
    <row r="231" spans="1:7" x14ac:dyDescent="0.2">
      <c r="A231" s="9"/>
      <c r="B231" s="9"/>
      <c r="C231" s="9"/>
      <c r="D231" s="9"/>
      <c r="E231" s="9"/>
      <c r="F231" s="9"/>
      <c r="G231" s="9"/>
    </row>
    <row r="232" spans="1:7" x14ac:dyDescent="0.2">
      <c r="A232" s="9"/>
      <c r="B232" s="9"/>
      <c r="C232" s="9"/>
      <c r="D232" s="9"/>
      <c r="E232" s="9"/>
      <c r="F232" s="9"/>
      <c r="G232" s="9"/>
    </row>
    <row r="233" spans="1:7" x14ac:dyDescent="0.2">
      <c r="A233" s="9"/>
      <c r="B233" s="9"/>
      <c r="C233" s="9"/>
      <c r="D233" s="9"/>
      <c r="E233" s="9"/>
      <c r="F233" s="9"/>
      <c r="G233" s="9"/>
    </row>
    <row r="252" spans="1:1" ht="13.5" thickBot="1" x14ac:dyDescent="0.25"/>
    <row r="253" spans="1:1" ht="15" x14ac:dyDescent="0.2">
      <c r="A253" s="2"/>
    </row>
  </sheetData>
  <autoFilter ref="B1:H253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43" fitToHeight="0" orientation="portrait" r:id="rId1"/>
  <headerFooter alignWithMargins="0">
    <oddFooter>Página &amp;P</oddFooter>
  </headerFooter>
  <rowBreaks count="3" manualBreakCount="3">
    <brk id="68" max="6" man="1"/>
    <brk id="123" max="6" man="1"/>
    <brk id="175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72"/>
  <sheetViews>
    <sheetView topLeftCell="B221" zoomScaleNormal="100" workbookViewId="0">
      <selection activeCell="J225" sqref="J225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/>
    <row r="2" spans="1:13" s="11" customFormat="1" x14ac:dyDescent="0.2"/>
    <row r="3" spans="1:13" s="14" customFormat="1" ht="12" customHeight="1" x14ac:dyDescent="0.2"/>
    <row r="4" spans="1:13" s="15" customFormat="1" ht="18" customHeight="1" x14ac:dyDescent="0.3">
      <c r="B4" s="16"/>
      <c r="C4" s="16"/>
      <c r="D4" s="12"/>
      <c r="E4" s="16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</row>
    <row r="6" spans="1:13" s="15" customFormat="1" ht="15" customHeight="1" x14ac:dyDescent="0.3">
      <c r="B6" s="13"/>
      <c r="C6" s="168" t="s">
        <v>10</v>
      </c>
      <c r="D6" s="168"/>
      <c r="E6" s="168"/>
      <c r="F6" s="168"/>
      <c r="G6" s="168"/>
      <c r="H6" s="168"/>
      <c r="I6" s="168"/>
      <c r="J6" s="16"/>
      <c r="K6" s="16"/>
    </row>
    <row r="7" spans="1:13" s="14" customFormat="1" ht="18.75" x14ac:dyDescent="0.2">
      <c r="B7" s="18"/>
      <c r="C7" s="174" t="s">
        <v>19</v>
      </c>
      <c r="D7" s="174"/>
      <c r="E7" s="174"/>
      <c r="F7" s="174"/>
      <c r="G7" s="174"/>
      <c r="H7" s="174"/>
      <c r="I7" s="174"/>
    </row>
    <row r="8" spans="1:13" s="17" customFormat="1" ht="21" customHeight="1" x14ac:dyDescent="0.2">
      <c r="B8" s="18"/>
      <c r="C8" s="174" t="s">
        <v>3</v>
      </c>
      <c r="D8" s="174"/>
      <c r="E8" s="174"/>
      <c r="F8" s="174"/>
      <c r="G8" s="174"/>
      <c r="H8" s="174"/>
      <c r="I8" s="174"/>
    </row>
    <row r="9" spans="1:13" s="14" customFormat="1" ht="18.75" x14ac:dyDescent="0.2">
      <c r="C9" s="175" t="s">
        <v>80</v>
      </c>
      <c r="D9" s="175"/>
      <c r="E9" s="175"/>
      <c r="F9" s="175"/>
      <c r="G9" s="175"/>
      <c r="H9" s="175"/>
      <c r="I9" s="175"/>
    </row>
    <row r="10" spans="1:13" s="14" customFormat="1" ht="18.75" x14ac:dyDescent="0.2">
      <c r="C10" s="33"/>
      <c r="D10" s="33"/>
      <c r="E10" s="33"/>
      <c r="F10" s="33"/>
      <c r="G10" s="33"/>
      <c r="H10" s="33"/>
      <c r="I10" s="33"/>
    </row>
    <row r="11" spans="1:13" s="14" customFormat="1" ht="18.75" x14ac:dyDescent="0.2">
      <c r="C11" s="33"/>
      <c r="D11" s="33"/>
      <c r="E11" s="33"/>
      <c r="F11" s="33"/>
      <c r="G11" s="33"/>
      <c r="H11" s="33"/>
      <c r="I11" s="33"/>
    </row>
    <row r="12" spans="1:13" s="11" customFormat="1" ht="19.5" customHeight="1" thickBot="1" x14ac:dyDescent="0.25"/>
    <row r="13" spans="1:13" s="3" customFormat="1" ht="28.5" customHeight="1" thickTop="1" thickBot="1" x14ac:dyDescent="0.25">
      <c r="A13" s="7"/>
      <c r="B13" s="7"/>
      <c r="C13" s="173"/>
      <c r="D13" s="170" t="s">
        <v>17</v>
      </c>
      <c r="E13" s="170"/>
      <c r="F13" s="170"/>
      <c r="G13" s="170"/>
      <c r="H13" s="170"/>
      <c r="I13" s="170"/>
      <c r="J13" s="7"/>
      <c r="K13" s="7"/>
      <c r="L13" s="7"/>
      <c r="M13" s="7"/>
    </row>
    <row r="14" spans="1:13" s="3" customFormat="1" ht="18" customHeight="1" thickTop="1" thickBot="1" x14ac:dyDescent="0.25">
      <c r="A14" s="7"/>
      <c r="B14" s="7"/>
      <c r="C14" s="173"/>
      <c r="D14" s="169" t="s">
        <v>7</v>
      </c>
      <c r="E14" s="169"/>
      <c r="F14" s="169"/>
      <c r="G14" s="169"/>
      <c r="H14" s="169"/>
      <c r="I14" s="59">
        <f>+'[2]CTA. RECOLECTORA AUXILIAR 3001'!$J$7135</f>
        <v>4149983.5319999829</v>
      </c>
      <c r="J14" s="7"/>
      <c r="K14" s="7"/>
      <c r="L14" s="7"/>
      <c r="M14" s="7"/>
    </row>
    <row r="15" spans="1:13" s="3" customFormat="1" ht="33" customHeight="1" thickTop="1" thickBot="1" x14ac:dyDescent="0.25">
      <c r="A15" s="7"/>
      <c r="B15" s="7"/>
      <c r="C15" s="173"/>
      <c r="D15" s="70" t="s">
        <v>4</v>
      </c>
      <c r="E15" s="70" t="s">
        <v>5</v>
      </c>
      <c r="F15" s="70" t="s">
        <v>6</v>
      </c>
      <c r="G15" s="70" t="s">
        <v>0</v>
      </c>
      <c r="H15" s="70" t="s">
        <v>1</v>
      </c>
      <c r="I15" s="70" t="s">
        <v>2</v>
      </c>
      <c r="J15" s="7"/>
      <c r="K15" s="7"/>
      <c r="L15" s="7"/>
      <c r="M15" s="7"/>
    </row>
    <row r="16" spans="1:13" s="10" customFormat="1" ht="29.25" customHeight="1" thickTop="1" thickBot="1" x14ac:dyDescent="0.25">
      <c r="C16" s="71"/>
      <c r="D16" s="72"/>
      <c r="E16" s="73"/>
      <c r="F16" s="84">
        <v>44651</v>
      </c>
      <c r="G16" s="138"/>
      <c r="H16" s="75">
        <v>0</v>
      </c>
      <c r="I16" s="74">
        <f>+I14</f>
        <v>4149983.5319999829</v>
      </c>
    </row>
    <row r="17" spans="3:9" s="29" customFormat="1" ht="31.5" customHeight="1" thickTop="1" x14ac:dyDescent="0.2">
      <c r="C17" s="76"/>
      <c r="D17" s="78">
        <v>44652</v>
      </c>
      <c r="E17" s="79"/>
      <c r="F17" s="135" t="s">
        <v>23</v>
      </c>
      <c r="G17" s="140">
        <v>2053792.23</v>
      </c>
      <c r="H17" s="140"/>
      <c r="I17" s="48">
        <f>I16+G17-H17</f>
        <v>6203775.7619999833</v>
      </c>
    </row>
    <row r="18" spans="3:9" s="29" customFormat="1" ht="24.75" customHeight="1" x14ac:dyDescent="0.2">
      <c r="C18" s="77"/>
      <c r="D18" s="78" t="s">
        <v>105</v>
      </c>
      <c r="E18" s="82" t="s">
        <v>106</v>
      </c>
      <c r="F18" s="135" t="s">
        <v>29</v>
      </c>
      <c r="G18" s="141"/>
      <c r="H18" s="141">
        <v>3686</v>
      </c>
      <c r="I18" s="51">
        <f>I17+G18-H18</f>
        <v>6200089.7619999833</v>
      </c>
    </row>
    <row r="19" spans="3:9" s="29" customFormat="1" ht="16.5" x14ac:dyDescent="0.2">
      <c r="C19" s="77"/>
      <c r="D19" s="78">
        <v>44652</v>
      </c>
      <c r="E19" s="79" t="s">
        <v>106</v>
      </c>
      <c r="F19" s="135" t="s">
        <v>107</v>
      </c>
      <c r="G19" s="141"/>
      <c r="H19" s="137">
        <v>70034</v>
      </c>
      <c r="I19" s="51">
        <f t="shared" ref="I19:I82" si="0">I18+G19-H19</f>
        <v>6130055.7619999833</v>
      </c>
    </row>
    <row r="20" spans="3:9" s="29" customFormat="1" ht="28.5" x14ac:dyDescent="0.2">
      <c r="C20" s="77"/>
      <c r="D20" s="78" t="s">
        <v>105</v>
      </c>
      <c r="E20" s="82" t="s">
        <v>108</v>
      </c>
      <c r="F20" s="135" t="s">
        <v>16</v>
      </c>
      <c r="G20" s="141"/>
      <c r="H20" s="137">
        <v>2343.6</v>
      </c>
      <c r="I20" s="51">
        <f t="shared" si="0"/>
        <v>6127712.1619999837</v>
      </c>
    </row>
    <row r="21" spans="3:9" s="29" customFormat="1" ht="28.5" x14ac:dyDescent="0.2">
      <c r="C21" s="77"/>
      <c r="D21" s="78" t="s">
        <v>105</v>
      </c>
      <c r="E21" s="79" t="s">
        <v>108</v>
      </c>
      <c r="F21" s="135" t="s">
        <v>55</v>
      </c>
      <c r="G21" s="141"/>
      <c r="H21" s="137">
        <v>2531.0879999999997</v>
      </c>
      <c r="I21" s="51">
        <f t="shared" si="0"/>
        <v>6125181.0739999833</v>
      </c>
    </row>
    <row r="22" spans="3:9" s="29" customFormat="1" ht="16.5" x14ac:dyDescent="0.2">
      <c r="C22" s="77"/>
      <c r="D22" s="78">
        <v>44652</v>
      </c>
      <c r="E22" s="82" t="s">
        <v>108</v>
      </c>
      <c r="F22" s="135" t="s">
        <v>67</v>
      </c>
      <c r="G22" s="141"/>
      <c r="H22" s="137">
        <v>50434.27</v>
      </c>
      <c r="I22" s="51">
        <f t="shared" si="0"/>
        <v>6074746.8039999837</v>
      </c>
    </row>
    <row r="23" spans="3:9" s="29" customFormat="1" ht="28.5" x14ac:dyDescent="0.2">
      <c r="C23" s="77"/>
      <c r="D23" s="78">
        <v>44655</v>
      </c>
      <c r="E23" s="79"/>
      <c r="F23" s="135" t="s">
        <v>23</v>
      </c>
      <c r="G23" s="141">
        <v>585222.38</v>
      </c>
      <c r="H23" s="137"/>
      <c r="I23" s="51">
        <f t="shared" si="0"/>
        <v>6659969.1839999836</v>
      </c>
    </row>
    <row r="24" spans="3:9" s="29" customFormat="1" ht="28.5" x14ac:dyDescent="0.2">
      <c r="C24" s="77"/>
      <c r="D24" s="78" t="s">
        <v>109</v>
      </c>
      <c r="E24" s="82" t="s">
        <v>110</v>
      </c>
      <c r="F24" s="135" t="s">
        <v>16</v>
      </c>
      <c r="G24" s="141"/>
      <c r="H24" s="137">
        <v>20063.7</v>
      </c>
      <c r="I24" s="51">
        <f t="shared" si="0"/>
        <v>6639905.4839999834</v>
      </c>
    </row>
    <row r="25" spans="3:9" s="29" customFormat="1" ht="16.5" x14ac:dyDescent="0.2">
      <c r="C25" s="77"/>
      <c r="D25" s="78">
        <v>44655</v>
      </c>
      <c r="E25" s="79" t="s">
        <v>110</v>
      </c>
      <c r="F25" s="135" t="s">
        <v>111</v>
      </c>
      <c r="G25" s="141"/>
      <c r="H25" s="137">
        <v>417460.42</v>
      </c>
      <c r="I25" s="51">
        <f t="shared" si="0"/>
        <v>6222445.0639999835</v>
      </c>
    </row>
    <row r="26" spans="3:9" s="29" customFormat="1" ht="28.5" x14ac:dyDescent="0.2">
      <c r="C26" s="77"/>
      <c r="D26" s="78" t="s">
        <v>109</v>
      </c>
      <c r="E26" s="82" t="s">
        <v>112</v>
      </c>
      <c r="F26" s="135" t="s">
        <v>29</v>
      </c>
      <c r="G26" s="141"/>
      <c r="H26" s="136">
        <v>17004.560000000001</v>
      </c>
      <c r="I26" s="51">
        <f t="shared" si="0"/>
        <v>6205440.5039999839</v>
      </c>
    </row>
    <row r="27" spans="3:9" s="29" customFormat="1" ht="42.75" x14ac:dyDescent="0.2">
      <c r="C27" s="77"/>
      <c r="D27" s="78">
        <v>44655</v>
      </c>
      <c r="E27" s="82" t="s">
        <v>112</v>
      </c>
      <c r="F27" s="135" t="s">
        <v>113</v>
      </c>
      <c r="G27" s="141"/>
      <c r="H27" s="136">
        <v>142810.59</v>
      </c>
      <c r="I27" s="51">
        <f t="shared" si="0"/>
        <v>6062629.913999984</v>
      </c>
    </row>
    <row r="28" spans="3:9" s="29" customFormat="1" ht="28.5" x14ac:dyDescent="0.2">
      <c r="C28" s="77"/>
      <c r="D28" s="78" t="s">
        <v>109</v>
      </c>
      <c r="E28" s="79" t="s">
        <v>114</v>
      </c>
      <c r="F28" s="135" t="s">
        <v>29</v>
      </c>
      <c r="G28" s="141"/>
      <c r="H28" s="137">
        <v>15413.59</v>
      </c>
      <c r="I28" s="51">
        <f t="shared" si="0"/>
        <v>6047216.3239999842</v>
      </c>
    </row>
    <row r="29" spans="3:9" s="29" customFormat="1" ht="42.75" x14ac:dyDescent="0.2">
      <c r="C29" s="77"/>
      <c r="D29" s="78">
        <v>44655</v>
      </c>
      <c r="E29" s="79" t="s">
        <v>114</v>
      </c>
      <c r="F29" s="135" t="s">
        <v>115</v>
      </c>
      <c r="G29" s="141"/>
      <c r="H29" s="137">
        <v>112092.36</v>
      </c>
      <c r="I29" s="51">
        <f t="shared" si="0"/>
        <v>5935123.9639999839</v>
      </c>
    </row>
    <row r="30" spans="3:9" s="29" customFormat="1" ht="28.5" x14ac:dyDescent="0.2">
      <c r="C30" s="77"/>
      <c r="D30" s="78" t="s">
        <v>109</v>
      </c>
      <c r="E30" s="82" t="s">
        <v>116</v>
      </c>
      <c r="F30" s="135" t="s">
        <v>29</v>
      </c>
      <c r="G30" s="141"/>
      <c r="H30" s="137">
        <v>705.68</v>
      </c>
      <c r="I30" s="51">
        <f t="shared" si="0"/>
        <v>5934418.2839999842</v>
      </c>
    </row>
    <row r="31" spans="3:9" s="29" customFormat="1" ht="28.5" x14ac:dyDescent="0.2">
      <c r="C31" s="77"/>
      <c r="D31" s="78">
        <v>44655</v>
      </c>
      <c r="E31" s="82" t="s">
        <v>116</v>
      </c>
      <c r="F31" s="135" t="s">
        <v>117</v>
      </c>
      <c r="G31" s="141"/>
      <c r="H31" s="137">
        <v>61598</v>
      </c>
      <c r="I31" s="51">
        <f t="shared" si="0"/>
        <v>5872820.2839999842</v>
      </c>
    </row>
    <row r="32" spans="3:9" s="29" customFormat="1" ht="29.25" thickBot="1" x14ac:dyDescent="0.25">
      <c r="C32" s="77"/>
      <c r="D32" s="78" t="s">
        <v>109</v>
      </c>
      <c r="E32" s="79" t="s">
        <v>118</v>
      </c>
      <c r="F32" s="135" t="s">
        <v>29</v>
      </c>
      <c r="G32" s="142"/>
      <c r="H32" s="137">
        <v>705.68</v>
      </c>
      <c r="I32" s="51">
        <f t="shared" si="0"/>
        <v>5872114.6039999845</v>
      </c>
    </row>
    <row r="33" spans="3:9" s="29" customFormat="1" ht="28.5" x14ac:dyDescent="0.2">
      <c r="C33" s="77"/>
      <c r="D33" s="78">
        <v>44655</v>
      </c>
      <c r="E33" s="82" t="s">
        <v>118</v>
      </c>
      <c r="F33" s="80" t="s">
        <v>119</v>
      </c>
      <c r="G33" s="139"/>
      <c r="H33" s="101">
        <v>61598</v>
      </c>
      <c r="I33" s="51">
        <f t="shared" si="0"/>
        <v>5810516.6039999845</v>
      </c>
    </row>
    <row r="34" spans="3:9" s="29" customFormat="1" ht="28.5" x14ac:dyDescent="0.2">
      <c r="C34" s="77"/>
      <c r="D34" s="78" t="s">
        <v>109</v>
      </c>
      <c r="E34" s="79" t="s">
        <v>120</v>
      </c>
      <c r="F34" s="80" t="s">
        <v>29</v>
      </c>
      <c r="G34" s="101"/>
      <c r="H34" s="101">
        <v>705.68</v>
      </c>
      <c r="I34" s="51">
        <f t="shared" si="0"/>
        <v>5809810.9239999847</v>
      </c>
    </row>
    <row r="35" spans="3:9" s="29" customFormat="1" ht="28.5" x14ac:dyDescent="0.2">
      <c r="C35" s="77"/>
      <c r="D35" s="78">
        <v>44655</v>
      </c>
      <c r="E35" s="82" t="s">
        <v>120</v>
      </c>
      <c r="F35" s="80" t="s">
        <v>121</v>
      </c>
      <c r="G35" s="101"/>
      <c r="H35" s="101">
        <v>61598</v>
      </c>
      <c r="I35" s="51">
        <f t="shared" si="0"/>
        <v>5748212.9239999847</v>
      </c>
    </row>
    <row r="36" spans="3:9" s="29" customFormat="1" ht="28.5" x14ac:dyDescent="0.2">
      <c r="C36" s="77"/>
      <c r="D36" s="78" t="s">
        <v>109</v>
      </c>
      <c r="E36" s="79" t="s">
        <v>122</v>
      </c>
      <c r="F36" s="80" t="s">
        <v>29</v>
      </c>
      <c r="G36" s="101"/>
      <c r="H36" s="101">
        <v>4676.7</v>
      </c>
      <c r="I36" s="51">
        <f t="shared" si="0"/>
        <v>5743536.2239999846</v>
      </c>
    </row>
    <row r="37" spans="3:9" s="29" customFormat="1" ht="42.75" x14ac:dyDescent="0.2">
      <c r="C37" s="77"/>
      <c r="D37" s="78">
        <v>44655</v>
      </c>
      <c r="E37" s="82" t="s">
        <v>122</v>
      </c>
      <c r="F37" s="80" t="s">
        <v>123</v>
      </c>
      <c r="G37" s="101"/>
      <c r="H37" s="101">
        <v>33978.949999999997</v>
      </c>
      <c r="I37" s="51">
        <f t="shared" si="0"/>
        <v>5709557.2739999844</v>
      </c>
    </row>
    <row r="38" spans="3:9" s="29" customFormat="1" ht="28.5" x14ac:dyDescent="0.2">
      <c r="C38" s="77"/>
      <c r="D38" s="78" t="s">
        <v>109</v>
      </c>
      <c r="E38" s="79" t="s">
        <v>124</v>
      </c>
      <c r="F38" s="80" t="s">
        <v>29</v>
      </c>
      <c r="G38" s="101"/>
      <c r="H38" s="101">
        <v>705.68</v>
      </c>
      <c r="I38" s="51">
        <f t="shared" si="0"/>
        <v>5708851.5939999847</v>
      </c>
    </row>
    <row r="39" spans="3:9" s="29" customFormat="1" ht="28.5" x14ac:dyDescent="0.2">
      <c r="C39" s="77"/>
      <c r="D39" s="78">
        <v>44655</v>
      </c>
      <c r="E39" s="82" t="s">
        <v>124</v>
      </c>
      <c r="F39" s="80" t="s">
        <v>125</v>
      </c>
      <c r="G39" s="101"/>
      <c r="H39" s="81">
        <v>61598</v>
      </c>
      <c r="I39" s="51">
        <f t="shared" si="0"/>
        <v>5647253.5939999847</v>
      </c>
    </row>
    <row r="40" spans="3:9" s="29" customFormat="1" ht="28.5" x14ac:dyDescent="0.2">
      <c r="C40" s="77"/>
      <c r="D40" s="78" t="s">
        <v>109</v>
      </c>
      <c r="E40" s="79" t="s">
        <v>126</v>
      </c>
      <c r="F40" s="80" t="s">
        <v>29</v>
      </c>
      <c r="G40" s="101"/>
      <c r="H40" s="81">
        <v>705.68</v>
      </c>
      <c r="I40" s="51">
        <f t="shared" si="0"/>
        <v>5646547.913999985</v>
      </c>
    </row>
    <row r="41" spans="3:9" s="29" customFormat="1" ht="28.5" x14ac:dyDescent="0.2">
      <c r="C41" s="77"/>
      <c r="D41" s="78">
        <v>44655</v>
      </c>
      <c r="E41" s="82" t="s">
        <v>126</v>
      </c>
      <c r="F41" s="80" t="s">
        <v>127</v>
      </c>
      <c r="G41" s="101"/>
      <c r="H41" s="81">
        <v>61598</v>
      </c>
      <c r="I41" s="51">
        <f t="shared" si="0"/>
        <v>5584949.913999985</v>
      </c>
    </row>
    <row r="42" spans="3:9" s="29" customFormat="1" ht="28.5" x14ac:dyDescent="0.2">
      <c r="C42" s="77"/>
      <c r="D42" s="78" t="s">
        <v>109</v>
      </c>
      <c r="E42" s="79" t="s">
        <v>128</v>
      </c>
      <c r="F42" s="80" t="s">
        <v>29</v>
      </c>
      <c r="G42" s="101"/>
      <c r="H42" s="81">
        <v>705.68</v>
      </c>
      <c r="I42" s="51">
        <f t="shared" si="0"/>
        <v>5584244.2339999853</v>
      </c>
    </row>
    <row r="43" spans="3:9" s="29" customFormat="1" ht="28.5" x14ac:dyDescent="0.2">
      <c r="C43" s="77"/>
      <c r="D43" s="78">
        <v>44655</v>
      </c>
      <c r="E43" s="82" t="s">
        <v>128</v>
      </c>
      <c r="F43" s="80" t="s">
        <v>129</v>
      </c>
      <c r="G43" s="101"/>
      <c r="H43" s="81">
        <v>61598</v>
      </c>
      <c r="I43" s="51">
        <f t="shared" si="0"/>
        <v>5522646.2339999853</v>
      </c>
    </row>
    <row r="44" spans="3:9" s="29" customFormat="1" ht="47.25" customHeight="1" x14ac:dyDescent="0.2">
      <c r="C44" s="77"/>
      <c r="D44" s="78" t="s">
        <v>109</v>
      </c>
      <c r="E44" s="82" t="s">
        <v>130</v>
      </c>
      <c r="F44" s="80" t="s">
        <v>29</v>
      </c>
      <c r="G44" s="101"/>
      <c r="H44" s="81">
        <v>705.68</v>
      </c>
      <c r="I44" s="51">
        <f t="shared" si="0"/>
        <v>5521940.5539999856</v>
      </c>
    </row>
    <row r="45" spans="3:9" s="29" customFormat="1" ht="28.5" x14ac:dyDescent="0.2">
      <c r="C45" s="77"/>
      <c r="D45" s="78">
        <v>44655</v>
      </c>
      <c r="E45" s="82" t="s">
        <v>130</v>
      </c>
      <c r="F45" s="80" t="s">
        <v>131</v>
      </c>
      <c r="G45" s="101"/>
      <c r="H45" s="81">
        <v>61598</v>
      </c>
      <c r="I45" s="51">
        <f t="shared" si="0"/>
        <v>5460342.5539999856</v>
      </c>
    </row>
    <row r="46" spans="3:9" s="29" customFormat="1" ht="28.5" x14ac:dyDescent="0.2">
      <c r="C46" s="77"/>
      <c r="D46" s="78" t="s">
        <v>109</v>
      </c>
      <c r="E46" s="82" t="s">
        <v>132</v>
      </c>
      <c r="F46" s="80" t="s">
        <v>29</v>
      </c>
      <c r="G46" s="101"/>
      <c r="H46" s="81">
        <v>705.68</v>
      </c>
      <c r="I46" s="51">
        <f t="shared" si="0"/>
        <v>5459636.8739999859</v>
      </c>
    </row>
    <row r="47" spans="3:9" s="29" customFormat="1" ht="28.5" x14ac:dyDescent="0.2">
      <c r="C47" s="77"/>
      <c r="D47" s="78">
        <v>44655</v>
      </c>
      <c r="E47" s="82" t="s">
        <v>132</v>
      </c>
      <c r="F47" s="80" t="s">
        <v>133</v>
      </c>
      <c r="G47" s="101"/>
      <c r="H47" s="81">
        <v>61598</v>
      </c>
      <c r="I47" s="51">
        <f t="shared" si="0"/>
        <v>5398038.8739999859</v>
      </c>
    </row>
    <row r="48" spans="3:9" s="29" customFormat="1" ht="28.5" x14ac:dyDescent="0.2">
      <c r="C48" s="77"/>
      <c r="D48" s="78" t="s">
        <v>109</v>
      </c>
      <c r="E48" s="82" t="s">
        <v>134</v>
      </c>
      <c r="F48" s="80" t="s">
        <v>29</v>
      </c>
      <c r="G48" s="101"/>
      <c r="H48" s="81">
        <v>4676.7</v>
      </c>
      <c r="I48" s="51">
        <f t="shared" si="0"/>
        <v>5393362.1739999857</v>
      </c>
    </row>
    <row r="49" spans="3:9" s="29" customFormat="1" ht="42.75" x14ac:dyDescent="0.2">
      <c r="C49" s="77"/>
      <c r="D49" s="78">
        <v>44655</v>
      </c>
      <c r="E49" s="82" t="s">
        <v>134</v>
      </c>
      <c r="F49" s="80" t="s">
        <v>135</v>
      </c>
      <c r="G49" s="101"/>
      <c r="H49" s="81">
        <v>33978.949999999997</v>
      </c>
      <c r="I49" s="51">
        <f t="shared" si="0"/>
        <v>5359383.2239999855</v>
      </c>
    </row>
    <row r="50" spans="3:9" s="29" customFormat="1" ht="28.5" x14ac:dyDescent="0.2">
      <c r="C50" s="77"/>
      <c r="D50" s="78" t="s">
        <v>109</v>
      </c>
      <c r="E50" s="82" t="s">
        <v>136</v>
      </c>
      <c r="F50" s="80" t="s">
        <v>29</v>
      </c>
      <c r="G50" s="101"/>
      <c r="H50" s="81">
        <v>4676.7</v>
      </c>
      <c r="I50" s="51">
        <f t="shared" si="0"/>
        <v>5354706.5239999853</v>
      </c>
    </row>
    <row r="51" spans="3:9" s="29" customFormat="1" ht="42.75" x14ac:dyDescent="0.2">
      <c r="C51" s="77"/>
      <c r="D51" s="78">
        <v>44655</v>
      </c>
      <c r="E51" s="82" t="s">
        <v>136</v>
      </c>
      <c r="F51" s="80" t="s">
        <v>137</v>
      </c>
      <c r="G51" s="101"/>
      <c r="H51" s="81">
        <v>33978.949999999997</v>
      </c>
      <c r="I51" s="51">
        <f t="shared" si="0"/>
        <v>5320727.5739999851</v>
      </c>
    </row>
    <row r="52" spans="3:9" s="29" customFormat="1" ht="28.5" x14ac:dyDescent="0.2">
      <c r="C52" s="77"/>
      <c r="D52" s="78" t="s">
        <v>109</v>
      </c>
      <c r="E52" s="82" t="s">
        <v>138</v>
      </c>
      <c r="F52" s="80" t="s">
        <v>29</v>
      </c>
      <c r="G52" s="101"/>
      <c r="H52" s="81">
        <v>17004.560000000001</v>
      </c>
      <c r="I52" s="51">
        <f t="shared" si="0"/>
        <v>5303723.0139999855</v>
      </c>
    </row>
    <row r="53" spans="3:9" s="29" customFormat="1" ht="42.75" x14ac:dyDescent="0.2">
      <c r="C53" s="77"/>
      <c r="D53" s="78">
        <v>44655</v>
      </c>
      <c r="E53" s="82" t="s">
        <v>138</v>
      </c>
      <c r="F53" s="80" t="s">
        <v>139</v>
      </c>
      <c r="G53" s="101"/>
      <c r="H53" s="81">
        <v>142810.59</v>
      </c>
      <c r="I53" s="51">
        <f t="shared" si="0"/>
        <v>5160912.4239999857</v>
      </c>
    </row>
    <row r="54" spans="3:9" s="29" customFormat="1" ht="28.5" x14ac:dyDescent="0.2">
      <c r="C54" s="77"/>
      <c r="D54" s="78" t="s">
        <v>109</v>
      </c>
      <c r="E54" s="82" t="s">
        <v>141</v>
      </c>
      <c r="F54" s="80" t="s">
        <v>29</v>
      </c>
      <c r="G54" s="101"/>
      <c r="H54" s="81">
        <v>12327.86</v>
      </c>
      <c r="I54" s="51">
        <f t="shared" si="0"/>
        <v>5148584.5639999853</v>
      </c>
    </row>
    <row r="55" spans="3:9" s="29" customFormat="1" ht="42.75" x14ac:dyDescent="0.2">
      <c r="C55" s="77"/>
      <c r="D55" s="78">
        <v>44655</v>
      </c>
      <c r="E55" s="82" t="s">
        <v>141</v>
      </c>
      <c r="F55" s="80" t="s">
        <v>142</v>
      </c>
      <c r="G55" s="101"/>
      <c r="H55" s="81">
        <v>108831.64</v>
      </c>
      <c r="I55" s="51">
        <f t="shared" si="0"/>
        <v>5039752.9239999857</v>
      </c>
    </row>
    <row r="56" spans="3:9" s="29" customFormat="1" ht="28.5" x14ac:dyDescent="0.2">
      <c r="C56" s="77"/>
      <c r="D56" s="78" t="s">
        <v>109</v>
      </c>
      <c r="E56" s="82" t="s">
        <v>143</v>
      </c>
      <c r="F56" s="80" t="s">
        <v>29</v>
      </c>
      <c r="G56" s="101"/>
      <c r="H56" s="81">
        <v>17004.560000000001</v>
      </c>
      <c r="I56" s="51">
        <f t="shared" si="0"/>
        <v>5022748.3639999861</v>
      </c>
    </row>
    <row r="57" spans="3:9" s="29" customFormat="1" ht="42.75" x14ac:dyDescent="0.2">
      <c r="C57" s="77"/>
      <c r="D57" s="78">
        <v>44655</v>
      </c>
      <c r="E57" s="82" t="s">
        <v>143</v>
      </c>
      <c r="F57" s="80" t="s">
        <v>144</v>
      </c>
      <c r="G57" s="101"/>
      <c r="H57" s="81">
        <v>142810.59</v>
      </c>
      <c r="I57" s="51">
        <f t="shared" si="0"/>
        <v>4879937.7739999862</v>
      </c>
    </row>
    <row r="58" spans="3:9" s="29" customFormat="1" ht="28.5" x14ac:dyDescent="0.2">
      <c r="C58" s="77"/>
      <c r="D58" s="78" t="s">
        <v>109</v>
      </c>
      <c r="E58" s="82" t="s">
        <v>145</v>
      </c>
      <c r="F58" s="80" t="s">
        <v>29</v>
      </c>
      <c r="G58" s="101"/>
      <c r="H58" s="81">
        <v>4676.7</v>
      </c>
      <c r="I58" s="51">
        <f t="shared" si="0"/>
        <v>4875261.0739999861</v>
      </c>
    </row>
    <row r="59" spans="3:9" s="29" customFormat="1" ht="42.75" x14ac:dyDescent="0.2">
      <c r="C59" s="77"/>
      <c r="D59" s="78">
        <v>44655</v>
      </c>
      <c r="E59" s="82" t="s">
        <v>145</v>
      </c>
      <c r="F59" s="80" t="s">
        <v>146</v>
      </c>
      <c r="G59" s="101"/>
      <c r="H59" s="81">
        <v>33978.949999999997</v>
      </c>
      <c r="I59" s="51">
        <f t="shared" si="0"/>
        <v>4841282.1239999859</v>
      </c>
    </row>
    <row r="60" spans="3:9" s="29" customFormat="1" ht="28.5" x14ac:dyDescent="0.2">
      <c r="C60" s="77"/>
      <c r="D60" s="78">
        <v>44656</v>
      </c>
      <c r="E60" s="82"/>
      <c r="F60" s="80" t="s">
        <v>23</v>
      </c>
      <c r="G60" s="101">
        <v>4143784.15</v>
      </c>
      <c r="H60" s="81"/>
      <c r="I60" s="51">
        <f t="shared" si="0"/>
        <v>8985066.2739999853</v>
      </c>
    </row>
    <row r="61" spans="3:9" s="29" customFormat="1" ht="28.5" x14ac:dyDescent="0.2">
      <c r="C61" s="77"/>
      <c r="D61" s="78" t="s">
        <v>140</v>
      </c>
      <c r="E61" s="82" t="s">
        <v>147</v>
      </c>
      <c r="F61" s="80" t="s">
        <v>16</v>
      </c>
      <c r="G61" s="101"/>
      <c r="H61" s="81">
        <v>3000</v>
      </c>
      <c r="I61" s="51">
        <f t="shared" si="0"/>
        <v>8982066.2739999853</v>
      </c>
    </row>
    <row r="62" spans="3:9" s="29" customFormat="1" ht="28.5" x14ac:dyDescent="0.2">
      <c r="C62" s="77"/>
      <c r="D62" s="78" t="s">
        <v>140</v>
      </c>
      <c r="E62" s="82" t="s">
        <v>147</v>
      </c>
      <c r="F62" s="80" t="s">
        <v>55</v>
      </c>
      <c r="G62" s="101"/>
      <c r="H62" s="81">
        <v>3240</v>
      </c>
      <c r="I62" s="51">
        <f t="shared" si="0"/>
        <v>8978826.2739999853</v>
      </c>
    </row>
    <row r="63" spans="3:9" s="29" customFormat="1" ht="16.5" x14ac:dyDescent="0.2">
      <c r="C63" s="77"/>
      <c r="D63" s="78">
        <v>44656</v>
      </c>
      <c r="E63" s="82" t="s">
        <v>147</v>
      </c>
      <c r="F63" s="80" t="s">
        <v>148</v>
      </c>
      <c r="G63" s="101"/>
      <c r="H63" s="81">
        <v>64560</v>
      </c>
      <c r="I63" s="51">
        <f t="shared" si="0"/>
        <v>8914266.2739999853</v>
      </c>
    </row>
    <row r="64" spans="3:9" s="29" customFormat="1" ht="28.5" x14ac:dyDescent="0.2">
      <c r="C64" s="77"/>
      <c r="D64" s="78" t="s">
        <v>140</v>
      </c>
      <c r="E64" s="82" t="s">
        <v>149</v>
      </c>
      <c r="F64" s="80" t="s">
        <v>16</v>
      </c>
      <c r="G64" s="101"/>
      <c r="H64" s="81">
        <v>5256.77</v>
      </c>
      <c r="I64" s="51">
        <f t="shared" si="0"/>
        <v>8909009.5039999858</v>
      </c>
    </row>
    <row r="65" spans="3:9" s="29" customFormat="1" ht="16.5" x14ac:dyDescent="0.2">
      <c r="C65" s="77"/>
      <c r="D65" s="78">
        <v>44656</v>
      </c>
      <c r="E65" s="82" t="s">
        <v>149</v>
      </c>
      <c r="F65" s="80" t="s">
        <v>150</v>
      </c>
      <c r="G65" s="101"/>
      <c r="H65" s="81">
        <v>118803.15</v>
      </c>
      <c r="I65" s="51">
        <f t="shared" si="0"/>
        <v>8790206.3539999854</v>
      </c>
    </row>
    <row r="66" spans="3:9" s="29" customFormat="1" ht="28.5" x14ac:dyDescent="0.2">
      <c r="C66" s="77"/>
      <c r="D66" s="78" t="s">
        <v>140</v>
      </c>
      <c r="E66" s="82" t="s">
        <v>151</v>
      </c>
      <c r="F66" s="80" t="s">
        <v>16</v>
      </c>
      <c r="G66" s="101"/>
      <c r="H66" s="81">
        <v>7848</v>
      </c>
      <c r="I66" s="51">
        <f t="shared" si="0"/>
        <v>8782358.3539999854</v>
      </c>
    </row>
    <row r="67" spans="3:9" s="29" customFormat="1" ht="16.5" x14ac:dyDescent="0.2">
      <c r="C67" s="77"/>
      <c r="D67" s="78">
        <v>44656</v>
      </c>
      <c r="E67" s="82" t="s">
        <v>151</v>
      </c>
      <c r="F67" s="80" t="s">
        <v>152</v>
      </c>
      <c r="G67" s="101"/>
      <c r="H67" s="81">
        <v>177364.8</v>
      </c>
      <c r="I67" s="51">
        <f t="shared" si="0"/>
        <v>8604993.5539999846</v>
      </c>
    </row>
    <row r="68" spans="3:9" s="29" customFormat="1" ht="28.5" x14ac:dyDescent="0.2">
      <c r="C68" s="77"/>
      <c r="D68" s="78" t="s">
        <v>140</v>
      </c>
      <c r="E68" s="82" t="s">
        <v>153</v>
      </c>
      <c r="F68" s="80" t="s">
        <v>16</v>
      </c>
      <c r="G68" s="101"/>
      <c r="H68" s="81">
        <v>8850</v>
      </c>
      <c r="I68" s="51">
        <f t="shared" si="0"/>
        <v>8596143.5539999846</v>
      </c>
    </row>
    <row r="69" spans="3:9" s="29" customFormat="1" ht="16.5" x14ac:dyDescent="0.2">
      <c r="C69" s="77"/>
      <c r="D69" s="78">
        <v>44656</v>
      </c>
      <c r="E69" s="82" t="s">
        <v>153</v>
      </c>
      <c r="F69" s="80" t="s">
        <v>154</v>
      </c>
      <c r="G69" s="101"/>
      <c r="H69" s="81">
        <v>200010</v>
      </c>
      <c r="I69" s="51">
        <f t="shared" si="0"/>
        <v>8396133.5539999846</v>
      </c>
    </row>
    <row r="70" spans="3:9" s="29" customFormat="1" ht="28.5" x14ac:dyDescent="0.2">
      <c r="C70" s="77"/>
      <c r="D70" s="78" t="s">
        <v>140</v>
      </c>
      <c r="E70" s="82" t="s">
        <v>155</v>
      </c>
      <c r="F70" s="80" t="s">
        <v>16</v>
      </c>
      <c r="G70" s="101"/>
      <c r="H70" s="81">
        <v>9750</v>
      </c>
      <c r="I70" s="51">
        <f t="shared" si="0"/>
        <v>8386383.5539999846</v>
      </c>
    </row>
    <row r="71" spans="3:9" s="29" customFormat="1" ht="16.5" x14ac:dyDescent="0.2">
      <c r="C71" s="77"/>
      <c r="D71" s="78">
        <v>44656</v>
      </c>
      <c r="E71" s="82" t="s">
        <v>155</v>
      </c>
      <c r="F71" s="80" t="s">
        <v>156</v>
      </c>
      <c r="G71" s="101"/>
      <c r="H71" s="81">
        <v>220350</v>
      </c>
      <c r="I71" s="51">
        <f t="shared" si="0"/>
        <v>8166033.5539999846</v>
      </c>
    </row>
    <row r="72" spans="3:9" s="29" customFormat="1" ht="28.5" x14ac:dyDescent="0.2">
      <c r="C72" s="77"/>
      <c r="D72" s="78">
        <v>44657</v>
      </c>
      <c r="E72" s="82"/>
      <c r="F72" s="80" t="s">
        <v>23</v>
      </c>
      <c r="G72" s="101">
        <v>1871224.99</v>
      </c>
      <c r="H72" s="81"/>
      <c r="I72" s="51">
        <f t="shared" si="0"/>
        <v>10037258.543999985</v>
      </c>
    </row>
    <row r="73" spans="3:9" s="29" customFormat="1" ht="28.5" x14ac:dyDescent="0.2">
      <c r="C73" s="77"/>
      <c r="D73" s="78" t="s">
        <v>157</v>
      </c>
      <c r="E73" s="82" t="s">
        <v>159</v>
      </c>
      <c r="F73" s="80" t="s">
        <v>16</v>
      </c>
      <c r="G73" s="101"/>
      <c r="H73" s="81">
        <v>8050</v>
      </c>
      <c r="I73" s="51">
        <f t="shared" si="0"/>
        <v>10029208.543999985</v>
      </c>
    </row>
    <row r="74" spans="3:9" s="29" customFormat="1" ht="16.5" x14ac:dyDescent="0.2">
      <c r="C74" s="77"/>
      <c r="D74" s="78" t="s">
        <v>157</v>
      </c>
      <c r="E74" s="82" t="s">
        <v>159</v>
      </c>
      <c r="F74" s="80" t="s">
        <v>160</v>
      </c>
      <c r="G74" s="101"/>
      <c r="H74" s="81">
        <v>152950</v>
      </c>
      <c r="I74" s="51">
        <f t="shared" si="0"/>
        <v>9876258.5439999849</v>
      </c>
    </row>
    <row r="75" spans="3:9" s="29" customFormat="1" ht="28.5" x14ac:dyDescent="0.2">
      <c r="C75" s="77"/>
      <c r="D75" s="78">
        <v>44658</v>
      </c>
      <c r="E75" s="82"/>
      <c r="F75" s="80" t="s">
        <v>23</v>
      </c>
      <c r="G75" s="101">
        <v>20961613.609999999</v>
      </c>
      <c r="H75" s="81"/>
      <c r="I75" s="51">
        <f t="shared" si="0"/>
        <v>30837872.153999984</v>
      </c>
    </row>
    <row r="76" spans="3:9" s="29" customFormat="1" ht="28.5" x14ac:dyDescent="0.2">
      <c r="C76" s="77"/>
      <c r="D76" s="78">
        <v>44658</v>
      </c>
      <c r="E76" s="82"/>
      <c r="F76" s="80" t="s">
        <v>23</v>
      </c>
      <c r="G76" s="101">
        <v>11007403.289999999</v>
      </c>
      <c r="H76" s="81"/>
      <c r="I76" s="51">
        <f t="shared" si="0"/>
        <v>41845275.443999983</v>
      </c>
    </row>
    <row r="77" spans="3:9" s="29" customFormat="1" ht="28.5" x14ac:dyDescent="0.2">
      <c r="C77" s="77"/>
      <c r="D77" s="78" t="s">
        <v>158</v>
      </c>
      <c r="E77" s="82" t="s">
        <v>161</v>
      </c>
      <c r="F77" s="80" t="s">
        <v>16</v>
      </c>
      <c r="G77" s="101"/>
      <c r="H77" s="81">
        <v>5445</v>
      </c>
      <c r="I77" s="51">
        <f t="shared" si="0"/>
        <v>41839830.443999983</v>
      </c>
    </row>
    <row r="78" spans="3:9" s="29" customFormat="1" ht="16.5" x14ac:dyDescent="0.2">
      <c r="C78" s="77"/>
      <c r="D78" s="78" t="s">
        <v>158</v>
      </c>
      <c r="E78" s="82" t="s">
        <v>161</v>
      </c>
      <c r="F78" s="80" t="s">
        <v>162</v>
      </c>
      <c r="G78" s="101"/>
      <c r="H78" s="81">
        <v>123057</v>
      </c>
      <c r="I78" s="51">
        <f t="shared" si="0"/>
        <v>41716773.443999983</v>
      </c>
    </row>
    <row r="79" spans="3:9" s="29" customFormat="1" ht="28.5" x14ac:dyDescent="0.2">
      <c r="C79" s="77"/>
      <c r="D79" s="78" t="s">
        <v>158</v>
      </c>
      <c r="E79" s="82" t="s">
        <v>165</v>
      </c>
      <c r="F79" s="80" t="s">
        <v>16</v>
      </c>
      <c r="G79" s="101"/>
      <c r="H79" s="81">
        <v>6281.25</v>
      </c>
      <c r="I79" s="51">
        <f t="shared" si="0"/>
        <v>41710492.193999983</v>
      </c>
    </row>
    <row r="80" spans="3:9" s="29" customFormat="1" ht="28.5" x14ac:dyDescent="0.2">
      <c r="C80" s="77"/>
      <c r="D80" s="78" t="s">
        <v>158</v>
      </c>
      <c r="E80" s="82" t="s">
        <v>165</v>
      </c>
      <c r="F80" s="80" t="s">
        <v>166</v>
      </c>
      <c r="G80" s="101"/>
      <c r="H80" s="81">
        <v>141956.25</v>
      </c>
      <c r="I80" s="51">
        <f t="shared" si="0"/>
        <v>41568535.943999983</v>
      </c>
    </row>
    <row r="81" spans="3:9" s="29" customFormat="1" ht="28.5" x14ac:dyDescent="0.2">
      <c r="C81" s="77"/>
      <c r="D81" s="78" t="s">
        <v>163</v>
      </c>
      <c r="E81" s="82" t="s">
        <v>167</v>
      </c>
      <c r="F81" s="80" t="s">
        <v>29</v>
      </c>
      <c r="G81" s="101"/>
      <c r="H81" s="81">
        <v>32332.94</v>
      </c>
      <c r="I81" s="51">
        <f t="shared" si="0"/>
        <v>41536203.003999986</v>
      </c>
    </row>
    <row r="82" spans="3:9" s="29" customFormat="1" ht="42.75" x14ac:dyDescent="0.2">
      <c r="C82" s="77"/>
      <c r="D82" s="78" t="s">
        <v>163</v>
      </c>
      <c r="E82" s="82" t="s">
        <v>167</v>
      </c>
      <c r="F82" s="80" t="s">
        <v>168</v>
      </c>
      <c r="G82" s="101"/>
      <c r="H82" s="81">
        <v>92667.06</v>
      </c>
      <c r="I82" s="51">
        <f t="shared" si="0"/>
        <v>41443535.943999983</v>
      </c>
    </row>
    <row r="83" spans="3:9" s="29" customFormat="1" ht="28.5" x14ac:dyDescent="0.2">
      <c r="C83" s="77"/>
      <c r="D83" s="78" t="s">
        <v>163</v>
      </c>
      <c r="E83" s="82" t="s">
        <v>169</v>
      </c>
      <c r="F83" s="80" t="s">
        <v>29</v>
      </c>
      <c r="G83" s="101"/>
      <c r="H83" s="81">
        <v>5433287.1900000004</v>
      </c>
      <c r="I83" s="51">
        <f t="shared" ref="I83" si="1">I82+G83-H83</f>
        <v>36010248.753999986</v>
      </c>
    </row>
    <row r="84" spans="3:9" s="29" customFormat="1" ht="42.75" x14ac:dyDescent="0.2">
      <c r="C84" s="157"/>
      <c r="D84" s="78" t="s">
        <v>163</v>
      </c>
      <c r="E84" s="82" t="s">
        <v>169</v>
      </c>
      <c r="F84" s="80" t="s">
        <v>170</v>
      </c>
      <c r="G84" s="101"/>
      <c r="H84" s="81">
        <v>24706248.25</v>
      </c>
      <c r="I84" s="51">
        <f t="shared" ref="I84:I101" si="2">I83+G84-H84</f>
        <v>11304000.503999986</v>
      </c>
    </row>
    <row r="85" spans="3:9" s="29" customFormat="1" ht="28.5" x14ac:dyDescent="0.2">
      <c r="C85" s="157"/>
      <c r="D85" s="78" t="s">
        <v>163</v>
      </c>
      <c r="E85" s="82" t="s">
        <v>171</v>
      </c>
      <c r="F85" s="80" t="s">
        <v>29</v>
      </c>
      <c r="G85" s="101"/>
      <c r="H85" s="81">
        <v>57333.66</v>
      </c>
      <c r="I85" s="51">
        <f t="shared" si="2"/>
        <v>11246666.843999986</v>
      </c>
    </row>
    <row r="86" spans="3:9" s="29" customFormat="1" ht="42.75" x14ac:dyDescent="0.2">
      <c r="C86" s="157"/>
      <c r="D86" s="78">
        <v>44659</v>
      </c>
      <c r="E86" s="82" t="s">
        <v>171</v>
      </c>
      <c r="F86" s="80" t="s">
        <v>172</v>
      </c>
      <c r="G86" s="101"/>
      <c r="H86" s="81">
        <v>516003.05</v>
      </c>
      <c r="I86" s="51">
        <f t="shared" si="2"/>
        <v>10730663.793999985</v>
      </c>
    </row>
    <row r="87" spans="3:9" s="29" customFormat="1" ht="28.5" x14ac:dyDescent="0.2">
      <c r="C87" s="157"/>
      <c r="D87" s="78" t="s">
        <v>164</v>
      </c>
      <c r="E87" s="82" t="s">
        <v>173</v>
      </c>
      <c r="F87" s="80" t="s">
        <v>16</v>
      </c>
      <c r="G87" s="101"/>
      <c r="H87" s="81">
        <v>61141.760000000002</v>
      </c>
      <c r="I87" s="51">
        <f t="shared" si="2"/>
        <v>10669522.033999985</v>
      </c>
    </row>
    <row r="88" spans="3:9" s="29" customFormat="1" ht="28.5" x14ac:dyDescent="0.2">
      <c r="C88" s="157"/>
      <c r="D88" s="78" t="s">
        <v>164</v>
      </c>
      <c r="E88" s="82" t="s">
        <v>173</v>
      </c>
      <c r="F88" s="80" t="s">
        <v>55</v>
      </c>
      <c r="G88" s="101"/>
      <c r="H88" s="81">
        <v>66033.11099999999</v>
      </c>
      <c r="I88" s="51">
        <f t="shared" si="2"/>
        <v>10603488.922999986</v>
      </c>
    </row>
    <row r="89" spans="3:9" s="29" customFormat="1" ht="16.5" x14ac:dyDescent="0.2">
      <c r="C89" s="157"/>
      <c r="D89" s="78" t="s">
        <v>164</v>
      </c>
      <c r="E89" s="82" t="s">
        <v>173</v>
      </c>
      <c r="F89" s="80" t="s">
        <v>175</v>
      </c>
      <c r="G89" s="101"/>
      <c r="H89" s="81">
        <v>1315770.8799999999</v>
      </c>
      <c r="I89" s="51">
        <f t="shared" si="2"/>
        <v>9287718.0429999866</v>
      </c>
    </row>
    <row r="90" spans="3:9" s="29" customFormat="1" ht="28.5" x14ac:dyDescent="0.2">
      <c r="C90" s="157"/>
      <c r="D90" s="78" t="s">
        <v>174</v>
      </c>
      <c r="E90" s="82" t="s">
        <v>176</v>
      </c>
      <c r="F90" s="80" t="s">
        <v>16</v>
      </c>
      <c r="G90" s="101"/>
      <c r="H90" s="81">
        <v>100919</v>
      </c>
      <c r="I90" s="51">
        <f t="shared" si="2"/>
        <v>9186799.0429999866</v>
      </c>
    </row>
    <row r="91" spans="3:9" s="29" customFormat="1" ht="16.5" x14ac:dyDescent="0.2">
      <c r="C91" s="157"/>
      <c r="D91" s="78" t="s">
        <v>174</v>
      </c>
      <c r="E91" s="82" t="s">
        <v>176</v>
      </c>
      <c r="F91" s="80" t="s">
        <v>177</v>
      </c>
      <c r="G91" s="101"/>
      <c r="H91" s="81">
        <v>1917461</v>
      </c>
      <c r="I91" s="51">
        <f t="shared" si="2"/>
        <v>7269338.0429999866</v>
      </c>
    </row>
    <row r="92" spans="3:9" s="29" customFormat="1" ht="28.5" x14ac:dyDescent="0.2">
      <c r="C92" s="157"/>
      <c r="D92" s="78" t="s">
        <v>174</v>
      </c>
      <c r="E92" s="82" t="s">
        <v>178</v>
      </c>
      <c r="F92" s="80" t="s">
        <v>16</v>
      </c>
      <c r="G92" s="101"/>
      <c r="H92" s="81">
        <v>3758.35</v>
      </c>
      <c r="I92" s="51">
        <f t="shared" si="2"/>
        <v>7265579.6929999869</v>
      </c>
    </row>
    <row r="93" spans="3:9" s="29" customFormat="1" ht="16.5" x14ac:dyDescent="0.2">
      <c r="C93" s="157"/>
      <c r="D93" s="78" t="s">
        <v>174</v>
      </c>
      <c r="E93" s="82" t="s">
        <v>178</v>
      </c>
      <c r="F93" s="80" t="s">
        <v>180</v>
      </c>
      <c r="G93" s="101"/>
      <c r="H93" s="81">
        <v>84938.71</v>
      </c>
      <c r="I93" s="51">
        <f t="shared" si="2"/>
        <v>7180640.982999987</v>
      </c>
    </row>
    <row r="94" spans="3:9" s="29" customFormat="1" ht="28.5" x14ac:dyDescent="0.2">
      <c r="C94" s="157"/>
      <c r="D94" s="78" t="s">
        <v>174</v>
      </c>
      <c r="E94" s="82" t="s">
        <v>181</v>
      </c>
      <c r="F94" s="80" t="s">
        <v>16</v>
      </c>
      <c r="G94" s="101"/>
      <c r="H94" s="81">
        <v>1847.25</v>
      </c>
      <c r="I94" s="51">
        <f t="shared" si="2"/>
        <v>7178793.732999987</v>
      </c>
    </row>
    <row r="95" spans="3:9" s="29" customFormat="1" ht="16.5" x14ac:dyDescent="0.2">
      <c r="C95" s="157"/>
      <c r="D95" s="78" t="s">
        <v>174</v>
      </c>
      <c r="E95" s="82" t="s">
        <v>181</v>
      </c>
      <c r="F95" s="80" t="s">
        <v>63</v>
      </c>
      <c r="G95" s="101"/>
      <c r="H95" s="81">
        <v>458902.75</v>
      </c>
      <c r="I95" s="51">
        <f t="shared" si="2"/>
        <v>6719890.982999987</v>
      </c>
    </row>
    <row r="96" spans="3:9" s="29" customFormat="1" ht="28.5" x14ac:dyDescent="0.2">
      <c r="C96" s="157"/>
      <c r="D96" s="78" t="s">
        <v>179</v>
      </c>
      <c r="E96" s="82"/>
      <c r="F96" s="80" t="s">
        <v>23</v>
      </c>
      <c r="G96" s="101">
        <v>1277369.1599999999</v>
      </c>
      <c r="H96" s="81"/>
      <c r="I96" s="51">
        <f t="shared" si="2"/>
        <v>7997260.1429999871</v>
      </c>
    </row>
    <row r="97" spans="3:9" s="29" customFormat="1" ht="28.5" x14ac:dyDescent="0.2">
      <c r="C97" s="157"/>
      <c r="D97" s="78" t="s">
        <v>179</v>
      </c>
      <c r="E97" s="82" t="s">
        <v>182</v>
      </c>
      <c r="F97" s="80" t="s">
        <v>16</v>
      </c>
      <c r="G97" s="101"/>
      <c r="H97" s="81">
        <v>21122.44</v>
      </c>
      <c r="I97" s="51">
        <f t="shared" si="2"/>
        <v>7976137.7029999867</v>
      </c>
    </row>
    <row r="98" spans="3:9" s="29" customFormat="1" ht="16.5" x14ac:dyDescent="0.2">
      <c r="C98" s="157"/>
      <c r="D98" s="78" t="s">
        <v>179</v>
      </c>
      <c r="E98" s="82" t="s">
        <v>182</v>
      </c>
      <c r="F98" s="80" t="s">
        <v>183</v>
      </c>
      <c r="G98" s="101"/>
      <c r="H98" s="81">
        <v>477367.27</v>
      </c>
      <c r="I98" s="51">
        <f t="shared" si="2"/>
        <v>7498770.4329999872</v>
      </c>
    </row>
    <row r="99" spans="3:9" s="29" customFormat="1" ht="28.5" x14ac:dyDescent="0.2">
      <c r="C99" s="157"/>
      <c r="D99" s="78" t="s">
        <v>179</v>
      </c>
      <c r="E99" s="82" t="s">
        <v>184</v>
      </c>
      <c r="F99" s="80" t="s">
        <v>16</v>
      </c>
      <c r="G99" s="101"/>
      <c r="H99" s="81">
        <v>11254.9</v>
      </c>
      <c r="I99" s="51">
        <f t="shared" si="2"/>
        <v>7487515.5329999868</v>
      </c>
    </row>
    <row r="100" spans="3:9" s="29" customFormat="1" ht="16.5" x14ac:dyDescent="0.2">
      <c r="C100" s="157"/>
      <c r="D100" s="78" t="s">
        <v>179</v>
      </c>
      <c r="E100" s="82" t="s">
        <v>184</v>
      </c>
      <c r="F100" s="80" t="s">
        <v>183</v>
      </c>
      <c r="G100" s="101"/>
      <c r="H100" s="81">
        <v>215715.1</v>
      </c>
      <c r="I100" s="51">
        <f t="shared" si="2"/>
        <v>7271800.4329999872</v>
      </c>
    </row>
    <row r="101" spans="3:9" s="29" customFormat="1" ht="28.5" x14ac:dyDescent="0.2">
      <c r="C101" s="157"/>
      <c r="D101" s="78" t="s">
        <v>179</v>
      </c>
      <c r="E101" s="82" t="s">
        <v>185</v>
      </c>
      <c r="F101" s="80" t="s">
        <v>16</v>
      </c>
      <c r="G101" s="101"/>
      <c r="H101" s="81">
        <v>18420.91</v>
      </c>
      <c r="I101" s="51">
        <f t="shared" si="2"/>
        <v>7253379.522999987</v>
      </c>
    </row>
    <row r="102" spans="3:9" s="29" customFormat="1" ht="16.5" x14ac:dyDescent="0.2">
      <c r="C102" s="157"/>
      <c r="D102" s="78" t="s">
        <v>179</v>
      </c>
      <c r="E102" s="82" t="s">
        <v>185</v>
      </c>
      <c r="F102" s="80" t="s">
        <v>68</v>
      </c>
      <c r="G102" s="101"/>
      <c r="H102" s="81">
        <v>387909.74</v>
      </c>
      <c r="I102" s="51">
        <f t="shared" ref="I102:I111" si="3">I101+G102-H102</f>
        <v>6865469.7829999868</v>
      </c>
    </row>
    <row r="103" spans="3:9" s="29" customFormat="1" ht="28.5" x14ac:dyDescent="0.2">
      <c r="C103" s="157"/>
      <c r="D103" s="78" t="s">
        <v>179</v>
      </c>
      <c r="E103" s="82" t="s">
        <v>186</v>
      </c>
      <c r="F103" s="80" t="s">
        <v>16</v>
      </c>
      <c r="G103" s="101"/>
      <c r="H103" s="81">
        <v>5847.05</v>
      </c>
      <c r="I103" s="51">
        <f t="shared" si="3"/>
        <v>6859622.732999987</v>
      </c>
    </row>
    <row r="104" spans="3:9" s="29" customFormat="1" ht="16.5" x14ac:dyDescent="0.2">
      <c r="C104" s="157"/>
      <c r="D104" s="78" t="s">
        <v>179</v>
      </c>
      <c r="E104" s="82" t="s">
        <v>186</v>
      </c>
      <c r="F104" s="80" t="s">
        <v>180</v>
      </c>
      <c r="G104" s="101"/>
      <c r="H104" s="81">
        <v>116509.49</v>
      </c>
      <c r="I104" s="51">
        <f t="shared" si="3"/>
        <v>6743113.2429999867</v>
      </c>
    </row>
    <row r="105" spans="3:9" s="29" customFormat="1" ht="28.5" x14ac:dyDescent="0.2">
      <c r="C105" s="157"/>
      <c r="D105" s="78" t="s">
        <v>179</v>
      </c>
      <c r="E105" s="82" t="s">
        <v>187</v>
      </c>
      <c r="F105" s="80" t="s">
        <v>16</v>
      </c>
      <c r="G105" s="101"/>
      <c r="H105" s="81">
        <v>2898.5</v>
      </c>
      <c r="I105" s="51">
        <f t="shared" si="3"/>
        <v>6740214.7429999867</v>
      </c>
    </row>
    <row r="106" spans="3:9" s="29" customFormat="1" ht="16.5" x14ac:dyDescent="0.2">
      <c r="C106" s="157"/>
      <c r="D106" s="78" t="s">
        <v>179</v>
      </c>
      <c r="E106" s="82" t="s">
        <v>187</v>
      </c>
      <c r="F106" s="80" t="s">
        <v>188</v>
      </c>
      <c r="G106" s="101"/>
      <c r="H106" s="81">
        <v>65506.23</v>
      </c>
      <c r="I106" s="51">
        <f t="shared" si="3"/>
        <v>6674708.5129999863</v>
      </c>
    </row>
    <row r="107" spans="3:9" s="29" customFormat="1" ht="28.5" x14ac:dyDescent="0.2">
      <c r="C107" s="157"/>
      <c r="D107" s="78" t="s">
        <v>179</v>
      </c>
      <c r="E107" s="82" t="s">
        <v>189</v>
      </c>
      <c r="F107" s="80" t="s">
        <v>16</v>
      </c>
      <c r="G107" s="101"/>
      <c r="H107" s="81">
        <v>9897.56</v>
      </c>
      <c r="I107" s="51">
        <f t="shared" si="3"/>
        <v>6664810.9529999867</v>
      </c>
    </row>
    <row r="108" spans="3:9" s="29" customFormat="1" ht="16.5" x14ac:dyDescent="0.2">
      <c r="C108" s="157"/>
      <c r="D108" s="78" t="s">
        <v>179</v>
      </c>
      <c r="E108" s="82" t="s">
        <v>189</v>
      </c>
      <c r="F108" s="80" t="s">
        <v>68</v>
      </c>
      <c r="G108" s="101"/>
      <c r="H108" s="81">
        <v>195685.09</v>
      </c>
      <c r="I108" s="51">
        <f t="shared" si="3"/>
        <v>6469125.8629999869</v>
      </c>
    </row>
    <row r="109" spans="3:9" s="29" customFormat="1" ht="28.5" x14ac:dyDescent="0.2">
      <c r="C109" s="157"/>
      <c r="D109" s="78" t="s">
        <v>179</v>
      </c>
      <c r="E109" s="82" t="s">
        <v>189</v>
      </c>
      <c r="F109" s="80" t="s">
        <v>16</v>
      </c>
      <c r="G109" s="101"/>
      <c r="H109" s="81">
        <v>13200</v>
      </c>
      <c r="I109" s="51">
        <f t="shared" si="3"/>
        <v>6455925.8629999869</v>
      </c>
    </row>
    <row r="110" spans="3:9" s="29" customFormat="1" ht="16.5" x14ac:dyDescent="0.2">
      <c r="C110" s="157"/>
      <c r="D110" s="78" t="s">
        <v>179</v>
      </c>
      <c r="E110" s="82" t="s">
        <v>189</v>
      </c>
      <c r="F110" s="80" t="s">
        <v>62</v>
      </c>
      <c r="G110" s="101"/>
      <c r="H110" s="81">
        <v>250800</v>
      </c>
      <c r="I110" s="51">
        <f t="shared" si="3"/>
        <v>6205125.8629999869</v>
      </c>
    </row>
    <row r="111" spans="3:9" s="29" customFormat="1" ht="28.5" x14ac:dyDescent="0.2">
      <c r="C111" s="157"/>
      <c r="D111" s="78" t="s">
        <v>190</v>
      </c>
      <c r="E111" s="82" t="s">
        <v>182</v>
      </c>
      <c r="F111" s="80" t="s">
        <v>16</v>
      </c>
      <c r="G111" s="101"/>
      <c r="H111" s="81">
        <v>12475.42</v>
      </c>
      <c r="I111" s="51">
        <f t="shared" si="3"/>
        <v>6192650.4429999869</v>
      </c>
    </row>
    <row r="112" spans="3:9" s="29" customFormat="1" ht="16.5" x14ac:dyDescent="0.2">
      <c r="C112" s="157"/>
      <c r="D112" s="78" t="s">
        <v>190</v>
      </c>
      <c r="E112" s="82" t="s">
        <v>182</v>
      </c>
      <c r="F112" s="80" t="s">
        <v>180</v>
      </c>
      <c r="G112" s="101"/>
      <c r="H112" s="81">
        <v>268371.75</v>
      </c>
      <c r="I112" s="51">
        <f t="shared" ref="I112:I175" si="4">I111+G112-H112</f>
        <v>5924278.6929999869</v>
      </c>
    </row>
    <row r="113" spans="3:9" s="29" customFormat="1" ht="28.5" x14ac:dyDescent="0.2">
      <c r="C113" s="157"/>
      <c r="D113" s="78" t="s">
        <v>190</v>
      </c>
      <c r="E113" s="82" t="s">
        <v>184</v>
      </c>
      <c r="F113" s="80" t="s">
        <v>16</v>
      </c>
      <c r="G113" s="101"/>
      <c r="H113" s="81">
        <v>16404</v>
      </c>
      <c r="I113" s="51">
        <f t="shared" si="4"/>
        <v>5907874.6929999869</v>
      </c>
    </row>
    <row r="114" spans="3:9" s="29" customFormat="1" ht="16.5" x14ac:dyDescent="0.2">
      <c r="C114" s="157"/>
      <c r="D114" s="78" t="s">
        <v>190</v>
      </c>
      <c r="E114" s="82" t="s">
        <v>184</v>
      </c>
      <c r="F114" s="80" t="s">
        <v>73</v>
      </c>
      <c r="G114" s="101"/>
      <c r="H114" s="81">
        <v>311676</v>
      </c>
      <c r="I114" s="51">
        <f t="shared" si="4"/>
        <v>5596198.6929999869</v>
      </c>
    </row>
    <row r="115" spans="3:9" s="29" customFormat="1" ht="28.5" x14ac:dyDescent="0.2">
      <c r="C115" s="157"/>
      <c r="D115" s="78" t="s">
        <v>190</v>
      </c>
      <c r="E115" s="82" t="s">
        <v>185</v>
      </c>
      <c r="F115" s="80" t="s">
        <v>16</v>
      </c>
      <c r="G115" s="101"/>
      <c r="H115" s="81">
        <v>16723.509999999998</v>
      </c>
      <c r="I115" s="51">
        <f t="shared" si="4"/>
        <v>5579475.1829999872</v>
      </c>
    </row>
    <row r="116" spans="3:9" s="29" customFormat="1" ht="16.5" x14ac:dyDescent="0.2">
      <c r="C116" s="157"/>
      <c r="D116" s="78" t="s">
        <v>190</v>
      </c>
      <c r="E116" s="82" t="s">
        <v>185</v>
      </c>
      <c r="F116" s="80" t="s">
        <v>73</v>
      </c>
      <c r="G116" s="101"/>
      <c r="H116" s="81">
        <v>317747.25</v>
      </c>
      <c r="I116" s="51">
        <f t="shared" si="4"/>
        <v>5261727.9329999872</v>
      </c>
    </row>
    <row r="117" spans="3:9" s="29" customFormat="1" ht="28.5" x14ac:dyDescent="0.2">
      <c r="C117" s="157"/>
      <c r="D117" s="78" t="s">
        <v>190</v>
      </c>
      <c r="E117" s="82" t="s">
        <v>186</v>
      </c>
      <c r="F117" s="80" t="s">
        <v>16</v>
      </c>
      <c r="G117" s="101"/>
      <c r="H117" s="81">
        <v>8355.7900000000009</v>
      </c>
      <c r="I117" s="51">
        <f t="shared" si="4"/>
        <v>5253372.1429999871</v>
      </c>
    </row>
    <row r="118" spans="3:9" s="29" customFormat="1" ht="16.5" x14ac:dyDescent="0.2">
      <c r="C118" s="157"/>
      <c r="D118" s="78" t="s">
        <v>190</v>
      </c>
      <c r="E118" s="82" t="s">
        <v>186</v>
      </c>
      <c r="F118" s="80" t="s">
        <v>68</v>
      </c>
      <c r="G118" s="101"/>
      <c r="H118" s="81">
        <v>169662.38</v>
      </c>
      <c r="I118" s="51">
        <f t="shared" si="4"/>
        <v>5083709.7629999872</v>
      </c>
    </row>
    <row r="119" spans="3:9" s="29" customFormat="1" ht="28.5" x14ac:dyDescent="0.2">
      <c r="C119" s="157"/>
      <c r="D119" s="78">
        <v>44670</v>
      </c>
      <c r="E119" s="82"/>
      <c r="F119" s="80" t="s">
        <v>23</v>
      </c>
      <c r="G119" s="101">
        <v>10132237.42</v>
      </c>
      <c r="H119" s="81"/>
      <c r="I119" s="51">
        <f t="shared" si="4"/>
        <v>15215947.182999987</v>
      </c>
    </row>
    <row r="120" spans="3:9" s="29" customFormat="1" ht="28.5" x14ac:dyDescent="0.2">
      <c r="C120" s="157"/>
      <c r="D120" s="78">
        <v>44670</v>
      </c>
      <c r="E120" s="82"/>
      <c r="F120" s="80" t="s">
        <v>23</v>
      </c>
      <c r="G120" s="101">
        <v>5083709.76</v>
      </c>
      <c r="H120" s="81"/>
      <c r="I120" s="51">
        <f t="shared" si="4"/>
        <v>20299656.942999989</v>
      </c>
    </row>
    <row r="121" spans="3:9" s="29" customFormat="1" ht="28.5" x14ac:dyDescent="0.2">
      <c r="C121" s="157"/>
      <c r="D121" s="78">
        <v>44670</v>
      </c>
      <c r="E121" s="82" t="s">
        <v>189</v>
      </c>
      <c r="F121" s="80" t="s">
        <v>16</v>
      </c>
      <c r="G121" s="101"/>
      <c r="H121" s="81">
        <v>1939.25</v>
      </c>
      <c r="I121" s="51">
        <f t="shared" si="4"/>
        <v>20297717.692999989</v>
      </c>
    </row>
    <row r="122" spans="3:9" s="29" customFormat="1" ht="28.5" x14ac:dyDescent="0.2">
      <c r="C122" s="157"/>
      <c r="D122" s="78" t="s">
        <v>191</v>
      </c>
      <c r="E122" s="82" t="s">
        <v>189</v>
      </c>
      <c r="F122" s="80" t="s">
        <v>55</v>
      </c>
      <c r="G122" s="101"/>
      <c r="H122" s="81">
        <v>2094.39</v>
      </c>
      <c r="I122" s="51">
        <f t="shared" si="4"/>
        <v>20295623.302999988</v>
      </c>
    </row>
    <row r="123" spans="3:9" s="29" customFormat="1" ht="16.5" x14ac:dyDescent="0.2">
      <c r="C123" s="157"/>
      <c r="D123" s="78">
        <v>44670</v>
      </c>
      <c r="E123" s="82" t="s">
        <v>189</v>
      </c>
      <c r="F123" s="80" t="s">
        <v>192</v>
      </c>
      <c r="G123" s="101"/>
      <c r="H123" s="81">
        <v>41732.660000000003</v>
      </c>
      <c r="I123" s="51">
        <f t="shared" si="4"/>
        <v>20253890.642999988</v>
      </c>
    </row>
    <row r="124" spans="3:9" s="29" customFormat="1" ht="28.5" x14ac:dyDescent="0.2">
      <c r="C124" s="157"/>
      <c r="D124" s="78">
        <v>44670</v>
      </c>
      <c r="E124" s="82" t="s">
        <v>193</v>
      </c>
      <c r="F124" s="80" t="s">
        <v>16</v>
      </c>
      <c r="G124" s="101"/>
      <c r="H124" s="81">
        <v>21209.25</v>
      </c>
      <c r="I124" s="51">
        <f t="shared" si="4"/>
        <v>20232681.392999988</v>
      </c>
    </row>
    <row r="125" spans="3:9" s="29" customFormat="1" ht="16.5" x14ac:dyDescent="0.2">
      <c r="C125" s="157"/>
      <c r="D125" s="78">
        <v>44670</v>
      </c>
      <c r="E125" s="82" t="s">
        <v>193</v>
      </c>
      <c r="F125" s="80" t="s">
        <v>150</v>
      </c>
      <c r="G125" s="101"/>
      <c r="H125" s="81">
        <v>402975.75</v>
      </c>
      <c r="I125" s="51">
        <f t="shared" si="4"/>
        <v>19829705.642999988</v>
      </c>
    </row>
    <row r="126" spans="3:9" s="29" customFormat="1" ht="28.5" x14ac:dyDescent="0.2">
      <c r="C126" s="157"/>
      <c r="D126" s="78">
        <v>44670</v>
      </c>
      <c r="E126" s="82" t="s">
        <v>194</v>
      </c>
      <c r="F126" s="80" t="s">
        <v>16</v>
      </c>
      <c r="G126" s="101"/>
      <c r="H126" s="81">
        <v>7619.4</v>
      </c>
      <c r="I126" s="51">
        <f>I125+G126-H126</f>
        <v>19822086.24299999</v>
      </c>
    </row>
    <row r="127" spans="3:9" s="29" customFormat="1" ht="16.5" x14ac:dyDescent="0.2">
      <c r="C127" s="157"/>
      <c r="D127" s="78">
        <v>44670</v>
      </c>
      <c r="E127" s="82" t="s">
        <v>194</v>
      </c>
      <c r="F127" s="80" t="s">
        <v>111</v>
      </c>
      <c r="G127" s="101"/>
      <c r="H127" s="81">
        <v>144768.6</v>
      </c>
      <c r="I127" s="51">
        <f t="shared" si="4"/>
        <v>19677317.642999988</v>
      </c>
    </row>
    <row r="128" spans="3:9" s="29" customFormat="1" ht="28.5" x14ac:dyDescent="0.2">
      <c r="C128" s="157"/>
      <c r="D128" s="78">
        <v>44670</v>
      </c>
      <c r="E128" s="82" t="s">
        <v>195</v>
      </c>
      <c r="F128" s="80" t="s">
        <v>16</v>
      </c>
      <c r="G128" s="101"/>
      <c r="H128" s="81">
        <v>3636.5</v>
      </c>
      <c r="I128" s="51">
        <f t="shared" si="4"/>
        <v>19673681.142999988</v>
      </c>
    </row>
    <row r="129" spans="3:9" s="29" customFormat="1" ht="16.5" x14ac:dyDescent="0.2">
      <c r="C129" s="157"/>
      <c r="D129" s="78">
        <v>44670</v>
      </c>
      <c r="E129" s="82" t="s">
        <v>195</v>
      </c>
      <c r="F129" s="80" t="s">
        <v>196</v>
      </c>
      <c r="G129" s="101"/>
      <c r="H129" s="81">
        <v>69093.5</v>
      </c>
      <c r="I129" s="51">
        <f t="shared" si="4"/>
        <v>19604587.642999988</v>
      </c>
    </row>
    <row r="130" spans="3:9" s="29" customFormat="1" ht="28.5" x14ac:dyDescent="0.2">
      <c r="C130" s="157"/>
      <c r="D130" s="78">
        <v>44670</v>
      </c>
      <c r="E130" s="82" t="s">
        <v>197</v>
      </c>
      <c r="F130" s="80" t="s">
        <v>16</v>
      </c>
      <c r="G130" s="101"/>
      <c r="H130" s="81">
        <v>8631.6</v>
      </c>
      <c r="I130" s="51">
        <f t="shared" si="4"/>
        <v>19595956.042999987</v>
      </c>
    </row>
    <row r="131" spans="3:9" s="29" customFormat="1" ht="16.5" x14ac:dyDescent="0.2">
      <c r="C131" s="157"/>
      <c r="D131" s="78">
        <v>44670</v>
      </c>
      <c r="E131" s="82" t="s">
        <v>197</v>
      </c>
      <c r="F131" s="80" t="s">
        <v>68</v>
      </c>
      <c r="G131" s="101"/>
      <c r="H131" s="81">
        <v>170260.13</v>
      </c>
      <c r="I131" s="51">
        <f t="shared" si="4"/>
        <v>19425695.912999988</v>
      </c>
    </row>
    <row r="132" spans="3:9" s="29" customFormat="1" ht="28.5" x14ac:dyDescent="0.2">
      <c r="C132" s="157"/>
      <c r="D132" s="78">
        <v>44670</v>
      </c>
      <c r="E132" s="82" t="s">
        <v>198</v>
      </c>
      <c r="F132" s="80" t="s">
        <v>16</v>
      </c>
      <c r="G132" s="101"/>
      <c r="H132" s="81">
        <v>19172.36</v>
      </c>
      <c r="I132" s="51">
        <f t="shared" si="4"/>
        <v>19406523.552999988</v>
      </c>
    </row>
    <row r="133" spans="3:9" s="29" customFormat="1" ht="16.5" x14ac:dyDescent="0.2">
      <c r="C133" s="157"/>
      <c r="D133" s="78">
        <v>44670</v>
      </c>
      <c r="E133" s="82" t="s">
        <v>198</v>
      </c>
      <c r="F133" s="80" t="s">
        <v>73</v>
      </c>
      <c r="G133" s="101"/>
      <c r="H133" s="81">
        <v>364274.84</v>
      </c>
      <c r="I133" s="51">
        <f t="shared" si="4"/>
        <v>19042248.712999988</v>
      </c>
    </row>
    <row r="134" spans="3:9" s="29" customFormat="1" ht="28.5" x14ac:dyDescent="0.2">
      <c r="C134" s="157"/>
      <c r="D134" s="78">
        <v>44671</v>
      </c>
      <c r="E134" s="82" t="s">
        <v>199</v>
      </c>
      <c r="F134" s="80" t="s">
        <v>16</v>
      </c>
      <c r="G134" s="101"/>
      <c r="H134" s="81">
        <v>2159.19</v>
      </c>
      <c r="I134" s="51">
        <f t="shared" si="4"/>
        <v>19040089.522999987</v>
      </c>
    </row>
    <row r="135" spans="3:9" s="29" customFormat="1" ht="16.5" x14ac:dyDescent="0.2">
      <c r="C135" s="157"/>
      <c r="D135" s="78">
        <v>44671</v>
      </c>
      <c r="E135" s="82" t="s">
        <v>199</v>
      </c>
      <c r="F135" s="80" t="s">
        <v>200</v>
      </c>
      <c r="G135" s="101"/>
      <c r="H135" s="81">
        <v>53476.36</v>
      </c>
      <c r="I135" s="51">
        <f t="shared" si="4"/>
        <v>18986613.162999988</v>
      </c>
    </row>
    <row r="136" spans="3:9" s="29" customFormat="1" ht="28.5" x14ac:dyDescent="0.2">
      <c r="C136" s="157"/>
      <c r="D136" s="78">
        <v>44671</v>
      </c>
      <c r="E136" s="82" t="s">
        <v>201</v>
      </c>
      <c r="F136" s="80" t="s">
        <v>16</v>
      </c>
      <c r="G136" s="101"/>
      <c r="H136" s="81">
        <v>38636.61</v>
      </c>
      <c r="I136" s="51">
        <f t="shared" si="4"/>
        <v>18947976.552999988</v>
      </c>
    </row>
    <row r="137" spans="3:9" s="29" customFormat="1" ht="28.5" x14ac:dyDescent="0.2">
      <c r="C137" s="157"/>
      <c r="D137" s="78">
        <v>44671</v>
      </c>
      <c r="E137" s="82" t="s">
        <v>201</v>
      </c>
      <c r="F137" s="80" t="s">
        <v>202</v>
      </c>
      <c r="G137" s="101"/>
      <c r="H137" s="81">
        <v>954042.44</v>
      </c>
      <c r="I137" s="51">
        <f t="shared" si="4"/>
        <v>17993934.112999987</v>
      </c>
    </row>
    <row r="138" spans="3:9" s="29" customFormat="1" ht="28.5" x14ac:dyDescent="0.2">
      <c r="C138" s="157"/>
      <c r="D138" s="78">
        <v>44671</v>
      </c>
      <c r="E138" s="82" t="s">
        <v>203</v>
      </c>
      <c r="F138" s="80" t="s">
        <v>16</v>
      </c>
      <c r="G138" s="101"/>
      <c r="H138" s="81">
        <v>40678.120000000003</v>
      </c>
      <c r="I138" s="51">
        <f t="shared" si="4"/>
        <v>17953255.992999986</v>
      </c>
    </row>
    <row r="139" spans="3:9" s="29" customFormat="1" ht="16.5" x14ac:dyDescent="0.2">
      <c r="C139" s="157"/>
      <c r="D139" s="78">
        <v>44671</v>
      </c>
      <c r="E139" s="82" t="s">
        <v>203</v>
      </c>
      <c r="F139" s="80" t="s">
        <v>204</v>
      </c>
      <c r="G139" s="101"/>
      <c r="H139" s="81">
        <v>420862.03</v>
      </c>
      <c r="I139" s="51">
        <f t="shared" si="4"/>
        <v>17532393.962999985</v>
      </c>
    </row>
    <row r="140" spans="3:9" s="29" customFormat="1" ht="28.5" x14ac:dyDescent="0.2">
      <c r="C140" s="157"/>
      <c r="D140" s="78">
        <v>44671</v>
      </c>
      <c r="E140" s="82" t="s">
        <v>205</v>
      </c>
      <c r="F140" s="80" t="s">
        <v>16</v>
      </c>
      <c r="G140" s="101"/>
      <c r="H140" s="81">
        <v>1482.84</v>
      </c>
      <c r="I140" s="51">
        <f t="shared" si="4"/>
        <v>17530911.122999985</v>
      </c>
    </row>
    <row r="141" spans="3:9" s="29" customFormat="1" ht="28.5" x14ac:dyDescent="0.2">
      <c r="C141" s="157"/>
      <c r="D141" s="78">
        <v>44671</v>
      </c>
      <c r="E141" s="82" t="s">
        <v>205</v>
      </c>
      <c r="F141" s="80" t="s">
        <v>206</v>
      </c>
      <c r="G141" s="101"/>
      <c r="H141" s="81">
        <v>33512.18</v>
      </c>
      <c r="I141" s="51">
        <f t="shared" si="4"/>
        <v>17497398.942999985</v>
      </c>
    </row>
    <row r="142" spans="3:9" s="29" customFormat="1" ht="28.5" x14ac:dyDescent="0.2">
      <c r="C142" s="157"/>
      <c r="D142" s="78">
        <v>44671</v>
      </c>
      <c r="E142" s="82" t="s">
        <v>207</v>
      </c>
      <c r="F142" s="80" t="s">
        <v>16</v>
      </c>
      <c r="G142" s="101"/>
      <c r="H142" s="81">
        <v>2922.5</v>
      </c>
      <c r="I142" s="51">
        <f t="shared" si="4"/>
        <v>17494476.442999985</v>
      </c>
    </row>
    <row r="143" spans="3:9" s="29" customFormat="1" ht="28.5" x14ac:dyDescent="0.2">
      <c r="C143" s="157"/>
      <c r="D143" s="78">
        <v>44671</v>
      </c>
      <c r="E143" s="82" t="s">
        <v>207</v>
      </c>
      <c r="F143" s="80" t="s">
        <v>55</v>
      </c>
      <c r="G143" s="101"/>
      <c r="H143" s="81">
        <v>3156.2999999999997</v>
      </c>
      <c r="I143" s="51">
        <f t="shared" si="4"/>
        <v>17491320.142999984</v>
      </c>
    </row>
    <row r="144" spans="3:9" s="29" customFormat="1" ht="28.5" x14ac:dyDescent="0.2">
      <c r="C144" s="157"/>
      <c r="D144" s="78">
        <v>44671</v>
      </c>
      <c r="E144" s="82" t="s">
        <v>207</v>
      </c>
      <c r="F144" s="80" t="s">
        <v>208</v>
      </c>
      <c r="G144" s="101"/>
      <c r="H144" s="81">
        <v>62892.2</v>
      </c>
      <c r="I144" s="51">
        <f t="shared" si="4"/>
        <v>17428427.942999985</v>
      </c>
    </row>
    <row r="145" spans="3:9" s="29" customFormat="1" ht="28.5" x14ac:dyDescent="0.2">
      <c r="C145" s="157"/>
      <c r="D145" s="78">
        <v>44671</v>
      </c>
      <c r="E145" s="82" t="s">
        <v>209</v>
      </c>
      <c r="F145" s="80" t="s">
        <v>16</v>
      </c>
      <c r="G145" s="101"/>
      <c r="H145" s="81">
        <v>25477.99</v>
      </c>
      <c r="I145" s="51">
        <f t="shared" si="4"/>
        <v>17402949.952999987</v>
      </c>
    </row>
    <row r="146" spans="3:9" s="29" customFormat="1" ht="16.5" x14ac:dyDescent="0.2">
      <c r="C146" s="157"/>
      <c r="D146" s="78">
        <v>44671</v>
      </c>
      <c r="E146" s="82" t="s">
        <v>209</v>
      </c>
      <c r="F146" s="80" t="s">
        <v>73</v>
      </c>
      <c r="G146" s="101"/>
      <c r="H146" s="81">
        <v>484081.98</v>
      </c>
      <c r="I146" s="51">
        <f t="shared" si="4"/>
        <v>16918867.972999986</v>
      </c>
    </row>
    <row r="147" spans="3:9" s="29" customFormat="1" ht="28.5" x14ac:dyDescent="0.2">
      <c r="C147" s="157"/>
      <c r="D147" s="78">
        <v>44671</v>
      </c>
      <c r="E147" s="82" t="s">
        <v>210</v>
      </c>
      <c r="F147" s="80" t="s">
        <v>16</v>
      </c>
      <c r="G147" s="101"/>
      <c r="H147" s="81">
        <v>1292.4000000000001</v>
      </c>
      <c r="I147" s="51">
        <f t="shared" si="4"/>
        <v>16917575.572999988</v>
      </c>
    </row>
    <row r="148" spans="3:9" s="29" customFormat="1" ht="16.5" x14ac:dyDescent="0.2">
      <c r="C148" s="157"/>
      <c r="D148" s="78">
        <v>44671</v>
      </c>
      <c r="E148" s="82" t="s">
        <v>210</v>
      </c>
      <c r="F148" s="80" t="s">
        <v>211</v>
      </c>
      <c r="G148" s="101"/>
      <c r="H148" s="81">
        <v>29207.599999999999</v>
      </c>
      <c r="I148" s="51">
        <f t="shared" si="4"/>
        <v>16888367.972999986</v>
      </c>
    </row>
    <row r="149" spans="3:9" s="29" customFormat="1" ht="28.5" x14ac:dyDescent="0.2">
      <c r="C149" s="157"/>
      <c r="D149" s="78">
        <v>44671</v>
      </c>
      <c r="E149" s="82" t="s">
        <v>212</v>
      </c>
      <c r="F149" s="80" t="s">
        <v>16</v>
      </c>
      <c r="G149" s="101"/>
      <c r="H149" s="81">
        <v>4271.91</v>
      </c>
      <c r="I149" s="51">
        <f t="shared" si="4"/>
        <v>16884096.062999986</v>
      </c>
    </row>
    <row r="150" spans="3:9" s="29" customFormat="1" ht="16.5" x14ac:dyDescent="0.2">
      <c r="C150" s="157"/>
      <c r="D150" s="78">
        <v>44671</v>
      </c>
      <c r="E150" s="82" t="s">
        <v>212</v>
      </c>
      <c r="F150" s="80" t="s">
        <v>70</v>
      </c>
      <c r="G150" s="101"/>
      <c r="H150" s="81">
        <v>96545.09</v>
      </c>
      <c r="I150" s="51">
        <f t="shared" si="4"/>
        <v>16787550.972999986</v>
      </c>
    </row>
    <row r="151" spans="3:9" s="29" customFormat="1" ht="28.5" x14ac:dyDescent="0.2">
      <c r="C151" s="157"/>
      <c r="D151" s="78">
        <v>44671</v>
      </c>
      <c r="E151" s="82" t="s">
        <v>213</v>
      </c>
      <c r="F151" s="80" t="s">
        <v>16</v>
      </c>
      <c r="G151" s="101"/>
      <c r="H151" s="81">
        <v>3542.95</v>
      </c>
      <c r="I151" s="51">
        <f t="shared" si="4"/>
        <v>16784008.022999987</v>
      </c>
    </row>
    <row r="152" spans="3:9" s="29" customFormat="1" ht="16.5" x14ac:dyDescent="0.2">
      <c r="C152" s="157"/>
      <c r="D152" s="78">
        <v>44671</v>
      </c>
      <c r="E152" s="82" t="s">
        <v>213</v>
      </c>
      <c r="F152" s="80" t="s">
        <v>66</v>
      </c>
      <c r="G152" s="101"/>
      <c r="H152" s="81">
        <v>80070.67</v>
      </c>
      <c r="I152" s="51">
        <f t="shared" si="4"/>
        <v>16703937.352999987</v>
      </c>
    </row>
    <row r="153" spans="3:9" s="29" customFormat="1" ht="28.5" x14ac:dyDescent="0.2">
      <c r="C153" s="157"/>
      <c r="D153" s="78">
        <v>44672</v>
      </c>
      <c r="E153" s="82"/>
      <c r="F153" s="80" t="s">
        <v>23</v>
      </c>
      <c r="G153" s="101">
        <v>7690671.9100000001</v>
      </c>
      <c r="H153" s="81"/>
      <c r="I153" s="51">
        <f t="shared" si="4"/>
        <v>24394609.262999989</v>
      </c>
    </row>
    <row r="154" spans="3:9" s="29" customFormat="1" ht="28.5" x14ac:dyDescent="0.2">
      <c r="C154" s="157"/>
      <c r="D154" s="78">
        <v>44672</v>
      </c>
      <c r="E154" s="82" t="s">
        <v>214</v>
      </c>
      <c r="F154" s="80" t="s">
        <v>29</v>
      </c>
      <c r="G154" s="101"/>
      <c r="H154" s="81">
        <v>406893.1</v>
      </c>
      <c r="I154" s="51">
        <f t="shared" si="4"/>
        <v>23987716.162999988</v>
      </c>
    </row>
    <row r="155" spans="3:9" s="29" customFormat="1" ht="28.5" x14ac:dyDescent="0.2">
      <c r="C155" s="157"/>
      <c r="D155" s="78">
        <v>44672</v>
      </c>
      <c r="E155" s="82" t="s">
        <v>214</v>
      </c>
      <c r="F155" s="80" t="s">
        <v>215</v>
      </c>
      <c r="G155" s="101"/>
      <c r="H155" s="81">
        <v>14828093.43</v>
      </c>
      <c r="I155" s="51">
        <f t="shared" si="4"/>
        <v>9159622.7329999879</v>
      </c>
    </row>
    <row r="156" spans="3:9" s="29" customFormat="1" ht="28.5" x14ac:dyDescent="0.2">
      <c r="C156" s="157"/>
      <c r="D156" s="78">
        <v>44673</v>
      </c>
      <c r="E156" s="82"/>
      <c r="F156" s="80" t="s">
        <v>23</v>
      </c>
      <c r="G156" s="101">
        <v>213925</v>
      </c>
      <c r="H156" s="81"/>
      <c r="I156" s="51">
        <f t="shared" si="4"/>
        <v>9373547.7329999879</v>
      </c>
    </row>
    <row r="157" spans="3:9" s="29" customFormat="1" ht="28.5" x14ac:dyDescent="0.2">
      <c r="C157" s="157"/>
      <c r="D157" s="78">
        <v>44673</v>
      </c>
      <c r="E157" s="82">
        <v>7275</v>
      </c>
      <c r="F157" s="80" t="s">
        <v>16</v>
      </c>
      <c r="G157" s="101"/>
      <c r="H157" s="81">
        <v>1093.75</v>
      </c>
      <c r="I157" s="51">
        <f t="shared" si="4"/>
        <v>9372453.9829999879</v>
      </c>
    </row>
    <row r="158" spans="3:9" s="29" customFormat="1" ht="28.5" x14ac:dyDescent="0.2">
      <c r="C158" s="157"/>
      <c r="D158" s="78">
        <v>44673</v>
      </c>
      <c r="E158" s="82">
        <v>7275</v>
      </c>
      <c r="F158" s="80" t="s">
        <v>55</v>
      </c>
      <c r="G158" s="101"/>
      <c r="H158" s="81">
        <v>1181.25</v>
      </c>
      <c r="I158" s="51">
        <f t="shared" si="4"/>
        <v>9371272.7329999879</v>
      </c>
    </row>
    <row r="159" spans="3:9" s="29" customFormat="1" ht="16.5" x14ac:dyDescent="0.2">
      <c r="C159" s="157"/>
      <c r="D159" s="78">
        <v>44673</v>
      </c>
      <c r="E159" s="82">
        <v>7275</v>
      </c>
      <c r="F159" s="80" t="s">
        <v>216</v>
      </c>
      <c r="G159" s="101"/>
      <c r="H159" s="81">
        <v>23537.5</v>
      </c>
      <c r="I159" s="51">
        <f t="shared" si="4"/>
        <v>9347735.2329999879</v>
      </c>
    </row>
    <row r="160" spans="3:9" s="29" customFormat="1" ht="28.5" x14ac:dyDescent="0.2">
      <c r="C160" s="157"/>
      <c r="D160" s="78">
        <v>44673</v>
      </c>
      <c r="E160" s="82">
        <v>7276</v>
      </c>
      <c r="F160" s="80" t="s">
        <v>16</v>
      </c>
      <c r="G160" s="101"/>
      <c r="H160" s="81">
        <v>6765.52</v>
      </c>
      <c r="I160" s="51">
        <f t="shared" si="4"/>
        <v>9340969.7129999883</v>
      </c>
    </row>
    <row r="161" spans="3:9" s="29" customFormat="1" ht="28.5" x14ac:dyDescent="0.2">
      <c r="C161" s="157"/>
      <c r="D161" s="78">
        <v>44673</v>
      </c>
      <c r="E161" s="82">
        <v>7276</v>
      </c>
      <c r="F161" s="80" t="s">
        <v>55</v>
      </c>
      <c r="G161" s="101"/>
      <c r="H161" s="81">
        <v>7306.76</v>
      </c>
      <c r="I161" s="51">
        <f t="shared" si="4"/>
        <v>9333662.9529999886</v>
      </c>
    </row>
    <row r="162" spans="3:9" s="29" customFormat="1" ht="16.5" x14ac:dyDescent="0.2">
      <c r="C162" s="157"/>
      <c r="D162" s="78">
        <v>44673</v>
      </c>
      <c r="E162" s="82">
        <v>7276</v>
      </c>
      <c r="F162" s="80" t="s">
        <v>69</v>
      </c>
      <c r="G162" s="101"/>
      <c r="H162" s="81">
        <v>145593.87</v>
      </c>
      <c r="I162" s="51">
        <f t="shared" si="4"/>
        <v>9188069.0829999894</v>
      </c>
    </row>
    <row r="163" spans="3:9" s="29" customFormat="1" ht="28.5" x14ac:dyDescent="0.2">
      <c r="C163" s="157"/>
      <c r="D163" s="78">
        <v>44673</v>
      </c>
      <c r="E163" s="82">
        <v>7277</v>
      </c>
      <c r="F163" s="80" t="s">
        <v>16</v>
      </c>
      <c r="G163" s="101"/>
      <c r="H163" s="81">
        <v>660</v>
      </c>
      <c r="I163" s="51">
        <f t="shared" si="4"/>
        <v>9187409.0829999894</v>
      </c>
    </row>
    <row r="164" spans="3:9" s="29" customFormat="1" ht="16.5" x14ac:dyDescent="0.2">
      <c r="C164" s="157"/>
      <c r="D164" s="78">
        <v>44673</v>
      </c>
      <c r="E164" s="82">
        <v>7277</v>
      </c>
      <c r="F164" s="80" t="s">
        <v>217</v>
      </c>
      <c r="G164" s="101"/>
      <c r="H164" s="81">
        <v>14916</v>
      </c>
      <c r="I164" s="51">
        <f t="shared" si="4"/>
        <v>9172493.0829999894</v>
      </c>
    </row>
    <row r="165" spans="3:9" s="29" customFormat="1" ht="28.5" x14ac:dyDescent="0.2">
      <c r="C165" s="157"/>
      <c r="D165" s="78">
        <v>44673</v>
      </c>
      <c r="E165" s="82">
        <v>7278</v>
      </c>
      <c r="F165" s="80" t="s">
        <v>16</v>
      </c>
      <c r="G165" s="101"/>
      <c r="H165" s="81">
        <v>3900</v>
      </c>
      <c r="I165" s="51">
        <f t="shared" si="4"/>
        <v>9168593.0829999894</v>
      </c>
    </row>
    <row r="166" spans="3:9" s="29" customFormat="1" ht="16.5" x14ac:dyDescent="0.2">
      <c r="C166" s="157"/>
      <c r="D166" s="78">
        <v>44673</v>
      </c>
      <c r="E166" s="82">
        <v>7278</v>
      </c>
      <c r="F166" s="80" t="s">
        <v>218</v>
      </c>
      <c r="G166" s="101"/>
      <c r="H166" s="81">
        <v>88140</v>
      </c>
      <c r="I166" s="51">
        <f t="shared" si="4"/>
        <v>9080453.0829999894</v>
      </c>
    </row>
    <row r="167" spans="3:9" s="29" customFormat="1" ht="28.5" x14ac:dyDescent="0.2">
      <c r="C167" s="157"/>
      <c r="D167" s="78">
        <v>44673</v>
      </c>
      <c r="E167" s="82">
        <v>7279</v>
      </c>
      <c r="F167" s="80" t="s">
        <v>16</v>
      </c>
      <c r="G167" s="101"/>
      <c r="H167" s="81">
        <v>3250</v>
      </c>
      <c r="I167" s="51">
        <f t="shared" si="4"/>
        <v>9077203.0829999894</v>
      </c>
    </row>
    <row r="168" spans="3:9" s="29" customFormat="1" ht="28.5" x14ac:dyDescent="0.2">
      <c r="C168" s="157"/>
      <c r="D168" s="78">
        <v>44673</v>
      </c>
      <c r="E168" s="82">
        <v>7279</v>
      </c>
      <c r="F168" s="80" t="s">
        <v>75</v>
      </c>
      <c r="G168" s="101"/>
      <c r="H168" s="81">
        <v>61750</v>
      </c>
      <c r="I168" s="51">
        <f t="shared" si="4"/>
        <v>9015453.0829999894</v>
      </c>
    </row>
    <row r="169" spans="3:9" s="29" customFormat="1" ht="42.75" x14ac:dyDescent="0.2">
      <c r="C169" s="157"/>
      <c r="D169" s="78">
        <v>44673</v>
      </c>
      <c r="E169" s="82">
        <v>7280</v>
      </c>
      <c r="F169" s="80" t="s">
        <v>219</v>
      </c>
      <c r="G169" s="101"/>
      <c r="H169" s="81">
        <v>379080</v>
      </c>
      <c r="I169" s="51">
        <f t="shared" si="4"/>
        <v>8636373.0829999894</v>
      </c>
    </row>
    <row r="170" spans="3:9" s="29" customFormat="1" ht="28.5" x14ac:dyDescent="0.2">
      <c r="C170" s="157"/>
      <c r="D170" s="78">
        <v>44673</v>
      </c>
      <c r="E170" s="82">
        <v>7281</v>
      </c>
      <c r="F170" s="80" t="s">
        <v>16</v>
      </c>
      <c r="G170" s="101"/>
      <c r="H170" s="81">
        <v>1086.9224999999999</v>
      </c>
      <c r="I170" s="51">
        <f t="shared" si="4"/>
        <v>8635286.16049999</v>
      </c>
    </row>
    <row r="171" spans="3:9" s="29" customFormat="1" ht="28.5" x14ac:dyDescent="0.2">
      <c r="C171" s="157"/>
      <c r="D171" s="78">
        <v>44673</v>
      </c>
      <c r="E171" s="82">
        <v>7281</v>
      </c>
      <c r="F171" s="80" t="s">
        <v>55</v>
      </c>
      <c r="G171" s="101"/>
      <c r="H171" s="81">
        <v>1173.876</v>
      </c>
      <c r="I171" s="51">
        <f t="shared" si="4"/>
        <v>8634112.2844999898</v>
      </c>
    </row>
    <row r="172" spans="3:9" s="29" customFormat="1" ht="16.5" x14ac:dyDescent="0.2">
      <c r="C172" s="157"/>
      <c r="D172" s="78">
        <v>44673</v>
      </c>
      <c r="E172" s="82">
        <v>7281</v>
      </c>
      <c r="F172" s="80" t="s">
        <v>65</v>
      </c>
      <c r="G172" s="101"/>
      <c r="H172" s="81">
        <v>23390.57</v>
      </c>
      <c r="I172" s="51">
        <f t="shared" si="4"/>
        <v>8610721.7144999895</v>
      </c>
    </row>
    <row r="173" spans="3:9" s="29" customFormat="1" ht="28.5" x14ac:dyDescent="0.2">
      <c r="C173" s="157"/>
      <c r="D173" s="78">
        <v>44676</v>
      </c>
      <c r="E173" s="82"/>
      <c r="F173" s="80" t="s">
        <v>23</v>
      </c>
      <c r="G173" s="101">
        <v>14728216.16</v>
      </c>
      <c r="H173" s="81"/>
      <c r="I173" s="51">
        <f t="shared" si="4"/>
        <v>23338937.874499992</v>
      </c>
    </row>
    <row r="174" spans="3:9" s="29" customFormat="1" ht="28.5" x14ac:dyDescent="0.2">
      <c r="C174" s="157"/>
      <c r="D174" s="78">
        <v>44676</v>
      </c>
      <c r="E174" s="82">
        <v>7287</v>
      </c>
      <c r="F174" s="80" t="s">
        <v>16</v>
      </c>
      <c r="G174" s="101"/>
      <c r="H174" s="81">
        <v>13200</v>
      </c>
      <c r="I174" s="51">
        <f t="shared" si="4"/>
        <v>23325737.874499992</v>
      </c>
    </row>
    <row r="175" spans="3:9" s="29" customFormat="1" ht="16.5" x14ac:dyDescent="0.2">
      <c r="C175" s="157"/>
      <c r="D175" s="78">
        <v>44676</v>
      </c>
      <c r="E175" s="82">
        <v>7287</v>
      </c>
      <c r="F175" s="80" t="s">
        <v>62</v>
      </c>
      <c r="G175" s="101"/>
      <c r="H175" s="81">
        <v>250800</v>
      </c>
      <c r="I175" s="51">
        <f t="shared" si="4"/>
        <v>23074937.874499992</v>
      </c>
    </row>
    <row r="176" spans="3:9" s="29" customFormat="1" ht="28.5" x14ac:dyDescent="0.2">
      <c r="C176" s="157"/>
      <c r="D176" s="78">
        <v>44676</v>
      </c>
      <c r="E176" s="82">
        <v>7288</v>
      </c>
      <c r="F176" s="80" t="s">
        <v>16</v>
      </c>
      <c r="G176" s="101"/>
      <c r="H176" s="81">
        <v>5813.66</v>
      </c>
      <c r="I176" s="51">
        <f t="shared" ref="I176:I223" si="5">I175+G176-H176</f>
        <v>23069124.214499991</v>
      </c>
    </row>
    <row r="177" spans="3:9" s="29" customFormat="1" ht="28.5" x14ac:dyDescent="0.2">
      <c r="C177" s="157"/>
      <c r="D177" s="78">
        <v>44676</v>
      </c>
      <c r="E177" s="82">
        <v>7288</v>
      </c>
      <c r="F177" s="80" t="s">
        <v>55</v>
      </c>
      <c r="G177" s="101"/>
      <c r="H177" s="81">
        <v>6278.7419999999993</v>
      </c>
      <c r="I177" s="51">
        <f t="shared" si="5"/>
        <v>23062845.472499993</v>
      </c>
    </row>
    <row r="178" spans="3:9" s="29" customFormat="1" ht="16.5" x14ac:dyDescent="0.2">
      <c r="C178" s="157"/>
      <c r="D178" s="78">
        <v>44676</v>
      </c>
      <c r="E178" s="82">
        <v>7288</v>
      </c>
      <c r="F178" s="80" t="s">
        <v>65</v>
      </c>
      <c r="G178" s="101"/>
      <c r="H178" s="81">
        <v>125109.74</v>
      </c>
      <c r="I178" s="51">
        <f t="shared" si="5"/>
        <v>22937735.732499994</v>
      </c>
    </row>
    <row r="179" spans="3:9" s="29" customFormat="1" ht="28.5" x14ac:dyDescent="0.2">
      <c r="C179" s="157"/>
      <c r="D179" s="78">
        <v>44676</v>
      </c>
      <c r="E179" s="82">
        <v>7289</v>
      </c>
      <c r="F179" s="80" t="s">
        <v>16</v>
      </c>
      <c r="G179" s="101"/>
      <c r="H179" s="81">
        <v>74305</v>
      </c>
      <c r="I179" s="51">
        <f t="shared" si="5"/>
        <v>22863430.732499994</v>
      </c>
    </row>
    <row r="180" spans="3:9" s="29" customFormat="1" ht="16.5" x14ac:dyDescent="0.2">
      <c r="C180" s="157"/>
      <c r="D180" s="78">
        <v>44676</v>
      </c>
      <c r="E180" s="82">
        <v>7289</v>
      </c>
      <c r="F180" s="80" t="s">
        <v>77</v>
      </c>
      <c r="G180" s="101"/>
      <c r="H180" s="81">
        <v>1411795</v>
      </c>
      <c r="I180" s="51">
        <f t="shared" si="5"/>
        <v>21451635.732499994</v>
      </c>
    </row>
    <row r="181" spans="3:9" s="29" customFormat="1" ht="42.75" x14ac:dyDescent="0.2">
      <c r="C181" s="157"/>
      <c r="D181" s="78">
        <v>44676</v>
      </c>
      <c r="E181" s="82">
        <v>7290</v>
      </c>
      <c r="F181" s="80" t="s">
        <v>220</v>
      </c>
      <c r="G181" s="101"/>
      <c r="H181" s="81">
        <v>317044.93</v>
      </c>
      <c r="I181" s="51">
        <f t="shared" si="5"/>
        <v>21134590.802499995</v>
      </c>
    </row>
    <row r="182" spans="3:9" s="29" customFormat="1" ht="28.5" x14ac:dyDescent="0.2">
      <c r="C182" s="157"/>
      <c r="D182" s="78">
        <v>44676</v>
      </c>
      <c r="E182" s="82">
        <v>7291</v>
      </c>
      <c r="F182" s="80" t="s">
        <v>16</v>
      </c>
      <c r="G182" s="101"/>
      <c r="H182" s="81">
        <v>2844.6</v>
      </c>
      <c r="I182" s="51">
        <f t="shared" si="5"/>
        <v>21131746.202499993</v>
      </c>
    </row>
    <row r="183" spans="3:9" s="29" customFormat="1" ht="16.5" x14ac:dyDescent="0.2">
      <c r="C183" s="157"/>
      <c r="D183" s="78">
        <v>44676</v>
      </c>
      <c r="E183" s="82">
        <v>7291</v>
      </c>
      <c r="F183" s="80" t="s">
        <v>64</v>
      </c>
      <c r="G183" s="101"/>
      <c r="H183" s="81">
        <v>64288.08</v>
      </c>
      <c r="I183" s="51">
        <f t="shared" si="5"/>
        <v>21067458.122499995</v>
      </c>
    </row>
    <row r="184" spans="3:9" s="29" customFormat="1" ht="28.5" x14ac:dyDescent="0.2">
      <c r="C184" s="157"/>
      <c r="D184" s="78">
        <v>44676</v>
      </c>
      <c r="E184" s="82">
        <v>7292</v>
      </c>
      <c r="F184" s="80" t="s">
        <v>16</v>
      </c>
      <c r="G184" s="101"/>
      <c r="H184" s="81">
        <v>12500</v>
      </c>
      <c r="I184" s="51">
        <f t="shared" si="5"/>
        <v>21054958.122499995</v>
      </c>
    </row>
    <row r="185" spans="3:9" s="29" customFormat="1" ht="28.5" x14ac:dyDescent="0.2">
      <c r="C185" s="157"/>
      <c r="D185" s="78">
        <v>44676</v>
      </c>
      <c r="E185" s="82">
        <v>7292</v>
      </c>
      <c r="F185" s="80" t="s">
        <v>55</v>
      </c>
      <c r="G185" s="101"/>
      <c r="H185" s="81">
        <v>13500</v>
      </c>
      <c r="I185" s="51">
        <f t="shared" si="5"/>
        <v>21041458.122499995</v>
      </c>
    </row>
    <row r="186" spans="3:9" s="29" customFormat="1" ht="16.5" x14ac:dyDescent="0.2">
      <c r="C186" s="157"/>
      <c r="D186" s="78">
        <v>44676</v>
      </c>
      <c r="E186" s="82">
        <v>7292</v>
      </c>
      <c r="F186" s="80" t="s">
        <v>221</v>
      </c>
      <c r="G186" s="101"/>
      <c r="H186" s="81">
        <v>269000</v>
      </c>
      <c r="I186" s="51">
        <f t="shared" si="5"/>
        <v>20772458.122499995</v>
      </c>
    </row>
    <row r="187" spans="3:9" s="29" customFormat="1" ht="28.5" x14ac:dyDescent="0.2">
      <c r="C187" s="157"/>
      <c r="D187" s="78">
        <v>44676</v>
      </c>
      <c r="E187" s="82">
        <v>7293</v>
      </c>
      <c r="F187" s="80" t="s">
        <v>16</v>
      </c>
      <c r="G187" s="101"/>
      <c r="H187" s="81">
        <v>112750</v>
      </c>
      <c r="I187" s="51">
        <f t="shared" si="5"/>
        <v>20659708.122499995</v>
      </c>
    </row>
    <row r="188" spans="3:9" s="29" customFormat="1" ht="16.5" x14ac:dyDescent="0.2">
      <c r="C188" s="157"/>
      <c r="D188" s="78">
        <v>44676</v>
      </c>
      <c r="E188" s="82">
        <v>7293</v>
      </c>
      <c r="F188" s="80" t="s">
        <v>222</v>
      </c>
      <c r="G188" s="101"/>
      <c r="H188" s="81">
        <v>2142250</v>
      </c>
      <c r="I188" s="51">
        <f t="shared" si="5"/>
        <v>18517458.122499995</v>
      </c>
    </row>
    <row r="189" spans="3:9" s="29" customFormat="1" ht="28.5" x14ac:dyDescent="0.2">
      <c r="C189" s="157"/>
      <c r="D189" s="78">
        <v>44677</v>
      </c>
      <c r="E189" s="82"/>
      <c r="F189" s="80" t="s">
        <v>23</v>
      </c>
      <c r="G189" s="101">
        <v>709929.73</v>
      </c>
      <c r="H189" s="81"/>
      <c r="I189" s="51">
        <f t="shared" si="5"/>
        <v>19227387.852499995</v>
      </c>
    </row>
    <row r="190" spans="3:9" s="29" customFormat="1" ht="28.5" x14ac:dyDescent="0.2">
      <c r="C190" s="157"/>
      <c r="D190" s="78">
        <v>44677</v>
      </c>
      <c r="E190" s="82">
        <v>7294</v>
      </c>
      <c r="F190" s="80" t="s">
        <v>16</v>
      </c>
      <c r="G190" s="101"/>
      <c r="H190" s="81">
        <v>3250</v>
      </c>
      <c r="I190" s="51">
        <f t="shared" si="5"/>
        <v>19224137.852499995</v>
      </c>
    </row>
    <row r="191" spans="3:9" s="29" customFormat="1" ht="28.5" x14ac:dyDescent="0.2">
      <c r="C191" s="157"/>
      <c r="D191" s="78">
        <v>44677</v>
      </c>
      <c r="E191" s="82">
        <v>7294</v>
      </c>
      <c r="F191" s="80" t="s">
        <v>75</v>
      </c>
      <c r="G191" s="101"/>
      <c r="H191" s="81">
        <v>61750</v>
      </c>
      <c r="I191" s="51">
        <f t="shared" si="5"/>
        <v>19162387.852499995</v>
      </c>
    </row>
    <row r="192" spans="3:9" s="29" customFormat="1" ht="28.5" x14ac:dyDescent="0.2">
      <c r="C192" s="157"/>
      <c r="D192" s="78">
        <v>44677</v>
      </c>
      <c r="E192" s="82">
        <v>7295</v>
      </c>
      <c r="F192" s="80" t="s">
        <v>16</v>
      </c>
      <c r="G192" s="101"/>
      <c r="H192" s="81">
        <v>4451.2</v>
      </c>
      <c r="I192" s="51">
        <f t="shared" si="5"/>
        <v>19157936.652499996</v>
      </c>
    </row>
    <row r="193" spans="3:9" s="29" customFormat="1" ht="16.5" x14ac:dyDescent="0.2">
      <c r="C193" s="157"/>
      <c r="D193" s="78">
        <v>44677</v>
      </c>
      <c r="E193" s="82">
        <v>7295</v>
      </c>
      <c r="F193" s="80" t="s">
        <v>223</v>
      </c>
      <c r="G193" s="101"/>
      <c r="H193" s="81">
        <v>84572.800000000003</v>
      </c>
      <c r="I193" s="51">
        <f t="shared" si="5"/>
        <v>19073363.852499995</v>
      </c>
    </row>
    <row r="194" spans="3:9" s="29" customFormat="1" ht="16.5" x14ac:dyDescent="0.2">
      <c r="C194" s="157"/>
      <c r="D194" s="78">
        <v>44677</v>
      </c>
      <c r="E194" s="82">
        <v>7296</v>
      </c>
      <c r="F194" s="80" t="s">
        <v>224</v>
      </c>
      <c r="G194" s="101"/>
      <c r="H194" s="81">
        <v>59901</v>
      </c>
      <c r="I194" s="51">
        <f t="shared" si="5"/>
        <v>19013462.852499995</v>
      </c>
    </row>
    <row r="195" spans="3:9" s="29" customFormat="1" ht="28.5" x14ac:dyDescent="0.2">
      <c r="C195" s="157"/>
      <c r="D195" s="78">
        <v>44678</v>
      </c>
      <c r="E195" s="82"/>
      <c r="F195" s="80" t="s">
        <v>23</v>
      </c>
      <c r="G195" s="101">
        <v>2784096.73</v>
      </c>
      <c r="H195" s="81"/>
      <c r="I195" s="51">
        <f t="shared" si="5"/>
        <v>21797559.582499996</v>
      </c>
    </row>
    <row r="196" spans="3:9" s="29" customFormat="1" ht="28.5" x14ac:dyDescent="0.2">
      <c r="C196" s="157"/>
      <c r="D196" s="78">
        <v>44678</v>
      </c>
      <c r="E196" s="82">
        <v>7297</v>
      </c>
      <c r="F196" s="80" t="s">
        <v>16</v>
      </c>
      <c r="G196" s="101"/>
      <c r="H196" s="81">
        <v>42146.35</v>
      </c>
      <c r="I196" s="51">
        <f t="shared" si="5"/>
        <v>21755413.232499994</v>
      </c>
    </row>
    <row r="197" spans="3:9" s="29" customFormat="1" ht="16.5" x14ac:dyDescent="0.2">
      <c r="C197" s="157"/>
      <c r="D197" s="78">
        <v>44678</v>
      </c>
      <c r="E197" s="82">
        <v>7297</v>
      </c>
      <c r="F197" s="80" t="s">
        <v>225</v>
      </c>
      <c r="G197" s="101"/>
      <c r="H197" s="81">
        <v>174082.75</v>
      </c>
      <c r="I197" s="51">
        <f t="shared" si="5"/>
        <v>21581330.482499994</v>
      </c>
    </row>
    <row r="198" spans="3:9" s="29" customFormat="1" ht="28.5" x14ac:dyDescent="0.2">
      <c r="C198" s="157"/>
      <c r="D198" s="78">
        <v>44678</v>
      </c>
      <c r="E198" s="82">
        <v>7298</v>
      </c>
      <c r="F198" s="80" t="s">
        <v>16</v>
      </c>
      <c r="G198" s="101"/>
      <c r="H198" s="81">
        <v>28000</v>
      </c>
      <c r="I198" s="51">
        <f t="shared" si="5"/>
        <v>21553330.482499994</v>
      </c>
    </row>
    <row r="199" spans="3:9" s="29" customFormat="1" ht="28.5" x14ac:dyDescent="0.2">
      <c r="C199" s="157"/>
      <c r="D199" s="78">
        <v>44678</v>
      </c>
      <c r="E199" s="82">
        <v>7298</v>
      </c>
      <c r="F199" s="80" t="s">
        <v>226</v>
      </c>
      <c r="G199" s="101"/>
      <c r="H199" s="81">
        <v>532000</v>
      </c>
      <c r="I199" s="51">
        <f t="shared" si="5"/>
        <v>21021330.482499994</v>
      </c>
    </row>
    <row r="200" spans="3:9" s="29" customFormat="1" ht="28.5" x14ac:dyDescent="0.2">
      <c r="C200" s="157"/>
      <c r="D200" s="78">
        <v>44678</v>
      </c>
      <c r="E200" s="82">
        <v>7299</v>
      </c>
      <c r="F200" s="80" t="s">
        <v>16</v>
      </c>
      <c r="G200" s="101"/>
      <c r="H200" s="81">
        <v>125550</v>
      </c>
      <c r="I200" s="51">
        <f t="shared" si="5"/>
        <v>20895780.482499994</v>
      </c>
    </row>
    <row r="201" spans="3:9" s="29" customFormat="1" ht="16.5" x14ac:dyDescent="0.2">
      <c r="C201" s="157"/>
      <c r="D201" s="78">
        <v>44678</v>
      </c>
      <c r="E201" s="82">
        <v>7299</v>
      </c>
      <c r="F201" s="80" t="s">
        <v>72</v>
      </c>
      <c r="G201" s="101"/>
      <c r="H201" s="81">
        <v>2385450</v>
      </c>
      <c r="I201" s="51">
        <f t="shared" si="5"/>
        <v>18510330.482499994</v>
      </c>
    </row>
    <row r="202" spans="3:9" s="29" customFormat="1" ht="28.5" x14ac:dyDescent="0.2">
      <c r="C202" s="157"/>
      <c r="D202" s="78">
        <v>44678</v>
      </c>
      <c r="E202" s="82">
        <v>7300</v>
      </c>
      <c r="F202" s="80" t="s">
        <v>16</v>
      </c>
      <c r="G202" s="101"/>
      <c r="H202" s="81">
        <v>214875.8</v>
      </c>
      <c r="I202" s="51">
        <f t="shared" si="5"/>
        <v>18295454.682499994</v>
      </c>
    </row>
    <row r="203" spans="3:9" s="29" customFormat="1" ht="16.5" x14ac:dyDescent="0.2">
      <c r="C203" s="157"/>
      <c r="D203" s="78">
        <v>44678</v>
      </c>
      <c r="E203" s="82">
        <v>7300</v>
      </c>
      <c r="F203" s="80" t="s">
        <v>76</v>
      </c>
      <c r="G203" s="101"/>
      <c r="H203" s="81">
        <v>4082640.2</v>
      </c>
      <c r="I203" s="51">
        <f t="shared" si="5"/>
        <v>14212814.482499994</v>
      </c>
    </row>
    <row r="204" spans="3:9" s="29" customFormat="1" ht="28.5" x14ac:dyDescent="0.2">
      <c r="C204" s="157"/>
      <c r="D204" s="78">
        <v>44678</v>
      </c>
      <c r="E204" s="82">
        <v>7301</v>
      </c>
      <c r="F204" s="80" t="s">
        <v>16</v>
      </c>
      <c r="G204" s="101"/>
      <c r="H204" s="81">
        <v>302396</v>
      </c>
      <c r="I204" s="51">
        <f t="shared" si="5"/>
        <v>13910418.482499994</v>
      </c>
    </row>
    <row r="205" spans="3:9" s="29" customFormat="1" ht="16.5" x14ac:dyDescent="0.2">
      <c r="C205" s="157"/>
      <c r="D205" s="78">
        <v>44678</v>
      </c>
      <c r="E205" s="82">
        <v>7301</v>
      </c>
      <c r="F205" s="80" t="s">
        <v>71</v>
      </c>
      <c r="G205" s="101"/>
      <c r="H205" s="81">
        <v>5745524.1600000001</v>
      </c>
      <c r="I205" s="51">
        <f t="shared" si="5"/>
        <v>8164894.3224999942</v>
      </c>
    </row>
    <row r="206" spans="3:9" s="29" customFormat="1" ht="28.5" x14ac:dyDescent="0.2">
      <c r="C206" s="157"/>
      <c r="D206" s="78">
        <v>44678</v>
      </c>
      <c r="E206" s="82">
        <v>7302</v>
      </c>
      <c r="F206" s="80" t="s">
        <v>16</v>
      </c>
      <c r="G206" s="101"/>
      <c r="H206" s="81">
        <v>219139</v>
      </c>
      <c r="I206" s="51">
        <f t="shared" si="5"/>
        <v>7945755.3224999942</v>
      </c>
    </row>
    <row r="207" spans="3:9" s="29" customFormat="1" ht="16.5" x14ac:dyDescent="0.2">
      <c r="C207" s="157"/>
      <c r="D207" s="78">
        <v>44678</v>
      </c>
      <c r="E207" s="82">
        <v>7302</v>
      </c>
      <c r="F207" s="80" t="s">
        <v>177</v>
      </c>
      <c r="G207" s="101"/>
      <c r="H207" s="81">
        <v>4163641</v>
      </c>
      <c r="I207" s="51">
        <f t="shared" si="5"/>
        <v>3782114.3224999942</v>
      </c>
    </row>
    <row r="208" spans="3:9" s="29" customFormat="1" ht="28.5" x14ac:dyDescent="0.2">
      <c r="C208" s="157"/>
      <c r="D208" s="78">
        <v>44678</v>
      </c>
      <c r="E208" s="82"/>
      <c r="F208" s="80" t="s">
        <v>23</v>
      </c>
      <c r="G208" s="101">
        <v>2299247.46</v>
      </c>
      <c r="H208" s="81"/>
      <c r="I208" s="51">
        <f t="shared" si="5"/>
        <v>6081361.7824999942</v>
      </c>
    </row>
    <row r="209" spans="3:95" s="29" customFormat="1" ht="28.5" x14ac:dyDescent="0.2">
      <c r="C209" s="157"/>
      <c r="D209" s="78">
        <v>44679</v>
      </c>
      <c r="E209" s="82">
        <v>7303</v>
      </c>
      <c r="F209" s="80" t="s">
        <v>16</v>
      </c>
      <c r="G209" s="101"/>
      <c r="H209" s="81">
        <v>8400</v>
      </c>
      <c r="I209" s="51">
        <f t="shared" si="5"/>
        <v>6072961.7824999942</v>
      </c>
    </row>
    <row r="210" spans="3:95" s="29" customFormat="1" ht="28.5" x14ac:dyDescent="0.2">
      <c r="C210" s="157"/>
      <c r="D210" s="78">
        <v>44679</v>
      </c>
      <c r="E210" s="82">
        <v>7303</v>
      </c>
      <c r="F210" s="80" t="s">
        <v>55</v>
      </c>
      <c r="G210" s="101"/>
      <c r="H210" s="81">
        <v>9072</v>
      </c>
      <c r="I210" s="51">
        <f t="shared" si="5"/>
        <v>6063889.7824999942</v>
      </c>
    </row>
    <row r="211" spans="3:95" s="29" customFormat="1" ht="16.5" x14ac:dyDescent="0.2">
      <c r="C211" s="157"/>
      <c r="D211" s="78">
        <v>44679</v>
      </c>
      <c r="E211" s="82">
        <v>7303</v>
      </c>
      <c r="F211" s="80" t="s">
        <v>227</v>
      </c>
      <c r="G211" s="101"/>
      <c r="H211" s="81">
        <v>180768</v>
      </c>
      <c r="I211" s="51">
        <f t="shared" si="5"/>
        <v>5883121.7824999942</v>
      </c>
    </row>
    <row r="212" spans="3:95" s="29" customFormat="1" ht="28.5" x14ac:dyDescent="0.2">
      <c r="C212" s="157"/>
      <c r="D212" s="78">
        <v>44679</v>
      </c>
      <c r="E212" s="82">
        <v>7304</v>
      </c>
      <c r="F212" s="80" t="s">
        <v>16</v>
      </c>
      <c r="G212" s="101"/>
      <c r="H212" s="81">
        <v>4533.8900000000003</v>
      </c>
      <c r="I212" s="51">
        <f t="shared" si="5"/>
        <v>5878587.8924999945</v>
      </c>
    </row>
    <row r="213" spans="3:95" s="29" customFormat="1" ht="28.5" x14ac:dyDescent="0.2">
      <c r="C213" s="157"/>
      <c r="D213" s="78">
        <v>44679</v>
      </c>
      <c r="E213" s="82">
        <v>7304</v>
      </c>
      <c r="F213" s="80" t="s">
        <v>228</v>
      </c>
      <c r="G213" s="101"/>
      <c r="H213" s="81">
        <v>102466.1</v>
      </c>
      <c r="I213" s="51">
        <f t="shared" si="5"/>
        <v>5776121.7924999949</v>
      </c>
    </row>
    <row r="214" spans="3:95" s="29" customFormat="1" ht="28.5" x14ac:dyDescent="0.2">
      <c r="C214" s="157"/>
      <c r="D214" s="78">
        <v>44679</v>
      </c>
      <c r="E214" s="82">
        <v>7305</v>
      </c>
      <c r="F214" s="80" t="s">
        <v>16</v>
      </c>
      <c r="G214" s="101"/>
      <c r="H214" s="81">
        <v>1779.65</v>
      </c>
      <c r="I214" s="51">
        <f t="shared" si="5"/>
        <v>5774342.1424999945</v>
      </c>
    </row>
    <row r="215" spans="3:95" s="29" customFormat="1" ht="28.5" x14ac:dyDescent="0.2">
      <c r="C215" s="157"/>
      <c r="D215" s="78">
        <v>44679</v>
      </c>
      <c r="E215" s="82">
        <v>7305</v>
      </c>
      <c r="F215" s="80" t="s">
        <v>55</v>
      </c>
      <c r="G215" s="101"/>
      <c r="H215" s="81">
        <v>1922.04</v>
      </c>
      <c r="I215" s="51">
        <f t="shared" si="5"/>
        <v>5772420.1024999944</v>
      </c>
    </row>
    <row r="216" spans="3:95" s="29" customFormat="1" ht="16.5" x14ac:dyDescent="0.2">
      <c r="C216" s="157"/>
      <c r="D216" s="78">
        <v>44679</v>
      </c>
      <c r="E216" s="82">
        <v>7305</v>
      </c>
      <c r="F216" s="80" t="s">
        <v>229</v>
      </c>
      <c r="G216" s="101"/>
      <c r="H216" s="81">
        <v>38298.31</v>
      </c>
      <c r="I216" s="51">
        <f t="shared" si="5"/>
        <v>5734121.7924999949</v>
      </c>
    </row>
    <row r="217" spans="3:95" s="29" customFormat="1" ht="28.5" x14ac:dyDescent="0.2">
      <c r="C217" s="157"/>
      <c r="D217" s="78">
        <v>44680</v>
      </c>
      <c r="E217" s="82"/>
      <c r="F217" s="80" t="s">
        <v>23</v>
      </c>
      <c r="G217" s="101">
        <v>347239.99</v>
      </c>
      <c r="H217" s="81"/>
      <c r="I217" s="51">
        <f t="shared" si="5"/>
        <v>6081361.7824999951</v>
      </c>
    </row>
    <row r="218" spans="3:95" s="29" customFormat="1" ht="28.5" x14ac:dyDescent="0.2">
      <c r="C218" s="157"/>
      <c r="D218" s="78">
        <v>44680</v>
      </c>
      <c r="E218" s="82">
        <v>7310</v>
      </c>
      <c r="F218" s="80" t="s">
        <v>29</v>
      </c>
      <c r="G218" s="101"/>
      <c r="H218" s="81">
        <v>29823.75</v>
      </c>
      <c r="I218" s="51">
        <f t="shared" si="5"/>
        <v>6051538.0324999951</v>
      </c>
    </row>
    <row r="219" spans="3:95" s="29" customFormat="1" ht="28.5" x14ac:dyDescent="0.2">
      <c r="C219" s="157"/>
      <c r="D219" s="78">
        <v>44680</v>
      </c>
      <c r="E219" s="82">
        <v>7310</v>
      </c>
      <c r="F219" s="80" t="s">
        <v>230</v>
      </c>
      <c r="G219" s="101"/>
      <c r="H219" s="81">
        <v>483807.39</v>
      </c>
      <c r="I219" s="51">
        <f t="shared" si="5"/>
        <v>5567730.6424999954</v>
      </c>
    </row>
    <row r="220" spans="3:95" s="29" customFormat="1" ht="28.5" x14ac:dyDescent="0.2">
      <c r="C220" s="157"/>
      <c r="D220" s="78">
        <v>44680</v>
      </c>
      <c r="E220" s="82">
        <v>7311</v>
      </c>
      <c r="F220" s="80" t="s">
        <v>29</v>
      </c>
      <c r="G220" s="101"/>
      <c r="H220" s="81">
        <v>477998.51</v>
      </c>
      <c r="I220" s="51">
        <f t="shared" si="5"/>
        <v>5089732.1324999956</v>
      </c>
    </row>
    <row r="221" spans="3:95" s="29" customFormat="1" ht="28.5" x14ac:dyDescent="0.2">
      <c r="C221" s="157"/>
      <c r="D221" s="78">
        <v>44680</v>
      </c>
      <c r="E221" s="82">
        <v>7311</v>
      </c>
      <c r="F221" s="80" t="s">
        <v>231</v>
      </c>
      <c r="G221" s="101"/>
      <c r="H221" s="81">
        <v>4301986.97</v>
      </c>
      <c r="I221" s="51">
        <f t="shared" si="5"/>
        <v>787745.1624999959</v>
      </c>
    </row>
    <row r="222" spans="3:95" s="29" customFormat="1" ht="28.5" x14ac:dyDescent="0.2">
      <c r="C222" s="157"/>
      <c r="D222" s="78">
        <v>44680</v>
      </c>
      <c r="E222" s="82">
        <v>7312</v>
      </c>
      <c r="F222" s="80" t="s">
        <v>29</v>
      </c>
      <c r="G222" s="101"/>
      <c r="H222" s="81">
        <v>78774.509999999995</v>
      </c>
      <c r="I222" s="51">
        <f t="shared" si="5"/>
        <v>708970.65249999589</v>
      </c>
    </row>
    <row r="223" spans="3:95" s="29" customFormat="1" ht="29.25" thickBot="1" x14ac:dyDescent="0.25">
      <c r="C223" s="157"/>
      <c r="D223" s="78">
        <v>44680</v>
      </c>
      <c r="E223" s="82">
        <v>7312</v>
      </c>
      <c r="F223" s="80" t="s">
        <v>232</v>
      </c>
      <c r="G223" s="101"/>
      <c r="H223" s="81">
        <v>708970.65</v>
      </c>
      <c r="I223" s="51">
        <f t="shared" si="5"/>
        <v>2.4999958695843816E-3</v>
      </c>
    </row>
    <row r="224" spans="3:95" s="11" customFormat="1" ht="18" thickTop="1" thickBot="1" x14ac:dyDescent="0.25">
      <c r="C224" s="177" t="s">
        <v>8</v>
      </c>
      <c r="D224" s="178"/>
      <c r="E224" s="178"/>
      <c r="F224" s="178"/>
      <c r="G224" s="122">
        <f>SUM(G17:G223)</f>
        <v>85889683.969999984</v>
      </c>
      <c r="H224" s="122">
        <f>SUM(H17:H223)</f>
        <v>90039667.499500021</v>
      </c>
      <c r="I224" s="123">
        <f>+I16+G224-H224</f>
        <v>2.4999529123306274E-3</v>
      </c>
      <c r="J224" s="30">
        <f>+I224-'[2]CTA. RECOLECTORA AUXILIAR 3001'!$J$7343</f>
        <v>-4.2957253754138947E-8</v>
      </c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</row>
    <row r="225" spans="3:95" s="11" customFormat="1" ht="17.25" thickTop="1" x14ac:dyDescent="0.2">
      <c r="C225" s="5"/>
      <c r="D225" s="5"/>
      <c r="E225" s="5"/>
      <c r="F225" s="5"/>
      <c r="G225" s="8"/>
      <c r="H225" s="8"/>
      <c r="I225" s="8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</row>
    <row r="226" spans="3:95" s="11" customFormat="1" ht="16.5" x14ac:dyDescent="0.2">
      <c r="C226" s="5"/>
      <c r="D226" s="5"/>
      <c r="E226" s="103" t="s">
        <v>41</v>
      </c>
      <c r="F226" s="104"/>
      <c r="G226" s="103" t="s">
        <v>42</v>
      </c>
      <c r="H226" s="8"/>
      <c r="I226" s="8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</row>
    <row r="227" spans="3:95" s="11" customFormat="1" ht="16.5" x14ac:dyDescent="0.2">
      <c r="C227" s="5"/>
      <c r="D227" s="5"/>
      <c r="E227" s="103" t="s">
        <v>33</v>
      </c>
      <c r="F227" s="104"/>
      <c r="G227" s="103" t="s">
        <v>34</v>
      </c>
      <c r="H227" s="8"/>
      <c r="I227" s="8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</row>
    <row r="228" spans="3:95" s="11" customFormat="1" ht="16.5" x14ac:dyDescent="0.2">
      <c r="C228" s="5"/>
      <c r="D228" s="5"/>
      <c r="E228" s="103" t="s">
        <v>35</v>
      </c>
      <c r="F228" s="104"/>
      <c r="G228" s="127" t="s">
        <v>78</v>
      </c>
      <c r="H228" s="8"/>
      <c r="I228" s="8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</row>
    <row r="229" spans="3:95" s="11" customFormat="1" ht="16.5" x14ac:dyDescent="0.2">
      <c r="C229" s="5"/>
      <c r="D229" s="5"/>
      <c r="E229" s="103" t="s">
        <v>36</v>
      </c>
      <c r="F229" s="104"/>
      <c r="G229" s="103" t="s">
        <v>37</v>
      </c>
      <c r="H229" s="8"/>
      <c r="I229" s="8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</row>
    <row r="230" spans="3:95" s="11" customFormat="1" ht="16.5" x14ac:dyDescent="0.2">
      <c r="C230" s="5"/>
      <c r="D230" s="5"/>
      <c r="E230" s="103"/>
      <c r="F230" s="104"/>
      <c r="G230" s="103"/>
      <c r="H230" s="8"/>
      <c r="I230" s="8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</row>
    <row r="231" spans="3:95" s="11" customFormat="1" ht="16.5" x14ac:dyDescent="0.2">
      <c r="C231" s="5"/>
      <c r="D231" s="5"/>
      <c r="E231" s="105"/>
      <c r="F231" s="158"/>
      <c r="G231" s="104"/>
      <c r="H231" s="8"/>
      <c r="I231" s="8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</row>
    <row r="232" spans="3:95" s="11" customFormat="1" ht="16.5" x14ac:dyDescent="0.2">
      <c r="C232" s="5"/>
      <c r="D232" s="5"/>
      <c r="E232" s="104"/>
      <c r="F232" s="103" t="s">
        <v>39</v>
      </c>
      <c r="G232" s="104"/>
      <c r="H232" s="8"/>
      <c r="I232" s="8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</row>
    <row r="233" spans="3:95" s="11" customFormat="1" ht="18" x14ac:dyDescent="0.25">
      <c r="C233" s="21"/>
      <c r="D233" s="5"/>
      <c r="E233" s="104"/>
      <c r="F233" s="103" t="s">
        <v>49</v>
      </c>
      <c r="G233" s="104"/>
      <c r="H233" s="8"/>
      <c r="I233" s="19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</row>
    <row r="234" spans="3:95" s="11" customFormat="1" ht="18" x14ac:dyDescent="0.2">
      <c r="C234" s="22"/>
      <c r="D234" s="5"/>
      <c r="E234" s="104"/>
      <c r="F234" s="103" t="s">
        <v>40</v>
      </c>
      <c r="G234" s="104"/>
      <c r="H234" s="8"/>
      <c r="I234" s="23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</row>
    <row r="235" spans="3:95" s="11" customFormat="1" ht="18" x14ac:dyDescent="0.2">
      <c r="C235" s="22"/>
      <c r="D235" s="5"/>
      <c r="E235" s="104"/>
      <c r="G235" s="104"/>
      <c r="H235" s="8"/>
      <c r="I235" s="23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</row>
    <row r="236" spans="3:95" s="11" customFormat="1" ht="16.5" x14ac:dyDescent="0.2">
      <c r="C236" s="5"/>
      <c r="D236" s="5"/>
      <c r="E236" s="104"/>
      <c r="F236" s="104"/>
      <c r="G236" s="104"/>
      <c r="H236" s="8"/>
      <c r="I236" s="4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</row>
    <row r="237" spans="3:95" s="11" customFormat="1" ht="20.25" x14ac:dyDescent="0.2">
      <c r="C237" s="176"/>
      <c r="D237" s="176"/>
      <c r="E237" s="176"/>
      <c r="F237" s="176"/>
      <c r="G237" s="176"/>
      <c r="H237" s="176"/>
      <c r="I237" s="176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</row>
    <row r="238" spans="3:95" s="11" customFormat="1" ht="20.25" x14ac:dyDescent="0.2">
      <c r="C238" s="176"/>
      <c r="D238" s="176"/>
      <c r="E238" s="176"/>
      <c r="F238" s="176"/>
      <c r="G238" s="176"/>
      <c r="H238" s="176"/>
      <c r="I238" s="176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</row>
    <row r="239" spans="3:95" s="11" customFormat="1" ht="20.25" x14ac:dyDescent="0.2">
      <c r="C239" s="176"/>
      <c r="D239" s="176"/>
      <c r="E239" s="176"/>
      <c r="F239" s="176"/>
      <c r="G239" s="176"/>
      <c r="H239" s="176"/>
      <c r="I239" s="176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</row>
    <row r="240" spans="3:95" s="11" customFormat="1" ht="20.25" x14ac:dyDescent="0.2">
      <c r="C240" s="176"/>
      <c r="D240" s="176"/>
      <c r="E240" s="176"/>
      <c r="F240" s="176"/>
      <c r="G240" s="176"/>
      <c r="H240" s="176"/>
      <c r="I240" s="176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</row>
    <row r="241" spans="3:95" s="11" customFormat="1" x14ac:dyDescent="0.2">
      <c r="C241" s="9"/>
      <c r="D241" s="9"/>
      <c r="E241" s="9"/>
      <c r="F241" s="9"/>
      <c r="G241" s="9"/>
      <c r="H241" s="9"/>
      <c r="I241" s="9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</row>
    <row r="242" spans="3:95" s="11" customFormat="1" x14ac:dyDescent="0.2">
      <c r="C242" s="9"/>
      <c r="D242" s="9"/>
      <c r="E242" s="9"/>
      <c r="F242" s="9"/>
      <c r="G242" s="9"/>
      <c r="H242" s="9"/>
      <c r="I242" s="9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</row>
    <row r="243" spans="3:95" s="11" customFormat="1" x14ac:dyDescent="0.2">
      <c r="C243" s="9"/>
      <c r="D243" s="9"/>
      <c r="E243" s="9"/>
      <c r="F243" s="9"/>
      <c r="G243" s="9"/>
      <c r="H243" s="9"/>
      <c r="I243" s="9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</row>
    <row r="244" spans="3:95" s="11" customFormat="1" x14ac:dyDescent="0.2">
      <c r="C244" s="9"/>
      <c r="D244" s="9"/>
      <c r="E244" s="9"/>
      <c r="F244" s="9"/>
      <c r="G244" s="9"/>
      <c r="H244" s="9"/>
      <c r="I244" s="9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</row>
    <row r="245" spans="3:95" s="11" customFormat="1" x14ac:dyDescent="0.2">
      <c r="C245" s="9"/>
      <c r="D245" s="9"/>
      <c r="E245" s="9"/>
      <c r="F245" s="9"/>
      <c r="G245" s="9"/>
      <c r="H245" s="9"/>
      <c r="I245" s="9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</row>
    <row r="246" spans="3:95" s="11" customFormat="1" x14ac:dyDescent="0.2">
      <c r="C246" s="9"/>
      <c r="D246" s="9"/>
      <c r="E246" s="9"/>
      <c r="F246" s="9"/>
      <c r="G246" s="9"/>
      <c r="H246" s="9"/>
      <c r="I246" s="9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</row>
    <row r="247" spans="3:95" s="11" customFormat="1" x14ac:dyDescent="0.2">
      <c r="C247" s="9"/>
      <c r="D247" s="9"/>
      <c r="E247" s="9"/>
      <c r="F247" s="9"/>
      <c r="G247" s="9"/>
      <c r="H247" s="9"/>
      <c r="I247" s="9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</row>
    <row r="248" spans="3:95" s="11" customFormat="1" x14ac:dyDescent="0.2">
      <c r="C248" s="9"/>
      <c r="D248" s="9"/>
      <c r="E248" s="9"/>
      <c r="F248" s="9"/>
      <c r="G248" s="9"/>
      <c r="H248" s="9"/>
      <c r="I248" s="9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</row>
    <row r="249" spans="3:95" s="11" customFormat="1" ht="3" customHeight="1" x14ac:dyDescent="0.2">
      <c r="C249" s="9"/>
      <c r="D249" s="9"/>
      <c r="E249" s="9"/>
      <c r="F249" s="9"/>
      <c r="G249" s="9"/>
      <c r="H249" s="9"/>
      <c r="I249" s="9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</row>
    <row r="250" spans="3:95" s="11" customFormat="1" x14ac:dyDescent="0.2">
      <c r="C250" s="9"/>
      <c r="D250" s="9"/>
      <c r="E250" s="9"/>
      <c r="F250" s="9"/>
      <c r="G250" s="9"/>
      <c r="H250" s="9"/>
      <c r="I250" s="9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</row>
    <row r="251" spans="3:95" s="11" customFormat="1" x14ac:dyDescent="0.2">
      <c r="C251" s="9"/>
      <c r="D251" s="9"/>
      <c r="E251" s="9"/>
      <c r="F251" s="9"/>
      <c r="G251" s="9"/>
      <c r="H251" s="9"/>
      <c r="I251" s="9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</row>
    <row r="252" spans="3:95" s="11" customFormat="1" x14ac:dyDescent="0.2">
      <c r="C252" s="9"/>
      <c r="D252" s="9"/>
      <c r="E252" s="9"/>
      <c r="F252" s="9"/>
      <c r="G252" s="9"/>
      <c r="H252" s="9"/>
      <c r="I252" s="9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</row>
    <row r="271" spans="3:3" ht="13.5" thickBot="1" x14ac:dyDescent="0.25"/>
    <row r="272" spans="3:3" ht="15" x14ac:dyDescent="0.2">
      <c r="C272" s="2"/>
    </row>
  </sheetData>
  <mergeCells count="12">
    <mergeCell ref="C238:I238"/>
    <mergeCell ref="C239:I239"/>
    <mergeCell ref="C240:I240"/>
    <mergeCell ref="D13:I13"/>
    <mergeCell ref="C13:C15"/>
    <mergeCell ref="D14:H14"/>
    <mergeCell ref="C224:F224"/>
    <mergeCell ref="C6:I6"/>
    <mergeCell ref="C7:I7"/>
    <mergeCell ref="C237:I237"/>
    <mergeCell ref="C8:I8"/>
    <mergeCell ref="C9:I9"/>
  </mergeCells>
  <printOptions horizontalCentered="1"/>
  <pageMargins left="0.25" right="0.25" top="0.75" bottom="0.75" header="0.3" footer="0.3"/>
  <pageSetup scale="63" orientation="portrait" r:id="rId1"/>
  <headerFooter alignWithMargins="0">
    <oddFooter>Página &amp;P</oddFooter>
  </headerFooter>
  <rowBreaks count="6" manualBreakCount="6">
    <brk id="43" min="1" max="8" man="1"/>
    <brk id="70" min="1" max="8" man="1"/>
    <brk id="101" min="1" max="8" man="1"/>
    <brk id="136" min="1" max="8" man="1"/>
    <brk id="168" min="1" max="8" man="1"/>
    <brk id="200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67"/>
  <sheetViews>
    <sheetView tabSelected="1" topLeftCell="B19" zoomScale="80" zoomScaleNormal="80" zoomScaleSheetLayoutView="55" workbookViewId="0">
      <selection activeCell="I29" sqref="I29:I35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3.85546875" style="41" bestFit="1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4"/>
    </row>
    <row r="2" spans="1:12" s="11" customFormat="1" x14ac:dyDescent="0.2">
      <c r="F2" s="34"/>
    </row>
    <row r="3" spans="1:12" s="14" customFormat="1" ht="12" customHeight="1" x14ac:dyDescent="0.2">
      <c r="F3" s="35"/>
    </row>
    <row r="4" spans="1:12" s="15" customFormat="1" ht="18" customHeight="1" x14ac:dyDescent="0.3">
      <c r="B4" s="16"/>
      <c r="C4" s="16"/>
      <c r="D4" s="12"/>
      <c r="E4" s="16"/>
      <c r="F4" s="36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7"/>
    </row>
    <row r="6" spans="1:12" s="15" customFormat="1" ht="20.25" customHeight="1" x14ac:dyDescent="0.25">
      <c r="B6" s="13"/>
      <c r="C6" s="168" t="s">
        <v>10</v>
      </c>
      <c r="D6" s="168"/>
      <c r="E6" s="168"/>
      <c r="F6" s="168"/>
      <c r="G6" s="168"/>
      <c r="H6" s="168"/>
      <c r="I6" s="168"/>
      <c r="J6" s="42"/>
    </row>
    <row r="7" spans="1:12" s="14" customFormat="1" ht="18" customHeight="1" x14ac:dyDescent="0.2">
      <c r="B7" s="18"/>
      <c r="C7" s="174" t="s">
        <v>11</v>
      </c>
      <c r="D7" s="174"/>
      <c r="E7" s="174"/>
      <c r="F7" s="174"/>
      <c r="G7" s="174"/>
      <c r="H7" s="174"/>
      <c r="I7" s="174"/>
      <c r="J7" s="43"/>
    </row>
    <row r="8" spans="1:12" s="17" customFormat="1" ht="15.75" customHeight="1" x14ac:dyDescent="0.2">
      <c r="B8" s="18"/>
      <c r="C8" s="174" t="s">
        <v>21</v>
      </c>
      <c r="D8" s="174"/>
      <c r="E8" s="174"/>
      <c r="F8" s="174"/>
      <c r="G8" s="174"/>
      <c r="H8" s="174"/>
      <c r="I8" s="174"/>
      <c r="J8" s="44"/>
    </row>
    <row r="9" spans="1:12" s="14" customFormat="1" ht="18.75" x14ac:dyDescent="0.2">
      <c r="B9" s="15"/>
      <c r="C9" s="175" t="s">
        <v>80</v>
      </c>
      <c r="D9" s="175"/>
      <c r="E9" s="175"/>
      <c r="F9" s="175"/>
      <c r="G9" s="175"/>
      <c r="H9" s="175"/>
      <c r="I9" s="175"/>
      <c r="J9" s="43"/>
    </row>
    <row r="10" spans="1:12" s="14" customFormat="1" ht="18.75" x14ac:dyDescent="0.2">
      <c r="B10" s="15"/>
      <c r="C10" s="33"/>
      <c r="D10" s="33"/>
      <c r="E10" s="33"/>
      <c r="F10" s="38"/>
      <c r="G10" s="33"/>
      <c r="H10" s="33"/>
      <c r="I10" s="33"/>
    </row>
    <row r="11" spans="1:12" s="11" customFormat="1" ht="19.5" customHeight="1" thickBot="1" x14ac:dyDescent="0.25">
      <c r="F11" s="34"/>
    </row>
    <row r="12" spans="1:12" s="3" customFormat="1" ht="36.75" customHeight="1" thickTop="1" thickBot="1" x14ac:dyDescent="0.25">
      <c r="A12" s="7"/>
      <c r="B12" s="7"/>
      <c r="C12" s="181"/>
      <c r="D12" s="170" t="s">
        <v>13</v>
      </c>
      <c r="E12" s="170"/>
      <c r="F12" s="170"/>
      <c r="G12" s="170"/>
      <c r="H12" s="170"/>
      <c r="I12" s="170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182"/>
      <c r="D13" s="169" t="s">
        <v>7</v>
      </c>
      <c r="E13" s="169"/>
      <c r="F13" s="169"/>
      <c r="G13" s="169"/>
      <c r="H13" s="169"/>
      <c r="I13" s="59">
        <v>714696.20350001182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182"/>
      <c r="D14" s="58" t="s">
        <v>4</v>
      </c>
      <c r="E14" s="58" t="s">
        <v>5</v>
      </c>
      <c r="F14" s="58" t="s">
        <v>6</v>
      </c>
      <c r="G14" s="58" t="s">
        <v>0</v>
      </c>
      <c r="H14" s="58" t="s">
        <v>1</v>
      </c>
      <c r="I14" s="58" t="s">
        <v>2</v>
      </c>
      <c r="J14" s="7"/>
      <c r="K14" s="7"/>
      <c r="L14" s="7"/>
    </row>
    <row r="15" spans="1:12" s="10" customFormat="1" ht="38.25" customHeight="1" thickTop="1" thickBot="1" x14ac:dyDescent="0.25">
      <c r="C15" s="53"/>
      <c r="D15" s="54"/>
      <c r="E15" s="55"/>
      <c r="F15" s="84">
        <v>44651</v>
      </c>
      <c r="G15" s="56"/>
      <c r="H15" s="57">
        <v>0</v>
      </c>
      <c r="I15" s="56">
        <f>+I13</f>
        <v>714696.20350001182</v>
      </c>
    </row>
    <row r="16" spans="1:12" s="10" customFormat="1" ht="17.25" thickTop="1" x14ac:dyDescent="0.2">
      <c r="C16" s="60"/>
      <c r="D16" s="61" t="s">
        <v>109</v>
      </c>
      <c r="E16" s="96"/>
      <c r="F16" s="47" t="s">
        <v>12</v>
      </c>
      <c r="G16" s="62"/>
      <c r="H16" s="62">
        <v>22.89</v>
      </c>
      <c r="I16" s="49">
        <f>I15+G16-H16</f>
        <v>714673.31350001181</v>
      </c>
    </row>
    <row r="17" spans="3:9" s="10" customFormat="1" ht="28.5" x14ac:dyDescent="0.2">
      <c r="C17" s="63"/>
      <c r="D17" s="64">
        <v>44656</v>
      </c>
      <c r="E17" s="97">
        <v>1839</v>
      </c>
      <c r="F17" s="50" t="s">
        <v>233</v>
      </c>
      <c r="G17" s="65"/>
      <c r="H17" s="51">
        <v>14400</v>
      </c>
      <c r="I17" s="52">
        <f t="shared" ref="I17:I35" si="0">I16+G17-H17</f>
        <v>700273.31350001181</v>
      </c>
    </row>
    <row r="18" spans="3:9" s="7" customFormat="1" ht="16.5" x14ac:dyDescent="0.2">
      <c r="C18" s="63"/>
      <c r="D18" s="64">
        <v>44656</v>
      </c>
      <c r="E18" s="97">
        <v>1840</v>
      </c>
      <c r="F18" s="50" t="s">
        <v>234</v>
      </c>
      <c r="G18" s="65"/>
      <c r="H18" s="51">
        <v>7200</v>
      </c>
      <c r="I18" s="52">
        <f t="shared" si="0"/>
        <v>693073.31350001181</v>
      </c>
    </row>
    <row r="19" spans="3:9" s="7" customFormat="1" ht="16.5" x14ac:dyDescent="0.2">
      <c r="C19" s="63"/>
      <c r="D19" s="64">
        <v>44656</v>
      </c>
      <c r="E19" s="97">
        <v>1841</v>
      </c>
      <c r="F19" s="50" t="s">
        <v>235</v>
      </c>
      <c r="G19" s="65"/>
      <c r="H19" s="51">
        <v>3600</v>
      </c>
      <c r="I19" s="52">
        <f t="shared" si="0"/>
        <v>689473.31350001181</v>
      </c>
    </row>
    <row r="20" spans="3:9" s="7" customFormat="1" ht="28.5" x14ac:dyDescent="0.2">
      <c r="C20" s="63"/>
      <c r="D20" s="64">
        <v>44656</v>
      </c>
      <c r="E20" s="97">
        <v>1842</v>
      </c>
      <c r="F20" s="50" t="s">
        <v>236</v>
      </c>
      <c r="G20" s="65"/>
      <c r="H20" s="51">
        <v>25200</v>
      </c>
      <c r="I20" s="52">
        <f t="shared" si="0"/>
        <v>664273.31350001181</v>
      </c>
    </row>
    <row r="21" spans="3:9" s="7" customFormat="1" ht="16.5" x14ac:dyDescent="0.2">
      <c r="C21" s="63"/>
      <c r="D21" s="64" t="s">
        <v>140</v>
      </c>
      <c r="E21" s="97"/>
      <c r="F21" s="50" t="s">
        <v>12</v>
      </c>
      <c r="G21" s="65"/>
      <c r="H21" s="51">
        <v>80.05</v>
      </c>
      <c r="I21" s="52">
        <f t="shared" si="0"/>
        <v>664193.26350001176</v>
      </c>
    </row>
    <row r="22" spans="3:9" s="7" customFormat="1" ht="42.75" x14ac:dyDescent="0.2">
      <c r="C22" s="63"/>
      <c r="D22" s="64">
        <v>44663</v>
      </c>
      <c r="E22" s="97"/>
      <c r="F22" s="50" t="s">
        <v>90</v>
      </c>
      <c r="G22" s="65">
        <v>3515792.8</v>
      </c>
      <c r="H22" s="51"/>
      <c r="I22" s="52">
        <f t="shared" si="0"/>
        <v>4179986.0635000113</v>
      </c>
    </row>
    <row r="23" spans="3:9" s="7" customFormat="1" ht="16.5" x14ac:dyDescent="0.2">
      <c r="C23" s="63"/>
      <c r="D23" s="66" t="s">
        <v>174</v>
      </c>
      <c r="E23" s="67"/>
      <c r="F23" s="50" t="s">
        <v>12</v>
      </c>
      <c r="G23" s="65"/>
      <c r="H23" s="68">
        <v>35.85</v>
      </c>
      <c r="I23" s="52">
        <f t="shared" si="0"/>
        <v>4179950.2135000112</v>
      </c>
    </row>
    <row r="24" spans="3:9" s="7" customFormat="1" ht="16.5" x14ac:dyDescent="0.2">
      <c r="C24" s="63"/>
      <c r="D24" s="66" t="s">
        <v>179</v>
      </c>
      <c r="E24" s="97"/>
      <c r="F24" s="50" t="s">
        <v>12</v>
      </c>
      <c r="G24" s="65"/>
      <c r="H24" s="51">
        <v>21.6</v>
      </c>
      <c r="I24" s="52">
        <f>I23+G24-H24</f>
        <v>4179928.6135000112</v>
      </c>
    </row>
    <row r="25" spans="3:9" s="7" customFormat="1" ht="16.5" x14ac:dyDescent="0.2">
      <c r="C25" s="63"/>
      <c r="D25" s="64" t="s">
        <v>237</v>
      </c>
      <c r="E25" s="97"/>
      <c r="F25" s="50" t="s">
        <v>12</v>
      </c>
      <c r="G25" s="65"/>
      <c r="H25" s="51">
        <v>37.799999999999997</v>
      </c>
      <c r="I25" s="52">
        <f>I24+G25-H25</f>
        <v>4179890.8135000113</v>
      </c>
    </row>
    <row r="26" spans="3:9" s="7" customFormat="1" ht="16.5" x14ac:dyDescent="0.2">
      <c r="C26" s="63"/>
      <c r="D26" s="64">
        <v>44671</v>
      </c>
      <c r="E26" s="97" t="s">
        <v>238</v>
      </c>
      <c r="F26" s="50" t="s">
        <v>79</v>
      </c>
      <c r="G26" s="65"/>
      <c r="H26" s="51">
        <v>888848.44</v>
      </c>
      <c r="I26" s="52">
        <f t="shared" si="0"/>
        <v>3291042.3735000114</v>
      </c>
    </row>
    <row r="27" spans="3:9" s="7" customFormat="1" ht="71.25" x14ac:dyDescent="0.2">
      <c r="C27" s="63"/>
      <c r="D27" s="64">
        <v>44678</v>
      </c>
      <c r="E27" s="97" t="s">
        <v>238</v>
      </c>
      <c r="F27" s="50" t="s">
        <v>243</v>
      </c>
      <c r="G27" s="65"/>
      <c r="H27" s="51">
        <v>-7110.48</v>
      </c>
      <c r="I27" s="52">
        <f t="shared" si="0"/>
        <v>3298152.8535000114</v>
      </c>
    </row>
    <row r="28" spans="3:9" s="7" customFormat="1" ht="16.5" x14ac:dyDescent="0.2">
      <c r="C28" s="63"/>
      <c r="D28" s="64">
        <v>44671</v>
      </c>
      <c r="E28" s="97" t="s">
        <v>239</v>
      </c>
      <c r="F28" s="50" t="s">
        <v>240</v>
      </c>
      <c r="G28" s="65"/>
      <c r="H28" s="51">
        <v>1201575</v>
      </c>
      <c r="I28" s="52">
        <f t="shared" si="0"/>
        <v>2096577.8535000114</v>
      </c>
    </row>
    <row r="29" spans="3:9" s="7" customFormat="1" ht="16.5" x14ac:dyDescent="0.2">
      <c r="C29" s="63"/>
      <c r="D29" s="64">
        <v>44672</v>
      </c>
      <c r="E29" s="97">
        <v>1843</v>
      </c>
      <c r="F29" s="50" t="s">
        <v>242</v>
      </c>
      <c r="G29" s="65"/>
      <c r="H29" s="51">
        <v>56404.18</v>
      </c>
      <c r="I29" s="52">
        <f t="shared" si="0"/>
        <v>2040173.6735000114</v>
      </c>
    </row>
    <row r="30" spans="3:9" s="7" customFormat="1" ht="16.5" x14ac:dyDescent="0.2">
      <c r="C30" s="130"/>
      <c r="D30" s="128">
        <v>44678</v>
      </c>
      <c r="E30" s="143"/>
      <c r="F30" s="131" t="s">
        <v>57</v>
      </c>
      <c r="G30" s="129"/>
      <c r="H30" s="124">
        <v>3720</v>
      </c>
      <c r="I30" s="52">
        <f t="shared" si="0"/>
        <v>2036453.6735000114</v>
      </c>
    </row>
    <row r="31" spans="3:9" s="7" customFormat="1" ht="16.5" x14ac:dyDescent="0.2">
      <c r="C31" s="130"/>
      <c r="D31" s="128">
        <v>44678</v>
      </c>
      <c r="E31" s="143" t="s">
        <v>241</v>
      </c>
      <c r="F31" s="131" t="s">
        <v>56</v>
      </c>
      <c r="G31" s="129"/>
      <c r="H31" s="124">
        <v>32446.06</v>
      </c>
      <c r="I31" s="52">
        <f t="shared" si="0"/>
        <v>2004007.6135000114</v>
      </c>
    </row>
    <row r="32" spans="3:9" s="7" customFormat="1" ht="16.5" x14ac:dyDescent="0.2">
      <c r="C32" s="130"/>
      <c r="D32" s="128" t="s">
        <v>244</v>
      </c>
      <c r="E32" s="143"/>
      <c r="F32" s="131" t="s">
        <v>12</v>
      </c>
      <c r="G32" s="129"/>
      <c r="H32" s="124">
        <v>1322.61</v>
      </c>
      <c r="I32" s="52">
        <f t="shared" si="0"/>
        <v>2002685.0035000113</v>
      </c>
    </row>
    <row r="33" spans="3:94" s="7" customFormat="1" ht="16.5" x14ac:dyDescent="0.2">
      <c r="C33" s="130"/>
      <c r="D33" s="128">
        <v>44680</v>
      </c>
      <c r="E33" s="143" t="s">
        <v>239</v>
      </c>
      <c r="F33" s="131" t="s">
        <v>245</v>
      </c>
      <c r="G33" s="129"/>
      <c r="H33" s="124">
        <v>37887.5</v>
      </c>
      <c r="I33" s="52">
        <f t="shared" si="0"/>
        <v>1964797.5035000113</v>
      </c>
    </row>
    <row r="34" spans="3:94" s="7" customFormat="1" ht="16.5" x14ac:dyDescent="0.2">
      <c r="C34" s="130"/>
      <c r="D34" s="128">
        <v>44680</v>
      </c>
      <c r="E34" s="143"/>
      <c r="F34" s="131" t="s">
        <v>57</v>
      </c>
      <c r="G34" s="129"/>
      <c r="H34" s="124">
        <v>3435</v>
      </c>
      <c r="I34" s="52">
        <f t="shared" si="0"/>
        <v>1961362.5035000113</v>
      </c>
    </row>
    <row r="35" spans="3:94" s="7" customFormat="1" ht="28.5" x14ac:dyDescent="0.2">
      <c r="C35" s="130"/>
      <c r="D35" s="128">
        <v>44681</v>
      </c>
      <c r="E35" s="143"/>
      <c r="F35" s="131" t="s">
        <v>31</v>
      </c>
      <c r="G35" s="129"/>
      <c r="H35" s="124">
        <v>175</v>
      </c>
      <c r="I35" s="52">
        <f t="shared" si="0"/>
        <v>1961187.5035000113</v>
      </c>
    </row>
    <row r="36" spans="3:94" s="7" customFormat="1" ht="17.25" thickBot="1" x14ac:dyDescent="0.25">
      <c r="C36" s="130"/>
      <c r="D36" s="128"/>
      <c r="E36" s="143"/>
      <c r="F36" s="131"/>
      <c r="G36" s="129"/>
      <c r="H36" s="124"/>
      <c r="I36" s="132"/>
    </row>
    <row r="37" spans="3:94" s="11" customFormat="1" ht="17.25" thickBot="1" x14ac:dyDescent="0.25">
      <c r="C37" s="179" t="s">
        <v>8</v>
      </c>
      <c r="D37" s="180"/>
      <c r="E37" s="180"/>
      <c r="F37" s="180"/>
      <c r="G37" s="133">
        <f>SUM(G16:G36)</f>
        <v>3515792.8</v>
      </c>
      <c r="H37" s="133">
        <f>SUM(H16:H36)</f>
        <v>2269301.5</v>
      </c>
      <c r="I37" s="134">
        <f>+I13+G37-H37</f>
        <v>1961187.5035000117</v>
      </c>
      <c r="J37" s="25">
        <f>+I37-'[2]CTA. OPERATIVA.(160)'!$J$5988</f>
        <v>0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</row>
    <row r="38" spans="3:94" s="11" customFormat="1" ht="16.5" x14ac:dyDescent="0.2">
      <c r="C38" s="5"/>
      <c r="D38" s="5"/>
      <c r="E38" s="5"/>
      <c r="F38" s="39"/>
      <c r="G38" s="8"/>
      <c r="H38" s="8"/>
      <c r="I38" s="8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</row>
    <row r="39" spans="3:94" s="11" customFormat="1" ht="16.5" x14ac:dyDescent="0.2">
      <c r="C39" s="5"/>
      <c r="D39" s="5"/>
      <c r="E39" s="5"/>
      <c r="F39" s="40"/>
      <c r="G39" s="9"/>
      <c r="H39" s="104"/>
      <c r="I39" s="9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</row>
    <row r="40" spans="3:94" s="11" customFormat="1" ht="16.5" x14ac:dyDescent="0.2">
      <c r="C40" s="5"/>
      <c r="D40" s="103" t="s">
        <v>41</v>
      </c>
      <c r="E40" s="9"/>
      <c r="F40" s="40" t="s">
        <v>51</v>
      </c>
      <c r="G40" s="9"/>
      <c r="H40" s="103" t="s">
        <v>42</v>
      </c>
      <c r="I40" s="9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1" spans="3:94" s="11" customFormat="1" ht="16.5" x14ac:dyDescent="0.2">
      <c r="C41" s="5"/>
      <c r="D41" s="103" t="s">
        <v>33</v>
      </c>
      <c r="E41" s="9"/>
      <c r="F41" s="103" t="s">
        <v>39</v>
      </c>
      <c r="G41" s="9"/>
      <c r="H41" s="103" t="s">
        <v>34</v>
      </c>
      <c r="I41" s="9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</row>
    <row r="42" spans="3:94" s="11" customFormat="1" ht="16.5" x14ac:dyDescent="0.2">
      <c r="C42" s="5"/>
      <c r="D42" s="103" t="s">
        <v>35</v>
      </c>
      <c r="E42" s="9"/>
      <c r="F42" s="103" t="s">
        <v>49</v>
      </c>
      <c r="G42" s="9"/>
      <c r="H42" s="127" t="s">
        <v>50</v>
      </c>
      <c r="I42" s="9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</row>
    <row r="43" spans="3:94" s="11" customFormat="1" ht="16.5" x14ac:dyDescent="0.2">
      <c r="C43" s="5"/>
      <c r="D43" s="103" t="s">
        <v>36</v>
      </c>
      <c r="E43" s="9"/>
      <c r="F43" s="103" t="s">
        <v>40</v>
      </c>
      <c r="G43" s="9"/>
      <c r="H43" s="103" t="s">
        <v>37</v>
      </c>
      <c r="I43" s="9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</row>
    <row r="44" spans="3:94" s="11" customFormat="1" ht="16.5" x14ac:dyDescent="0.2">
      <c r="C44" s="5"/>
      <c r="D44" s="9"/>
      <c r="E44" s="9"/>
      <c r="G44" s="9"/>
      <c r="H44" s="9"/>
      <c r="I44" s="9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</row>
    <row r="45" spans="3:94" s="11" customFormat="1" ht="16.5" x14ac:dyDescent="0.2">
      <c r="C45" s="5"/>
      <c r="D45" s="9"/>
      <c r="E45" s="9"/>
      <c r="G45" s="9"/>
      <c r="H45" s="9"/>
      <c r="I45" s="9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</row>
    <row r="46" spans="3:94" s="11" customFormat="1" ht="18" x14ac:dyDescent="0.2">
      <c r="C46" s="22"/>
      <c r="D46" s="9"/>
      <c r="E46" s="9"/>
      <c r="G46" s="9"/>
      <c r="H46" s="9"/>
      <c r="I46" s="9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</row>
    <row r="47" spans="3:94" s="11" customFormat="1" ht="18" x14ac:dyDescent="0.2">
      <c r="C47" s="22"/>
      <c r="D47" s="9"/>
      <c r="E47" s="9"/>
      <c r="F47" s="104"/>
      <c r="G47" s="9"/>
      <c r="H47" s="9"/>
      <c r="I47" s="9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</row>
    <row r="48" spans="3:94" ht="16.5" x14ac:dyDescent="0.2">
      <c r="C48" s="5"/>
      <c r="D48" s="9"/>
      <c r="E48" s="9"/>
    </row>
    <row r="67" spans="3:3" ht="15" x14ac:dyDescent="0.2">
      <c r="C67" s="117"/>
    </row>
  </sheetData>
  <mergeCells count="8">
    <mergeCell ref="C37:F37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5" right="0.25" top="0.75" bottom="0.75" header="0.3" footer="0.3"/>
  <pageSetup scale="54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11"/>
  <sheetViews>
    <sheetView topLeftCell="C57" zoomScale="85" zoomScaleNormal="85" zoomScaleSheetLayoutView="70" workbookViewId="0">
      <selection activeCell="K72" sqref="K72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0.4257812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68" t="s">
        <v>10</v>
      </c>
      <c r="E8" s="168"/>
      <c r="F8" s="168"/>
      <c r="G8" s="168"/>
      <c r="H8" s="168"/>
      <c r="I8" s="168"/>
      <c r="J8" s="168"/>
      <c r="K8" s="16"/>
      <c r="L8" s="16"/>
    </row>
    <row r="9" spans="1:14" s="14" customFormat="1" ht="18.75" x14ac:dyDescent="0.2">
      <c r="C9" s="18"/>
      <c r="D9" s="174" t="s">
        <v>18</v>
      </c>
      <c r="E9" s="174"/>
      <c r="F9" s="174"/>
      <c r="G9" s="174"/>
      <c r="H9" s="174"/>
      <c r="I9" s="174"/>
      <c r="J9" s="174"/>
    </row>
    <row r="10" spans="1:14" s="17" customFormat="1" ht="18" customHeight="1" x14ac:dyDescent="0.2">
      <c r="B10" s="18"/>
      <c r="C10" s="18"/>
      <c r="D10" s="174" t="s">
        <v>20</v>
      </c>
      <c r="E10" s="174"/>
      <c r="F10" s="174"/>
      <c r="G10" s="174"/>
      <c r="H10" s="174"/>
      <c r="I10" s="174"/>
      <c r="J10" s="174"/>
    </row>
    <row r="11" spans="1:14" s="14" customFormat="1" ht="18.75" customHeight="1" x14ac:dyDescent="0.2">
      <c r="D11" s="175" t="s">
        <v>80</v>
      </c>
      <c r="E11" s="175"/>
      <c r="F11" s="175"/>
      <c r="G11" s="175"/>
      <c r="H11" s="175"/>
      <c r="I11" s="175"/>
      <c r="J11" s="175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173"/>
      <c r="E13" s="170" t="s">
        <v>18</v>
      </c>
      <c r="F13" s="170"/>
      <c r="G13" s="170"/>
      <c r="H13" s="170"/>
      <c r="I13" s="170"/>
      <c r="J13" s="170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173"/>
      <c r="E14" s="169" t="s">
        <v>7</v>
      </c>
      <c r="F14" s="169"/>
      <c r="G14" s="169"/>
      <c r="H14" s="169"/>
      <c r="I14" s="169"/>
      <c r="J14" s="59">
        <v>9566265.2699998841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173"/>
      <c r="E15" s="70" t="s">
        <v>4</v>
      </c>
      <c r="F15" s="70" t="s">
        <v>5</v>
      </c>
      <c r="G15" s="70" t="s">
        <v>6</v>
      </c>
      <c r="H15" s="70" t="s">
        <v>0</v>
      </c>
      <c r="I15" s="70" t="s">
        <v>1</v>
      </c>
      <c r="J15" s="70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83"/>
      <c r="E16" s="84"/>
      <c r="F16" s="83"/>
      <c r="G16" s="84">
        <v>44651</v>
      </c>
      <c r="H16" s="85"/>
      <c r="I16" s="86">
        <v>0</v>
      </c>
      <c r="J16" s="85">
        <f>+J14</f>
        <v>9566265.2699998841</v>
      </c>
    </row>
    <row r="17" spans="4:11" s="10" customFormat="1" ht="28.5" x14ac:dyDescent="0.2">
      <c r="D17" s="87"/>
      <c r="E17" s="88">
        <v>44657</v>
      </c>
      <c r="F17" s="89"/>
      <c r="G17" s="118" t="s">
        <v>246</v>
      </c>
      <c r="H17" s="91">
        <v>3102.8</v>
      </c>
      <c r="I17" s="91"/>
      <c r="J17" s="91">
        <f>J16+H17-I17</f>
        <v>9569368.0699998848</v>
      </c>
    </row>
    <row r="18" spans="4:11" s="10" customFormat="1" ht="28.5" x14ac:dyDescent="0.2">
      <c r="D18" s="87"/>
      <c r="E18" s="88">
        <v>44658</v>
      </c>
      <c r="F18" s="89"/>
      <c r="G18" s="90" t="s">
        <v>24</v>
      </c>
      <c r="H18" s="91">
        <v>1425780.99</v>
      </c>
      <c r="I18" s="91"/>
      <c r="J18" s="91">
        <f>J17+H18-I18</f>
        <v>10995149.059999885</v>
      </c>
    </row>
    <row r="19" spans="4:11" s="10" customFormat="1" ht="28.5" x14ac:dyDescent="0.2">
      <c r="D19" s="87"/>
      <c r="E19" s="88">
        <v>44658</v>
      </c>
      <c r="F19" s="89"/>
      <c r="G19" s="90" t="s">
        <v>24</v>
      </c>
      <c r="H19" s="91"/>
      <c r="I19" s="91">
        <v>1425780.99</v>
      </c>
      <c r="J19" s="91">
        <f>J18+H19-I19</f>
        <v>9569368.0699998848</v>
      </c>
    </row>
    <row r="20" spans="4:11" s="10" customFormat="1" ht="28.5" x14ac:dyDescent="0.2">
      <c r="D20" s="87"/>
      <c r="E20" s="88">
        <v>44658</v>
      </c>
      <c r="F20" s="89"/>
      <c r="G20" s="90" t="s">
        <v>24</v>
      </c>
      <c r="H20" s="91">
        <v>2746274.53</v>
      </c>
      <c r="I20" s="91"/>
      <c r="J20" s="91">
        <f>J19+H20-I20</f>
        <v>12315642.599999884</v>
      </c>
    </row>
    <row r="21" spans="4:11" s="10" customFormat="1" ht="28.5" x14ac:dyDescent="0.2">
      <c r="D21" s="87"/>
      <c r="E21" s="88">
        <v>44658</v>
      </c>
      <c r="F21" s="89"/>
      <c r="G21" s="90" t="s">
        <v>24</v>
      </c>
      <c r="H21" s="91"/>
      <c r="I21" s="91">
        <v>2746274.53</v>
      </c>
      <c r="J21" s="91">
        <f>J20+H21-I21</f>
        <v>9569368.0699998848</v>
      </c>
    </row>
    <row r="22" spans="4:11" s="10" customFormat="1" ht="28.5" x14ac:dyDescent="0.2">
      <c r="D22" s="87"/>
      <c r="E22" s="88">
        <v>44658</v>
      </c>
      <c r="F22" s="89"/>
      <c r="G22" s="90" t="s">
        <v>247</v>
      </c>
      <c r="H22" s="91">
        <v>50000</v>
      </c>
      <c r="I22" s="91"/>
      <c r="J22" s="91">
        <f t="shared" ref="J22:J57" si="0">J21+H22-I22</f>
        <v>9619368.0699998848</v>
      </c>
    </row>
    <row r="23" spans="4:11" s="10" customFormat="1" ht="42.75" x14ac:dyDescent="0.2">
      <c r="D23" s="87"/>
      <c r="E23" s="88">
        <v>44659</v>
      </c>
      <c r="F23" s="89" t="s">
        <v>171</v>
      </c>
      <c r="G23" s="90" t="s">
        <v>249</v>
      </c>
      <c r="H23" s="91"/>
      <c r="I23" s="91">
        <v>665600</v>
      </c>
      <c r="J23" s="91">
        <f t="shared" si="0"/>
        <v>8953768.0699998848</v>
      </c>
    </row>
    <row r="24" spans="4:11" s="10" customFormat="1" ht="42.75" x14ac:dyDescent="0.2">
      <c r="D24" s="87"/>
      <c r="E24" s="88">
        <v>44659</v>
      </c>
      <c r="F24" s="89" t="s">
        <v>248</v>
      </c>
      <c r="G24" s="90" t="s">
        <v>250</v>
      </c>
      <c r="H24" s="91"/>
      <c r="I24" s="91">
        <v>759250.99</v>
      </c>
      <c r="J24" s="91">
        <f t="shared" si="0"/>
        <v>8194517.0799998846</v>
      </c>
    </row>
    <row r="25" spans="4:11" s="10" customFormat="1" ht="28.5" x14ac:dyDescent="0.2">
      <c r="D25" s="87"/>
      <c r="E25" s="88">
        <v>44659</v>
      </c>
      <c r="F25" s="89"/>
      <c r="G25" s="90" t="s">
        <v>251</v>
      </c>
      <c r="H25" s="91"/>
      <c r="I25" s="91">
        <v>930</v>
      </c>
      <c r="J25" s="91">
        <f t="shared" si="0"/>
        <v>8193587.0799998846</v>
      </c>
    </row>
    <row r="26" spans="4:11" s="10" customFormat="1" ht="28.5" x14ac:dyDescent="0.2">
      <c r="D26" s="87"/>
      <c r="E26" s="88">
        <v>44662</v>
      </c>
      <c r="F26" s="89"/>
      <c r="G26" s="90" t="s">
        <v>28</v>
      </c>
      <c r="H26" s="91">
        <v>1010358.75</v>
      </c>
      <c r="I26" s="91"/>
      <c r="J26" s="91">
        <f t="shared" si="0"/>
        <v>9203945.8299998846</v>
      </c>
      <c r="K26" s="100"/>
    </row>
    <row r="27" spans="4:11" s="10" customFormat="1" ht="28.5" x14ac:dyDescent="0.2">
      <c r="D27" s="87"/>
      <c r="E27" s="88">
        <v>44663</v>
      </c>
      <c r="F27" s="89"/>
      <c r="G27" s="90" t="s">
        <v>28</v>
      </c>
      <c r="H27" s="91">
        <v>26825775.670000002</v>
      </c>
      <c r="I27" s="91"/>
      <c r="J27" s="91">
        <f t="shared" si="0"/>
        <v>36029721.499999888</v>
      </c>
    </row>
    <row r="28" spans="4:11" s="10" customFormat="1" ht="31.5" customHeight="1" x14ac:dyDescent="0.2">
      <c r="D28" s="87"/>
      <c r="E28" s="88">
        <v>44669</v>
      </c>
      <c r="F28" s="89" t="s">
        <v>187</v>
      </c>
      <c r="G28" s="90" t="s">
        <v>16</v>
      </c>
      <c r="H28" s="91"/>
      <c r="I28" s="91">
        <v>2175.2199999999998</v>
      </c>
      <c r="J28" s="91">
        <f t="shared" si="0"/>
        <v>36027546.279999889</v>
      </c>
    </row>
    <row r="29" spans="4:11" s="10" customFormat="1" ht="16.5" x14ac:dyDescent="0.2">
      <c r="D29" s="87"/>
      <c r="E29" s="88">
        <v>44669</v>
      </c>
      <c r="F29" s="89" t="s">
        <v>187</v>
      </c>
      <c r="G29" s="90" t="s">
        <v>252</v>
      </c>
      <c r="H29" s="91"/>
      <c r="I29" s="91">
        <v>514984.78</v>
      </c>
      <c r="J29" s="91">
        <f t="shared" si="0"/>
        <v>35512561.499999888</v>
      </c>
    </row>
    <row r="30" spans="4:11" s="10" customFormat="1" ht="28.5" x14ac:dyDescent="0.2">
      <c r="D30" s="87"/>
      <c r="E30" s="88">
        <v>44670</v>
      </c>
      <c r="F30" s="89"/>
      <c r="G30" s="90" t="s">
        <v>24</v>
      </c>
      <c r="H30" s="91">
        <v>1491107.34</v>
      </c>
      <c r="I30" s="91"/>
      <c r="J30" s="91">
        <f t="shared" si="0"/>
        <v>37003668.839999892</v>
      </c>
    </row>
    <row r="31" spans="4:11" s="10" customFormat="1" ht="28.5" x14ac:dyDescent="0.2">
      <c r="D31" s="87"/>
      <c r="E31" s="88">
        <v>44670</v>
      </c>
      <c r="F31" s="89"/>
      <c r="G31" s="90" t="s">
        <v>24</v>
      </c>
      <c r="H31" s="91"/>
      <c r="I31" s="91">
        <v>1491107.34</v>
      </c>
      <c r="J31" s="91">
        <f t="shared" si="0"/>
        <v>35512561.499999888</v>
      </c>
    </row>
    <row r="32" spans="4:11" s="10" customFormat="1" ht="28.5" x14ac:dyDescent="0.2">
      <c r="D32" s="87"/>
      <c r="E32" s="88">
        <v>44670</v>
      </c>
      <c r="F32" s="89"/>
      <c r="G32" s="90" t="s">
        <v>24</v>
      </c>
      <c r="H32" s="91">
        <v>2229114.5299999998</v>
      </c>
      <c r="I32" s="91"/>
      <c r="J32" s="91">
        <f t="shared" si="0"/>
        <v>37741676.029999889</v>
      </c>
    </row>
    <row r="33" spans="4:11" s="10" customFormat="1" ht="28.5" x14ac:dyDescent="0.2">
      <c r="D33" s="87"/>
      <c r="E33" s="88">
        <v>44670</v>
      </c>
      <c r="F33" s="89"/>
      <c r="G33" s="118" t="s">
        <v>24</v>
      </c>
      <c r="H33" s="91"/>
      <c r="I33" s="91">
        <v>2229114.5299999998</v>
      </c>
      <c r="J33" s="91">
        <f t="shared" si="0"/>
        <v>35512561.499999888</v>
      </c>
    </row>
    <row r="34" spans="4:11" s="10" customFormat="1" ht="28.5" x14ac:dyDescent="0.2">
      <c r="D34" s="87"/>
      <c r="E34" s="88">
        <v>44672</v>
      </c>
      <c r="F34" s="89"/>
      <c r="G34" s="118" t="s">
        <v>24</v>
      </c>
      <c r="H34" s="91">
        <v>20878528.710000001</v>
      </c>
      <c r="I34" s="91"/>
      <c r="J34" s="91">
        <f t="shared" si="0"/>
        <v>56391090.209999889</v>
      </c>
      <c r="K34" s="100"/>
    </row>
    <row r="35" spans="4:11" s="10" customFormat="1" ht="31.5" customHeight="1" x14ac:dyDescent="0.2">
      <c r="D35" s="87"/>
      <c r="E35" s="88">
        <v>44672</v>
      </c>
      <c r="F35" s="89"/>
      <c r="G35" s="90" t="s">
        <v>24</v>
      </c>
      <c r="H35" s="91"/>
      <c r="I35" s="91">
        <v>20878528.710000001</v>
      </c>
      <c r="J35" s="91">
        <f t="shared" si="0"/>
        <v>35512561.499999888</v>
      </c>
      <c r="K35" s="100"/>
    </row>
    <row r="36" spans="4:11" s="10" customFormat="1" ht="26.25" customHeight="1" x14ac:dyDescent="0.2">
      <c r="D36" s="87"/>
      <c r="E36" s="88">
        <v>44672</v>
      </c>
      <c r="F36" s="89"/>
      <c r="G36" s="90" t="s">
        <v>24</v>
      </c>
      <c r="H36" s="91">
        <v>2229114.5299999998</v>
      </c>
      <c r="I36" s="91"/>
      <c r="J36" s="91">
        <f t="shared" si="0"/>
        <v>37741676.029999889</v>
      </c>
      <c r="K36" s="100"/>
    </row>
    <row r="37" spans="4:11" s="10" customFormat="1" ht="25.5" customHeight="1" x14ac:dyDescent="0.2">
      <c r="D37" s="87"/>
      <c r="E37" s="88">
        <v>44672</v>
      </c>
      <c r="F37" s="89"/>
      <c r="G37" s="90" t="s">
        <v>24</v>
      </c>
      <c r="H37" s="91"/>
      <c r="I37" s="91">
        <v>2229114.5299999998</v>
      </c>
      <c r="J37" s="91">
        <f t="shared" si="0"/>
        <v>35512561.499999888</v>
      </c>
      <c r="K37" s="100"/>
    </row>
    <row r="38" spans="4:11" s="10" customFormat="1" ht="25.5" customHeight="1" x14ac:dyDescent="0.2">
      <c r="D38" s="87"/>
      <c r="E38" s="88">
        <v>44672</v>
      </c>
      <c r="F38" s="89">
        <v>7270</v>
      </c>
      <c r="G38" s="90" t="s">
        <v>253</v>
      </c>
      <c r="H38" s="91"/>
      <c r="I38" s="91">
        <v>100000</v>
      </c>
      <c r="J38" s="91">
        <f t="shared" si="0"/>
        <v>35412561.499999888</v>
      </c>
      <c r="K38" s="100"/>
    </row>
    <row r="39" spans="4:11" s="10" customFormat="1" ht="27.75" customHeight="1" x14ac:dyDescent="0.2">
      <c r="D39" s="87"/>
      <c r="E39" s="88">
        <v>44672</v>
      </c>
      <c r="F39" s="89"/>
      <c r="G39" s="90" t="s">
        <v>16</v>
      </c>
      <c r="H39" s="91"/>
      <c r="I39" s="91">
        <v>11646.4</v>
      </c>
      <c r="J39" s="91">
        <f t="shared" si="0"/>
        <v>35400915.09999989</v>
      </c>
      <c r="K39" s="100"/>
    </row>
    <row r="40" spans="4:11" s="10" customFormat="1" ht="27.75" customHeight="1" x14ac:dyDescent="0.2">
      <c r="D40" s="87"/>
      <c r="E40" s="88">
        <v>44672</v>
      </c>
      <c r="F40" s="89">
        <v>7271</v>
      </c>
      <c r="G40" s="90" t="s">
        <v>254</v>
      </c>
      <c r="H40" s="91"/>
      <c r="I40" s="91">
        <v>104817.57</v>
      </c>
      <c r="J40" s="91">
        <f t="shared" si="0"/>
        <v>35296097.529999889</v>
      </c>
      <c r="K40" s="100"/>
    </row>
    <row r="41" spans="4:11" s="10" customFormat="1" ht="27.75" customHeight="1" x14ac:dyDescent="0.2">
      <c r="D41" s="87"/>
      <c r="E41" s="88">
        <v>44672</v>
      </c>
      <c r="F41" s="89"/>
      <c r="G41" s="90" t="s">
        <v>16</v>
      </c>
      <c r="H41" s="91"/>
      <c r="I41" s="91">
        <v>1162639.27</v>
      </c>
      <c r="J41" s="91">
        <f t="shared" si="0"/>
        <v>34133458.259999886</v>
      </c>
      <c r="K41" s="100"/>
    </row>
    <row r="42" spans="4:11" s="10" customFormat="1" ht="27.75" customHeight="1" x14ac:dyDescent="0.2">
      <c r="D42" s="87"/>
      <c r="E42" s="88">
        <v>44672</v>
      </c>
      <c r="F42" s="89">
        <v>7272</v>
      </c>
      <c r="G42" s="90" t="s">
        <v>255</v>
      </c>
      <c r="H42" s="91"/>
      <c r="I42" s="91">
        <v>21945003.969999999</v>
      </c>
      <c r="J42" s="91">
        <f t="shared" si="0"/>
        <v>12188454.289999887</v>
      </c>
      <c r="K42" s="100"/>
    </row>
    <row r="43" spans="4:11" s="10" customFormat="1" ht="27.75" customHeight="1" x14ac:dyDescent="0.2">
      <c r="D43" s="87"/>
      <c r="E43" s="88">
        <v>44672</v>
      </c>
      <c r="F43" s="89"/>
      <c r="G43" s="90" t="s">
        <v>16</v>
      </c>
      <c r="H43" s="91"/>
      <c r="I43" s="91">
        <v>122905.66</v>
      </c>
      <c r="J43" s="91">
        <f t="shared" si="0"/>
        <v>12065548.629999887</v>
      </c>
      <c r="K43" s="100"/>
    </row>
    <row r="44" spans="4:11" s="10" customFormat="1" ht="27.75" customHeight="1" x14ac:dyDescent="0.2">
      <c r="D44" s="87"/>
      <c r="E44" s="88">
        <v>44672</v>
      </c>
      <c r="F44" s="89">
        <v>7273</v>
      </c>
      <c r="G44" s="90" t="s">
        <v>256</v>
      </c>
      <c r="H44" s="91"/>
      <c r="I44" s="91">
        <v>2871399.73</v>
      </c>
      <c r="J44" s="91">
        <f t="shared" si="0"/>
        <v>9194148.8999998868</v>
      </c>
      <c r="K44" s="100"/>
    </row>
    <row r="45" spans="4:11" s="10" customFormat="1" ht="27.75" customHeight="1" x14ac:dyDescent="0.2">
      <c r="D45" s="87"/>
      <c r="E45" s="88">
        <v>44672</v>
      </c>
      <c r="F45" s="89"/>
      <c r="G45" s="90" t="s">
        <v>16</v>
      </c>
      <c r="H45" s="91"/>
      <c r="I45" s="91">
        <v>50975.839999999997</v>
      </c>
      <c r="J45" s="91">
        <f t="shared" si="0"/>
        <v>9143173.0599998869</v>
      </c>
      <c r="K45" s="100"/>
    </row>
    <row r="46" spans="4:11" s="10" customFormat="1" ht="27.75" customHeight="1" x14ac:dyDescent="0.2">
      <c r="D46" s="87"/>
      <c r="E46" s="88">
        <v>44672</v>
      </c>
      <c r="F46" s="89">
        <v>7274</v>
      </c>
      <c r="G46" s="90" t="s">
        <v>257</v>
      </c>
      <c r="H46" s="91"/>
      <c r="I46" s="91">
        <v>458476.67</v>
      </c>
      <c r="J46" s="91">
        <f t="shared" si="0"/>
        <v>8684696.389999887</v>
      </c>
      <c r="K46" s="100"/>
    </row>
    <row r="47" spans="4:11" s="10" customFormat="1" ht="27.75" customHeight="1" x14ac:dyDescent="0.2">
      <c r="D47" s="87"/>
      <c r="E47" s="88">
        <v>44673</v>
      </c>
      <c r="F47" s="89"/>
      <c r="G47" s="90" t="s">
        <v>16</v>
      </c>
      <c r="H47" s="91"/>
      <c r="I47" s="91">
        <v>2992.88</v>
      </c>
      <c r="J47" s="91">
        <f t="shared" si="0"/>
        <v>8681703.5099998862</v>
      </c>
      <c r="K47" s="100"/>
    </row>
    <row r="48" spans="4:11" s="10" customFormat="1" ht="27.75" customHeight="1" x14ac:dyDescent="0.2">
      <c r="D48" s="87"/>
      <c r="E48" s="88">
        <v>44673</v>
      </c>
      <c r="F48" s="89"/>
      <c r="G48" s="90" t="s">
        <v>258</v>
      </c>
      <c r="H48" s="91"/>
      <c r="I48" s="91">
        <v>3232.3110000000001</v>
      </c>
      <c r="J48" s="91">
        <f t="shared" si="0"/>
        <v>8678471.1989998855</v>
      </c>
      <c r="K48" s="100"/>
    </row>
    <row r="49" spans="4:11" s="10" customFormat="1" ht="27.75" customHeight="1" x14ac:dyDescent="0.2">
      <c r="D49" s="87"/>
      <c r="E49" s="88">
        <v>44673</v>
      </c>
      <c r="F49" s="89">
        <v>7282</v>
      </c>
      <c r="G49" s="90" t="s">
        <v>259</v>
      </c>
      <c r="H49" s="91"/>
      <c r="I49" s="91">
        <v>64406.81</v>
      </c>
      <c r="J49" s="91">
        <f t="shared" si="0"/>
        <v>8614064.3889998849</v>
      </c>
      <c r="K49" s="100"/>
    </row>
    <row r="50" spans="4:11" s="10" customFormat="1" ht="27.75" customHeight="1" x14ac:dyDescent="0.2">
      <c r="D50" s="87"/>
      <c r="E50" s="88">
        <v>44673</v>
      </c>
      <c r="F50" s="89"/>
      <c r="G50" s="90" t="s">
        <v>16</v>
      </c>
      <c r="H50" s="91"/>
      <c r="I50" s="91">
        <v>49640.22</v>
      </c>
      <c r="J50" s="91">
        <f t="shared" si="0"/>
        <v>8564424.1689998843</v>
      </c>
      <c r="K50" s="100"/>
    </row>
    <row r="51" spans="4:11" s="10" customFormat="1" ht="27.75" customHeight="1" x14ac:dyDescent="0.2">
      <c r="D51" s="87"/>
      <c r="E51" s="88">
        <v>44673</v>
      </c>
      <c r="F51" s="89">
        <v>7283</v>
      </c>
      <c r="G51" s="90" t="s">
        <v>260</v>
      </c>
      <c r="H51" s="91"/>
      <c r="I51" s="91">
        <v>513585.6</v>
      </c>
      <c r="J51" s="91">
        <f t="shared" si="0"/>
        <v>8050838.5689998847</v>
      </c>
      <c r="K51" s="100"/>
    </row>
    <row r="52" spans="4:11" s="10" customFormat="1" ht="27.75" customHeight="1" x14ac:dyDescent="0.2">
      <c r="D52" s="87"/>
      <c r="E52" s="88">
        <v>44673</v>
      </c>
      <c r="F52" s="89"/>
      <c r="G52" s="90" t="s">
        <v>16</v>
      </c>
      <c r="H52" s="91"/>
      <c r="I52" s="91">
        <v>5000</v>
      </c>
      <c r="J52" s="91">
        <f t="shared" si="0"/>
        <v>8045838.5689998847</v>
      </c>
      <c r="K52" s="100"/>
    </row>
    <row r="53" spans="4:11" s="10" customFormat="1" ht="27.75" customHeight="1" x14ac:dyDescent="0.2">
      <c r="D53" s="87"/>
      <c r="E53" s="88">
        <v>44673</v>
      </c>
      <c r="F53" s="89"/>
      <c r="G53" s="90" t="s">
        <v>258</v>
      </c>
      <c r="H53" s="91"/>
      <c r="I53" s="91">
        <v>5400</v>
      </c>
      <c r="J53" s="91">
        <f t="shared" si="0"/>
        <v>8040438.5689998847</v>
      </c>
      <c r="K53" s="100"/>
    </row>
    <row r="54" spans="4:11" s="10" customFormat="1" ht="27.75" customHeight="1" x14ac:dyDescent="0.2">
      <c r="D54" s="87"/>
      <c r="E54" s="88">
        <v>44673</v>
      </c>
      <c r="F54" s="89">
        <v>7284</v>
      </c>
      <c r="G54" s="90" t="s">
        <v>61</v>
      </c>
      <c r="H54" s="91"/>
      <c r="I54" s="91">
        <v>107600</v>
      </c>
      <c r="J54" s="91">
        <f t="shared" si="0"/>
        <v>7932838.5689998847</v>
      </c>
      <c r="K54" s="100"/>
    </row>
    <row r="55" spans="4:11" s="10" customFormat="1" ht="27.75" customHeight="1" x14ac:dyDescent="0.2">
      <c r="D55" s="87"/>
      <c r="E55" s="88">
        <v>44673</v>
      </c>
      <c r="F55" s="89"/>
      <c r="G55" s="90" t="s">
        <v>16</v>
      </c>
      <c r="H55" s="91"/>
      <c r="I55" s="91">
        <v>10877.96</v>
      </c>
      <c r="J55" s="91">
        <f t="shared" si="0"/>
        <v>7921960.6089998847</v>
      </c>
      <c r="K55" s="100"/>
    </row>
    <row r="56" spans="4:11" s="10" customFormat="1" ht="27.75" customHeight="1" x14ac:dyDescent="0.2">
      <c r="D56" s="87"/>
      <c r="E56" s="88">
        <v>44673</v>
      </c>
      <c r="F56" s="89">
        <v>7285</v>
      </c>
      <c r="G56" s="90" t="s">
        <v>70</v>
      </c>
      <c r="H56" s="91"/>
      <c r="I56" s="91">
        <v>245841.94</v>
      </c>
      <c r="J56" s="91">
        <f t="shared" si="0"/>
        <v>7676118.6689998843</v>
      </c>
      <c r="K56" s="100"/>
    </row>
    <row r="57" spans="4:11" s="10" customFormat="1" ht="25.5" customHeight="1" x14ac:dyDescent="0.2">
      <c r="D57" s="87"/>
      <c r="E57" s="88">
        <v>44673</v>
      </c>
      <c r="F57" s="89"/>
      <c r="G57" s="90" t="s">
        <v>16</v>
      </c>
      <c r="H57" s="91"/>
      <c r="I57" s="91">
        <v>8155.66</v>
      </c>
      <c r="J57" s="91">
        <f t="shared" si="0"/>
        <v>7667963.0089998841</v>
      </c>
      <c r="K57" s="100"/>
    </row>
    <row r="58" spans="4:11" s="10" customFormat="1" ht="25.5" customHeight="1" x14ac:dyDescent="0.2">
      <c r="D58" s="87"/>
      <c r="E58" s="88">
        <v>44673</v>
      </c>
      <c r="F58" s="89">
        <v>7286</v>
      </c>
      <c r="G58" s="90" t="s">
        <v>74</v>
      </c>
      <c r="H58" s="91"/>
      <c r="I58" s="91">
        <v>1212381.1499999999</v>
      </c>
      <c r="J58" s="91">
        <f t="shared" ref="J58:J70" si="1">J57+H58-I58</f>
        <v>6455581.8589998838</v>
      </c>
      <c r="K58" s="100"/>
    </row>
    <row r="59" spans="4:11" s="10" customFormat="1" ht="25.5" customHeight="1" x14ac:dyDescent="0.2">
      <c r="D59" s="87"/>
      <c r="E59" s="88">
        <v>44676</v>
      </c>
      <c r="F59" s="89"/>
      <c r="G59" s="90" t="s">
        <v>24</v>
      </c>
      <c r="H59" s="91">
        <v>991696.86</v>
      </c>
      <c r="I59" s="91"/>
      <c r="J59" s="91">
        <f t="shared" si="1"/>
        <v>7447278.7189998841</v>
      </c>
      <c r="K59" s="100"/>
    </row>
    <row r="60" spans="4:11" s="10" customFormat="1" ht="25.5" customHeight="1" x14ac:dyDescent="0.2">
      <c r="D60" s="87"/>
      <c r="E60" s="88">
        <v>44676</v>
      </c>
      <c r="F60" s="89"/>
      <c r="G60" s="90" t="s">
        <v>24</v>
      </c>
      <c r="H60" s="91"/>
      <c r="I60" s="91">
        <v>991696.86</v>
      </c>
      <c r="J60" s="91">
        <f t="shared" si="1"/>
        <v>6455581.8589998838</v>
      </c>
      <c r="K60" s="100"/>
    </row>
    <row r="61" spans="4:11" s="10" customFormat="1" ht="25.5" customHeight="1" x14ac:dyDescent="0.2">
      <c r="D61" s="87"/>
      <c r="E61" s="88">
        <v>44677</v>
      </c>
      <c r="F61" s="89"/>
      <c r="G61" s="90" t="s">
        <v>24</v>
      </c>
      <c r="H61" s="91">
        <v>18700</v>
      </c>
      <c r="I61" s="91"/>
      <c r="J61" s="91">
        <f t="shared" si="1"/>
        <v>6474281.8589998838</v>
      </c>
      <c r="K61" s="100"/>
    </row>
    <row r="62" spans="4:11" s="10" customFormat="1" ht="25.5" customHeight="1" x14ac:dyDescent="0.2">
      <c r="D62" s="87"/>
      <c r="E62" s="88">
        <v>44677</v>
      </c>
      <c r="F62" s="89"/>
      <c r="G62" s="90" t="s">
        <v>24</v>
      </c>
      <c r="H62" s="91"/>
      <c r="I62" s="91">
        <v>18700</v>
      </c>
      <c r="J62" s="91">
        <f t="shared" si="1"/>
        <v>6455581.8589998838</v>
      </c>
      <c r="K62" s="100"/>
    </row>
    <row r="63" spans="4:11" s="10" customFormat="1" ht="25.5" customHeight="1" x14ac:dyDescent="0.2">
      <c r="D63" s="87"/>
      <c r="E63" s="88">
        <v>44679</v>
      </c>
      <c r="F63" s="89">
        <v>7306</v>
      </c>
      <c r="G63" s="90" t="s">
        <v>16</v>
      </c>
      <c r="H63" s="91"/>
      <c r="I63" s="91">
        <v>20071.5</v>
      </c>
      <c r="J63" s="91">
        <f t="shared" si="1"/>
        <v>6435510.3589998838</v>
      </c>
      <c r="K63" s="100"/>
    </row>
    <row r="64" spans="4:11" s="10" customFormat="1" ht="25.5" customHeight="1" x14ac:dyDescent="0.2">
      <c r="D64" s="87"/>
      <c r="E64" s="88">
        <v>44679</v>
      </c>
      <c r="F64" s="89">
        <v>7306</v>
      </c>
      <c r="G64" s="90" t="s">
        <v>71</v>
      </c>
      <c r="H64" s="91"/>
      <c r="I64" s="91">
        <v>381358.66</v>
      </c>
      <c r="J64" s="91">
        <f t="shared" si="1"/>
        <v>6054151.6989998836</v>
      </c>
      <c r="K64" s="100"/>
    </row>
    <row r="65" spans="4:96" s="10" customFormat="1" ht="25.5" customHeight="1" x14ac:dyDescent="0.2">
      <c r="D65" s="87"/>
      <c r="E65" s="88">
        <v>44679</v>
      </c>
      <c r="F65" s="89">
        <v>7307</v>
      </c>
      <c r="G65" s="90" t="s">
        <v>16</v>
      </c>
      <c r="H65" s="91"/>
      <c r="I65" s="91">
        <v>23408.33</v>
      </c>
      <c r="J65" s="91">
        <f t="shared" si="1"/>
        <v>6030743.3689998835</v>
      </c>
      <c r="K65" s="100"/>
    </row>
    <row r="66" spans="4:96" s="10" customFormat="1" ht="25.5" customHeight="1" x14ac:dyDescent="0.2">
      <c r="D66" s="87"/>
      <c r="E66" s="88">
        <v>44679</v>
      </c>
      <c r="F66" s="89">
        <v>7307</v>
      </c>
      <c r="G66" s="90" t="s">
        <v>261</v>
      </c>
      <c r="H66" s="91"/>
      <c r="I66" s="91">
        <v>444758.37</v>
      </c>
      <c r="J66" s="91">
        <f t="shared" si="1"/>
        <v>5585984.9989998834</v>
      </c>
      <c r="K66" s="100"/>
    </row>
    <row r="67" spans="4:96" s="10" customFormat="1" ht="25.5" customHeight="1" x14ac:dyDescent="0.2">
      <c r="D67" s="87"/>
      <c r="E67" s="88">
        <v>44679</v>
      </c>
      <c r="F67" s="89">
        <v>7308</v>
      </c>
      <c r="G67" s="90" t="s">
        <v>16</v>
      </c>
      <c r="H67" s="91"/>
      <c r="I67" s="91">
        <v>1480</v>
      </c>
      <c r="J67" s="91">
        <f t="shared" si="1"/>
        <v>5584504.9989998834</v>
      </c>
      <c r="K67" s="100"/>
    </row>
    <row r="68" spans="4:96" s="10" customFormat="1" ht="25.5" customHeight="1" x14ac:dyDescent="0.2">
      <c r="D68" s="87"/>
      <c r="E68" s="88">
        <v>44679</v>
      </c>
      <c r="F68" s="89">
        <v>7308</v>
      </c>
      <c r="G68" s="90" t="s">
        <v>262</v>
      </c>
      <c r="H68" s="91"/>
      <c r="I68" s="91">
        <v>28120</v>
      </c>
      <c r="J68" s="91">
        <f t="shared" si="1"/>
        <v>5556384.9989998834</v>
      </c>
      <c r="K68" s="100"/>
    </row>
    <row r="69" spans="4:96" s="10" customFormat="1" ht="25.5" customHeight="1" x14ac:dyDescent="0.2">
      <c r="D69" s="87"/>
      <c r="E69" s="88">
        <v>44679</v>
      </c>
      <c r="F69" s="89">
        <v>7309</v>
      </c>
      <c r="G69" s="90" t="s">
        <v>16</v>
      </c>
      <c r="H69" s="91"/>
      <c r="I69" s="91">
        <v>935</v>
      </c>
      <c r="J69" s="91">
        <f t="shared" si="1"/>
        <v>5555449.9989998834</v>
      </c>
      <c r="K69" s="100"/>
    </row>
    <row r="70" spans="4:96" s="10" customFormat="1" ht="25.5" customHeight="1" thickBot="1" x14ac:dyDescent="0.25">
      <c r="D70" s="87"/>
      <c r="E70" s="88">
        <v>44679</v>
      </c>
      <c r="F70" s="89">
        <v>7309</v>
      </c>
      <c r="G70" s="90" t="s">
        <v>263</v>
      </c>
      <c r="H70" s="91"/>
      <c r="I70" s="91">
        <v>17765</v>
      </c>
      <c r="J70" s="91">
        <f t="shared" si="1"/>
        <v>5537684.9989998834</v>
      </c>
      <c r="K70" s="100"/>
    </row>
    <row r="71" spans="4:96" s="11" customFormat="1" ht="18.75" thickBot="1" x14ac:dyDescent="0.25">
      <c r="D71" s="183" t="s">
        <v>8</v>
      </c>
      <c r="E71" s="184"/>
      <c r="F71" s="184"/>
      <c r="G71" s="184"/>
      <c r="H71" s="125">
        <f>SUM(H17:H70)</f>
        <v>59899554.710000001</v>
      </c>
      <c r="I71" s="125">
        <f>SUM(I17:I70)</f>
        <v>63928134.980999984</v>
      </c>
      <c r="J71" s="126">
        <f>+J16+H71-I71</f>
        <v>5537684.9989999011</v>
      </c>
      <c r="K71" s="31">
        <f>+J71-'[2]CTA. NOMINA 2000'!$G$1519</f>
        <v>3.0000181868672371E-3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8" x14ac:dyDescent="0.2">
      <c r="D72" s="119"/>
      <c r="E72" s="119"/>
      <c r="F72" s="119"/>
      <c r="G72" s="119"/>
      <c r="H72" s="120"/>
      <c r="I72" s="120"/>
      <c r="J72" s="121"/>
      <c r="K72" s="3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ht="14.25" x14ac:dyDescent="0.2">
      <c r="D73" s="9"/>
      <c r="E73" s="103" t="s">
        <v>41</v>
      </c>
      <c r="F73" s="9"/>
      <c r="G73" s="40"/>
      <c r="H73" s="9"/>
      <c r="I73" s="104"/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ht="14.25" x14ac:dyDescent="0.2">
      <c r="D74" s="9"/>
      <c r="E74" s="103" t="s">
        <v>33</v>
      </c>
      <c r="F74" s="9"/>
      <c r="G74" s="40"/>
      <c r="H74" s="9"/>
      <c r="I74" s="103" t="s">
        <v>42</v>
      </c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ht="14.25" x14ac:dyDescent="0.2">
      <c r="D75" s="9"/>
      <c r="E75" s="103" t="s">
        <v>35</v>
      </c>
      <c r="F75" s="9"/>
      <c r="G75" s="40" t="s">
        <v>47</v>
      </c>
      <c r="H75" s="9"/>
      <c r="I75" s="103" t="s">
        <v>34</v>
      </c>
      <c r="J75" s="9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4.25" x14ac:dyDescent="0.2">
      <c r="D76" s="9"/>
      <c r="E76" s="103" t="s">
        <v>36</v>
      </c>
      <c r="F76" s="9"/>
      <c r="G76" s="103" t="s">
        <v>39</v>
      </c>
      <c r="H76" s="9"/>
      <c r="I76" s="127" t="s">
        <v>50</v>
      </c>
      <c r="J76" s="9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ht="14.25" x14ac:dyDescent="0.2">
      <c r="D77" s="9"/>
      <c r="E77" s="9"/>
      <c r="F77" s="9"/>
      <c r="G77" s="103" t="s">
        <v>49</v>
      </c>
      <c r="H77" s="9"/>
      <c r="I77" s="103" t="s">
        <v>37</v>
      </c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ht="14.25" x14ac:dyDescent="0.2">
      <c r="D78" s="9"/>
      <c r="E78" s="9"/>
      <c r="F78" s="9"/>
      <c r="G78" s="103" t="s">
        <v>40</v>
      </c>
      <c r="H78" s="9"/>
      <c r="I78" s="9"/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x14ac:dyDescent="0.2">
      <c r="D79" s="9"/>
      <c r="E79" s="9"/>
      <c r="F79" s="9"/>
      <c r="H79" s="9"/>
      <c r="I79" s="9"/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ht="14.25" x14ac:dyDescent="0.2">
      <c r="D80" s="9"/>
      <c r="E80" s="9"/>
      <c r="F80" s="9"/>
      <c r="G80" s="104"/>
      <c r="H80" s="9"/>
      <c r="I80" s="9"/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x14ac:dyDescent="0.2">
      <c r="D81" s="9"/>
      <c r="E81" s="9"/>
      <c r="F81" s="9"/>
      <c r="G81" s="9"/>
      <c r="H81" s="9"/>
      <c r="I81" s="9"/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1"/>
      <c r="E82" s="1"/>
      <c r="F82" s="1"/>
      <c r="G82" s="1"/>
      <c r="H82" s="1"/>
      <c r="I82" s="1"/>
      <c r="J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1"/>
      <c r="E83" s="1"/>
      <c r="F83" s="1"/>
      <c r="G83" s="1"/>
      <c r="H83" s="1"/>
      <c r="I83" s="1"/>
      <c r="J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1"/>
      <c r="E84" s="1"/>
      <c r="F84" s="1"/>
      <c r="G84" s="1"/>
      <c r="H84" s="1"/>
      <c r="I84" s="1"/>
      <c r="J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1"/>
      <c r="E85" s="1"/>
      <c r="F85" s="1"/>
      <c r="G85" s="1"/>
      <c r="H85" s="1"/>
      <c r="I85" s="1"/>
      <c r="J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1"/>
      <c r="E86" s="1"/>
      <c r="F86" s="1"/>
      <c r="G86" s="1"/>
      <c r="H86" s="1"/>
      <c r="I86" s="1"/>
      <c r="J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1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1"/>
      <c r="E88" s="1"/>
      <c r="F88" s="1"/>
      <c r="G88" s="1"/>
      <c r="H88" s="1"/>
      <c r="I88" s="1"/>
      <c r="J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1"/>
      <c r="E89" s="1"/>
      <c r="F89" s="1"/>
      <c r="G89" s="1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x14ac:dyDescent="0.2">
      <c r="D91" s="9"/>
      <c r="E91" s="9"/>
      <c r="F91" s="9"/>
      <c r="G91" s="9"/>
      <c r="H91" s="9"/>
      <c r="I91" s="9"/>
      <c r="J91" s="9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111" spans="4:4" ht="15" x14ac:dyDescent="0.2">
      <c r="D111" s="117"/>
    </row>
  </sheetData>
  <mergeCells count="8">
    <mergeCell ref="D8:J8"/>
    <mergeCell ref="D9:J9"/>
    <mergeCell ref="D71:G71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4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2"/>
  <sheetViews>
    <sheetView topLeftCell="C13" zoomScale="85" zoomScaleNormal="85" zoomScaleSheetLayoutView="70" workbookViewId="0">
      <selection activeCell="K21" sqref="K21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68" t="s">
        <v>10</v>
      </c>
      <c r="E8" s="168"/>
      <c r="F8" s="168"/>
      <c r="G8" s="168"/>
      <c r="H8" s="168"/>
      <c r="I8" s="168"/>
      <c r="J8" s="168"/>
      <c r="K8" s="16"/>
      <c r="L8" s="16"/>
    </row>
    <row r="9" spans="1:14" s="14" customFormat="1" ht="18.75" x14ac:dyDescent="0.2">
      <c r="C9" s="18"/>
      <c r="D9" s="174" t="s">
        <v>25</v>
      </c>
      <c r="E9" s="174"/>
      <c r="F9" s="174"/>
      <c r="G9" s="174"/>
      <c r="H9" s="174"/>
      <c r="I9" s="174"/>
      <c r="J9" s="174"/>
    </row>
    <row r="10" spans="1:14" s="17" customFormat="1" ht="18" customHeight="1" x14ac:dyDescent="0.2">
      <c r="B10" s="18"/>
      <c r="C10" s="18"/>
      <c r="D10" s="174" t="s">
        <v>20</v>
      </c>
      <c r="E10" s="174"/>
      <c r="F10" s="174"/>
      <c r="G10" s="174"/>
      <c r="H10" s="174"/>
      <c r="I10" s="174"/>
      <c r="J10" s="174"/>
    </row>
    <row r="11" spans="1:14" s="14" customFormat="1" ht="18.75" customHeight="1" x14ac:dyDescent="0.2">
      <c r="D11" s="175" t="s">
        <v>80</v>
      </c>
      <c r="E11" s="175"/>
      <c r="F11" s="175"/>
      <c r="G11" s="175"/>
      <c r="H11" s="175"/>
      <c r="I11" s="175"/>
      <c r="J11" s="175"/>
    </row>
    <row r="12" spans="1:14" s="14" customFormat="1" ht="18.75" x14ac:dyDescent="0.2">
      <c r="D12" s="99"/>
      <c r="E12" s="99"/>
      <c r="F12" s="99"/>
      <c r="G12" s="99"/>
      <c r="H12" s="99"/>
      <c r="I12" s="99"/>
      <c r="J12" s="99"/>
    </row>
    <row r="13" spans="1:14" s="14" customFormat="1" ht="18.75" x14ac:dyDescent="0.2">
      <c r="D13" s="33"/>
      <c r="E13" s="33"/>
      <c r="F13" s="33"/>
      <c r="G13" s="33"/>
      <c r="H13" s="33"/>
      <c r="I13" s="33"/>
      <c r="J13" s="33"/>
    </row>
    <row r="14" spans="1:14" s="11" customFormat="1" ht="19.5" customHeight="1" thickBot="1" x14ac:dyDescent="0.25"/>
    <row r="15" spans="1:14" s="3" customFormat="1" ht="36.75" customHeight="1" thickTop="1" thickBot="1" x14ac:dyDescent="0.25">
      <c r="A15" s="7"/>
      <c r="B15" s="7"/>
      <c r="C15" s="7"/>
      <c r="D15" s="173"/>
      <c r="E15" s="170" t="s">
        <v>25</v>
      </c>
      <c r="F15" s="170"/>
      <c r="G15" s="170"/>
      <c r="H15" s="170"/>
      <c r="I15" s="170"/>
      <c r="J15" s="170"/>
      <c r="K15" s="7"/>
      <c r="L15" s="7"/>
      <c r="M15" s="7"/>
      <c r="N15" s="7"/>
    </row>
    <row r="16" spans="1:14" s="3" customFormat="1" ht="18" customHeight="1" thickTop="1" thickBot="1" x14ac:dyDescent="0.25">
      <c r="A16" s="7"/>
      <c r="B16" s="7"/>
      <c r="C16" s="7"/>
      <c r="D16" s="173"/>
      <c r="E16" s="169" t="s">
        <v>26</v>
      </c>
      <c r="F16" s="169"/>
      <c r="G16" s="169"/>
      <c r="H16" s="169"/>
      <c r="I16" s="169"/>
      <c r="J16" s="59">
        <v>672125.72999999975</v>
      </c>
      <c r="K16" s="7"/>
      <c r="L16" s="7"/>
      <c r="M16" s="7"/>
      <c r="N16" s="7"/>
    </row>
    <row r="17" spans="1:96" s="3" customFormat="1" ht="45.75" customHeight="1" thickTop="1" thickBot="1" x14ac:dyDescent="0.25">
      <c r="A17" s="7"/>
      <c r="B17" s="7"/>
      <c r="C17" s="7"/>
      <c r="D17" s="173"/>
      <c r="E17" s="70" t="s">
        <v>4</v>
      </c>
      <c r="F17" s="70" t="s">
        <v>5</v>
      </c>
      <c r="G17" s="70" t="s">
        <v>6</v>
      </c>
      <c r="H17" s="70" t="s">
        <v>0</v>
      </c>
      <c r="I17" s="70" t="s">
        <v>1</v>
      </c>
      <c r="J17" s="70" t="s">
        <v>2</v>
      </c>
      <c r="K17" s="7"/>
      <c r="L17" s="7"/>
      <c r="M17" s="7"/>
      <c r="N17" s="7"/>
    </row>
    <row r="18" spans="1:96" s="10" customFormat="1" ht="51.75" customHeight="1" thickTop="1" x14ac:dyDescent="0.2">
      <c r="D18" s="83"/>
      <c r="E18" s="84"/>
      <c r="F18" s="83"/>
      <c r="G18" s="84">
        <v>44651</v>
      </c>
      <c r="H18" s="85"/>
      <c r="I18" s="86">
        <v>0</v>
      </c>
      <c r="J18" s="85">
        <f>+J16</f>
        <v>672125.72999999975</v>
      </c>
    </row>
    <row r="19" spans="1:96" s="10" customFormat="1" ht="29.25" thickBot="1" x14ac:dyDescent="0.25">
      <c r="D19" s="87"/>
      <c r="E19" s="88">
        <v>44681</v>
      </c>
      <c r="F19" s="89"/>
      <c r="G19" s="90" t="s">
        <v>31</v>
      </c>
      <c r="H19" s="91"/>
      <c r="I19" s="91">
        <v>175</v>
      </c>
      <c r="J19" s="92">
        <f>J18+H19-I19</f>
        <v>671950.72999999975</v>
      </c>
    </row>
    <row r="20" spans="1:96" s="11" customFormat="1" ht="19.5" thickTop="1" thickBot="1" x14ac:dyDescent="0.25">
      <c r="D20" s="185" t="s">
        <v>8</v>
      </c>
      <c r="E20" s="185"/>
      <c r="F20" s="185"/>
      <c r="G20" s="185"/>
      <c r="H20" s="93">
        <f>SUM(H19:H19)</f>
        <v>0</v>
      </c>
      <c r="I20" s="93">
        <f>SUM(I19:I19)</f>
        <v>175</v>
      </c>
      <c r="J20" s="69">
        <f>+J18+H20-I20</f>
        <v>671950.72999999975</v>
      </c>
      <c r="K20" s="31">
        <f>+J20-'[2]CTA. FONDOCYT 960'!$J$104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1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1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1:96" s="11" customFormat="1" ht="16.5" x14ac:dyDescent="0.2">
      <c r="D23" s="5"/>
      <c r="E23" s="103" t="s">
        <v>41</v>
      </c>
      <c r="F23" s="9"/>
      <c r="G23" s="40"/>
      <c r="H23" s="9"/>
      <c r="I23" s="104"/>
      <c r="J23" s="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1:96" s="11" customFormat="1" ht="16.5" x14ac:dyDescent="0.2">
      <c r="D24" s="5"/>
      <c r="E24" s="103" t="s">
        <v>33</v>
      </c>
      <c r="F24" s="9"/>
      <c r="G24" s="40"/>
      <c r="H24" s="9"/>
      <c r="I24" s="103" t="s">
        <v>42</v>
      </c>
      <c r="J24" s="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1:96" s="11" customFormat="1" ht="16.5" x14ac:dyDescent="0.2">
      <c r="D25" s="5"/>
      <c r="E25" s="103" t="s">
        <v>35</v>
      </c>
      <c r="F25" s="9"/>
      <c r="G25" s="40"/>
      <c r="H25" s="9"/>
      <c r="I25" s="103" t="s">
        <v>34</v>
      </c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1:96" s="11" customFormat="1" ht="16.5" x14ac:dyDescent="0.2">
      <c r="D26" s="5"/>
      <c r="E26" s="103" t="s">
        <v>36</v>
      </c>
      <c r="F26" s="9"/>
      <c r="G26" s="40"/>
      <c r="H26" s="9"/>
      <c r="I26" s="103" t="s">
        <v>50</v>
      </c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s="11" customFormat="1" ht="16.5" x14ac:dyDescent="0.2">
      <c r="D27" s="5"/>
      <c r="E27" s="9"/>
      <c r="F27" s="9"/>
      <c r="G27" s="104" t="s">
        <v>43</v>
      </c>
      <c r="H27" s="9"/>
      <c r="I27" s="103" t="s">
        <v>37</v>
      </c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1:96" s="11" customFormat="1" ht="16.5" x14ac:dyDescent="0.2">
      <c r="D28" s="5"/>
      <c r="E28" s="9"/>
      <c r="F28" s="9"/>
      <c r="G28" s="103" t="s">
        <v>39</v>
      </c>
      <c r="H28" s="9"/>
      <c r="I28" s="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1:96" s="11" customFormat="1" ht="16.5" x14ac:dyDescent="0.2">
      <c r="D29" s="5"/>
      <c r="E29" s="9"/>
      <c r="F29" s="9"/>
      <c r="G29" s="103" t="s">
        <v>49</v>
      </c>
      <c r="H29" s="9"/>
      <c r="I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s="11" customFormat="1" ht="16.5" x14ac:dyDescent="0.2">
      <c r="D30" s="5"/>
      <c r="E30" s="9"/>
      <c r="F30" s="9"/>
      <c r="G30" s="103" t="s">
        <v>40</v>
      </c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1:96" s="11" customFormat="1" ht="16.5" x14ac:dyDescent="0.2">
      <c r="D31" s="5"/>
      <c r="E31" s="9"/>
      <c r="F31" s="9"/>
      <c r="G31" s="104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1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8" x14ac:dyDescent="0.2">
      <c r="D33" s="22"/>
      <c r="E33" s="21"/>
      <c r="F33" s="20"/>
      <c r="G33" s="20"/>
      <c r="H33" s="23"/>
      <c r="I33" s="23"/>
      <c r="J33" s="2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6"/>
      <c r="F34" s="3"/>
      <c r="G34" s="3"/>
      <c r="H34" s="4"/>
      <c r="I34" s="4"/>
      <c r="J34" s="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186"/>
      <c r="E35" s="186"/>
      <c r="F35" s="186"/>
      <c r="G35" s="186"/>
      <c r="H35" s="186"/>
      <c r="I35" s="186"/>
      <c r="J35" s="186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187"/>
      <c r="E36" s="187"/>
      <c r="F36" s="187"/>
      <c r="G36" s="187"/>
      <c r="H36" s="187"/>
      <c r="I36" s="187"/>
      <c r="J36" s="18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20.25" x14ac:dyDescent="0.2">
      <c r="D37" s="176"/>
      <c r="E37" s="176"/>
      <c r="F37" s="176"/>
      <c r="G37" s="176"/>
      <c r="H37" s="176"/>
      <c r="I37" s="176"/>
      <c r="J37" s="176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20.25" x14ac:dyDescent="0.2">
      <c r="D38" s="176"/>
      <c r="E38" s="176"/>
      <c r="F38" s="176"/>
      <c r="G38" s="176"/>
      <c r="H38" s="176"/>
      <c r="I38" s="176"/>
      <c r="J38" s="176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176"/>
      <c r="E39" s="176"/>
      <c r="F39" s="176"/>
      <c r="G39" s="176"/>
      <c r="H39" s="176"/>
      <c r="I39" s="176"/>
      <c r="J39" s="176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176"/>
      <c r="E40" s="176"/>
      <c r="F40" s="176"/>
      <c r="G40" s="176"/>
      <c r="H40" s="176"/>
      <c r="I40" s="176"/>
      <c r="J40" s="176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G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G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71" spans="4:4" ht="13.5" thickBot="1" x14ac:dyDescent="0.25"/>
    <row r="72" spans="4:4" ht="15" x14ac:dyDescent="0.2">
      <c r="D72" s="2"/>
    </row>
  </sheetData>
  <mergeCells count="14">
    <mergeCell ref="D8:J8"/>
    <mergeCell ref="D9:J9"/>
    <mergeCell ref="D10:J10"/>
    <mergeCell ref="D11:J11"/>
    <mergeCell ref="D15:D17"/>
    <mergeCell ref="E15:J15"/>
    <mergeCell ref="E16:I16"/>
    <mergeCell ref="D40:J40"/>
    <mergeCell ref="D20:G20"/>
    <mergeCell ref="D35:J35"/>
    <mergeCell ref="D36:J36"/>
    <mergeCell ref="D37:J37"/>
    <mergeCell ref="D38:J38"/>
    <mergeCell ref="D39:J39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2022-05-16T18:38:12Z</cp:lastPrinted>
  <dcterms:created xsi:type="dcterms:W3CDTF">2006-07-11T17:39:34Z</dcterms:created>
  <dcterms:modified xsi:type="dcterms:W3CDTF">2022-05-16T18:40:02Z</dcterms:modified>
</cp:coreProperties>
</file>