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755" tabRatio="601" firstSheet="1" activeTab="1"/>
  </bookViews>
  <sheets>
    <sheet name="INGRESOS CUENTA COLECT" sheetId="1" state="hidden" r:id="rId1"/>
    <sheet name="EGRESOS CTA. AUXILIAR 33001" sheetId="4" r:id="rId2"/>
    <sheet name="EGRESOS CTA.  OPERT. 160" sheetId="5" r:id="rId3"/>
    <sheet name="EGRESOS CTA. NOMINA" sheetId="6" r:id="rId4"/>
    <sheet name="EGRESOS CTA. FONDOCYT" sheetId="7" state="hidden" r:id="rId5"/>
  </sheets>
  <externalReferences>
    <externalReference r:id="rId6"/>
    <externalReference r:id="rId7"/>
  </externalReferences>
  <definedNames>
    <definedName name="_xlnm._FilterDatabase" localSheetId="0" hidden="1">'INGRESOS CUENTA COLECT'!$B$1:$H$253</definedName>
    <definedName name="_xlnm.Print_Area" localSheetId="2">'EGRESOS CTA.  OPERT. 160'!$A$1:$I$73</definedName>
    <definedName name="_xlnm.Print_Area" localSheetId="1">'EGRESOS CTA. AUXILIAR 33001'!$B$1:$I$114</definedName>
    <definedName name="_xlnm.Print_Area" localSheetId="4">'EGRESOS CTA. FONDOCYT'!$A$1:$J$36</definedName>
    <definedName name="_xlnm.Print_Area" localSheetId="3">'EGRESOS CTA. NOMINA'!$A$1:$J$67</definedName>
    <definedName name="_xlnm.Print_Area" localSheetId="0">'INGRESOS CUENTA COLECT'!$A$1:$G$227</definedName>
    <definedName name="_xlnm.Print_Titles" localSheetId="2">'EGRESOS CTA.  OPERT. 160'!$1:$14</definedName>
    <definedName name="_xlnm.Print_Titles" localSheetId="1">'EGRESOS CTA. AUXILIAR 33001'!$1:$15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J16" i="7" l="1"/>
  <c r="J14" i="6"/>
  <c r="I51" i="5"/>
  <c r="J51" i="5" s="1"/>
  <c r="H51" i="5"/>
  <c r="I13" i="5"/>
  <c r="I14" i="4"/>
  <c r="F211" i="1"/>
  <c r="E211" i="1"/>
  <c r="G14" i="1"/>
  <c r="H58" i="6" l="1"/>
  <c r="I58" i="6"/>
  <c r="H88" i="4" l="1"/>
  <c r="H20" i="7" l="1"/>
  <c r="I20" i="7"/>
  <c r="G88" i="4"/>
  <c r="G51" i="5" l="1"/>
  <c r="I15" i="5" l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J18" i="7"/>
  <c r="J19" i="7" s="1"/>
  <c r="G17" i="1"/>
  <c r="G211" i="1" s="1"/>
  <c r="H211" i="1" s="1"/>
  <c r="J16" i="6"/>
  <c r="J58" i="6" s="1"/>
  <c r="K58" i="6" s="1"/>
  <c r="E17" i="1"/>
  <c r="I27" i="5" l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J20" i="7"/>
  <c r="K20" i="7" s="1"/>
  <c r="J17" i="6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G18" i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l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I16" i="4" l="1"/>
  <c r="I17" i="4" s="1"/>
  <c r="I18" i="4" l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/>
  <c r="J88" i="4" s="1"/>
</calcChain>
</file>

<file path=xl/sharedStrings.xml><?xml version="1.0" encoding="utf-8"?>
<sst xmlns="http://schemas.openxmlformats.org/spreadsheetml/2006/main" count="558" uniqueCount="195">
  <si>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</si>
  <si>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</si>
  <si>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</si>
  <si>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</si>
  <si>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</si>
  <si>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</si>
  <si>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</si>
  <si>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</si>
  <si>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</si>
  <si>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</si>
  <si>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</si>
  <si>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</si>
  <si>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</si>
  <si>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</si>
  <si>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</si>
  <si>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</si>
  <si>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</si>
  <si>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</si>
  <si>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</si>
  <si>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</si>
  <si>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</si>
  <si>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</si>
  <si>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</si>
  <si>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</si>
  <si>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</si>
  <si>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</si>
  <si>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</si>
  <si>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</si>
  <si>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</si>
  <si>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</si>
  <si>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</si>
  <si>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NOTA DEBITO POR COBRO TARJETA CREDITO AMERICAN EXPRESS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</si>
  <si>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</si>
  <si>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</si>
  <si>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</si>
  <si>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</si>
  <si>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</si>
  <si>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 xml:space="preserve">             ______________________________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</si>
  <si>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</si>
  <si>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</si>
  <si>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</si>
  <si>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</si>
  <si>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</si>
  <si>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</si>
  <si>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</si>
  <si>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>DEPOSITO VIA TRANSF. ARS FUTURO</t>
  </si>
  <si>
    <t xml:space="preserve">____________________________________________ </t>
  </si>
  <si>
    <t>DEPOSITO VIA TRANSF. ARS SEMMA</t>
  </si>
  <si>
    <t xml:space="preserve">Lcda. Sandra Ciprian </t>
  </si>
  <si>
    <t>Yokasta Burgos</t>
  </si>
  <si>
    <t>_______________________________________</t>
  </si>
  <si>
    <t xml:space="preserve">DEPOSITO VIA TRANSF. ARS UNIVERSAL </t>
  </si>
  <si>
    <t>DEPOSITO VIA TRANSF. ARS RENACER</t>
  </si>
  <si>
    <t>DEPOSITO PENDIENTE POR IDENTIFICAR</t>
  </si>
  <si>
    <t>SUNIX PETROLEUM, S. R. L.</t>
  </si>
  <si>
    <t>BIO NUCLEAR, S. A.</t>
  </si>
  <si>
    <t>AMIPHARMA DOMINICANA, S. R. L.</t>
  </si>
  <si>
    <t>Lcda. Yokasta Burgos</t>
  </si>
  <si>
    <t>TRANSFERENCIA RICIBIDA EN LA CUENTA  3000 PENDIENTE POR IDENTIFICAR</t>
  </si>
  <si>
    <t>DEPOSITO PAGO CHEQUES HUMANOS SEGUROS</t>
  </si>
  <si>
    <t xml:space="preserve">DEPOSITO PAGO CHEQUES PRIMERA DE HUMANOS </t>
  </si>
  <si>
    <t>DEPOSITO VIA TRANSF. ARS CMD</t>
  </si>
  <si>
    <t>DEPOSITO VIA TRANSF. ARS YUNEN</t>
  </si>
  <si>
    <t>P&amp;D RECYCLING, SRL</t>
  </si>
  <si>
    <t>AVHS DR, S.R.L.</t>
  </si>
  <si>
    <t>DEPOSITO VIA TRANSF. PRESIDENCIA DE LA REPUBLICA DOMINICANA</t>
  </si>
  <si>
    <t>MEGA LABS, SRL</t>
  </si>
  <si>
    <t>HOSPIFAR, S. R. L.</t>
  </si>
  <si>
    <t>Del 01 Al 31 De Mayo 2022</t>
  </si>
  <si>
    <t>31/04/2022</t>
  </si>
  <si>
    <t>NOTA DEBITO POR COBRO TARJETA CREDITO ABRIL 2022</t>
  </si>
  <si>
    <t>pago de alquiler espacio máquinas expendedoras snacks y café de parte de VS Solution, correspondiente  al de abril /2022</t>
  </si>
  <si>
    <t xml:space="preserve">DEPOSITO VIA TRANSF. ARS CRESA PEPTP-ZT   ABONO A CUENTA </t>
  </si>
  <si>
    <t xml:space="preserve">DEPOSITO VIA TRANSF. Sra. Esmeralda Rodríguez abono a  factura #000800717-22   </t>
  </si>
  <si>
    <t xml:space="preserve"> Deposito CK.Asoc. Mujeres Solidarias (AMSI), Donacion a la Sra.  Maria de la Caridad Theodor Seco, para estudios Por un monto de RD$3,675.00</t>
  </si>
  <si>
    <t>DEPOSITO CK.  SOLEO FOOD SERVICES SRL PAGO  RENTA CAFETERIA ABRIL 2022</t>
  </si>
  <si>
    <t xml:space="preserve"> Deposito CK.Asoc. Mujeres Solidarias (AMSI), Donacion a la Sra.  a la Sra.Clara Luz Alba Veloz , para aplicación de quimioterapia Por un monto de RD$897.00</t>
  </si>
  <si>
    <t xml:space="preserve">DP via transferencia, Sra. Ana Roselia Martinez, para estudio de biopsia, saldo factura #000803778 </t>
  </si>
  <si>
    <t>DEPOSITO VIA TRANSF., RED ONCOLOGICA DOMINICANA INTEGRAL ,(RODI) EN RELACION A LAS FACTURAS # B0100003525, B0100003548, B0100003549  B0100003550, B0100003553, B0100003554,  POR LOS SERVICIOS EN CICLOTRÓN</t>
  </si>
  <si>
    <t xml:space="preserve"> Deposito Via Transferencia Fundacion Saint Jude, Saldo factura de los menores Noah Alexander Gonzalez Paez </t>
  </si>
  <si>
    <t>DP Via transferencia  Estarima Producciones SRL  Donacion al Sr.Louise Napoleon para de alta</t>
  </si>
  <si>
    <t>DEPOSITO VIA TRANSF. ARS RESERVAS</t>
  </si>
  <si>
    <t>DEPOSITO VIA TRANS Sra. Maria Francisca Alcantara Perez Para Radioterapia por el monto de RD$6,000.00</t>
  </si>
  <si>
    <t>DEPOSITO PAGO CHEQUES ARS ASEMAP</t>
  </si>
  <si>
    <t>DP Via transferencia Enteremina Producciones SRL, Pago para saldo a factura 810046  SR LOUISE NAPOLEON</t>
  </si>
  <si>
    <t xml:space="preserve"> Deposito CK.Asoc. Mujeres Solidarias (AMSI), Donacion a la Sra.  a la Sra.Clara Luz Alba Veloz , para estudiosPor un monto de RD$892.20</t>
  </si>
  <si>
    <t>DEPOSITO DE CK. RECLAMACIONES MEDICAS ARS APS</t>
  </si>
  <si>
    <t>Dp CK.  Instituto Dominicano de Desarrollo Integral.* Donacion a la Sra.Rosalia Acevedo De Dotis, para abono de radioterapia, por el monto de RD$30,000.00</t>
  </si>
  <si>
    <t xml:space="preserve"> Deposito CK.Asoc. Mujeres Solidarias (AMSI), Donacion a la Sra.  a la Sra.Dolkis Linette Paulino Fulgencio, para abono factura Por un monto de RD$7,248.80</t>
  </si>
  <si>
    <t>DEPOSITO DE CK. RECLAMACIONES MEDICAS ARS GMA</t>
  </si>
  <si>
    <t>DEPOSITO DE CK. RECLAMACIONES MEDICAS ARS MONUMENTAL</t>
  </si>
  <si>
    <t>DP Via transferencia Sr. Louise Napoleon  Saldo factuea #814085</t>
  </si>
  <si>
    <t>DEPOSITO DE CK. RECLAMACIONES MEDICAS ARS SIMAG</t>
  </si>
  <si>
    <t>pago de alquiler de espacio máquinas expendedoras snacks y café (mes de mayo/2022) por RD$$20,000.00 de parte de VS Solution, SRL </t>
  </si>
  <si>
    <t xml:space="preserve">DEPOSITO VIA TRANSF. DE CUENTA 2000 A 3000, TRANSLADO DE FONDOS PARA PAGOS </t>
  </si>
  <si>
    <t>007321</t>
  </si>
  <si>
    <t>SUPLIDORES MEDICOS COMERCIALES, S.R.L (SUMEDCOR)</t>
  </si>
  <si>
    <t>007322</t>
  </si>
  <si>
    <t>CRISTALIA DOMINICANA, S.R.L.</t>
  </si>
  <si>
    <t>007323</t>
  </si>
  <si>
    <t>007324</t>
  </si>
  <si>
    <t>007325</t>
  </si>
  <si>
    <t>007326</t>
  </si>
  <si>
    <t>007327</t>
  </si>
  <si>
    <t>MEDISOL, S.R.L.</t>
  </si>
  <si>
    <t>007328</t>
  </si>
  <si>
    <t>SEVEN PHARMA DR, S.R.L.</t>
  </si>
  <si>
    <t>007330</t>
  </si>
  <si>
    <t>AIR LIQUIDE DOMINICANA, S.A.S.</t>
  </si>
  <si>
    <t>007331</t>
  </si>
  <si>
    <t>RETENCION 30.0% POR TRASF. VIA LIBRAMIENTOS A PROVEERDORES</t>
  </si>
  <si>
    <t>COFEMONT, S.R.L.</t>
  </si>
  <si>
    <t>007332</t>
  </si>
  <si>
    <t>007333</t>
  </si>
  <si>
    <t>ROFASA FARMA, EIRL</t>
  </si>
  <si>
    <t>007334</t>
  </si>
  <si>
    <t>LIRIANO NUEZ COMERCIAL, S.R.L.</t>
  </si>
  <si>
    <t>007338</t>
  </si>
  <si>
    <t>RETENCION 100% POR TRASF. VIA LIBRAMIENTOS A PROVEERDORES</t>
  </si>
  <si>
    <t>FRANKLIN MERCEDES BELTRE</t>
  </si>
  <si>
    <t>007339</t>
  </si>
  <si>
    <t>ITCORP GONGLOSS, S.R.L.</t>
  </si>
  <si>
    <t>007340</t>
  </si>
  <si>
    <t>007341</t>
  </si>
  <si>
    <t>007342</t>
  </si>
  <si>
    <t>007343</t>
  </si>
  <si>
    <t>007344</t>
  </si>
  <si>
    <t>RETENCION 30.05% POR TRASF. VIA LIBRAMIENTOS A PROVEERDORES</t>
  </si>
  <si>
    <t>MIXFACILITY ARL, S.R.L.</t>
  </si>
  <si>
    <t xml:space="preserve">SAVANT CONSULTORES </t>
  </si>
  <si>
    <t>007345</t>
  </si>
  <si>
    <t>DECYNTECH</t>
  </si>
  <si>
    <t>007346</t>
  </si>
  <si>
    <t>007347</t>
  </si>
  <si>
    <t>007348</t>
  </si>
  <si>
    <t>NOMINA PERSONAL CARÁCTER TEMPORAL MAYO 2022- FONDO PROPIO</t>
  </si>
  <si>
    <t>NOMINA PERSONAL CARÁCTER EVENTUAL MAYO 2022, FONDO PROPIO</t>
  </si>
  <si>
    <t xml:space="preserve">NOMINA PERSONAL SUPLENCIA MAYO 2022-FONDO PROPIO </t>
  </si>
  <si>
    <t>01/05/2022</t>
  </si>
  <si>
    <t>1845</t>
  </si>
  <si>
    <t>NULO</t>
  </si>
  <si>
    <t>1846</t>
  </si>
  <si>
    <t>1847</t>
  </si>
  <si>
    <t>1848</t>
  </si>
  <si>
    <t>RAMON ANTONIO CABRAL RODRIGUEZ</t>
  </si>
  <si>
    <t>1849</t>
  </si>
  <si>
    <t>BELLANIRYS VALDEZ</t>
  </si>
  <si>
    <t>1850</t>
  </si>
  <si>
    <t>ARGENIS CASTILLO LORENZO</t>
  </si>
  <si>
    <t>1851</t>
  </si>
  <si>
    <t>JUAN BAUTISTA ARISTY CASTILLO</t>
  </si>
  <si>
    <t>1852</t>
  </si>
  <si>
    <t>ANATACIO ROSARIO FIGUEREO</t>
  </si>
  <si>
    <t>1853</t>
  </si>
  <si>
    <t>MARIA MAGDALENA SEVERINO DE LA CRUZ</t>
  </si>
  <si>
    <t>1854</t>
  </si>
  <si>
    <t xml:space="preserve">JISANNA MATIAS ADAMES </t>
  </si>
  <si>
    <t>1855</t>
  </si>
  <si>
    <t>MARCOS DANIEL LANCE BRITO</t>
  </si>
  <si>
    <t>1856</t>
  </si>
  <si>
    <t>MILDRED VIRGINIA CASTILLO RIERA</t>
  </si>
  <si>
    <t>1857</t>
  </si>
  <si>
    <t>1858</t>
  </si>
  <si>
    <t>NEGOCIOS DOMINCALY, S.R.L.</t>
  </si>
  <si>
    <t>1859</t>
  </si>
  <si>
    <t>REFERENCIA LABORATORIO CLINICO, S.A.</t>
  </si>
  <si>
    <t>1860</t>
  </si>
  <si>
    <t>10/05/2022</t>
  </si>
  <si>
    <t>11/05/2022</t>
  </si>
  <si>
    <t>12/05/2022</t>
  </si>
  <si>
    <t>13/05/2022</t>
  </si>
  <si>
    <t>16/05/2022</t>
  </si>
  <si>
    <t>17/05/2022</t>
  </si>
  <si>
    <t>1861</t>
  </si>
  <si>
    <t>PEDRO PEREZ SOLUCIONES AUTOMOTRICES, SRL.</t>
  </si>
  <si>
    <t>18/05/2022</t>
  </si>
  <si>
    <t>19/05/2022</t>
  </si>
  <si>
    <t>20/05/2022</t>
  </si>
  <si>
    <t>24/05/2022</t>
  </si>
  <si>
    <t>26/05/2022</t>
  </si>
  <si>
    <t>27/05/2022</t>
  </si>
  <si>
    <t>1862</t>
  </si>
  <si>
    <t>1863</t>
  </si>
  <si>
    <t>MILAGROS ALVAREZ</t>
  </si>
  <si>
    <t>1864</t>
  </si>
  <si>
    <t>1865</t>
  </si>
  <si>
    <t>34/04/2022</t>
  </si>
  <si>
    <t>NOMINA VACACIONES NO DISFRUTADAS EX COLABORADORES MAYO 2022- FONDO GENERAL</t>
  </si>
  <si>
    <t>NOMINA INDEMNIZACION EX COLABORADORES MAYO 2022- FONDO GENERAL</t>
  </si>
  <si>
    <t xml:space="preserve"> NOMINA COMPESACION MILITAR MAYO 2022- FONDO GENERAL</t>
  </si>
  <si>
    <t>NOMINA COMPESACION ESPECIAL MAYO 2022- FONDO GENERAL</t>
  </si>
  <si>
    <t>NOMINA PERSONAL CARÁCTER TEMPORAL MAYO 2022- FONDO GENERAL</t>
  </si>
  <si>
    <t>NOMINA EMPLEADOS FIJOS MAYO 2022 - FONDO GENERAL</t>
  </si>
  <si>
    <t>NOMINA CARÁCTER TEMPORAL (CICLOTRON) MAYO 2022- FONDO GENERAL</t>
  </si>
  <si>
    <t>DEPOSITO VIA TRANSF. MINISTERIO DE SALUD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</si>
</sst>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</patternFill>
    </fill>
    <fill>
      <patternFill patternType="solid">
        <fgColor rgb="FFCCECFF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90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4" fontId="5" fillId="4" borderId="4" xfId="0" applyNumberFormat="1" applyFont="1" applyFill="1" applyBorder="1" applyAlignment="1">
      <alignment vertical="center"/>
    </xf>
    <xf numFmtId="4" fontId="5" fillId="4" borderId="5" xfId="0" applyNumberFormat="1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19" fillId="0" borderId="8" xfId="0" applyFont="1" applyFill="1" applyBorder="1" applyAlignment="1">
      <alignment vertical="center" wrapText="1"/>
    </xf>
    <xf numFmtId="43" fontId="19" fillId="0" borderId="8" xfId="1" applyFont="1" applyFill="1" applyBorder="1" applyAlignment="1">
      <alignment vertical="center"/>
    </xf>
    <xf numFmtId="43" fontId="12" fillId="0" borderId="8" xfId="1" applyFont="1" applyFill="1" applyBorder="1" applyAlignment="1">
      <alignment horizontal="right" vertical="center"/>
    </xf>
    <xf numFmtId="0" fontId="5" fillId="6" borderId="9" xfId="0" applyFont="1" applyFill="1" applyBorder="1" applyAlignment="1">
      <alignment horizontal="center" vertical="center"/>
    </xf>
    <xf numFmtId="165" fontId="13" fillId="6" borderId="9" xfId="0" applyNumberFormat="1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43" fontId="20" fillId="6" borderId="9" xfId="1" applyFont="1" applyFill="1" applyBorder="1" applyAlignment="1">
      <alignment vertical="center"/>
    </xf>
    <xf numFmtId="43" fontId="13" fillId="6" borderId="9" xfId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 vertical="center" wrapText="1"/>
    </xf>
    <xf numFmtId="43" fontId="5" fillId="2" borderId="11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center" vertical="center"/>
    </xf>
    <xf numFmtId="165" fontId="12" fillId="3" borderId="8" xfId="0" applyNumberFormat="1" applyFont="1" applyFill="1" applyBorder="1" applyAlignment="1">
      <alignment horizontal="left" vertical="center" wrapText="1"/>
    </xf>
    <xf numFmtId="43" fontId="19" fillId="0" borderId="8" xfId="1" applyFont="1" applyFill="1" applyBorder="1" applyAlignment="1">
      <alignment vertical="center" wrapText="1"/>
    </xf>
    <xf numFmtId="165" fontId="12" fillId="0" borderId="8" xfId="0" applyNumberFormat="1" applyFont="1" applyFill="1" applyBorder="1" applyAlignment="1">
      <alignment horizontal="left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3" fontId="12" fillId="0" borderId="8" xfId="1" applyFont="1" applyFill="1" applyBorder="1" applyAlignment="1">
      <alignment horizontal="right" vertical="center" wrapText="1"/>
    </xf>
    <xf numFmtId="43" fontId="20" fillId="0" borderId="11" xfId="1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vertical="center"/>
    </xf>
    <xf numFmtId="165" fontId="13" fillId="6" borderId="11" xfId="0" applyNumberFormat="1" applyFont="1" applyFill="1" applyBorder="1" applyAlignment="1">
      <alignment vertical="center"/>
    </xf>
    <xf numFmtId="0" fontId="13" fillId="6" borderId="11" xfId="0" applyFont="1" applyFill="1" applyBorder="1" applyAlignment="1">
      <alignment vertical="center"/>
    </xf>
    <xf numFmtId="43" fontId="20" fillId="6" borderId="11" xfId="1" applyFont="1" applyFill="1" applyBorder="1" applyAlignment="1">
      <alignment vertical="center"/>
    </xf>
    <xf numFmtId="43" fontId="13" fillId="6" borderId="11" xfId="1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165" fontId="12" fillId="0" borderId="8" xfId="0" applyNumberFormat="1" applyFont="1" applyFill="1" applyBorder="1" applyAlignment="1">
      <alignment horizontal="right" vertical="center"/>
    </xf>
    <xf numFmtId="0" fontId="19" fillId="7" borderId="8" xfId="0" applyFont="1" applyFill="1" applyBorder="1" applyAlignment="1">
      <alignment horizontal="center" vertical="center" wrapText="1"/>
    </xf>
    <xf numFmtId="0" fontId="19" fillId="7" borderId="8" xfId="0" applyFont="1" applyFill="1" applyBorder="1" applyAlignment="1">
      <alignment vertical="center" wrapText="1"/>
    </xf>
    <xf numFmtId="43" fontId="12" fillId="0" borderId="8" xfId="1" applyFont="1" applyFill="1" applyBorder="1" applyAlignment="1">
      <alignment vertical="center"/>
    </xf>
    <xf numFmtId="49" fontId="12" fillId="3" borderId="8" xfId="0" quotePrefix="1" applyNumberFormat="1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/>
    </xf>
    <xf numFmtId="165" fontId="13" fillId="6" borderId="7" xfId="0" applyNumberFormat="1" applyFont="1" applyFill="1" applyBorder="1" applyAlignment="1">
      <alignment horizontal="center" vertical="center"/>
    </xf>
    <xf numFmtId="43" fontId="20" fillId="6" borderId="7" xfId="1" applyFont="1" applyFill="1" applyBorder="1" applyAlignment="1">
      <alignment vertical="center"/>
    </xf>
    <xf numFmtId="43" fontId="13" fillId="6" borderId="7" xfId="1" applyFont="1" applyFill="1" applyBorder="1" applyAlignment="1">
      <alignment horizontal="right" vertical="center"/>
    </xf>
    <xf numFmtId="0" fontId="12" fillId="3" borderId="8" xfId="0" applyFont="1" applyFill="1" applyBorder="1" applyAlignment="1">
      <alignment horizontal="center" vertical="center"/>
    </xf>
    <xf numFmtId="165" fontId="15" fillId="0" borderId="8" xfId="0" applyNumberFormat="1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vertical="center" wrapText="1"/>
    </xf>
    <xf numFmtId="43" fontId="12" fillId="0" borderId="8" xfId="1" applyFont="1" applyFill="1" applyBorder="1" applyAlignment="1">
      <alignment horizontal="center" vertical="center"/>
    </xf>
    <xf numFmtId="43" fontId="19" fillId="0" borderId="8" xfId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right" vertical="center"/>
    </xf>
    <xf numFmtId="43" fontId="5" fillId="2" borderId="11" xfId="1" applyFont="1" applyFill="1" applyBorder="1" applyAlignment="1">
      <alignment horizontal="center" vertical="center" wrapText="1"/>
    </xf>
    <xf numFmtId="43" fontId="20" fillId="5" borderId="11" xfId="1" applyFont="1" applyFill="1" applyBorder="1" applyAlignment="1">
      <alignment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2" xfId="4" applyFont="1" applyFill="1" applyBorder="1" applyAlignment="1">
      <alignment horizontal="left" vertical="center"/>
    </xf>
    <xf numFmtId="43" fontId="5" fillId="4" borderId="5" xfId="1" applyFont="1" applyFill="1" applyBorder="1" applyAlignment="1">
      <alignment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43" fontId="19" fillId="0" borderId="14" xfId="1" applyFont="1" applyFill="1" applyBorder="1" applyAlignment="1">
      <alignment vertical="center"/>
    </xf>
    <xf numFmtId="165" fontId="13" fillId="5" borderId="15" xfId="0" applyNumberFormat="1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43" fontId="20" fillId="5" borderId="15" xfId="1" applyFont="1" applyFill="1" applyBorder="1" applyAlignment="1">
      <alignment vertical="center"/>
    </xf>
    <xf numFmtId="43" fontId="13" fillId="5" borderId="15" xfId="1" applyFont="1" applyFill="1" applyBorder="1" applyAlignment="1">
      <alignment horizontal="right" vertical="center"/>
    </xf>
    <xf numFmtId="165" fontId="19" fillId="0" borderId="16" xfId="0" applyNumberFormat="1" applyFont="1" applyFill="1" applyBorder="1" applyAlignment="1">
      <alignment horizontal="left" vertical="center" wrapText="1"/>
    </xf>
    <xf numFmtId="165" fontId="19" fillId="0" borderId="17" xfId="0" applyNumberFormat="1" applyFont="1" applyFill="1" applyBorder="1" applyAlignment="1">
      <alignment horizontal="left" vertical="center" wrapText="1"/>
    </xf>
    <xf numFmtId="165" fontId="12" fillId="0" borderId="17" xfId="0" applyNumberFormat="1" applyFont="1" applyFill="1" applyBorder="1" applyAlignment="1">
      <alignment horizontal="left" vertical="center" wrapText="1"/>
    </xf>
    <xf numFmtId="0" fontId="19" fillId="0" borderId="16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12" fillId="0" borderId="17" xfId="0" applyFont="1" applyFill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5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8" xfId="0" applyNumberFormat="1" applyFont="1" applyFill="1" applyBorder="1" applyAlignment="1">
      <alignment horizontal="right" vertical="center"/>
    </xf>
    <xf numFmtId="43" fontId="20" fillId="0" borderId="18" xfId="1" applyFont="1" applyFill="1" applyBorder="1" applyAlignment="1">
      <alignment vertical="center"/>
    </xf>
    <xf numFmtId="43" fontId="19" fillId="0" borderId="19" xfId="1" applyFont="1" applyFill="1" applyBorder="1" applyAlignment="1">
      <alignment vertical="center"/>
    </xf>
    <xf numFmtId="4" fontId="13" fillId="3" borderId="21" xfId="0" applyNumberFormat="1" applyFont="1" applyFill="1" applyBorder="1" applyAlignment="1">
      <alignment horizontal="right" vertical="center"/>
    </xf>
    <xf numFmtId="43" fontId="20" fillId="0" borderId="22" xfId="1" applyFont="1" applyFill="1" applyBorder="1" applyAlignment="1">
      <alignment vertical="center"/>
    </xf>
    <xf numFmtId="0" fontId="23" fillId="3" borderId="0" xfId="0" applyFont="1" applyFill="1" applyAlignment="1">
      <alignment horizontal="center"/>
    </xf>
    <xf numFmtId="165" fontId="12" fillId="3" borderId="19" xfId="0" applyNumberFormat="1" applyFont="1" applyFill="1" applyBorder="1" applyAlignment="1">
      <alignment horizontal="left" vertical="center" wrapText="1"/>
    </xf>
    <xf numFmtId="43" fontId="19" fillId="0" borderId="19" xfId="1" applyFont="1" applyFill="1" applyBorder="1" applyAlignment="1">
      <alignment vertical="center" wrapText="1"/>
    </xf>
    <xf numFmtId="0" fontId="6" fillId="3" borderId="19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vertical="center" wrapText="1"/>
    </xf>
    <xf numFmtId="4" fontId="5" fillId="3" borderId="24" xfId="0" applyNumberFormat="1" applyFont="1" applyFill="1" applyBorder="1" applyAlignment="1">
      <alignment horizontal="right" vertical="center"/>
    </xf>
    <xf numFmtId="43" fontId="20" fillId="0" borderId="25" xfId="1" applyFont="1" applyFill="1" applyBorder="1" applyAlignment="1">
      <alignment vertical="center"/>
    </xf>
    <xf numFmtId="0" fontId="19" fillId="7" borderId="27" xfId="0" applyFont="1" applyFill="1" applyBorder="1" applyAlignment="1">
      <alignment vertical="center" wrapText="1"/>
    </xf>
    <xf numFmtId="43" fontId="12" fillId="0" borderId="28" xfId="1" applyFont="1" applyFill="1" applyBorder="1" applyAlignment="1">
      <alignment vertical="center"/>
    </xf>
    <xf numFmtId="43" fontId="19" fillId="0" borderId="29" xfId="4" applyFont="1" applyFill="1" applyBorder="1" applyAlignment="1">
      <alignment horizontal="left" vertical="center"/>
    </xf>
    <xf numFmtId="43" fontId="20" fillId="6" borderId="15" xfId="1" applyFont="1" applyFill="1" applyBorder="1" applyAlignment="1">
      <alignment vertical="center"/>
    </xf>
    <xf numFmtId="43" fontId="19" fillId="0" borderId="5" xfId="4" applyFont="1" applyFill="1" applyBorder="1" applyAlignment="1">
      <alignment horizontal="left" vertical="center"/>
    </xf>
    <xf numFmtId="43" fontId="19" fillId="0" borderId="30" xfId="4" applyFont="1" applyFill="1" applyBorder="1"/>
    <xf numFmtId="43" fontId="19" fillId="0" borderId="31" xfId="4" applyFont="1" applyFill="1" applyBorder="1" applyAlignment="1">
      <alignment horizontal="left" vertical="center"/>
    </xf>
    <xf numFmtId="43" fontId="19" fillId="0" borderId="32" xfId="4" applyFont="1" applyFill="1" applyBorder="1" applyAlignment="1">
      <alignment horizontal="left" vertical="center"/>
    </xf>
    <xf numFmtId="0" fontId="12" fillId="0" borderId="26" xfId="0" applyFont="1" applyFill="1" applyBorder="1" applyAlignment="1">
      <alignment horizontal="center" vertical="center" wrapText="1"/>
    </xf>
    <xf numFmtId="165" fontId="19" fillId="0" borderId="12" xfId="0" applyNumberFormat="1" applyFont="1" applyFill="1" applyBorder="1" applyAlignment="1">
      <alignment horizontal="left" vertical="center" wrapText="1"/>
    </xf>
    <xf numFmtId="0" fontId="19" fillId="0" borderId="12" xfId="0" applyFont="1" applyFill="1" applyBorder="1" applyAlignment="1">
      <alignment horizontal="center"/>
    </xf>
    <xf numFmtId="43" fontId="19" fillId="0" borderId="35" xfId="1" applyFont="1" applyFill="1" applyBorder="1" applyAlignment="1">
      <alignment vertical="center"/>
    </xf>
    <xf numFmtId="43" fontId="19" fillId="0" borderId="34" xfId="1" applyFont="1" applyFill="1" applyBorder="1" applyAlignment="1">
      <alignment vertical="center"/>
    </xf>
    <xf numFmtId="0" fontId="19" fillId="0" borderId="2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top" wrapText="1"/>
    </xf>
    <xf numFmtId="43" fontId="19" fillId="0" borderId="29" xfId="4" applyFont="1" applyFill="1" applyBorder="1" applyAlignment="1">
      <alignment vertical="center"/>
    </xf>
    <xf numFmtId="43" fontId="19" fillId="0" borderId="29" xfId="4" applyFont="1" applyFill="1" applyBorder="1"/>
    <xf numFmtId="43" fontId="12" fillId="0" borderId="29" xfId="4" applyFont="1" applyFill="1" applyBorder="1"/>
    <xf numFmtId="43" fontId="19" fillId="0" borderId="29" xfId="4" applyFont="1" applyFill="1" applyBorder="1" applyAlignment="1">
      <alignment vertical="center" wrapText="1"/>
    </xf>
    <xf numFmtId="43" fontId="19" fillId="0" borderId="36" xfId="4" applyFont="1" applyFill="1" applyBorder="1"/>
    <xf numFmtId="43" fontId="19" fillId="0" borderId="31" xfId="4" applyFont="1" applyFill="1" applyBorder="1" applyAlignment="1">
      <alignment vertical="center"/>
    </xf>
    <xf numFmtId="43" fontId="12" fillId="0" borderId="31" xfId="4" applyFont="1" applyFill="1" applyBorder="1" applyAlignment="1">
      <alignment vertical="center"/>
    </xf>
    <xf numFmtId="0" fontId="5" fillId="0" borderId="37" xfId="0" applyFont="1" applyFill="1" applyBorder="1" applyAlignment="1">
      <alignment vertical="center"/>
    </xf>
    <xf numFmtId="0" fontId="22" fillId="0" borderId="33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165" fontId="19" fillId="0" borderId="0" xfId="0" applyNumberFormat="1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vertical="center" wrapText="1"/>
    </xf>
    <xf numFmtId="43" fontId="19" fillId="0" borderId="33" xfId="4" applyFont="1" applyFill="1" applyBorder="1" applyAlignment="1">
      <alignment vertical="center"/>
    </xf>
    <xf numFmtId="43" fontId="19" fillId="0" borderId="33" xfId="4" applyFont="1" applyFill="1" applyBorder="1"/>
    <xf numFmtId="0" fontId="13" fillId="8" borderId="7" xfId="0" applyFont="1" applyFill="1" applyBorder="1" applyAlignment="1">
      <alignment horizontal="center" vertical="center"/>
    </xf>
    <xf numFmtId="165" fontId="13" fillId="8" borderId="7" xfId="0" applyNumberFormat="1" applyFont="1" applyFill="1" applyBorder="1" applyAlignment="1">
      <alignment horizontal="center" vertical="center"/>
    </xf>
    <xf numFmtId="43" fontId="20" fillId="8" borderId="7" xfId="1" applyFont="1" applyFill="1" applyBorder="1" applyAlignment="1">
      <alignment vertical="center"/>
    </xf>
    <xf numFmtId="43" fontId="13" fillId="8" borderId="7" xfId="1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5" fillId="2" borderId="11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1" xfId="0" applyNumberFormat="1" applyFont="1" applyFill="1" applyBorder="1" applyAlignment="1">
      <alignment horizontal="center" vertical="center"/>
    </xf>
    <xf numFmtId="4" fontId="5" fillId="3" borderId="18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4" fontId="5" fillId="3" borderId="24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21" xfId="0" applyNumberFormat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481013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1571625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150</xdr:row>
      <xdr:rowOff>28575</xdr:rowOff>
    </xdr:from>
    <xdr:to>
      <xdr:col>7</xdr:col>
      <xdr:colOff>895350</xdr:colOff>
      <xdr:row>160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9</xdr:col>
      <xdr:colOff>104775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1562100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114</xdr:row>
      <xdr:rowOff>47625</xdr:rowOff>
    </xdr:from>
    <xdr:to>
      <xdr:col>8</xdr:col>
      <xdr:colOff>1065120</xdr:colOff>
      <xdr:row>125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115</xdr:row>
      <xdr:rowOff>38100</xdr:rowOff>
    </xdr:from>
    <xdr:to>
      <xdr:col>8</xdr:col>
      <xdr:colOff>1179420</xdr:colOff>
      <xdr:row>126</xdr:row>
      <xdr:rowOff>47624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116</xdr:row>
      <xdr:rowOff>38100</xdr:rowOff>
    </xdr:from>
    <xdr:to>
      <xdr:col>8</xdr:col>
      <xdr:colOff>1179420</xdr:colOff>
      <xdr:row>127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117</xdr:row>
      <xdr:rowOff>28575</xdr:rowOff>
    </xdr:from>
    <xdr:to>
      <xdr:col>8</xdr:col>
      <xdr:colOff>1179420</xdr:colOff>
      <xdr:row>128</xdr:row>
      <xdr:rowOff>38102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10</xdr:col>
      <xdr:colOff>108697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LIBRO%20BANCO%202016-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CTA. RECOLECTORA AUXILIAR 3001"/>
      <sheetName val="CTA. OPERATIVA.(160)"/>
      <sheetName val="Dynamics Enum Cache"/>
      <sheetName val="CTA. NOMINA 2000"/>
      <sheetName val="Hoja1"/>
      <sheetName val="CTA. FONDOCYT 960"/>
      <sheetName val="RENTA CAFETERIA  "/>
      <sheetName val="DISPONIBILIDAD"/>
      <sheetName val="CUENTA SUBVENCION DE NOMINA"/>
    </sheetNames>
    <sheetDataSet>
      <sheetData sheetId="0">
        <row r="15086">
          <cell r="G15086">
            <v>47360052.9604</v>
          </cell>
        </row>
        <row r="15310">
          <cell r="G15310">
            <v>79900798.400399998</v>
          </cell>
        </row>
      </sheetData>
      <sheetData sheetId="1">
        <row r="7343">
          <cell r="J7343">
            <v>2.4999958695843816E-3</v>
          </cell>
        </row>
        <row r="7414">
          <cell r="J7414">
            <v>646187.20149999787</v>
          </cell>
        </row>
      </sheetData>
      <sheetData sheetId="2">
        <row r="5988">
          <cell r="J5988">
            <v>1961187.5035000113</v>
          </cell>
        </row>
        <row r="6023">
          <cell r="J6023">
            <v>1381403.6335000112</v>
          </cell>
        </row>
      </sheetData>
      <sheetData sheetId="3"/>
      <sheetData sheetId="4">
        <row r="1519">
          <cell r="G1519">
            <v>5537684.9959998829</v>
          </cell>
        </row>
        <row r="1560">
          <cell r="G1560">
            <v>5775653.0859998912</v>
          </cell>
        </row>
      </sheetData>
      <sheetData sheetId="5"/>
      <sheetData sheetId="6">
        <row r="104">
          <cell r="J104">
            <v>671950.72999999975</v>
          </cell>
        </row>
        <row r="105">
          <cell r="J105">
            <v>671775.72999999975</v>
          </cell>
        </row>
      </sheetData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253"/>
  <sheetViews>
    <sheetView topLeftCell="A94" zoomScale="80" zoomScaleNormal="80" zoomScaleSheetLayoutView="40" workbookViewId="0">
      <selection activeCell="H94" sqref="H94"/>
    </sheetView>
  </sheetViews>
  <sheetFormatPr baseColWidth="10" defaultColWidth="9.140625" defaultRowHeight="12.75" x14ac:dyDescent="0.2"/>
  <cols>
    <col min="1" max="1" width="0.5703125" style="1" customWidth="1"/>
    <col min="2" max="2" width="24.5703125" style="1" customWidth="1"/>
    <col min="3" max="3" width="9.140625" style="1" customWidth="1"/>
    <col min="4" max="4" width="61.7109375" style="1" customWidth="1"/>
    <col min="5" max="5" width="24.85546875" style="1" customWidth="1"/>
    <col min="6" max="6" width="21" style="1" customWidth="1"/>
    <col min="7" max="7" width="28" style="1" customWidth="1"/>
    <col min="8" max="8" width="19.28515625" style="11" bestFit="1" customWidth="1"/>
    <col min="9" max="11" width="9.140625" style="11"/>
    <col min="12" max="16384" width="9.140625" style="1"/>
  </cols>
  <sheetData>
    <row r="1" spans="1:14" s="11" customFormat="1" ht="15" customHeight="1" x14ac:dyDescent="0.2"/>
    <row r="2" spans="1:14" s="11" customFormat="1" x14ac:dyDescent="0.2"/>
    <row r="3" spans="1:14" s="14" customFormat="1" ht="12" customHeight="1" x14ac:dyDescent="0.2"/>
    <row r="4" spans="1:14" s="15" customFormat="1" ht="18" customHeight="1" x14ac:dyDescent="0.3">
      <c r="A4" s="16"/>
      <c r="B4" s="12"/>
      <c r="C4" s="16"/>
      <c r="D4" s="16"/>
      <c r="E4" s="16"/>
      <c r="F4" s="16"/>
      <c r="G4" s="16"/>
      <c r="H4" s="16"/>
      <c r="I4" s="16"/>
    </row>
    <row r="5" spans="1:14" s="13" customFormat="1" ht="18.75" x14ac:dyDescent="0.2">
      <c r="A5" s="170"/>
      <c r="B5" s="170"/>
      <c r="C5" s="170"/>
      <c r="D5" s="170"/>
      <c r="E5" s="170"/>
      <c r="F5" s="170"/>
      <c r="G5" s="170"/>
    </row>
    <row r="6" spans="1:14" s="15" customFormat="1" ht="18.75" x14ac:dyDescent="0.3">
      <c r="A6" s="170" t="s">
        <v>10</v>
      </c>
      <c r="B6" s="170"/>
      <c r="C6" s="170"/>
      <c r="D6" s="170"/>
      <c r="E6" s="170"/>
      <c r="F6" s="170"/>
      <c r="G6" s="170"/>
      <c r="H6" s="16"/>
      <c r="I6" s="16"/>
    </row>
    <row r="7" spans="1:14" s="14" customFormat="1" ht="18.75" x14ac:dyDescent="0.2">
      <c r="A7" s="170" t="s">
        <v>15</v>
      </c>
      <c r="B7" s="170"/>
      <c r="C7" s="170"/>
      <c r="D7" s="170"/>
      <c r="E7" s="170"/>
      <c r="F7" s="170"/>
      <c r="G7" s="170"/>
    </row>
    <row r="8" spans="1:14" s="17" customFormat="1" ht="21" customHeight="1" x14ac:dyDescent="0.2">
      <c r="A8" s="176" t="s">
        <v>3</v>
      </c>
      <c r="B8" s="176"/>
      <c r="C8" s="176"/>
      <c r="D8" s="176"/>
      <c r="E8" s="176"/>
      <c r="F8" s="176"/>
      <c r="G8" s="176"/>
    </row>
    <row r="9" spans="1:14" s="14" customFormat="1" ht="18.75" x14ac:dyDescent="0.2">
      <c r="A9" s="177" t="s">
        <v>68</v>
      </c>
      <c r="B9" s="177"/>
      <c r="C9" s="177"/>
      <c r="D9" s="177"/>
      <c r="E9" s="177"/>
      <c r="F9" s="177"/>
      <c r="G9" s="177"/>
    </row>
    <row r="10" spans="1:14" s="14" customFormat="1" ht="18.75" x14ac:dyDescent="0.2">
      <c r="A10" s="15"/>
      <c r="B10" s="33"/>
      <c r="C10" s="33"/>
      <c r="D10" s="33"/>
      <c r="E10" s="33"/>
      <c r="F10" s="33"/>
      <c r="G10" s="15"/>
    </row>
    <row r="11" spans="1:14" s="14" customFormat="1" ht="18.75" x14ac:dyDescent="0.2">
      <c r="A11" s="15"/>
      <c r="B11" s="33"/>
      <c r="C11" s="33"/>
      <c r="D11" s="33"/>
      <c r="E11" s="33"/>
      <c r="F11" s="33"/>
      <c r="G11" s="15"/>
    </row>
    <row r="12" spans="1:14" s="11" customFormat="1" ht="19.5" customHeight="1" thickBot="1" x14ac:dyDescent="0.25">
      <c r="N12" s="32"/>
    </row>
    <row r="13" spans="1:14" s="3" customFormat="1" ht="27.75" customHeight="1" thickTop="1" thickBot="1" x14ac:dyDescent="0.25">
      <c r="A13" s="173"/>
      <c r="B13" s="172" t="s">
        <v>14</v>
      </c>
      <c r="C13" s="172"/>
      <c r="D13" s="172"/>
      <c r="E13" s="172"/>
      <c r="F13" s="172"/>
      <c r="G13" s="172"/>
      <c r="H13" s="7"/>
      <c r="I13" s="7"/>
      <c r="J13" s="7"/>
      <c r="K13" s="7"/>
    </row>
    <row r="14" spans="1:14" s="3" customFormat="1" ht="27.75" customHeight="1" thickTop="1" thickBot="1" x14ac:dyDescent="0.25">
      <c r="A14" s="173"/>
      <c r="B14" s="171" t="s">
        <v>15</v>
      </c>
      <c r="C14" s="171"/>
      <c r="D14" s="171"/>
      <c r="E14" s="171"/>
      <c r="F14" s="171"/>
      <c r="G14" s="94">
        <f>+'[1]CTA. RECOLECTORA (010) y 3000'!$G$15086</f>
        <v>47360052.9604</v>
      </c>
      <c r="H14" s="7"/>
      <c r="I14" s="7"/>
      <c r="J14" s="7"/>
      <c r="K14" s="7"/>
    </row>
    <row r="15" spans="1:14" s="3" customFormat="1" ht="26.25" customHeight="1" thickTop="1" thickBot="1" x14ac:dyDescent="0.25">
      <c r="A15" s="173"/>
      <c r="B15" s="175"/>
      <c r="C15" s="175"/>
      <c r="D15" s="175"/>
      <c r="E15" s="175"/>
      <c r="F15" s="175"/>
      <c r="G15" s="94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174"/>
      <c r="B16" s="70" t="s">
        <v>4</v>
      </c>
      <c r="C16" s="70" t="s">
        <v>5</v>
      </c>
      <c r="D16" s="70" t="s">
        <v>6</v>
      </c>
      <c r="E16" s="70" t="s">
        <v>0</v>
      </c>
      <c r="F16" s="70" t="s">
        <v>1</v>
      </c>
      <c r="G16" s="70" t="s">
        <v>2</v>
      </c>
      <c r="H16" s="7"/>
      <c r="I16" s="7"/>
      <c r="J16" s="7"/>
      <c r="K16" s="7"/>
    </row>
    <row r="17" spans="1:7" s="10" customFormat="1" ht="36.75" customHeight="1" thickTop="1" thickBot="1" x14ac:dyDescent="0.25">
      <c r="A17" s="45"/>
      <c r="B17" s="107"/>
      <c r="C17" s="108"/>
      <c r="D17" s="107" t="s">
        <v>69</v>
      </c>
      <c r="E17" s="109">
        <f>'[2]CTA. RECOLECTORA (010)'!E6</f>
        <v>0</v>
      </c>
      <c r="F17" s="110">
        <v>0</v>
      </c>
      <c r="G17" s="95">
        <f>+G14</f>
        <v>47360052.9604</v>
      </c>
    </row>
    <row r="18" spans="1:7" s="10" customFormat="1" ht="30" thickTop="1" thickBot="1" x14ac:dyDescent="0.25">
      <c r="A18" s="46"/>
      <c r="B18" s="111">
        <v>44682</v>
      </c>
      <c r="C18" s="114"/>
      <c r="D18" s="147" t="s">
        <v>70</v>
      </c>
      <c r="E18" s="154"/>
      <c r="F18" s="154">
        <v>1583.28</v>
      </c>
      <c r="G18" s="106">
        <f>G17+E18-F18</f>
        <v>47358469.680399999</v>
      </c>
    </row>
    <row r="19" spans="1:7" s="10" customFormat="1" ht="18" thickTop="1" thickBot="1" x14ac:dyDescent="0.25">
      <c r="A19" s="24"/>
      <c r="B19" s="112">
        <v>44682</v>
      </c>
      <c r="C19" s="115"/>
      <c r="D19" s="147" t="s">
        <v>43</v>
      </c>
      <c r="E19" s="154">
        <v>3155</v>
      </c>
      <c r="F19" s="150"/>
      <c r="G19" s="106">
        <f t="shared" ref="G19:G82" si="0">G18+E19-F19</f>
        <v>47361624.680399999</v>
      </c>
    </row>
    <row r="20" spans="1:7" s="7" customFormat="1" ht="30" thickTop="1" thickBot="1" x14ac:dyDescent="0.25">
      <c r="A20" s="24"/>
      <c r="B20" s="112">
        <v>44682</v>
      </c>
      <c r="C20" s="115"/>
      <c r="D20" s="147" t="s">
        <v>29</v>
      </c>
      <c r="E20" s="154">
        <v>19000</v>
      </c>
      <c r="F20" s="150">
        <v>494</v>
      </c>
      <c r="G20" s="106">
        <f t="shared" si="0"/>
        <v>47380130.680399999</v>
      </c>
    </row>
    <row r="21" spans="1:7" s="7" customFormat="1" ht="18" thickTop="1" thickBot="1" x14ac:dyDescent="0.25">
      <c r="A21" s="24"/>
      <c r="B21" s="112">
        <v>44683</v>
      </c>
      <c r="C21" s="115"/>
      <c r="D21" s="147" t="s">
        <v>43</v>
      </c>
      <c r="E21" s="154">
        <v>96475</v>
      </c>
      <c r="F21" s="150"/>
      <c r="G21" s="106">
        <f t="shared" si="0"/>
        <v>47476605.680399999</v>
      </c>
    </row>
    <row r="22" spans="1:7" s="7" customFormat="1" ht="30" thickTop="1" thickBot="1" x14ac:dyDescent="0.25">
      <c r="A22" s="24"/>
      <c r="B22" s="112">
        <v>44683</v>
      </c>
      <c r="C22" s="115"/>
      <c r="D22" s="147" t="s">
        <v>29</v>
      </c>
      <c r="E22" s="154">
        <v>30000</v>
      </c>
      <c r="F22" s="150">
        <v>780</v>
      </c>
      <c r="G22" s="106">
        <f t="shared" si="0"/>
        <v>47505825.680399999</v>
      </c>
    </row>
    <row r="23" spans="1:7" s="7" customFormat="1" ht="18" thickTop="1" thickBot="1" x14ac:dyDescent="0.25">
      <c r="A23" s="24"/>
      <c r="B23" s="112">
        <v>44684</v>
      </c>
      <c r="C23" s="115"/>
      <c r="D23" s="147" t="s">
        <v>43</v>
      </c>
      <c r="E23" s="154">
        <v>153163</v>
      </c>
      <c r="F23" s="150"/>
      <c r="G23" s="106">
        <f t="shared" si="0"/>
        <v>47658988.680399999</v>
      </c>
    </row>
    <row r="24" spans="1:7" s="7" customFormat="1" ht="18" thickTop="1" thickBot="1" x14ac:dyDescent="0.25">
      <c r="A24" s="24"/>
      <c r="B24" s="112">
        <v>44684</v>
      </c>
      <c r="C24" s="115"/>
      <c r="D24" s="147" t="s">
        <v>43</v>
      </c>
      <c r="E24" s="154">
        <v>79700</v>
      </c>
      <c r="F24" s="150"/>
      <c r="G24" s="106">
        <f t="shared" si="0"/>
        <v>47738688.680399999</v>
      </c>
    </row>
    <row r="25" spans="1:7" s="7" customFormat="1" ht="18" thickTop="1" thickBot="1" x14ac:dyDescent="0.25">
      <c r="A25" s="24"/>
      <c r="B25" s="112">
        <v>44684</v>
      </c>
      <c r="C25" s="115"/>
      <c r="D25" s="147" t="s">
        <v>43</v>
      </c>
      <c r="E25" s="154">
        <v>5215</v>
      </c>
      <c r="F25" s="150"/>
      <c r="G25" s="106">
        <f t="shared" si="0"/>
        <v>47743903.680399999</v>
      </c>
    </row>
    <row r="26" spans="1:7" s="7" customFormat="1" ht="24.75" customHeight="1" thickTop="1" thickBot="1" x14ac:dyDescent="0.25">
      <c r="A26" s="24"/>
      <c r="B26" s="112">
        <v>44684</v>
      </c>
      <c r="C26" s="115"/>
      <c r="D26" s="147" t="s">
        <v>29</v>
      </c>
      <c r="E26" s="154">
        <v>151045.4</v>
      </c>
      <c r="F26" s="150">
        <v>3927.18</v>
      </c>
      <c r="G26" s="106">
        <f t="shared" si="0"/>
        <v>47891021.900399998</v>
      </c>
    </row>
    <row r="27" spans="1:7" s="7" customFormat="1" ht="30" thickTop="1" thickBot="1" x14ac:dyDescent="0.25">
      <c r="A27" s="24"/>
      <c r="B27" s="112">
        <v>44684</v>
      </c>
      <c r="C27" s="115"/>
      <c r="D27" s="147" t="s">
        <v>58</v>
      </c>
      <c r="E27" s="154">
        <v>438351.98</v>
      </c>
      <c r="F27" s="150"/>
      <c r="G27" s="106">
        <f t="shared" si="0"/>
        <v>48329373.880399995</v>
      </c>
    </row>
    <row r="28" spans="1:7" s="7" customFormat="1" ht="60" customHeight="1" thickTop="1" thickBot="1" x14ac:dyDescent="0.25">
      <c r="A28" s="24"/>
      <c r="B28" s="112">
        <v>44684</v>
      </c>
      <c r="C28" s="115"/>
      <c r="D28" s="147" t="s">
        <v>23</v>
      </c>
      <c r="E28" s="154"/>
      <c r="F28" s="149">
        <v>4827215.95</v>
      </c>
      <c r="G28" s="106">
        <f t="shared" si="0"/>
        <v>43502157.930399992</v>
      </c>
    </row>
    <row r="29" spans="1:7" s="7" customFormat="1" ht="18" thickTop="1" thickBot="1" x14ac:dyDescent="0.25">
      <c r="A29" s="24"/>
      <c r="B29" s="112">
        <v>44685</v>
      </c>
      <c r="C29" s="115"/>
      <c r="D29" s="147" t="s">
        <v>43</v>
      </c>
      <c r="E29" s="154">
        <v>91870</v>
      </c>
      <c r="F29" s="150"/>
      <c r="G29" s="106">
        <f t="shared" si="0"/>
        <v>43594027.930399992</v>
      </c>
    </row>
    <row r="30" spans="1:7" s="7" customFormat="1" ht="18" thickTop="1" thickBot="1" x14ac:dyDescent="0.25">
      <c r="A30" s="24"/>
      <c r="B30" s="112">
        <v>44685</v>
      </c>
      <c r="C30" s="115"/>
      <c r="D30" s="147" t="s">
        <v>43</v>
      </c>
      <c r="E30" s="154">
        <v>55020</v>
      </c>
      <c r="F30" s="150"/>
      <c r="G30" s="106">
        <f t="shared" si="0"/>
        <v>43649047.930399992</v>
      </c>
    </row>
    <row r="31" spans="1:7" s="7" customFormat="1" ht="18" thickTop="1" thickBot="1" x14ac:dyDescent="0.25">
      <c r="A31" s="24"/>
      <c r="B31" s="112">
        <v>44685</v>
      </c>
      <c r="C31" s="115"/>
      <c r="D31" s="147" t="s">
        <v>43</v>
      </c>
      <c r="E31" s="154">
        <v>6240</v>
      </c>
      <c r="F31" s="150"/>
      <c r="G31" s="106">
        <f t="shared" si="0"/>
        <v>43655287.930399992</v>
      </c>
    </row>
    <row r="32" spans="1:7" s="7" customFormat="1" ht="18" thickTop="1" thickBot="1" x14ac:dyDescent="0.25">
      <c r="A32" s="24"/>
      <c r="B32" s="112">
        <v>44685</v>
      </c>
      <c r="C32" s="115"/>
      <c r="D32" s="147" t="s">
        <v>43</v>
      </c>
      <c r="E32" s="154">
        <v>225</v>
      </c>
      <c r="F32" s="150"/>
      <c r="G32" s="106">
        <f t="shared" si="0"/>
        <v>43655512.930399992</v>
      </c>
    </row>
    <row r="33" spans="1:7" s="7" customFormat="1" ht="23.25" customHeight="1" thickTop="1" thickBot="1" x14ac:dyDescent="0.25">
      <c r="A33" s="24"/>
      <c r="B33" s="112">
        <v>44685</v>
      </c>
      <c r="C33" s="115"/>
      <c r="D33" s="147" t="s">
        <v>29</v>
      </c>
      <c r="E33" s="154">
        <v>45700.2</v>
      </c>
      <c r="F33" s="150">
        <v>1188.21</v>
      </c>
      <c r="G33" s="106">
        <f t="shared" si="0"/>
        <v>43700024.920399994</v>
      </c>
    </row>
    <row r="34" spans="1:7" s="7" customFormat="1" ht="30" thickTop="1" thickBot="1" x14ac:dyDescent="0.25">
      <c r="A34" s="24"/>
      <c r="B34" s="112">
        <v>44685</v>
      </c>
      <c r="C34" s="115"/>
      <c r="D34" s="147" t="s">
        <v>31</v>
      </c>
      <c r="E34" s="154">
        <v>126</v>
      </c>
      <c r="F34" s="150">
        <v>28.78</v>
      </c>
      <c r="G34" s="106">
        <f t="shared" si="0"/>
        <v>43700122.140399992</v>
      </c>
    </row>
    <row r="35" spans="1:7" s="7" customFormat="1" ht="44.25" thickTop="1" thickBot="1" x14ac:dyDescent="0.25">
      <c r="A35" s="24"/>
      <c r="B35" s="112">
        <v>44685</v>
      </c>
      <c r="C35" s="115"/>
      <c r="D35" s="147" t="s">
        <v>71</v>
      </c>
      <c r="E35" s="154">
        <v>20000</v>
      </c>
      <c r="F35" s="150"/>
      <c r="G35" s="106">
        <f t="shared" si="0"/>
        <v>43720122.140399992</v>
      </c>
    </row>
    <row r="36" spans="1:7" s="7" customFormat="1" ht="18" thickTop="1" thickBot="1" x14ac:dyDescent="0.25">
      <c r="A36" s="24"/>
      <c r="B36" s="112">
        <v>44685</v>
      </c>
      <c r="C36" s="115"/>
      <c r="D36" s="147" t="s">
        <v>23</v>
      </c>
      <c r="E36" s="154"/>
      <c r="F36" s="150">
        <v>1965679.85</v>
      </c>
      <c r="G36" s="106">
        <f t="shared" si="0"/>
        <v>41754442.290399991</v>
      </c>
    </row>
    <row r="37" spans="1:7" s="7" customFormat="1" ht="18" thickTop="1" thickBot="1" x14ac:dyDescent="0.25">
      <c r="A37" s="24"/>
      <c r="B37" s="112">
        <v>44686</v>
      </c>
      <c r="C37" s="115"/>
      <c r="D37" s="147" t="s">
        <v>43</v>
      </c>
      <c r="E37" s="154">
        <v>145845</v>
      </c>
      <c r="F37" s="150"/>
      <c r="G37" s="106">
        <f t="shared" si="0"/>
        <v>41900287.290399991</v>
      </c>
    </row>
    <row r="38" spans="1:7" s="7" customFormat="1" ht="18" thickTop="1" thickBot="1" x14ac:dyDescent="0.25">
      <c r="A38" s="24"/>
      <c r="B38" s="112">
        <v>44686</v>
      </c>
      <c r="C38" s="115"/>
      <c r="D38" s="147" t="s">
        <v>43</v>
      </c>
      <c r="E38" s="154">
        <v>40450</v>
      </c>
      <c r="F38" s="150"/>
      <c r="G38" s="106">
        <f t="shared" si="0"/>
        <v>41940737.290399991</v>
      </c>
    </row>
    <row r="39" spans="1:7" s="7" customFormat="1" ht="18" thickTop="1" thickBot="1" x14ac:dyDescent="0.25">
      <c r="A39" s="24"/>
      <c r="B39" s="112">
        <v>44686</v>
      </c>
      <c r="C39" s="115"/>
      <c r="D39" s="147" t="s">
        <v>43</v>
      </c>
      <c r="E39" s="154">
        <v>4270</v>
      </c>
      <c r="F39" s="150"/>
      <c r="G39" s="106">
        <f t="shared" si="0"/>
        <v>41945007.290399991</v>
      </c>
    </row>
    <row r="40" spans="1:7" s="7" customFormat="1" ht="30" thickTop="1" thickBot="1" x14ac:dyDescent="0.25">
      <c r="A40" s="24"/>
      <c r="B40" s="112">
        <v>44686</v>
      </c>
      <c r="C40" s="115"/>
      <c r="D40" s="147" t="s">
        <v>29</v>
      </c>
      <c r="E40" s="154">
        <v>44107.93</v>
      </c>
      <c r="F40" s="150">
        <v>1146.8</v>
      </c>
      <c r="G40" s="106">
        <f t="shared" si="0"/>
        <v>41987968.420399994</v>
      </c>
    </row>
    <row r="41" spans="1:7" s="7" customFormat="1" ht="30" thickTop="1" thickBot="1" x14ac:dyDescent="0.25">
      <c r="A41" s="24"/>
      <c r="B41" s="112">
        <v>44686</v>
      </c>
      <c r="C41" s="115"/>
      <c r="D41" s="147" t="s">
        <v>31</v>
      </c>
      <c r="E41" s="154">
        <v>4707.1000000000004</v>
      </c>
      <c r="F41" s="150">
        <v>166.21</v>
      </c>
      <c r="G41" s="106">
        <f t="shared" si="0"/>
        <v>41992509.310399994</v>
      </c>
    </row>
    <row r="42" spans="1:7" s="7" customFormat="1" ht="32.25" customHeight="1" thickTop="1" thickBot="1" x14ac:dyDescent="0.25">
      <c r="A42" s="24"/>
      <c r="B42" s="112">
        <v>44686</v>
      </c>
      <c r="C42" s="115"/>
      <c r="D42" s="147" t="s">
        <v>72</v>
      </c>
      <c r="E42" s="154">
        <v>100000</v>
      </c>
      <c r="F42" s="149"/>
      <c r="G42" s="106">
        <f t="shared" si="0"/>
        <v>42092509.310399994</v>
      </c>
    </row>
    <row r="43" spans="1:7" s="7" customFormat="1" ht="30" thickTop="1" thickBot="1" x14ac:dyDescent="0.25">
      <c r="A43" s="24"/>
      <c r="B43" s="112">
        <v>44686</v>
      </c>
      <c r="C43" s="115"/>
      <c r="D43" s="147" t="s">
        <v>73</v>
      </c>
      <c r="E43" s="154">
        <v>9000</v>
      </c>
      <c r="F43" s="150"/>
      <c r="G43" s="106">
        <f t="shared" si="0"/>
        <v>42101509.310399994</v>
      </c>
    </row>
    <row r="44" spans="1:7" s="7" customFormat="1" ht="18" thickTop="1" thickBot="1" x14ac:dyDescent="0.25">
      <c r="A44" s="24"/>
      <c r="B44" s="112">
        <v>44686</v>
      </c>
      <c r="C44" s="115"/>
      <c r="D44" s="147" t="s">
        <v>22</v>
      </c>
      <c r="E44" s="154">
        <v>5877537.8200000003</v>
      </c>
      <c r="F44" s="150"/>
      <c r="G44" s="106">
        <f t="shared" si="0"/>
        <v>47979047.130399995</v>
      </c>
    </row>
    <row r="45" spans="1:7" s="7" customFormat="1" ht="18" thickTop="1" thickBot="1" x14ac:dyDescent="0.25">
      <c r="A45" s="24"/>
      <c r="B45" s="112">
        <v>44687</v>
      </c>
      <c r="C45" s="115"/>
      <c r="D45" s="147" t="s">
        <v>43</v>
      </c>
      <c r="E45" s="154">
        <v>119447</v>
      </c>
      <c r="F45" s="150"/>
      <c r="G45" s="106">
        <f t="shared" si="0"/>
        <v>48098494.130399995</v>
      </c>
    </row>
    <row r="46" spans="1:7" s="7" customFormat="1" ht="18" thickTop="1" thickBot="1" x14ac:dyDescent="0.25">
      <c r="A46" s="24"/>
      <c r="B46" s="112">
        <v>44687</v>
      </c>
      <c r="C46" s="115"/>
      <c r="D46" s="147" t="s">
        <v>43</v>
      </c>
      <c r="E46" s="154">
        <v>45423</v>
      </c>
      <c r="F46" s="150"/>
      <c r="G46" s="106">
        <f t="shared" si="0"/>
        <v>48143917.130399995</v>
      </c>
    </row>
    <row r="47" spans="1:7" s="7" customFormat="1" ht="19.5" customHeight="1" thickTop="1" thickBot="1" x14ac:dyDescent="0.25">
      <c r="A47" s="24"/>
      <c r="B47" s="112">
        <v>44687</v>
      </c>
      <c r="C47" s="115"/>
      <c r="D47" s="147" t="s">
        <v>43</v>
      </c>
      <c r="E47" s="154">
        <v>4650</v>
      </c>
      <c r="F47" s="149"/>
      <c r="G47" s="106">
        <f t="shared" si="0"/>
        <v>48148567.130399995</v>
      </c>
    </row>
    <row r="48" spans="1:7" s="7" customFormat="1" ht="18" thickTop="1" thickBot="1" x14ac:dyDescent="0.25">
      <c r="A48" s="24"/>
      <c r="B48" s="112">
        <v>44687</v>
      </c>
      <c r="C48" s="115"/>
      <c r="D48" s="147" t="s">
        <v>43</v>
      </c>
      <c r="E48" s="154">
        <v>30</v>
      </c>
      <c r="F48" s="150"/>
      <c r="G48" s="106">
        <f t="shared" si="0"/>
        <v>48148597.130399995</v>
      </c>
    </row>
    <row r="49" spans="1:7" s="7" customFormat="1" ht="30" thickTop="1" thickBot="1" x14ac:dyDescent="0.25">
      <c r="A49" s="24"/>
      <c r="B49" s="112">
        <v>44687</v>
      </c>
      <c r="C49" s="115"/>
      <c r="D49" s="147" t="s">
        <v>29</v>
      </c>
      <c r="E49" s="154">
        <v>120347.72</v>
      </c>
      <c r="F49" s="150">
        <v>3129.04</v>
      </c>
      <c r="G49" s="106">
        <f t="shared" si="0"/>
        <v>48265815.810399994</v>
      </c>
    </row>
    <row r="50" spans="1:7" s="7" customFormat="1" ht="18" thickTop="1" thickBot="1" x14ac:dyDescent="0.25">
      <c r="A50" s="24"/>
      <c r="B50" s="112">
        <v>44687</v>
      </c>
      <c r="C50" s="115"/>
      <c r="D50" s="147" t="s">
        <v>22</v>
      </c>
      <c r="E50" s="154">
        <v>1302400.17</v>
      </c>
      <c r="F50" s="150"/>
      <c r="G50" s="106">
        <f t="shared" si="0"/>
        <v>49568215.980399996</v>
      </c>
    </row>
    <row r="51" spans="1:7" s="7" customFormat="1" ht="18" thickTop="1" thickBot="1" x14ac:dyDescent="0.25">
      <c r="A51" s="24"/>
      <c r="B51" s="112">
        <v>44687</v>
      </c>
      <c r="C51" s="115"/>
      <c r="D51" s="147" t="s">
        <v>22</v>
      </c>
      <c r="E51" s="154">
        <v>4327416.1399999997</v>
      </c>
      <c r="F51" s="150"/>
      <c r="G51" s="106">
        <f t="shared" si="0"/>
        <v>53895632.120399997</v>
      </c>
    </row>
    <row r="52" spans="1:7" s="7" customFormat="1" ht="18" thickTop="1" thickBot="1" x14ac:dyDescent="0.25">
      <c r="A52" s="24"/>
      <c r="B52" s="112">
        <v>44688</v>
      </c>
      <c r="C52" s="115"/>
      <c r="D52" s="147" t="s">
        <v>43</v>
      </c>
      <c r="E52" s="154">
        <v>7445</v>
      </c>
      <c r="F52" s="150"/>
      <c r="G52" s="106">
        <f t="shared" si="0"/>
        <v>53903077.120399997</v>
      </c>
    </row>
    <row r="53" spans="1:7" s="7" customFormat="1" ht="18" thickTop="1" thickBot="1" x14ac:dyDescent="0.25">
      <c r="A53" s="24"/>
      <c r="B53" s="112">
        <v>44688</v>
      </c>
      <c r="C53" s="115"/>
      <c r="D53" s="147" t="s">
        <v>43</v>
      </c>
      <c r="E53" s="154">
        <v>2600</v>
      </c>
      <c r="F53" s="150"/>
      <c r="G53" s="106">
        <f t="shared" si="0"/>
        <v>53905677.120399997</v>
      </c>
    </row>
    <row r="54" spans="1:7" s="7" customFormat="1" ht="18" thickTop="1" thickBot="1" x14ac:dyDescent="0.25">
      <c r="A54" s="24"/>
      <c r="B54" s="112">
        <v>44689</v>
      </c>
      <c r="C54" s="115"/>
      <c r="D54" s="148" t="s">
        <v>43</v>
      </c>
      <c r="E54" s="154">
        <v>3500</v>
      </c>
      <c r="F54" s="136"/>
      <c r="G54" s="106">
        <f t="shared" si="0"/>
        <v>53909177.120399997</v>
      </c>
    </row>
    <row r="55" spans="1:7" s="7" customFormat="1" ht="30" thickTop="1" thickBot="1" x14ac:dyDescent="0.25">
      <c r="A55" s="24"/>
      <c r="B55" s="112">
        <v>44689</v>
      </c>
      <c r="C55" s="115"/>
      <c r="D55" s="147" t="s">
        <v>29</v>
      </c>
      <c r="E55" s="154">
        <v>3800</v>
      </c>
      <c r="F55" s="150">
        <v>98.8</v>
      </c>
      <c r="G55" s="106">
        <f t="shared" si="0"/>
        <v>53912878.3204</v>
      </c>
    </row>
    <row r="56" spans="1:7" s="7" customFormat="1" ht="18" thickTop="1" thickBot="1" x14ac:dyDescent="0.25">
      <c r="A56" s="24"/>
      <c r="B56" s="112">
        <v>44690</v>
      </c>
      <c r="C56" s="115"/>
      <c r="D56" s="147" t="s">
        <v>43</v>
      </c>
      <c r="E56" s="154">
        <v>87399</v>
      </c>
      <c r="F56" s="150"/>
      <c r="G56" s="106">
        <f t="shared" si="0"/>
        <v>54000277.3204</v>
      </c>
    </row>
    <row r="57" spans="1:7" s="7" customFormat="1" ht="18" thickTop="1" thickBot="1" x14ac:dyDescent="0.25">
      <c r="A57" s="24"/>
      <c r="B57" s="112">
        <v>44690</v>
      </c>
      <c r="C57" s="115"/>
      <c r="D57" s="147" t="s">
        <v>43</v>
      </c>
      <c r="E57" s="154">
        <v>47820</v>
      </c>
      <c r="F57" s="149"/>
      <c r="G57" s="106">
        <f t="shared" si="0"/>
        <v>54048097.3204</v>
      </c>
    </row>
    <row r="58" spans="1:7" s="7" customFormat="1" ht="18" thickTop="1" thickBot="1" x14ac:dyDescent="0.25">
      <c r="A58" s="24"/>
      <c r="B58" s="112">
        <v>44690</v>
      </c>
      <c r="C58" s="115"/>
      <c r="D58" s="147" t="s">
        <v>43</v>
      </c>
      <c r="E58" s="154">
        <v>3795</v>
      </c>
      <c r="F58" s="150"/>
      <c r="G58" s="106">
        <f t="shared" si="0"/>
        <v>54051892.3204</v>
      </c>
    </row>
    <row r="59" spans="1:7" s="7" customFormat="1" ht="30.75" customHeight="1" thickTop="1" thickBot="1" x14ac:dyDescent="0.25">
      <c r="A59" s="24"/>
      <c r="B59" s="112">
        <v>44690</v>
      </c>
      <c r="C59" s="115"/>
      <c r="D59" s="147" t="s">
        <v>29</v>
      </c>
      <c r="E59" s="154">
        <v>41747.86</v>
      </c>
      <c r="F59" s="150">
        <v>1085.44</v>
      </c>
      <c r="G59" s="106">
        <f t="shared" si="0"/>
        <v>54092554.740400001</v>
      </c>
    </row>
    <row r="60" spans="1:7" s="7" customFormat="1" ht="30" thickTop="1" thickBot="1" x14ac:dyDescent="0.25">
      <c r="A60" s="24"/>
      <c r="B60" s="112">
        <v>44690</v>
      </c>
      <c r="C60" s="115"/>
      <c r="D60" s="147" t="s">
        <v>31</v>
      </c>
      <c r="E60" s="154">
        <v>100</v>
      </c>
      <c r="F60" s="150">
        <v>28</v>
      </c>
      <c r="G60" s="106">
        <f t="shared" si="0"/>
        <v>54092626.740400001</v>
      </c>
    </row>
    <row r="61" spans="1:7" s="7" customFormat="1" ht="44.25" thickTop="1" thickBot="1" x14ac:dyDescent="0.25">
      <c r="A61" s="24"/>
      <c r="B61" s="112">
        <v>44690</v>
      </c>
      <c r="C61" s="115"/>
      <c r="D61" s="147" t="s">
        <v>74</v>
      </c>
      <c r="E61" s="154">
        <v>3675</v>
      </c>
      <c r="F61" s="150"/>
      <c r="G61" s="106">
        <f t="shared" si="0"/>
        <v>54096301.740400001</v>
      </c>
    </row>
    <row r="62" spans="1:7" s="7" customFormat="1" ht="18" thickTop="1" thickBot="1" x14ac:dyDescent="0.25">
      <c r="A62" s="24"/>
      <c r="B62" s="112">
        <v>44690</v>
      </c>
      <c r="C62" s="115"/>
      <c r="D62" s="147" t="s">
        <v>22</v>
      </c>
      <c r="E62" s="154">
        <v>219686.18</v>
      </c>
      <c r="F62" s="150"/>
      <c r="G62" s="106">
        <f t="shared" si="0"/>
        <v>54315987.920400001</v>
      </c>
    </row>
    <row r="63" spans="1:7" s="7" customFormat="1" ht="18.75" customHeight="1" thickTop="1" thickBot="1" x14ac:dyDescent="0.25">
      <c r="A63" s="24"/>
      <c r="B63" s="112">
        <v>44691</v>
      </c>
      <c r="C63" s="115"/>
      <c r="D63" s="147" t="s">
        <v>43</v>
      </c>
      <c r="E63" s="154">
        <v>178158</v>
      </c>
      <c r="F63" s="150"/>
      <c r="G63" s="106">
        <f t="shared" si="0"/>
        <v>54494145.920400001</v>
      </c>
    </row>
    <row r="64" spans="1:7" s="7" customFormat="1" ht="18" thickTop="1" thickBot="1" x14ac:dyDescent="0.25">
      <c r="A64" s="24"/>
      <c r="B64" s="112">
        <v>44691</v>
      </c>
      <c r="C64" s="115"/>
      <c r="D64" s="148" t="s">
        <v>43</v>
      </c>
      <c r="E64" s="154">
        <v>38041</v>
      </c>
      <c r="F64" s="136"/>
      <c r="G64" s="106">
        <f t="shared" si="0"/>
        <v>54532186.920400001</v>
      </c>
    </row>
    <row r="65" spans="1:7" s="7" customFormat="1" ht="18" thickTop="1" thickBot="1" x14ac:dyDescent="0.25">
      <c r="A65" s="24"/>
      <c r="B65" s="112">
        <v>44691</v>
      </c>
      <c r="C65" s="115"/>
      <c r="D65" s="147" t="s">
        <v>43</v>
      </c>
      <c r="E65" s="154">
        <v>4340</v>
      </c>
      <c r="F65" s="150"/>
      <c r="G65" s="106">
        <f t="shared" si="0"/>
        <v>54536526.920400001</v>
      </c>
    </row>
    <row r="66" spans="1:7" s="7" customFormat="1" ht="30" thickTop="1" thickBot="1" x14ac:dyDescent="0.25">
      <c r="A66" s="24"/>
      <c r="B66" s="112">
        <v>44691</v>
      </c>
      <c r="C66" s="115"/>
      <c r="D66" s="147" t="s">
        <v>29</v>
      </c>
      <c r="E66" s="154">
        <v>57106.7</v>
      </c>
      <c r="F66" s="150">
        <v>1484.78</v>
      </c>
      <c r="G66" s="106">
        <f t="shared" si="0"/>
        <v>54592148.840400003</v>
      </c>
    </row>
    <row r="67" spans="1:7" s="7" customFormat="1" ht="30" thickTop="1" thickBot="1" x14ac:dyDescent="0.25">
      <c r="A67" s="24"/>
      <c r="B67" s="112">
        <v>44691</v>
      </c>
      <c r="C67" s="115"/>
      <c r="D67" s="147" t="s">
        <v>75</v>
      </c>
      <c r="E67" s="154">
        <v>70000</v>
      </c>
      <c r="F67" s="150"/>
      <c r="G67" s="106">
        <f t="shared" si="0"/>
        <v>54662148.840400003</v>
      </c>
    </row>
    <row r="68" spans="1:7" s="7" customFormat="1" ht="58.5" thickTop="1" thickBot="1" x14ac:dyDescent="0.25">
      <c r="A68" s="24"/>
      <c r="B68" s="112">
        <v>44691</v>
      </c>
      <c r="C68" s="115"/>
      <c r="D68" s="147" t="s">
        <v>76</v>
      </c>
      <c r="E68" s="154">
        <v>897</v>
      </c>
      <c r="F68" s="150"/>
      <c r="G68" s="106">
        <f t="shared" si="0"/>
        <v>54663045.840400003</v>
      </c>
    </row>
    <row r="69" spans="1:7" s="7" customFormat="1" ht="30" thickTop="1" thickBot="1" x14ac:dyDescent="0.25">
      <c r="A69" s="24"/>
      <c r="B69" s="112">
        <v>44691</v>
      </c>
      <c r="C69" s="115"/>
      <c r="D69" s="147" t="s">
        <v>77</v>
      </c>
      <c r="E69" s="154">
        <v>2500</v>
      </c>
      <c r="F69" s="150"/>
      <c r="G69" s="106">
        <f t="shared" si="0"/>
        <v>54665545.840400003</v>
      </c>
    </row>
    <row r="70" spans="1:7" s="7" customFormat="1" ht="18" thickTop="1" thickBot="1" x14ac:dyDescent="0.25">
      <c r="A70" s="24"/>
      <c r="B70" s="112">
        <v>44692</v>
      </c>
      <c r="C70" s="115"/>
      <c r="D70" s="147" t="s">
        <v>43</v>
      </c>
      <c r="E70" s="154">
        <v>66830</v>
      </c>
      <c r="F70" s="150"/>
      <c r="G70" s="106">
        <f t="shared" si="0"/>
        <v>54732375.840400003</v>
      </c>
    </row>
    <row r="71" spans="1:7" s="7" customFormat="1" ht="18" thickTop="1" thickBot="1" x14ac:dyDescent="0.25">
      <c r="A71" s="24"/>
      <c r="B71" s="112">
        <v>44692</v>
      </c>
      <c r="C71" s="115"/>
      <c r="D71" s="147" t="s">
        <v>43</v>
      </c>
      <c r="E71" s="154">
        <v>19566</v>
      </c>
      <c r="F71" s="150"/>
      <c r="G71" s="106">
        <f t="shared" si="0"/>
        <v>54751941.840400003</v>
      </c>
    </row>
    <row r="72" spans="1:7" s="7" customFormat="1" ht="18" thickTop="1" thickBot="1" x14ac:dyDescent="0.25">
      <c r="A72" s="24"/>
      <c r="B72" s="112">
        <v>44692</v>
      </c>
      <c r="C72" s="115"/>
      <c r="D72" s="147" t="s">
        <v>43</v>
      </c>
      <c r="E72" s="155">
        <v>5805</v>
      </c>
      <c r="F72" s="150"/>
      <c r="G72" s="106">
        <f t="shared" si="0"/>
        <v>54757746.840400003</v>
      </c>
    </row>
    <row r="73" spans="1:7" s="7" customFormat="1" ht="30" thickTop="1" thickBot="1" x14ac:dyDescent="0.25">
      <c r="A73" s="24"/>
      <c r="B73" s="112">
        <v>44692</v>
      </c>
      <c r="C73" s="115"/>
      <c r="D73" s="147" t="s">
        <v>29</v>
      </c>
      <c r="E73" s="155">
        <v>32087.03</v>
      </c>
      <c r="F73" s="150">
        <v>834.26</v>
      </c>
      <c r="G73" s="106">
        <f t="shared" si="0"/>
        <v>54788999.610400006</v>
      </c>
    </row>
    <row r="74" spans="1:7" s="7" customFormat="1" ht="18" thickTop="1" thickBot="1" x14ac:dyDescent="0.25">
      <c r="A74" s="24"/>
      <c r="B74" s="112">
        <v>44693</v>
      </c>
      <c r="C74" s="115"/>
      <c r="D74" s="147" t="s">
        <v>43</v>
      </c>
      <c r="E74" s="155">
        <v>95025</v>
      </c>
      <c r="F74" s="151"/>
      <c r="G74" s="106">
        <f t="shared" si="0"/>
        <v>54884024.610400006</v>
      </c>
    </row>
    <row r="75" spans="1:7" s="7" customFormat="1" ht="18" thickTop="1" thickBot="1" x14ac:dyDescent="0.25">
      <c r="A75" s="24"/>
      <c r="B75" s="112">
        <v>44693</v>
      </c>
      <c r="C75" s="115"/>
      <c r="D75" s="147" t="s">
        <v>43</v>
      </c>
      <c r="E75" s="155">
        <v>17841</v>
      </c>
      <c r="F75" s="151"/>
      <c r="G75" s="106">
        <f t="shared" si="0"/>
        <v>54901865.610400006</v>
      </c>
    </row>
    <row r="76" spans="1:7" s="7" customFormat="1" ht="18" thickTop="1" thickBot="1" x14ac:dyDescent="0.25">
      <c r="A76" s="24"/>
      <c r="B76" s="112">
        <v>44693</v>
      </c>
      <c r="C76" s="115"/>
      <c r="D76" s="148" t="s">
        <v>43</v>
      </c>
      <c r="E76" s="154">
        <v>800</v>
      </c>
      <c r="F76" s="150"/>
      <c r="G76" s="106">
        <f t="shared" si="0"/>
        <v>54902665.610400006</v>
      </c>
    </row>
    <row r="77" spans="1:7" s="7" customFormat="1" ht="18" customHeight="1" thickTop="1" thickBot="1" x14ac:dyDescent="0.25">
      <c r="A77" s="24"/>
      <c r="B77" s="112">
        <v>44693</v>
      </c>
      <c r="C77" s="115"/>
      <c r="D77" s="147" t="s">
        <v>29</v>
      </c>
      <c r="E77" s="154">
        <v>69093.22</v>
      </c>
      <c r="F77" s="150">
        <v>1796.43</v>
      </c>
      <c r="G77" s="106">
        <f t="shared" si="0"/>
        <v>54969962.400400005</v>
      </c>
    </row>
    <row r="78" spans="1:7" s="7" customFormat="1" ht="28.5" customHeight="1" thickTop="1" thickBot="1" x14ac:dyDescent="0.25">
      <c r="A78" s="24"/>
      <c r="B78" s="112">
        <v>44693</v>
      </c>
      <c r="C78" s="115"/>
      <c r="D78" s="147" t="s">
        <v>31</v>
      </c>
      <c r="E78" s="154">
        <v>3082.63</v>
      </c>
      <c r="F78" s="150">
        <v>117.48</v>
      </c>
      <c r="G78" s="106">
        <f t="shared" si="0"/>
        <v>54972927.550400011</v>
      </c>
    </row>
    <row r="79" spans="1:7" s="160" customFormat="1" ht="18" thickTop="1" thickBot="1" x14ac:dyDescent="0.25">
      <c r="A79" s="159"/>
      <c r="B79" s="112">
        <v>44693</v>
      </c>
      <c r="C79" s="115"/>
      <c r="D79" s="147" t="s">
        <v>61</v>
      </c>
      <c r="E79" s="154">
        <v>76299.8</v>
      </c>
      <c r="F79" s="150"/>
      <c r="G79" s="106">
        <f t="shared" si="0"/>
        <v>55049227.350400008</v>
      </c>
    </row>
    <row r="80" spans="1:7" s="7" customFormat="1" ht="18" thickTop="1" thickBot="1" x14ac:dyDescent="0.25">
      <c r="A80" s="24"/>
      <c r="B80" s="112">
        <v>44693</v>
      </c>
      <c r="C80" s="115"/>
      <c r="D80" s="147" t="s">
        <v>23</v>
      </c>
      <c r="E80" s="154"/>
      <c r="F80" s="150">
        <v>46666.19</v>
      </c>
      <c r="G80" s="106">
        <f t="shared" si="0"/>
        <v>55002561.160400011</v>
      </c>
    </row>
    <row r="81" spans="1:8" s="7" customFormat="1" ht="18" thickTop="1" thickBot="1" x14ac:dyDescent="0.25">
      <c r="A81" s="24"/>
      <c r="B81" s="112">
        <v>44694</v>
      </c>
      <c r="C81" s="115"/>
      <c r="D81" s="147" t="s">
        <v>43</v>
      </c>
      <c r="E81" s="154">
        <v>86050</v>
      </c>
      <c r="F81" s="150"/>
      <c r="G81" s="106">
        <f t="shared" si="0"/>
        <v>55088611.160400011</v>
      </c>
    </row>
    <row r="82" spans="1:8" s="7" customFormat="1" ht="18" thickTop="1" thickBot="1" x14ac:dyDescent="0.25">
      <c r="A82" s="24"/>
      <c r="B82" s="112">
        <v>44694</v>
      </c>
      <c r="C82" s="115"/>
      <c r="D82" s="147" t="s">
        <v>43</v>
      </c>
      <c r="E82" s="154">
        <v>46306</v>
      </c>
      <c r="F82" s="150"/>
      <c r="G82" s="106">
        <f t="shared" si="0"/>
        <v>55134917.160400011</v>
      </c>
    </row>
    <row r="83" spans="1:8" s="7" customFormat="1" ht="30" thickTop="1" thickBot="1" x14ac:dyDescent="0.25">
      <c r="A83" s="24"/>
      <c r="B83" s="112">
        <v>44694</v>
      </c>
      <c r="C83" s="115"/>
      <c r="D83" s="147" t="s">
        <v>29</v>
      </c>
      <c r="E83" s="154">
        <v>27601.599999999999</v>
      </c>
      <c r="F83" s="150">
        <v>717.64</v>
      </c>
      <c r="G83" s="106">
        <f t="shared" ref="G83:G146" si="1">G82+E83-F83</f>
        <v>55161801.120400012</v>
      </c>
    </row>
    <row r="84" spans="1:8" s="7" customFormat="1" ht="18" thickTop="1" thickBot="1" x14ac:dyDescent="0.25">
      <c r="A84" s="24"/>
      <c r="B84" s="112">
        <v>44694</v>
      </c>
      <c r="C84" s="115"/>
      <c r="D84" s="147" t="s">
        <v>22</v>
      </c>
      <c r="E84" s="154">
        <v>1907427.84</v>
      </c>
      <c r="F84" s="150"/>
      <c r="G84" s="106">
        <f t="shared" si="1"/>
        <v>57069228.960400015</v>
      </c>
    </row>
    <row r="85" spans="1:8" s="7" customFormat="1" ht="72.75" thickTop="1" thickBot="1" x14ac:dyDescent="0.25">
      <c r="A85" s="24"/>
      <c r="B85" s="112">
        <v>44694</v>
      </c>
      <c r="C85" s="115"/>
      <c r="D85" s="147" t="s">
        <v>78</v>
      </c>
      <c r="E85" s="154">
        <v>343288.65</v>
      </c>
      <c r="F85" s="150"/>
      <c r="G85" s="106">
        <f t="shared" si="1"/>
        <v>57412517.610400014</v>
      </c>
    </row>
    <row r="86" spans="1:8" s="7" customFormat="1" ht="44.25" thickTop="1" thickBot="1" x14ac:dyDescent="0.25">
      <c r="A86" s="24"/>
      <c r="B86" s="112">
        <v>44694</v>
      </c>
      <c r="C86" s="115"/>
      <c r="D86" s="147" t="s">
        <v>79</v>
      </c>
      <c r="E86" s="154">
        <v>5300</v>
      </c>
      <c r="F86" s="150"/>
      <c r="G86" s="106">
        <f t="shared" si="1"/>
        <v>57417817.610400014</v>
      </c>
    </row>
    <row r="87" spans="1:8" s="7" customFormat="1" ht="30" thickTop="1" thickBot="1" x14ac:dyDescent="0.25">
      <c r="A87" s="24"/>
      <c r="B87" s="112">
        <v>44694</v>
      </c>
      <c r="C87" s="115"/>
      <c r="D87" s="147" t="s">
        <v>80</v>
      </c>
      <c r="E87" s="154">
        <v>6000</v>
      </c>
      <c r="F87" s="150"/>
      <c r="G87" s="106">
        <f t="shared" si="1"/>
        <v>57423817.610400014</v>
      </c>
    </row>
    <row r="88" spans="1:8" s="7" customFormat="1" ht="18" thickTop="1" thickBot="1" x14ac:dyDescent="0.25">
      <c r="A88" s="24"/>
      <c r="B88" s="112">
        <v>44694</v>
      </c>
      <c r="C88" s="115"/>
      <c r="D88" s="147" t="s">
        <v>81</v>
      </c>
      <c r="E88" s="154">
        <v>293816.3</v>
      </c>
      <c r="F88" s="150"/>
      <c r="G88" s="106">
        <f t="shared" si="1"/>
        <v>57717633.910400011</v>
      </c>
    </row>
    <row r="89" spans="1:8" s="7" customFormat="1" ht="18" thickTop="1" thickBot="1" x14ac:dyDescent="0.25">
      <c r="A89" s="24"/>
      <c r="B89" s="112">
        <v>44694</v>
      </c>
      <c r="C89" s="115"/>
      <c r="D89" s="148" t="s">
        <v>23</v>
      </c>
      <c r="E89" s="154"/>
      <c r="F89" s="150">
        <v>14462153.92</v>
      </c>
      <c r="G89" s="106">
        <f t="shared" si="1"/>
        <v>43255479.990400009</v>
      </c>
    </row>
    <row r="90" spans="1:8" s="7" customFormat="1" ht="18" thickTop="1" thickBot="1" x14ac:dyDescent="0.25">
      <c r="A90" s="24"/>
      <c r="B90" s="112">
        <v>44695</v>
      </c>
      <c r="C90" s="115"/>
      <c r="D90" s="147" t="s">
        <v>43</v>
      </c>
      <c r="E90" s="154">
        <v>26950</v>
      </c>
      <c r="F90" s="150"/>
      <c r="G90" s="106">
        <f t="shared" si="1"/>
        <v>43282429.990400009</v>
      </c>
    </row>
    <row r="91" spans="1:8" s="7" customFormat="1" ht="30" thickTop="1" thickBot="1" x14ac:dyDescent="0.25">
      <c r="A91" s="24"/>
      <c r="B91" s="112">
        <v>44695</v>
      </c>
      <c r="C91" s="115"/>
      <c r="D91" s="147" t="s">
        <v>29</v>
      </c>
      <c r="E91" s="154">
        <v>11000</v>
      </c>
      <c r="F91" s="150">
        <v>286</v>
      </c>
      <c r="G91" s="106">
        <f t="shared" si="1"/>
        <v>43293143.990400009</v>
      </c>
    </row>
    <row r="92" spans="1:8" s="7" customFormat="1" ht="18" thickTop="1" thickBot="1" x14ac:dyDescent="0.25">
      <c r="A92" s="24"/>
      <c r="B92" s="112">
        <v>44696</v>
      </c>
      <c r="C92" s="115"/>
      <c r="D92" s="147" t="s">
        <v>43</v>
      </c>
      <c r="E92" s="154">
        <v>15760</v>
      </c>
      <c r="F92" s="150"/>
      <c r="G92" s="106">
        <f t="shared" si="1"/>
        <v>43308903.990400009</v>
      </c>
    </row>
    <row r="93" spans="1:8" s="7" customFormat="1" ht="18" thickTop="1" thickBot="1" x14ac:dyDescent="0.25">
      <c r="A93" s="24"/>
      <c r="B93" s="112">
        <v>44697</v>
      </c>
      <c r="C93" s="115"/>
      <c r="D93" s="147" t="s">
        <v>43</v>
      </c>
      <c r="E93" s="154">
        <v>232020</v>
      </c>
      <c r="F93" s="150"/>
      <c r="G93" s="106">
        <f t="shared" si="1"/>
        <v>43540923.990400009</v>
      </c>
    </row>
    <row r="94" spans="1:8" s="7" customFormat="1" ht="18" thickTop="1" thickBot="1" x14ac:dyDescent="0.25">
      <c r="A94" s="24"/>
      <c r="B94" s="112">
        <v>44697</v>
      </c>
      <c r="C94" s="115"/>
      <c r="D94" s="147" t="s">
        <v>43</v>
      </c>
      <c r="E94" s="154">
        <v>34400</v>
      </c>
      <c r="F94" s="150"/>
      <c r="G94" s="106">
        <f t="shared" si="1"/>
        <v>43575323.990400009</v>
      </c>
      <c r="H94" s="158"/>
    </row>
    <row r="95" spans="1:8" s="7" customFormat="1" ht="18" thickTop="1" thickBot="1" x14ac:dyDescent="0.25">
      <c r="A95" s="24"/>
      <c r="B95" s="112">
        <v>44697</v>
      </c>
      <c r="C95" s="115"/>
      <c r="D95" s="147" t="s">
        <v>43</v>
      </c>
      <c r="E95" s="154">
        <v>12000</v>
      </c>
      <c r="F95" s="150"/>
      <c r="G95" s="106">
        <f t="shared" si="1"/>
        <v>43587323.990400009</v>
      </c>
    </row>
    <row r="96" spans="1:8" s="7" customFormat="1" ht="18" thickTop="1" thickBot="1" x14ac:dyDescent="0.25">
      <c r="A96" s="24"/>
      <c r="B96" s="112">
        <v>44697</v>
      </c>
      <c r="C96" s="115"/>
      <c r="D96" s="147" t="s">
        <v>43</v>
      </c>
      <c r="E96" s="154">
        <v>1890</v>
      </c>
      <c r="F96" s="150"/>
      <c r="G96" s="106">
        <f t="shared" si="1"/>
        <v>43589213.990400009</v>
      </c>
    </row>
    <row r="97" spans="1:7" s="7" customFormat="1" ht="18" thickTop="1" thickBot="1" x14ac:dyDescent="0.25">
      <c r="A97" s="24"/>
      <c r="B97" s="112">
        <v>44697</v>
      </c>
      <c r="C97" s="115"/>
      <c r="D97" s="147" t="s">
        <v>43</v>
      </c>
      <c r="E97" s="154">
        <v>65</v>
      </c>
      <c r="F97" s="150"/>
      <c r="G97" s="106">
        <f t="shared" si="1"/>
        <v>43589278.990400009</v>
      </c>
    </row>
    <row r="98" spans="1:7" s="7" customFormat="1" ht="30" thickTop="1" thickBot="1" x14ac:dyDescent="0.25">
      <c r="A98" s="24"/>
      <c r="B98" s="112">
        <v>44697</v>
      </c>
      <c r="C98" s="115"/>
      <c r="D98" s="147" t="s">
        <v>29</v>
      </c>
      <c r="E98" s="154">
        <v>62014.43</v>
      </c>
      <c r="F98" s="150">
        <v>1612.38</v>
      </c>
      <c r="G98" s="106">
        <f t="shared" si="1"/>
        <v>43649681.040400006</v>
      </c>
    </row>
    <row r="99" spans="1:7" s="7" customFormat="1" ht="18" thickTop="1" thickBot="1" x14ac:dyDescent="0.25">
      <c r="A99" s="24"/>
      <c r="B99" s="112">
        <v>44697</v>
      </c>
      <c r="C99" s="115"/>
      <c r="D99" s="147" t="s">
        <v>22</v>
      </c>
      <c r="E99" s="154">
        <v>3881746.11</v>
      </c>
      <c r="F99" s="150"/>
      <c r="G99" s="106">
        <f t="shared" si="1"/>
        <v>47531427.150400005</v>
      </c>
    </row>
    <row r="100" spans="1:7" s="7" customFormat="1" ht="18" thickTop="1" thickBot="1" x14ac:dyDescent="0.25">
      <c r="A100" s="24"/>
      <c r="B100" s="112">
        <v>44698</v>
      </c>
      <c r="C100" s="115"/>
      <c r="D100" s="147" t="s">
        <v>43</v>
      </c>
      <c r="E100" s="154">
        <v>136637</v>
      </c>
      <c r="F100" s="150"/>
      <c r="G100" s="106">
        <f t="shared" si="1"/>
        <v>47668064.150400005</v>
      </c>
    </row>
    <row r="101" spans="1:7" s="7" customFormat="1" ht="18" thickTop="1" thickBot="1" x14ac:dyDescent="0.25">
      <c r="A101" s="24"/>
      <c r="B101" s="112">
        <v>44698</v>
      </c>
      <c r="C101" s="115"/>
      <c r="D101" s="147" t="s">
        <v>43</v>
      </c>
      <c r="E101" s="154">
        <v>95300</v>
      </c>
      <c r="F101" s="149"/>
      <c r="G101" s="106">
        <f t="shared" si="1"/>
        <v>47763364.150400005</v>
      </c>
    </row>
    <row r="102" spans="1:7" s="7" customFormat="1" ht="18" thickTop="1" thickBot="1" x14ac:dyDescent="0.25">
      <c r="A102" s="24"/>
      <c r="B102" s="112">
        <v>44698</v>
      </c>
      <c r="C102" s="115"/>
      <c r="D102" s="148" t="s">
        <v>43</v>
      </c>
      <c r="E102" s="154">
        <v>3060</v>
      </c>
      <c r="F102" s="150"/>
      <c r="G102" s="106">
        <f t="shared" si="1"/>
        <v>47766424.150400005</v>
      </c>
    </row>
    <row r="103" spans="1:7" s="7" customFormat="1" ht="30" thickTop="1" thickBot="1" x14ac:dyDescent="0.25">
      <c r="A103" s="24"/>
      <c r="B103" s="112">
        <v>44698</v>
      </c>
      <c r="C103" s="115"/>
      <c r="D103" s="147" t="s">
        <v>29</v>
      </c>
      <c r="E103" s="154">
        <v>116842.53</v>
      </c>
      <c r="F103" s="150">
        <v>3037.91</v>
      </c>
      <c r="G103" s="106">
        <f t="shared" si="1"/>
        <v>47880228.77040001</v>
      </c>
    </row>
    <row r="104" spans="1:7" s="7" customFormat="1" ht="18" thickTop="1" thickBot="1" x14ac:dyDescent="0.25">
      <c r="A104" s="24"/>
      <c r="B104" s="112">
        <v>44698</v>
      </c>
      <c r="C104" s="115"/>
      <c r="D104" s="147" t="s">
        <v>53</v>
      </c>
      <c r="E104" s="154">
        <v>26384</v>
      </c>
      <c r="F104" s="150"/>
      <c r="G104" s="106">
        <f t="shared" si="1"/>
        <v>47906612.77040001</v>
      </c>
    </row>
    <row r="105" spans="1:7" s="7" customFormat="1" ht="56.25" customHeight="1" thickTop="1" thickBot="1" x14ac:dyDescent="0.25">
      <c r="A105" s="24"/>
      <c r="B105" s="112">
        <v>44698</v>
      </c>
      <c r="C105" s="115"/>
      <c r="D105" s="147" t="s">
        <v>82</v>
      </c>
      <c r="E105" s="154">
        <v>6000</v>
      </c>
      <c r="F105" s="150"/>
      <c r="G105" s="106">
        <f t="shared" si="1"/>
        <v>47912612.77040001</v>
      </c>
    </row>
    <row r="106" spans="1:7" s="7" customFormat="1" ht="18" thickTop="1" thickBot="1" x14ac:dyDescent="0.25">
      <c r="A106" s="24"/>
      <c r="B106" s="112">
        <v>44698</v>
      </c>
      <c r="C106" s="115"/>
      <c r="D106" s="147" t="s">
        <v>53</v>
      </c>
      <c r="E106" s="154">
        <v>7300</v>
      </c>
      <c r="F106" s="150"/>
      <c r="G106" s="106">
        <f t="shared" si="1"/>
        <v>47919912.77040001</v>
      </c>
    </row>
    <row r="107" spans="1:7" s="7" customFormat="1" ht="18" thickTop="1" thickBot="1" x14ac:dyDescent="0.25">
      <c r="A107" s="24"/>
      <c r="B107" s="112">
        <v>44698</v>
      </c>
      <c r="C107" s="115"/>
      <c r="D107" s="147" t="s">
        <v>53</v>
      </c>
      <c r="E107" s="154">
        <v>7300</v>
      </c>
      <c r="F107" s="150"/>
      <c r="G107" s="106">
        <f t="shared" si="1"/>
        <v>47927212.77040001</v>
      </c>
    </row>
    <row r="108" spans="1:7" s="7" customFormat="1" ht="18" thickTop="1" thickBot="1" x14ac:dyDescent="0.25">
      <c r="A108" s="24"/>
      <c r="B108" s="112">
        <v>44698</v>
      </c>
      <c r="C108" s="115"/>
      <c r="D108" s="147" t="s">
        <v>22</v>
      </c>
      <c r="E108" s="154">
        <v>562123</v>
      </c>
      <c r="F108" s="150"/>
      <c r="G108" s="106">
        <f t="shared" si="1"/>
        <v>48489335.77040001</v>
      </c>
    </row>
    <row r="109" spans="1:7" s="7" customFormat="1" ht="27" customHeight="1" thickTop="1" thickBot="1" x14ac:dyDescent="0.25">
      <c r="A109" s="24"/>
      <c r="B109" s="113">
        <v>44698</v>
      </c>
      <c r="C109" s="116"/>
      <c r="D109" s="147" t="s">
        <v>59</v>
      </c>
      <c r="E109" s="154">
        <v>1188336.4099999999</v>
      </c>
      <c r="F109" s="150"/>
      <c r="G109" s="106">
        <f t="shared" si="1"/>
        <v>49677672.180400006</v>
      </c>
    </row>
    <row r="110" spans="1:7" s="7" customFormat="1" ht="18" thickTop="1" thickBot="1" x14ac:dyDescent="0.25">
      <c r="A110" s="24"/>
      <c r="B110" s="112">
        <v>44698</v>
      </c>
      <c r="C110" s="115"/>
      <c r="D110" s="147" t="s">
        <v>83</v>
      </c>
      <c r="E110" s="154">
        <v>45732.35</v>
      </c>
      <c r="F110" s="150"/>
      <c r="G110" s="106">
        <f t="shared" si="1"/>
        <v>49723404.530400008</v>
      </c>
    </row>
    <row r="111" spans="1:7" s="7" customFormat="1" ht="18" thickTop="1" thickBot="1" x14ac:dyDescent="0.25">
      <c r="A111" s="24"/>
      <c r="B111" s="112">
        <v>44698</v>
      </c>
      <c r="C111" s="115"/>
      <c r="D111" s="147" t="s">
        <v>60</v>
      </c>
      <c r="E111" s="154">
        <v>4273459.37</v>
      </c>
      <c r="F111" s="150"/>
      <c r="G111" s="106">
        <f t="shared" si="1"/>
        <v>53996863.900400005</v>
      </c>
    </row>
    <row r="112" spans="1:7" s="7" customFormat="1" ht="18" thickTop="1" thickBot="1" x14ac:dyDescent="0.25">
      <c r="A112" s="24"/>
      <c r="B112" s="112">
        <v>44698</v>
      </c>
      <c r="C112" s="115"/>
      <c r="D112" s="147" t="s">
        <v>23</v>
      </c>
      <c r="E112" s="154"/>
      <c r="F112" s="150">
        <v>11149028.43</v>
      </c>
      <c r="G112" s="106">
        <f t="shared" si="1"/>
        <v>42847835.470400006</v>
      </c>
    </row>
    <row r="113" spans="1:7" s="7" customFormat="1" ht="18" thickTop="1" thickBot="1" x14ac:dyDescent="0.25">
      <c r="A113" s="24"/>
      <c r="B113" s="112">
        <v>44699</v>
      </c>
      <c r="C113" s="115"/>
      <c r="D113" s="147" t="s">
        <v>43</v>
      </c>
      <c r="E113" s="154">
        <v>98688</v>
      </c>
      <c r="F113" s="150"/>
      <c r="G113" s="106">
        <f t="shared" si="1"/>
        <v>42946523.470400006</v>
      </c>
    </row>
    <row r="114" spans="1:7" s="7" customFormat="1" ht="18" thickTop="1" thickBot="1" x14ac:dyDescent="0.25">
      <c r="A114" s="24"/>
      <c r="B114" s="112">
        <v>44699</v>
      </c>
      <c r="C114" s="115"/>
      <c r="D114" s="147" t="s">
        <v>43</v>
      </c>
      <c r="E114" s="154">
        <v>57181</v>
      </c>
      <c r="F114" s="150"/>
      <c r="G114" s="106">
        <f t="shared" si="1"/>
        <v>43003704.470400006</v>
      </c>
    </row>
    <row r="115" spans="1:7" s="7" customFormat="1" ht="18" thickTop="1" thickBot="1" x14ac:dyDescent="0.25">
      <c r="A115" s="24"/>
      <c r="B115" s="113">
        <v>44699</v>
      </c>
      <c r="C115" s="116"/>
      <c r="D115" s="147" t="s">
        <v>43</v>
      </c>
      <c r="E115" s="154">
        <v>1580</v>
      </c>
      <c r="F115" s="150"/>
      <c r="G115" s="106">
        <f t="shared" si="1"/>
        <v>43005284.470400006</v>
      </c>
    </row>
    <row r="116" spans="1:7" s="7" customFormat="1" ht="18" thickTop="1" thickBot="1" x14ac:dyDescent="0.25">
      <c r="A116" s="24"/>
      <c r="B116" s="112">
        <v>44699</v>
      </c>
      <c r="C116" s="115"/>
      <c r="D116" s="147" t="s">
        <v>43</v>
      </c>
      <c r="E116" s="154">
        <v>6000</v>
      </c>
      <c r="F116" s="150"/>
      <c r="G116" s="106">
        <f t="shared" si="1"/>
        <v>43011284.470400006</v>
      </c>
    </row>
    <row r="117" spans="1:7" s="7" customFormat="1" ht="18" thickTop="1" thickBot="1" x14ac:dyDescent="0.25">
      <c r="A117" s="24"/>
      <c r="B117" s="112">
        <v>44699</v>
      </c>
      <c r="C117" s="115"/>
      <c r="D117" s="147" t="s">
        <v>43</v>
      </c>
      <c r="E117" s="154">
        <v>36</v>
      </c>
      <c r="F117" s="150"/>
      <c r="G117" s="106">
        <f t="shared" si="1"/>
        <v>43011320.470400006</v>
      </c>
    </row>
    <row r="118" spans="1:7" s="7" customFormat="1" ht="30" thickTop="1" thickBot="1" x14ac:dyDescent="0.25">
      <c r="A118" s="24"/>
      <c r="B118" s="112">
        <v>44699</v>
      </c>
      <c r="C118" s="115"/>
      <c r="D118" s="147" t="s">
        <v>29</v>
      </c>
      <c r="E118" s="154">
        <v>67644.91</v>
      </c>
      <c r="F118" s="150">
        <v>1758.77</v>
      </c>
      <c r="G118" s="106">
        <f t="shared" si="1"/>
        <v>43077206.610399999</v>
      </c>
    </row>
    <row r="119" spans="1:7" s="7" customFormat="1" ht="30" thickTop="1" thickBot="1" x14ac:dyDescent="0.25">
      <c r="A119" s="24"/>
      <c r="B119" s="112">
        <v>44699</v>
      </c>
      <c r="C119" s="115"/>
      <c r="D119" s="147" t="s">
        <v>31</v>
      </c>
      <c r="E119" s="154">
        <v>2977.6</v>
      </c>
      <c r="F119" s="150">
        <v>114.33</v>
      </c>
      <c r="G119" s="106">
        <f t="shared" si="1"/>
        <v>43080069.880400002</v>
      </c>
    </row>
    <row r="120" spans="1:7" s="7" customFormat="1" ht="18" thickTop="1" thickBot="1" x14ac:dyDescent="0.25">
      <c r="A120" s="24"/>
      <c r="B120" s="112">
        <v>44699</v>
      </c>
      <c r="C120" s="115"/>
      <c r="D120" s="148" t="s">
        <v>62</v>
      </c>
      <c r="E120" s="154">
        <v>279270.07</v>
      </c>
      <c r="F120" s="150"/>
      <c r="G120" s="106">
        <f t="shared" si="1"/>
        <v>43359339.950400002</v>
      </c>
    </row>
    <row r="121" spans="1:7" s="7" customFormat="1" ht="18" thickTop="1" thickBot="1" x14ac:dyDescent="0.25">
      <c r="A121" s="24"/>
      <c r="B121" s="112">
        <v>44699</v>
      </c>
      <c r="C121" s="115"/>
      <c r="D121" s="147" t="s">
        <v>22</v>
      </c>
      <c r="E121" s="154">
        <v>3308855</v>
      </c>
      <c r="F121" s="150"/>
      <c r="G121" s="106">
        <f t="shared" si="1"/>
        <v>46668194.950400002</v>
      </c>
    </row>
    <row r="122" spans="1:7" s="7" customFormat="1" ht="18" thickTop="1" thickBot="1" x14ac:dyDescent="0.25">
      <c r="A122" s="24"/>
      <c r="B122" s="112">
        <v>44699</v>
      </c>
      <c r="C122" s="115"/>
      <c r="D122" s="147" t="s">
        <v>23</v>
      </c>
      <c r="E122" s="154"/>
      <c r="F122" s="150">
        <v>2037612.22</v>
      </c>
      <c r="G122" s="106">
        <f t="shared" si="1"/>
        <v>44630582.730400003</v>
      </c>
    </row>
    <row r="123" spans="1:7" s="7" customFormat="1" ht="18" thickTop="1" thickBot="1" x14ac:dyDescent="0.25">
      <c r="A123" s="24"/>
      <c r="B123" s="112">
        <v>44699</v>
      </c>
      <c r="C123" s="115"/>
      <c r="D123" s="147" t="s">
        <v>23</v>
      </c>
      <c r="E123" s="154"/>
      <c r="F123" s="150">
        <v>2071743.36</v>
      </c>
      <c r="G123" s="106">
        <f t="shared" si="1"/>
        <v>42558839.370400004</v>
      </c>
    </row>
    <row r="124" spans="1:7" s="7" customFormat="1" ht="18" thickTop="1" thickBot="1" x14ac:dyDescent="0.25">
      <c r="A124" s="24"/>
      <c r="B124" s="112">
        <v>44700</v>
      </c>
      <c r="C124" s="115"/>
      <c r="D124" s="147" t="s">
        <v>43</v>
      </c>
      <c r="E124" s="154">
        <v>107390</v>
      </c>
      <c r="F124" s="150"/>
      <c r="G124" s="106">
        <f t="shared" si="1"/>
        <v>42666229.370400004</v>
      </c>
    </row>
    <row r="125" spans="1:7" s="7" customFormat="1" ht="18" thickTop="1" thickBot="1" x14ac:dyDescent="0.25">
      <c r="A125" s="24"/>
      <c r="B125" s="112">
        <v>44700</v>
      </c>
      <c r="C125" s="115"/>
      <c r="D125" s="147" t="s">
        <v>43</v>
      </c>
      <c r="E125" s="154">
        <v>45023</v>
      </c>
      <c r="F125" s="150"/>
      <c r="G125" s="106">
        <f t="shared" si="1"/>
        <v>42711252.370400004</v>
      </c>
    </row>
    <row r="126" spans="1:7" s="7" customFormat="1" ht="18" thickTop="1" thickBot="1" x14ac:dyDescent="0.25">
      <c r="A126" s="24"/>
      <c r="B126" s="112">
        <v>44700</v>
      </c>
      <c r="C126" s="115"/>
      <c r="D126" s="147" t="s">
        <v>43</v>
      </c>
      <c r="E126" s="154">
        <v>3382</v>
      </c>
      <c r="F126" s="149"/>
      <c r="G126" s="106">
        <f t="shared" si="1"/>
        <v>42714634.370400004</v>
      </c>
    </row>
    <row r="127" spans="1:7" s="7" customFormat="1" ht="30" thickTop="1" thickBot="1" x14ac:dyDescent="0.25">
      <c r="A127" s="24"/>
      <c r="B127" s="112">
        <v>44700</v>
      </c>
      <c r="C127" s="115"/>
      <c r="D127" s="147" t="s">
        <v>29</v>
      </c>
      <c r="E127" s="154">
        <v>25589.72</v>
      </c>
      <c r="F127" s="150">
        <v>665.35</v>
      </c>
      <c r="G127" s="106">
        <f t="shared" si="1"/>
        <v>42739558.740400001</v>
      </c>
    </row>
    <row r="128" spans="1:7" s="7" customFormat="1" ht="44.25" thickTop="1" thickBot="1" x14ac:dyDescent="0.25">
      <c r="A128" s="24"/>
      <c r="B128" s="112">
        <v>44700</v>
      </c>
      <c r="C128" s="115"/>
      <c r="D128" s="147" t="s">
        <v>84</v>
      </c>
      <c r="E128" s="154">
        <v>6325</v>
      </c>
      <c r="F128" s="150"/>
      <c r="G128" s="106">
        <f t="shared" si="1"/>
        <v>42745883.740400001</v>
      </c>
    </row>
    <row r="129" spans="1:7" s="7" customFormat="1" ht="18" thickTop="1" thickBot="1" x14ac:dyDescent="0.25">
      <c r="A129" s="98"/>
      <c r="B129" s="112">
        <v>44700</v>
      </c>
      <c r="C129" s="115"/>
      <c r="D129" s="148" t="s">
        <v>53</v>
      </c>
      <c r="E129" s="154">
        <v>8000</v>
      </c>
      <c r="F129" s="136"/>
      <c r="G129" s="106">
        <f t="shared" si="1"/>
        <v>42753883.740400001</v>
      </c>
    </row>
    <row r="130" spans="1:7" s="7" customFormat="1" ht="18" thickTop="1" thickBot="1" x14ac:dyDescent="0.25">
      <c r="A130" s="98"/>
      <c r="B130" s="112">
        <v>44701</v>
      </c>
      <c r="C130" s="115"/>
      <c r="D130" s="148" t="s">
        <v>43</v>
      </c>
      <c r="E130" s="154">
        <v>69761</v>
      </c>
      <c r="F130" s="152"/>
      <c r="G130" s="106">
        <f t="shared" si="1"/>
        <v>42823644.740400001</v>
      </c>
    </row>
    <row r="131" spans="1:7" s="7" customFormat="1" ht="18" thickTop="1" thickBot="1" x14ac:dyDescent="0.25">
      <c r="A131" s="98"/>
      <c r="B131" s="112">
        <v>44701</v>
      </c>
      <c r="C131" s="115"/>
      <c r="D131" s="147" t="s">
        <v>43</v>
      </c>
      <c r="E131" s="154">
        <v>61070</v>
      </c>
      <c r="F131" s="150"/>
      <c r="G131" s="106">
        <f t="shared" si="1"/>
        <v>42884714.740400001</v>
      </c>
    </row>
    <row r="132" spans="1:7" s="7" customFormat="1" ht="18" thickTop="1" thickBot="1" x14ac:dyDescent="0.25">
      <c r="A132" s="98"/>
      <c r="B132" s="112">
        <v>44701</v>
      </c>
      <c r="C132" s="115"/>
      <c r="D132" s="147" t="s">
        <v>43</v>
      </c>
      <c r="E132" s="154">
        <v>9130</v>
      </c>
      <c r="F132" s="150"/>
      <c r="G132" s="106">
        <f t="shared" si="1"/>
        <v>42893844.740400001</v>
      </c>
    </row>
    <row r="133" spans="1:7" s="7" customFormat="1" ht="30" thickTop="1" thickBot="1" x14ac:dyDescent="0.25">
      <c r="A133" s="98"/>
      <c r="B133" s="112">
        <v>44701</v>
      </c>
      <c r="C133" s="115"/>
      <c r="D133" s="147" t="s">
        <v>29</v>
      </c>
      <c r="E133" s="154">
        <v>37917</v>
      </c>
      <c r="F133" s="150">
        <v>985.85</v>
      </c>
      <c r="G133" s="106">
        <f t="shared" si="1"/>
        <v>42930775.8904</v>
      </c>
    </row>
    <row r="134" spans="1:7" s="7" customFormat="1" ht="26.25" customHeight="1" thickTop="1" thickBot="1" x14ac:dyDescent="0.25">
      <c r="A134" s="98"/>
      <c r="B134" s="112">
        <v>44701</v>
      </c>
      <c r="C134" s="115"/>
      <c r="D134" s="147" t="s">
        <v>31</v>
      </c>
      <c r="E134" s="154">
        <v>442.5</v>
      </c>
      <c r="F134" s="150">
        <v>38.28</v>
      </c>
      <c r="G134" s="106">
        <f t="shared" si="1"/>
        <v>42931180.110399999</v>
      </c>
    </row>
    <row r="135" spans="1:7" s="7" customFormat="1" ht="44.25" thickTop="1" thickBot="1" x14ac:dyDescent="0.25">
      <c r="A135" s="98"/>
      <c r="B135" s="112">
        <v>44701</v>
      </c>
      <c r="C135" s="115"/>
      <c r="D135" s="147" t="s">
        <v>85</v>
      </c>
      <c r="E135" s="154">
        <v>892.2</v>
      </c>
      <c r="F135" s="150"/>
      <c r="G135" s="106">
        <f t="shared" si="1"/>
        <v>42932072.310400002</v>
      </c>
    </row>
    <row r="136" spans="1:7" s="7" customFormat="1" ht="18" thickTop="1" thickBot="1" x14ac:dyDescent="0.25">
      <c r="A136" s="98"/>
      <c r="B136" s="112">
        <v>44701</v>
      </c>
      <c r="C136" s="115"/>
      <c r="D136" s="147" t="s">
        <v>86</v>
      </c>
      <c r="E136" s="154">
        <v>142979.95000000001</v>
      </c>
      <c r="F136" s="150"/>
      <c r="G136" s="106">
        <f t="shared" si="1"/>
        <v>43075052.260400005</v>
      </c>
    </row>
    <row r="137" spans="1:7" s="7" customFormat="1" ht="18" thickTop="1" thickBot="1" x14ac:dyDescent="0.25">
      <c r="A137" s="98"/>
      <c r="B137" s="112">
        <v>44701</v>
      </c>
      <c r="C137" s="115"/>
      <c r="D137" s="147" t="s">
        <v>44</v>
      </c>
      <c r="E137" s="154">
        <v>393123.69</v>
      </c>
      <c r="F137" s="150"/>
      <c r="G137" s="106">
        <f t="shared" si="1"/>
        <v>43468175.950400002</v>
      </c>
    </row>
    <row r="138" spans="1:7" s="7" customFormat="1" ht="18" thickTop="1" thickBot="1" x14ac:dyDescent="0.25">
      <c r="A138" s="98"/>
      <c r="B138" s="112">
        <v>44701</v>
      </c>
      <c r="C138" s="115"/>
      <c r="D138" s="147" t="s">
        <v>44</v>
      </c>
      <c r="E138" s="154">
        <v>19552.330000000002</v>
      </c>
      <c r="F138" s="150"/>
      <c r="G138" s="106">
        <f t="shared" si="1"/>
        <v>43487728.280400001</v>
      </c>
    </row>
    <row r="139" spans="1:7" s="7" customFormat="1" ht="18" thickTop="1" thickBot="1" x14ac:dyDescent="0.25">
      <c r="A139" s="98"/>
      <c r="B139" s="112">
        <v>44701</v>
      </c>
      <c r="C139" s="115"/>
      <c r="D139" s="147" t="s">
        <v>44</v>
      </c>
      <c r="E139" s="154">
        <v>789669.77</v>
      </c>
      <c r="F139" s="150"/>
      <c r="G139" s="106">
        <f t="shared" si="1"/>
        <v>44277398.050400004</v>
      </c>
    </row>
    <row r="140" spans="1:7" s="7" customFormat="1" ht="18" thickTop="1" thickBot="1" x14ac:dyDescent="0.25">
      <c r="A140" s="98"/>
      <c r="B140" s="112">
        <v>44701</v>
      </c>
      <c r="C140" s="115"/>
      <c r="D140" s="147" t="s">
        <v>44</v>
      </c>
      <c r="E140" s="154">
        <v>2078948.8</v>
      </c>
      <c r="F140" s="150"/>
      <c r="G140" s="106">
        <f t="shared" si="1"/>
        <v>46356346.850400001</v>
      </c>
    </row>
    <row r="141" spans="1:7" s="7" customFormat="1" ht="18" thickTop="1" thickBot="1" x14ac:dyDescent="0.25">
      <c r="A141" s="98"/>
      <c r="B141" s="112">
        <v>44701</v>
      </c>
      <c r="C141" s="115"/>
      <c r="D141" s="147" t="s">
        <v>44</v>
      </c>
      <c r="E141" s="154">
        <v>87219.22</v>
      </c>
      <c r="F141" s="150"/>
      <c r="G141" s="106">
        <f t="shared" si="1"/>
        <v>46443566.0704</v>
      </c>
    </row>
    <row r="142" spans="1:7" s="7" customFormat="1" ht="18" thickTop="1" thickBot="1" x14ac:dyDescent="0.25">
      <c r="A142" s="98"/>
      <c r="B142" s="112">
        <v>44701</v>
      </c>
      <c r="C142" s="115"/>
      <c r="D142" s="147" t="s">
        <v>22</v>
      </c>
      <c r="E142" s="155">
        <v>331995.58</v>
      </c>
      <c r="F142" s="151"/>
      <c r="G142" s="106">
        <f t="shared" si="1"/>
        <v>46775561.650399998</v>
      </c>
    </row>
    <row r="143" spans="1:7" s="7" customFormat="1" ht="18" thickTop="1" thickBot="1" x14ac:dyDescent="0.25">
      <c r="A143" s="98"/>
      <c r="B143" s="112">
        <v>44701</v>
      </c>
      <c r="C143" s="115"/>
      <c r="D143" s="147" t="s">
        <v>22</v>
      </c>
      <c r="E143" s="155">
        <v>8041683.9900000002</v>
      </c>
      <c r="F143" s="151"/>
      <c r="G143" s="106">
        <f t="shared" si="1"/>
        <v>54817245.6404</v>
      </c>
    </row>
    <row r="144" spans="1:7" s="7" customFormat="1" ht="18" thickTop="1" thickBot="1" x14ac:dyDescent="0.25">
      <c r="A144" s="98"/>
      <c r="B144" s="112">
        <v>44701</v>
      </c>
      <c r="C144" s="115"/>
      <c r="D144" s="147" t="s">
        <v>51</v>
      </c>
      <c r="E144" s="155">
        <v>805592.11</v>
      </c>
      <c r="F144" s="150"/>
      <c r="G144" s="106">
        <f t="shared" si="1"/>
        <v>55622837.750399999</v>
      </c>
    </row>
    <row r="145" spans="1:7" s="7" customFormat="1" ht="30" thickTop="1" thickBot="1" x14ac:dyDescent="0.25">
      <c r="A145" s="98"/>
      <c r="B145" s="112">
        <v>44701</v>
      </c>
      <c r="C145" s="115"/>
      <c r="D145" s="147" t="s">
        <v>58</v>
      </c>
      <c r="E145" s="155"/>
      <c r="F145" s="150"/>
      <c r="G145" s="106">
        <f t="shared" si="1"/>
        <v>55622837.750399999</v>
      </c>
    </row>
    <row r="146" spans="1:7" s="7" customFormat="1" ht="18" thickTop="1" thickBot="1" x14ac:dyDescent="0.25">
      <c r="A146" s="98"/>
      <c r="B146" s="112">
        <v>44701</v>
      </c>
      <c r="C146" s="115"/>
      <c r="D146" s="147" t="s">
        <v>23</v>
      </c>
      <c r="E146" s="154"/>
      <c r="F146" s="150">
        <v>357195.4</v>
      </c>
      <c r="G146" s="106">
        <f t="shared" si="1"/>
        <v>55265642.350400001</v>
      </c>
    </row>
    <row r="147" spans="1:7" s="7" customFormat="1" ht="18" thickTop="1" thickBot="1" x14ac:dyDescent="0.25">
      <c r="A147" s="98"/>
      <c r="B147" s="112">
        <v>44701</v>
      </c>
      <c r="C147" s="115"/>
      <c r="D147" s="147" t="s">
        <v>23</v>
      </c>
      <c r="E147" s="154"/>
      <c r="F147" s="150">
        <v>1326987.2</v>
      </c>
      <c r="G147" s="106">
        <f t="shared" ref="G147:G173" si="2">G146+E147-F147</f>
        <v>53938655.150399998</v>
      </c>
    </row>
    <row r="148" spans="1:7" s="7" customFormat="1" ht="47.25" customHeight="1" thickTop="1" thickBot="1" x14ac:dyDescent="0.25">
      <c r="A148" s="98"/>
      <c r="B148" s="112">
        <v>44702</v>
      </c>
      <c r="C148" s="115"/>
      <c r="D148" s="147" t="s">
        <v>43</v>
      </c>
      <c r="E148" s="154">
        <v>5900</v>
      </c>
      <c r="F148" s="150"/>
      <c r="G148" s="106">
        <f t="shared" si="2"/>
        <v>53944555.150399998</v>
      </c>
    </row>
    <row r="149" spans="1:7" s="7" customFormat="1" ht="18" thickTop="1" thickBot="1" x14ac:dyDescent="0.25">
      <c r="A149" s="98"/>
      <c r="B149" s="112">
        <v>44703</v>
      </c>
      <c r="C149" s="115"/>
      <c r="D149" s="147" t="s">
        <v>43</v>
      </c>
      <c r="E149" s="154">
        <v>2200</v>
      </c>
      <c r="F149" s="150"/>
      <c r="G149" s="106">
        <f t="shared" si="2"/>
        <v>53946755.150399998</v>
      </c>
    </row>
    <row r="150" spans="1:7" s="7" customFormat="1" ht="30" thickTop="1" thickBot="1" x14ac:dyDescent="0.25">
      <c r="A150" s="98"/>
      <c r="B150" s="112">
        <v>44703</v>
      </c>
      <c r="C150" s="115"/>
      <c r="D150" s="147" t="s">
        <v>29</v>
      </c>
      <c r="E150" s="154">
        <v>15500</v>
      </c>
      <c r="F150" s="150">
        <v>403</v>
      </c>
      <c r="G150" s="106">
        <f t="shared" si="2"/>
        <v>53961852.150399998</v>
      </c>
    </row>
    <row r="151" spans="1:7" s="7" customFormat="1" ht="18" thickTop="1" thickBot="1" x14ac:dyDescent="0.25">
      <c r="A151" s="98"/>
      <c r="B151" s="112">
        <v>44704</v>
      </c>
      <c r="C151" s="115"/>
      <c r="D151" s="147" t="s">
        <v>43</v>
      </c>
      <c r="E151" s="154">
        <v>160907</v>
      </c>
      <c r="F151" s="150"/>
      <c r="G151" s="106">
        <f t="shared" si="2"/>
        <v>54122759.150399998</v>
      </c>
    </row>
    <row r="152" spans="1:7" s="7" customFormat="1" ht="18" thickTop="1" thickBot="1" x14ac:dyDescent="0.25">
      <c r="A152" s="98"/>
      <c r="B152" s="112">
        <v>44704</v>
      </c>
      <c r="C152" s="115"/>
      <c r="D152" s="147" t="s">
        <v>43</v>
      </c>
      <c r="E152" s="154">
        <v>57470</v>
      </c>
      <c r="F152" s="150"/>
      <c r="G152" s="106">
        <f t="shared" si="2"/>
        <v>54180229.150399998</v>
      </c>
    </row>
    <row r="153" spans="1:7" s="7" customFormat="1" ht="18" thickTop="1" thickBot="1" x14ac:dyDescent="0.25">
      <c r="A153" s="98"/>
      <c r="B153" s="112">
        <v>44704</v>
      </c>
      <c r="C153" s="115"/>
      <c r="D153" s="147" t="s">
        <v>43</v>
      </c>
      <c r="E153" s="154">
        <v>4658</v>
      </c>
      <c r="F153" s="150"/>
      <c r="G153" s="106">
        <f t="shared" si="2"/>
        <v>54184887.150399998</v>
      </c>
    </row>
    <row r="154" spans="1:7" s="7" customFormat="1" ht="18" thickTop="1" thickBot="1" x14ac:dyDescent="0.25">
      <c r="A154" s="98"/>
      <c r="B154" s="112">
        <v>44704</v>
      </c>
      <c r="C154" s="115"/>
      <c r="D154" s="147" t="s">
        <v>43</v>
      </c>
      <c r="E154" s="154">
        <v>425</v>
      </c>
      <c r="F154" s="150"/>
      <c r="G154" s="106">
        <f t="shared" si="2"/>
        <v>54185312.150399998</v>
      </c>
    </row>
    <row r="155" spans="1:7" s="7" customFormat="1" ht="30" thickTop="1" thickBot="1" x14ac:dyDescent="0.25">
      <c r="A155" s="98"/>
      <c r="B155" s="112">
        <v>44704</v>
      </c>
      <c r="C155" s="115"/>
      <c r="D155" s="147" t="s">
        <v>29</v>
      </c>
      <c r="E155" s="154">
        <v>70360.820000000007</v>
      </c>
      <c r="F155" s="150">
        <v>1829.37</v>
      </c>
      <c r="G155" s="106">
        <f t="shared" si="2"/>
        <v>54253843.600400001</v>
      </c>
    </row>
    <row r="156" spans="1:7" s="7" customFormat="1" ht="54" customHeight="1" thickTop="1" thickBot="1" x14ac:dyDescent="0.25">
      <c r="A156" s="98"/>
      <c r="B156" s="112">
        <v>44704</v>
      </c>
      <c r="C156" s="115"/>
      <c r="D156" s="147" t="s">
        <v>87</v>
      </c>
      <c r="E156" s="154">
        <v>30000</v>
      </c>
      <c r="F156" s="150"/>
      <c r="G156" s="106">
        <f t="shared" si="2"/>
        <v>54283843.600400001</v>
      </c>
    </row>
    <row r="157" spans="1:7" s="7" customFormat="1" ht="18" thickTop="1" thickBot="1" x14ac:dyDescent="0.25">
      <c r="A157" s="98"/>
      <c r="B157" s="112">
        <v>44704</v>
      </c>
      <c r="C157" s="115"/>
      <c r="D157" s="147" t="s">
        <v>52</v>
      </c>
      <c r="E157" s="154">
        <v>173045.55</v>
      </c>
      <c r="F157" s="150"/>
      <c r="G157" s="106">
        <f t="shared" si="2"/>
        <v>54456889.150399998</v>
      </c>
    </row>
    <row r="158" spans="1:7" s="7" customFormat="1" ht="18" thickTop="1" thickBot="1" x14ac:dyDescent="0.25">
      <c r="A158" s="98"/>
      <c r="B158" s="112">
        <v>44704</v>
      </c>
      <c r="C158" s="115"/>
      <c r="D158" s="147" t="s">
        <v>23</v>
      </c>
      <c r="E158" s="154"/>
      <c r="F158" s="150">
        <v>4459412.82</v>
      </c>
      <c r="G158" s="106">
        <f t="shared" si="2"/>
        <v>49997476.330399998</v>
      </c>
    </row>
    <row r="159" spans="1:7" s="7" customFormat="1" ht="18" thickTop="1" thickBot="1" x14ac:dyDescent="0.25">
      <c r="A159" s="98"/>
      <c r="B159" s="112">
        <v>44704</v>
      </c>
      <c r="C159" s="115"/>
      <c r="D159" s="147" t="s">
        <v>23</v>
      </c>
      <c r="E159" s="154"/>
      <c r="F159" s="150">
        <v>1326987.2</v>
      </c>
      <c r="G159" s="106">
        <f t="shared" si="2"/>
        <v>48670489.130399995</v>
      </c>
    </row>
    <row r="160" spans="1:7" s="7" customFormat="1" ht="18" thickTop="1" thickBot="1" x14ac:dyDescent="0.25">
      <c r="A160" s="98"/>
      <c r="B160" s="112">
        <v>44705</v>
      </c>
      <c r="C160" s="115"/>
      <c r="D160" s="147" t="s">
        <v>43</v>
      </c>
      <c r="E160" s="154">
        <v>166410</v>
      </c>
      <c r="F160" s="150"/>
      <c r="G160" s="106">
        <f t="shared" si="2"/>
        <v>48836899.130399995</v>
      </c>
    </row>
    <row r="161" spans="1:7" s="7" customFormat="1" ht="18" thickTop="1" thickBot="1" x14ac:dyDescent="0.25">
      <c r="A161" s="98"/>
      <c r="B161" s="112">
        <v>44705</v>
      </c>
      <c r="C161" s="115"/>
      <c r="D161" s="147" t="s">
        <v>43</v>
      </c>
      <c r="E161" s="154">
        <v>78760</v>
      </c>
      <c r="F161" s="150"/>
      <c r="G161" s="106">
        <f t="shared" si="2"/>
        <v>48915659.130399995</v>
      </c>
    </row>
    <row r="162" spans="1:7" s="7" customFormat="1" ht="18" thickTop="1" thickBot="1" x14ac:dyDescent="0.25">
      <c r="A162" s="98"/>
      <c r="B162" s="112">
        <v>44705</v>
      </c>
      <c r="C162" s="115"/>
      <c r="D162" s="147" t="s">
        <v>43</v>
      </c>
      <c r="E162" s="154">
        <v>1835</v>
      </c>
      <c r="F162" s="150"/>
      <c r="G162" s="106">
        <f t="shared" si="2"/>
        <v>48917494.130399995</v>
      </c>
    </row>
    <row r="163" spans="1:7" s="7" customFormat="1" ht="30" thickTop="1" thickBot="1" x14ac:dyDescent="0.25">
      <c r="A163" s="98"/>
      <c r="B163" s="112">
        <v>44705</v>
      </c>
      <c r="C163" s="115"/>
      <c r="D163" s="147" t="s">
        <v>29</v>
      </c>
      <c r="E163" s="154">
        <v>82695.23</v>
      </c>
      <c r="F163" s="150">
        <v>2150.09</v>
      </c>
      <c r="G163" s="106">
        <f t="shared" si="2"/>
        <v>48998039.270399988</v>
      </c>
    </row>
    <row r="164" spans="1:7" s="7" customFormat="1" ht="18" thickTop="1" thickBot="1" x14ac:dyDescent="0.25">
      <c r="A164" s="98"/>
      <c r="B164" s="112">
        <v>44705</v>
      </c>
      <c r="C164" s="115"/>
      <c r="D164" s="147" t="s">
        <v>22</v>
      </c>
      <c r="E164" s="154">
        <v>4648127</v>
      </c>
      <c r="F164" s="150"/>
      <c r="G164" s="106">
        <f t="shared" si="2"/>
        <v>53646166.270399988</v>
      </c>
    </row>
    <row r="165" spans="1:7" s="7" customFormat="1" ht="18" thickTop="1" thickBot="1" x14ac:dyDescent="0.25">
      <c r="A165" s="98"/>
      <c r="B165" s="112">
        <v>44705</v>
      </c>
      <c r="C165" s="115"/>
      <c r="D165" s="147" t="s">
        <v>23</v>
      </c>
      <c r="E165" s="154"/>
      <c r="F165" s="150">
        <v>212000</v>
      </c>
      <c r="G165" s="106">
        <f t="shared" si="2"/>
        <v>53434166.270399988</v>
      </c>
    </row>
    <row r="166" spans="1:7" s="7" customFormat="1" ht="18" thickTop="1" thickBot="1" x14ac:dyDescent="0.25">
      <c r="A166" s="98"/>
      <c r="B166" s="112">
        <v>44706</v>
      </c>
      <c r="C166" s="115"/>
      <c r="D166" s="147" t="s">
        <v>43</v>
      </c>
      <c r="E166" s="154">
        <v>103343</v>
      </c>
      <c r="F166" s="150"/>
      <c r="G166" s="106">
        <f t="shared" si="2"/>
        <v>53537509.270399988</v>
      </c>
    </row>
    <row r="167" spans="1:7" s="7" customFormat="1" ht="18" thickTop="1" thickBot="1" x14ac:dyDescent="0.25">
      <c r="A167" s="98"/>
      <c r="B167" s="112">
        <v>44706</v>
      </c>
      <c r="C167" s="115"/>
      <c r="D167" s="147" t="s">
        <v>43</v>
      </c>
      <c r="E167" s="154">
        <v>52746</v>
      </c>
      <c r="F167" s="150"/>
      <c r="G167" s="106">
        <f t="shared" si="2"/>
        <v>53590255.270399988</v>
      </c>
    </row>
    <row r="168" spans="1:7" s="7" customFormat="1" ht="18" thickTop="1" thickBot="1" x14ac:dyDescent="0.25">
      <c r="A168" s="98"/>
      <c r="B168" s="112">
        <v>44706</v>
      </c>
      <c r="C168" s="115"/>
      <c r="D168" s="147" t="s">
        <v>43</v>
      </c>
      <c r="E168" s="154">
        <v>3656</v>
      </c>
      <c r="F168" s="150"/>
      <c r="G168" s="106">
        <f t="shared" si="2"/>
        <v>53593911.270399988</v>
      </c>
    </row>
    <row r="169" spans="1:7" s="7" customFormat="1" ht="30" thickTop="1" thickBot="1" x14ac:dyDescent="0.25">
      <c r="A169" s="98"/>
      <c r="B169" s="112">
        <v>44706</v>
      </c>
      <c r="C169" s="115"/>
      <c r="D169" s="147" t="s">
        <v>29</v>
      </c>
      <c r="E169" s="154">
        <v>46768.3</v>
      </c>
      <c r="F169" s="150">
        <v>1215.97</v>
      </c>
      <c r="G169" s="106">
        <f t="shared" si="2"/>
        <v>53639463.600399986</v>
      </c>
    </row>
    <row r="170" spans="1:7" s="7" customFormat="1" ht="18" thickTop="1" thickBot="1" x14ac:dyDescent="0.25">
      <c r="A170" s="98"/>
      <c r="B170" s="112">
        <v>44706</v>
      </c>
      <c r="C170" s="115"/>
      <c r="D170" s="147" t="s">
        <v>22</v>
      </c>
      <c r="E170" s="154">
        <v>1384117.62</v>
      </c>
      <c r="F170" s="150"/>
      <c r="G170" s="106">
        <f t="shared" si="2"/>
        <v>55023581.220399983</v>
      </c>
    </row>
    <row r="171" spans="1:7" s="7" customFormat="1" ht="18" thickTop="1" thickBot="1" x14ac:dyDescent="0.25">
      <c r="A171" s="98"/>
      <c r="B171" s="112">
        <v>44706</v>
      </c>
      <c r="C171" s="115"/>
      <c r="D171" s="147" t="s">
        <v>22</v>
      </c>
      <c r="E171" s="154">
        <v>5797976.4000000004</v>
      </c>
      <c r="F171" s="150"/>
      <c r="G171" s="106">
        <f t="shared" si="2"/>
        <v>60821557.620399982</v>
      </c>
    </row>
    <row r="172" spans="1:7" s="7" customFormat="1" ht="18" thickTop="1" thickBot="1" x14ac:dyDescent="0.25">
      <c r="A172" s="98"/>
      <c r="B172" s="112">
        <v>44706</v>
      </c>
      <c r="C172" s="115"/>
      <c r="D172" s="147" t="s">
        <v>22</v>
      </c>
      <c r="E172" s="154">
        <v>11310486.199999999</v>
      </c>
      <c r="F172" s="150"/>
      <c r="G172" s="106">
        <f t="shared" si="2"/>
        <v>72132043.820399985</v>
      </c>
    </row>
    <row r="173" spans="1:7" s="7" customFormat="1" ht="58.5" thickTop="1" thickBot="1" x14ac:dyDescent="0.25">
      <c r="A173" s="98"/>
      <c r="B173" s="112">
        <v>44706</v>
      </c>
      <c r="C173" s="115"/>
      <c r="D173" s="147" t="s">
        <v>88</v>
      </c>
      <c r="E173" s="154">
        <v>7248.8</v>
      </c>
      <c r="F173" s="150"/>
      <c r="G173" s="145">
        <f t="shared" si="2"/>
        <v>72139292.620399982</v>
      </c>
    </row>
    <row r="174" spans="1:7" s="7" customFormat="1" ht="17.25" thickBot="1" x14ac:dyDescent="0.25">
      <c r="A174" s="98"/>
      <c r="B174" s="112">
        <v>44707</v>
      </c>
      <c r="C174" s="115"/>
      <c r="D174" s="147" t="s">
        <v>43</v>
      </c>
      <c r="E174" s="154">
        <v>156695</v>
      </c>
      <c r="F174" s="153"/>
      <c r="G174" s="146">
        <f>G173+E174-F174</f>
        <v>72295987.620399982</v>
      </c>
    </row>
    <row r="175" spans="1:7" s="7" customFormat="1" ht="17.25" thickBot="1" x14ac:dyDescent="0.25">
      <c r="A175" s="98"/>
      <c r="B175" s="143">
        <v>44707</v>
      </c>
      <c r="C175" s="144"/>
      <c r="D175" s="147" t="s">
        <v>43</v>
      </c>
      <c r="E175" s="154">
        <v>60050</v>
      </c>
      <c r="F175" s="153"/>
      <c r="G175" s="146">
        <f t="shared" ref="G175:G188" si="3">G174+E175-F175</f>
        <v>72356037.620399982</v>
      </c>
    </row>
    <row r="176" spans="1:7" s="7" customFormat="1" ht="17.25" thickBot="1" x14ac:dyDescent="0.25">
      <c r="A176" s="98"/>
      <c r="B176" s="143">
        <v>44707</v>
      </c>
      <c r="C176" s="144"/>
      <c r="D176" s="147" t="s">
        <v>43</v>
      </c>
      <c r="E176" s="154">
        <v>5575</v>
      </c>
      <c r="F176" s="153"/>
      <c r="G176" s="146">
        <f t="shared" si="3"/>
        <v>72361612.620399982</v>
      </c>
    </row>
    <row r="177" spans="1:7" s="7" customFormat="1" ht="17.25" thickBot="1" x14ac:dyDescent="0.25">
      <c r="A177" s="98"/>
      <c r="B177" s="143">
        <v>44707</v>
      </c>
      <c r="C177" s="144"/>
      <c r="D177" s="147" t="s">
        <v>43</v>
      </c>
      <c r="E177" s="154">
        <v>500</v>
      </c>
      <c r="F177" s="153"/>
      <c r="G177" s="146">
        <f t="shared" si="3"/>
        <v>72362112.620399982</v>
      </c>
    </row>
    <row r="178" spans="1:7" s="7" customFormat="1" ht="29.25" thickBot="1" x14ac:dyDescent="0.25">
      <c r="A178" s="98"/>
      <c r="B178" s="143">
        <v>44707</v>
      </c>
      <c r="C178" s="144"/>
      <c r="D178" s="147" t="s">
        <v>29</v>
      </c>
      <c r="E178" s="154">
        <v>203894.23</v>
      </c>
      <c r="F178" s="153">
        <v>5301.25</v>
      </c>
      <c r="G178" s="146">
        <f t="shared" si="3"/>
        <v>72560705.600399986</v>
      </c>
    </row>
    <row r="179" spans="1:7" s="7" customFormat="1" ht="29.25" thickBot="1" x14ac:dyDescent="0.25">
      <c r="A179" s="98"/>
      <c r="B179" s="143">
        <v>44707</v>
      </c>
      <c r="C179" s="144"/>
      <c r="D179" s="147" t="s">
        <v>89</v>
      </c>
      <c r="E179" s="154">
        <v>340744.55</v>
      </c>
      <c r="F179" s="153"/>
      <c r="G179" s="146">
        <f t="shared" si="3"/>
        <v>72901450.150399983</v>
      </c>
    </row>
    <row r="180" spans="1:7" s="7" customFormat="1" ht="29.25" thickBot="1" x14ac:dyDescent="0.25">
      <c r="A180" s="98"/>
      <c r="B180" s="143">
        <v>44707</v>
      </c>
      <c r="C180" s="144"/>
      <c r="D180" s="147" t="s">
        <v>90</v>
      </c>
      <c r="E180" s="154">
        <v>89933.15</v>
      </c>
      <c r="F180" s="153"/>
      <c r="G180" s="146">
        <f t="shared" si="3"/>
        <v>72991383.300399989</v>
      </c>
    </row>
    <row r="181" spans="1:7" s="7" customFormat="1" ht="29.25" thickBot="1" x14ac:dyDescent="0.25">
      <c r="A181" s="98"/>
      <c r="B181" s="143">
        <v>44707</v>
      </c>
      <c r="C181" s="144"/>
      <c r="D181" s="147" t="s">
        <v>91</v>
      </c>
      <c r="E181" s="154">
        <v>8000</v>
      </c>
      <c r="F181" s="153"/>
      <c r="G181" s="146">
        <f t="shared" si="3"/>
        <v>72999383.300399989</v>
      </c>
    </row>
    <row r="182" spans="1:7" s="7" customFormat="1" ht="17.25" thickBot="1" x14ac:dyDescent="0.25">
      <c r="A182" s="98"/>
      <c r="B182" s="143">
        <v>44707</v>
      </c>
      <c r="C182" s="144"/>
      <c r="D182" s="147" t="s">
        <v>22</v>
      </c>
      <c r="E182" s="154">
        <v>136615.42000000001</v>
      </c>
      <c r="F182" s="153"/>
      <c r="G182" s="146">
        <f t="shared" si="3"/>
        <v>73135998.720399991</v>
      </c>
    </row>
    <row r="183" spans="1:7" s="7" customFormat="1" ht="17.25" thickBot="1" x14ac:dyDescent="0.25">
      <c r="A183" s="98"/>
      <c r="B183" s="143">
        <v>44707</v>
      </c>
      <c r="C183" s="144"/>
      <c r="D183" s="147" t="s">
        <v>22</v>
      </c>
      <c r="E183" s="154">
        <v>48000</v>
      </c>
      <c r="F183" s="153"/>
      <c r="G183" s="146">
        <f t="shared" si="3"/>
        <v>73183998.720399991</v>
      </c>
    </row>
    <row r="184" spans="1:7" s="7" customFormat="1" ht="17.25" thickBot="1" x14ac:dyDescent="0.25">
      <c r="A184" s="98"/>
      <c r="B184" s="143">
        <v>44707</v>
      </c>
      <c r="C184" s="144"/>
      <c r="D184" s="147" t="s">
        <v>59</v>
      </c>
      <c r="E184" s="154">
        <v>3935.2</v>
      </c>
      <c r="F184" s="153"/>
      <c r="G184" s="146">
        <f t="shared" si="3"/>
        <v>73187933.920399994</v>
      </c>
    </row>
    <row r="185" spans="1:7" s="7" customFormat="1" ht="17.25" thickBot="1" x14ac:dyDescent="0.25">
      <c r="A185" s="98"/>
      <c r="B185" s="143">
        <v>44707</v>
      </c>
      <c r="C185" s="144"/>
      <c r="D185" s="147" t="s">
        <v>60</v>
      </c>
      <c r="E185" s="154">
        <v>780833.67</v>
      </c>
      <c r="F185" s="153"/>
      <c r="G185" s="146">
        <f t="shared" si="3"/>
        <v>73968767.590399995</v>
      </c>
    </row>
    <row r="186" spans="1:7" s="7" customFormat="1" ht="29.25" thickBot="1" x14ac:dyDescent="0.25">
      <c r="A186" s="98"/>
      <c r="B186" s="143">
        <v>44707</v>
      </c>
      <c r="C186" s="144"/>
      <c r="D186" s="147" t="s">
        <v>92</v>
      </c>
      <c r="E186" s="154">
        <v>31424.6</v>
      </c>
      <c r="F186" s="153"/>
      <c r="G186" s="146">
        <f t="shared" si="3"/>
        <v>74000192.190399989</v>
      </c>
    </row>
    <row r="187" spans="1:7" s="7" customFormat="1" ht="17.25" thickBot="1" x14ac:dyDescent="0.25">
      <c r="A187" s="98"/>
      <c r="B187" s="143">
        <v>44708</v>
      </c>
      <c r="C187" s="144"/>
      <c r="D187" s="147" t="s">
        <v>43</v>
      </c>
      <c r="E187" s="154">
        <v>93520</v>
      </c>
      <c r="F187" s="153"/>
      <c r="G187" s="146">
        <f t="shared" si="3"/>
        <v>74093712.190399989</v>
      </c>
    </row>
    <row r="188" spans="1:7" s="7" customFormat="1" ht="17.25" thickBot="1" x14ac:dyDescent="0.25">
      <c r="A188" s="98"/>
      <c r="B188" s="143">
        <v>44708</v>
      </c>
      <c r="C188" s="144"/>
      <c r="D188" s="147" t="s">
        <v>43</v>
      </c>
      <c r="E188" s="154">
        <v>27169</v>
      </c>
      <c r="F188" s="153"/>
      <c r="G188" s="146">
        <f t="shared" si="3"/>
        <v>74120881.190399989</v>
      </c>
    </row>
    <row r="189" spans="1:7" s="7" customFormat="1" ht="17.25" thickBot="1" x14ac:dyDescent="0.25">
      <c r="A189" s="98"/>
      <c r="B189" s="143">
        <v>44708</v>
      </c>
      <c r="C189" s="144"/>
      <c r="D189" s="147" t="s">
        <v>43</v>
      </c>
      <c r="E189" s="154">
        <v>930</v>
      </c>
      <c r="F189" s="153"/>
      <c r="G189" s="146">
        <f t="shared" ref="G189:G201" si="4">G188+E189-F189</f>
        <v>74121811.190399989</v>
      </c>
    </row>
    <row r="190" spans="1:7" s="7" customFormat="1" ht="17.25" thickBot="1" x14ac:dyDescent="0.25">
      <c r="A190" s="98"/>
      <c r="B190" s="143">
        <v>44708</v>
      </c>
      <c r="C190" s="144"/>
      <c r="D190" s="147" t="s">
        <v>43</v>
      </c>
      <c r="E190" s="154">
        <v>2425</v>
      </c>
      <c r="F190" s="153"/>
      <c r="G190" s="146">
        <f t="shared" si="4"/>
        <v>74124236.190399989</v>
      </c>
    </row>
    <row r="191" spans="1:7" s="7" customFormat="1" ht="29.25" thickBot="1" x14ac:dyDescent="0.25">
      <c r="A191" s="98"/>
      <c r="B191" s="143">
        <v>44708</v>
      </c>
      <c r="C191" s="144"/>
      <c r="D191" s="147" t="s">
        <v>29</v>
      </c>
      <c r="E191" s="154">
        <v>57724.59</v>
      </c>
      <c r="F191" s="153">
        <v>1500.85</v>
      </c>
      <c r="G191" s="146">
        <f t="shared" si="4"/>
        <v>74180459.930399999</v>
      </c>
    </row>
    <row r="192" spans="1:7" s="7" customFormat="1" ht="17.25" thickBot="1" x14ac:dyDescent="0.25">
      <c r="A192" s="98"/>
      <c r="B192" s="143">
        <v>44709</v>
      </c>
      <c r="C192" s="144"/>
      <c r="D192" s="147" t="s">
        <v>43</v>
      </c>
      <c r="E192" s="154">
        <v>8525</v>
      </c>
      <c r="F192" s="153"/>
      <c r="G192" s="146">
        <f t="shared" si="4"/>
        <v>74188984.930399999</v>
      </c>
    </row>
    <row r="193" spans="1:7" s="7" customFormat="1" ht="17.25" thickBot="1" x14ac:dyDescent="0.25">
      <c r="A193" s="98"/>
      <c r="B193" s="143">
        <v>44710</v>
      </c>
      <c r="C193" s="144"/>
      <c r="D193" s="147" t="s">
        <v>43</v>
      </c>
      <c r="E193" s="154">
        <v>8750</v>
      </c>
      <c r="F193" s="153"/>
      <c r="G193" s="146">
        <f t="shared" si="4"/>
        <v>74197734.930399999</v>
      </c>
    </row>
    <row r="194" spans="1:7" s="7" customFormat="1" ht="29.25" thickBot="1" x14ac:dyDescent="0.25">
      <c r="A194" s="98"/>
      <c r="B194" s="143">
        <v>44710</v>
      </c>
      <c r="C194" s="144"/>
      <c r="D194" s="147" t="s">
        <v>29</v>
      </c>
      <c r="E194" s="154">
        <v>20000</v>
      </c>
      <c r="F194" s="153">
        <v>520</v>
      </c>
      <c r="G194" s="146">
        <f t="shared" si="4"/>
        <v>74217214.930399999</v>
      </c>
    </row>
    <row r="195" spans="1:7" s="7" customFormat="1" ht="17.25" thickBot="1" x14ac:dyDescent="0.25">
      <c r="A195" s="98"/>
      <c r="B195" s="143">
        <v>44711</v>
      </c>
      <c r="C195" s="144"/>
      <c r="D195" s="147" t="s">
        <v>43</v>
      </c>
      <c r="E195" s="154">
        <v>84011</v>
      </c>
      <c r="F195" s="153"/>
      <c r="G195" s="146">
        <f t="shared" si="4"/>
        <v>74301225.930399999</v>
      </c>
    </row>
    <row r="196" spans="1:7" s="7" customFormat="1" ht="17.25" thickBot="1" x14ac:dyDescent="0.25">
      <c r="A196" s="98"/>
      <c r="B196" s="143">
        <v>44711</v>
      </c>
      <c r="C196" s="144"/>
      <c r="D196" s="147" t="s">
        <v>43</v>
      </c>
      <c r="E196" s="154">
        <v>62350</v>
      </c>
      <c r="F196" s="153"/>
      <c r="G196" s="146">
        <f t="shared" si="4"/>
        <v>74363575.930399999</v>
      </c>
    </row>
    <row r="197" spans="1:7" s="7" customFormat="1" ht="17.25" thickBot="1" x14ac:dyDescent="0.25">
      <c r="A197" s="98"/>
      <c r="B197" s="143">
        <v>44711</v>
      </c>
      <c r="C197" s="144"/>
      <c r="D197" s="147" t="s">
        <v>43</v>
      </c>
      <c r="E197" s="154">
        <v>6842</v>
      </c>
      <c r="F197" s="153"/>
      <c r="G197" s="146">
        <f t="shared" si="4"/>
        <v>74370417.930399999</v>
      </c>
    </row>
    <row r="198" spans="1:7" s="7" customFormat="1" ht="17.25" thickBot="1" x14ac:dyDescent="0.25">
      <c r="A198" s="98"/>
      <c r="B198" s="143">
        <v>44711</v>
      </c>
      <c r="C198" s="144"/>
      <c r="D198" s="147" t="s">
        <v>43</v>
      </c>
      <c r="E198" s="154">
        <v>75</v>
      </c>
      <c r="F198" s="153"/>
      <c r="G198" s="146">
        <f t="shared" si="4"/>
        <v>74370492.930399999</v>
      </c>
    </row>
    <row r="199" spans="1:7" s="7" customFormat="1" ht="29.25" thickBot="1" x14ac:dyDescent="0.25">
      <c r="A199" s="98"/>
      <c r="B199" s="143">
        <v>44711</v>
      </c>
      <c r="C199" s="144"/>
      <c r="D199" s="147" t="s">
        <v>29</v>
      </c>
      <c r="E199" s="154">
        <v>72790.75</v>
      </c>
      <c r="F199" s="153">
        <v>1892.57</v>
      </c>
      <c r="G199" s="146">
        <f t="shared" si="4"/>
        <v>74441391.110400006</v>
      </c>
    </row>
    <row r="200" spans="1:7" s="7" customFormat="1" ht="17.25" thickBot="1" x14ac:dyDescent="0.25">
      <c r="A200" s="98"/>
      <c r="B200" s="143">
        <v>44711</v>
      </c>
      <c r="C200" s="144"/>
      <c r="D200" s="147" t="s">
        <v>47</v>
      </c>
      <c r="E200" s="154">
        <v>86276.25</v>
      </c>
      <c r="F200" s="153"/>
      <c r="G200" s="146">
        <f t="shared" si="4"/>
        <v>74527667.360400006</v>
      </c>
    </row>
    <row r="201" spans="1:7" s="7" customFormat="1" ht="16.5" customHeight="1" thickBot="1" x14ac:dyDescent="0.25">
      <c r="A201" s="98"/>
      <c r="B201" s="143">
        <v>44711</v>
      </c>
      <c r="C201" s="144"/>
      <c r="D201" s="147" t="s">
        <v>45</v>
      </c>
      <c r="E201" s="154">
        <v>375566.36</v>
      </c>
      <c r="F201" s="153"/>
      <c r="G201" s="146">
        <f t="shared" si="4"/>
        <v>74903233.720400006</v>
      </c>
    </row>
    <row r="202" spans="1:7" s="7" customFormat="1" ht="16.5" customHeight="1" thickBot="1" x14ac:dyDescent="0.25">
      <c r="A202" s="98"/>
      <c r="B202" s="143">
        <v>44712</v>
      </c>
      <c r="C202" s="144"/>
      <c r="D202" s="147" t="s">
        <v>43</v>
      </c>
      <c r="E202" s="154">
        <v>121688</v>
      </c>
      <c r="F202" s="153"/>
      <c r="G202" s="146">
        <f t="shared" ref="G202:G210" si="5">G201+E202-F202</f>
        <v>75024921.720400006</v>
      </c>
    </row>
    <row r="203" spans="1:7" s="7" customFormat="1" ht="16.5" customHeight="1" thickBot="1" x14ac:dyDescent="0.25">
      <c r="A203" s="98"/>
      <c r="B203" s="143">
        <v>44712</v>
      </c>
      <c r="C203" s="144"/>
      <c r="D203" s="147" t="s">
        <v>43</v>
      </c>
      <c r="E203" s="154">
        <v>77975</v>
      </c>
      <c r="F203" s="153"/>
      <c r="G203" s="146">
        <f t="shared" si="5"/>
        <v>75102896.720400006</v>
      </c>
    </row>
    <row r="204" spans="1:7" s="7" customFormat="1" ht="16.5" customHeight="1" thickBot="1" x14ac:dyDescent="0.25">
      <c r="A204" s="98"/>
      <c r="B204" s="143">
        <v>44712</v>
      </c>
      <c r="C204" s="144"/>
      <c r="D204" s="147" t="s">
        <v>43</v>
      </c>
      <c r="E204" s="154">
        <v>2936</v>
      </c>
      <c r="F204" s="153"/>
      <c r="G204" s="146">
        <f t="shared" si="5"/>
        <v>75105832.720400006</v>
      </c>
    </row>
    <row r="205" spans="1:7" s="7" customFormat="1" ht="16.5" customHeight="1" thickBot="1" x14ac:dyDescent="0.25">
      <c r="A205" s="98"/>
      <c r="B205" s="143">
        <v>44712</v>
      </c>
      <c r="C205" s="144"/>
      <c r="D205" s="147" t="s">
        <v>29</v>
      </c>
      <c r="E205" s="154">
        <v>41308.879999999997</v>
      </c>
      <c r="F205" s="153"/>
      <c r="G205" s="146">
        <f t="shared" si="5"/>
        <v>75147141.600400001</v>
      </c>
    </row>
    <row r="206" spans="1:7" s="7" customFormat="1" ht="48" customHeight="1" thickBot="1" x14ac:dyDescent="0.25">
      <c r="A206" s="98"/>
      <c r="B206" s="143">
        <v>44712</v>
      </c>
      <c r="C206" s="144"/>
      <c r="D206" s="147" t="s">
        <v>93</v>
      </c>
      <c r="E206" s="154">
        <v>20000</v>
      </c>
      <c r="F206" s="153"/>
      <c r="G206" s="146">
        <f t="shared" si="5"/>
        <v>75167141.600400001</v>
      </c>
    </row>
    <row r="207" spans="1:7" s="7" customFormat="1" ht="58.5" customHeight="1" thickBot="1" x14ac:dyDescent="0.25">
      <c r="A207" s="98"/>
      <c r="B207" s="143">
        <v>44712</v>
      </c>
      <c r="C207" s="144"/>
      <c r="D207" s="147" t="s">
        <v>94</v>
      </c>
      <c r="E207" s="154">
        <v>53102.8</v>
      </c>
      <c r="F207" s="153"/>
      <c r="G207" s="146">
        <f t="shared" si="5"/>
        <v>75220244.400399998</v>
      </c>
    </row>
    <row r="208" spans="1:7" s="7" customFormat="1" ht="27.75" customHeight="1" thickBot="1" x14ac:dyDescent="0.25">
      <c r="A208" s="98"/>
      <c r="B208" s="143">
        <v>44712</v>
      </c>
      <c r="C208" s="144"/>
      <c r="D208" s="147" t="s">
        <v>94</v>
      </c>
      <c r="E208" s="154">
        <v>4680554</v>
      </c>
      <c r="F208" s="153"/>
      <c r="G208" s="146">
        <f t="shared" si="5"/>
        <v>79900798.400399998</v>
      </c>
    </row>
    <row r="209" spans="1:8" s="7" customFormat="1" ht="1.5" customHeight="1" thickBot="1" x14ac:dyDescent="0.25">
      <c r="A209" s="98"/>
      <c r="B209" s="143"/>
      <c r="C209" s="144"/>
      <c r="D209" s="147"/>
      <c r="E209" s="154"/>
      <c r="F209" s="153"/>
      <c r="G209" s="146">
        <f t="shared" si="5"/>
        <v>79900798.400399998</v>
      </c>
    </row>
    <row r="210" spans="1:8" s="7" customFormat="1" ht="16.5" hidden="1" customHeight="1" thickBot="1" x14ac:dyDescent="0.25">
      <c r="A210" s="98"/>
      <c r="B210" s="161"/>
      <c r="C210" s="162"/>
      <c r="D210" s="163"/>
      <c r="E210" s="164"/>
      <c r="F210" s="165"/>
      <c r="G210" s="146">
        <f t="shared" si="5"/>
        <v>79900798.400399998</v>
      </c>
    </row>
    <row r="211" spans="1:8" ht="17.25" thickBot="1" x14ac:dyDescent="0.25">
      <c r="A211" s="26"/>
      <c r="B211" s="27"/>
      <c r="C211" s="27"/>
      <c r="D211" s="27" t="s">
        <v>8</v>
      </c>
      <c r="E211" s="28">
        <f>SUM(E18:E209)</f>
        <v>76825346.279999986</v>
      </c>
      <c r="F211" s="28">
        <f>SUM(F18:F209)</f>
        <v>44284600.840000011</v>
      </c>
      <c r="G211" s="102">
        <f>+G17+E211-F211</f>
        <v>79900798.400399983</v>
      </c>
      <c r="H211" s="30">
        <f>+G211-'[1]CTA. RECOLECTORA (010) y 3000'!$G$15310</f>
        <v>0</v>
      </c>
    </row>
    <row r="212" spans="1:8" ht="16.5" x14ac:dyDescent="0.2">
      <c r="A212" s="5"/>
      <c r="B212" s="5"/>
      <c r="C212" s="5"/>
      <c r="D212" s="5"/>
      <c r="E212" s="8"/>
      <c r="F212" s="8"/>
      <c r="G212" s="8"/>
    </row>
    <row r="213" spans="1:8" ht="16.5" x14ac:dyDescent="0.2">
      <c r="A213" s="5"/>
      <c r="B213" s="5"/>
      <c r="C213" s="5"/>
      <c r="D213" s="5"/>
      <c r="E213" s="8"/>
      <c r="F213" s="8"/>
      <c r="G213" s="8"/>
    </row>
    <row r="214" spans="1:8" ht="16.5" x14ac:dyDescent="0.2">
      <c r="A214" s="5"/>
      <c r="B214" s="5"/>
      <c r="C214" s="5"/>
      <c r="D214" s="5"/>
      <c r="E214" s="8"/>
      <c r="F214" s="8"/>
      <c r="G214" s="8"/>
    </row>
    <row r="215" spans="1:8" ht="16.5" x14ac:dyDescent="0.2">
      <c r="A215" s="5"/>
      <c r="B215" s="5"/>
      <c r="C215" s="103" t="s">
        <v>40</v>
      </c>
      <c r="D215" s="104"/>
      <c r="E215" s="103" t="s">
        <v>41</v>
      </c>
      <c r="F215" s="8"/>
      <c r="G215" s="8"/>
    </row>
    <row r="216" spans="1:8" ht="16.5" x14ac:dyDescent="0.2">
      <c r="A216" s="5"/>
      <c r="B216" s="5"/>
      <c r="C216" s="103" t="s">
        <v>32</v>
      </c>
      <c r="D216" s="104"/>
      <c r="E216" s="103" t="s">
        <v>33</v>
      </c>
      <c r="F216" s="8"/>
      <c r="G216" s="8"/>
    </row>
    <row r="217" spans="1:8" ht="16.5" x14ac:dyDescent="0.2">
      <c r="A217" s="5"/>
      <c r="B217" s="5"/>
      <c r="C217" s="103" t="s">
        <v>34</v>
      </c>
      <c r="D217" s="104"/>
      <c r="E217" s="127" t="s">
        <v>49</v>
      </c>
      <c r="F217" s="8"/>
      <c r="G217" s="8"/>
    </row>
    <row r="218" spans="1:8" ht="16.5" x14ac:dyDescent="0.2">
      <c r="A218" s="5"/>
      <c r="B218" s="5"/>
      <c r="C218" s="103" t="s">
        <v>35</v>
      </c>
      <c r="D218" s="104"/>
      <c r="E218" s="103" t="s">
        <v>36</v>
      </c>
      <c r="F218" s="8"/>
      <c r="G218" s="8"/>
    </row>
    <row r="219" spans="1:8" ht="16.5" x14ac:dyDescent="0.2">
      <c r="A219" s="5"/>
      <c r="B219" s="5"/>
      <c r="C219" s="104"/>
      <c r="D219" s="104" t="s">
        <v>37</v>
      </c>
      <c r="E219" s="104"/>
      <c r="F219" s="8"/>
      <c r="G219" s="8"/>
    </row>
    <row r="220" spans="1:8" ht="16.5" x14ac:dyDescent="0.2">
      <c r="A220" s="5"/>
      <c r="B220" s="5"/>
      <c r="C220" s="104"/>
      <c r="D220" s="103" t="s">
        <v>38</v>
      </c>
      <c r="E220" s="104"/>
      <c r="F220" s="8"/>
      <c r="G220" s="8"/>
    </row>
    <row r="221" spans="1:8" ht="16.5" x14ac:dyDescent="0.2">
      <c r="A221" s="5"/>
      <c r="B221" s="5"/>
      <c r="C221" s="104"/>
      <c r="D221" s="103" t="s">
        <v>48</v>
      </c>
      <c r="E221" s="104"/>
      <c r="F221" s="8"/>
      <c r="G221" s="8"/>
    </row>
    <row r="222" spans="1:8" ht="16.5" x14ac:dyDescent="0.2">
      <c r="A222" s="5"/>
      <c r="B222" s="5"/>
      <c r="C222" s="104"/>
      <c r="D222" s="103" t="s">
        <v>39</v>
      </c>
      <c r="E222" s="104"/>
      <c r="F222" s="8"/>
      <c r="G222" s="8"/>
      <c r="H222" s="25"/>
    </row>
    <row r="223" spans="1:8" ht="16.5" x14ac:dyDescent="0.2">
      <c r="A223" s="5"/>
      <c r="B223" s="5"/>
      <c r="C223" s="104"/>
      <c r="D223" s="104"/>
      <c r="E223" s="104"/>
      <c r="F223" s="8"/>
      <c r="G223" s="8"/>
    </row>
    <row r="224" spans="1:8" ht="16.5" x14ac:dyDescent="0.2">
      <c r="A224" s="5"/>
      <c r="B224" s="5"/>
      <c r="C224" s="104"/>
      <c r="D224" s="103"/>
      <c r="E224" s="104"/>
      <c r="F224" s="8"/>
      <c r="G224" s="8"/>
    </row>
    <row r="225" spans="1:7" ht="16.5" x14ac:dyDescent="0.2">
      <c r="A225" s="5"/>
      <c r="B225" s="5"/>
      <c r="C225" s="104"/>
      <c r="D225" s="104"/>
      <c r="E225" s="104"/>
      <c r="F225" s="8"/>
      <c r="G225" s="8"/>
    </row>
    <row r="226" spans="1:7" ht="16.5" x14ac:dyDescent="0.2">
      <c r="A226" s="5"/>
      <c r="B226" s="5"/>
      <c r="C226" s="5"/>
      <c r="D226" s="5"/>
      <c r="E226" s="8"/>
      <c r="F226" s="8"/>
      <c r="G226" s="8"/>
    </row>
    <row r="227" spans="1:7" ht="16.5" x14ac:dyDescent="0.2">
      <c r="A227" s="5"/>
      <c r="B227" s="5"/>
      <c r="C227" s="5"/>
      <c r="D227" s="5"/>
      <c r="E227" s="8"/>
      <c r="F227" s="8"/>
      <c r="G227" s="8"/>
    </row>
    <row r="228" spans="1:7" ht="16.5" x14ac:dyDescent="0.2">
      <c r="A228" s="5"/>
      <c r="B228" s="5"/>
      <c r="C228" s="5"/>
      <c r="D228" s="5"/>
      <c r="E228" s="8"/>
      <c r="F228" s="8"/>
      <c r="G228" s="8"/>
    </row>
    <row r="229" spans="1:7" ht="16.5" x14ac:dyDescent="0.2">
      <c r="A229" s="5"/>
      <c r="B229" s="5"/>
      <c r="C229" s="5"/>
      <c r="D229" s="5"/>
      <c r="E229" s="8"/>
      <c r="F229" s="8"/>
      <c r="G229" s="8"/>
    </row>
    <row r="230" spans="1:7" ht="16.5" x14ac:dyDescent="0.2">
      <c r="A230" s="5"/>
      <c r="B230" s="5"/>
      <c r="C230" s="5"/>
      <c r="D230" s="5"/>
      <c r="E230" s="8"/>
      <c r="F230" s="8"/>
      <c r="G230" s="8"/>
    </row>
    <row r="231" spans="1:7" x14ac:dyDescent="0.2">
      <c r="A231" s="9"/>
      <c r="B231" s="9"/>
      <c r="C231" s="9"/>
      <c r="D231" s="9"/>
      <c r="E231" s="9"/>
      <c r="F231" s="9"/>
      <c r="G231" s="9"/>
    </row>
    <row r="232" spans="1:7" x14ac:dyDescent="0.2">
      <c r="A232" s="9"/>
      <c r="B232" s="9"/>
      <c r="C232" s="9"/>
      <c r="D232" s="9"/>
      <c r="E232" s="9"/>
      <c r="F232" s="9"/>
      <c r="G232" s="9"/>
    </row>
    <row r="233" spans="1:7" x14ac:dyDescent="0.2">
      <c r="A233" s="9"/>
      <c r="B233" s="9"/>
      <c r="C233" s="9"/>
      <c r="D233" s="9"/>
      <c r="E233" s="9"/>
      <c r="F233" s="9"/>
      <c r="G233" s="9"/>
    </row>
    <row r="252" spans="1:1" ht="13.5" thickBot="1" x14ac:dyDescent="0.25"/>
    <row r="253" spans="1:1" ht="15" x14ac:dyDescent="0.2">
      <c r="A253" s="2"/>
    </row>
  </sheetData>
  <autoFilter ref="B1:H253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43" fitToHeight="0" orientation="portrait" r:id="rId1"/>
  <headerFooter alignWithMargins="0">
    <oddFooter>Página &amp;P</oddFooter>
  </headerFooter>
  <rowBreaks count="3" manualBreakCount="3">
    <brk id="68" max="6" man="1"/>
    <brk id="123" max="6" man="1"/>
    <brk id="175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136"/>
  <sheetViews>
    <sheetView tabSelected="1" topLeftCell="B82" zoomScaleNormal="100" workbookViewId="0">
      <selection activeCell="J89" sqref="J89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" customWidth="1"/>
    <col min="6" max="6" width="46.7109375" style="1" customWidth="1"/>
    <col min="7" max="7" width="20" style="1" customWidth="1"/>
    <col min="8" max="8" width="19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/>
    <row r="2" spans="1:13" s="11" customFormat="1" x14ac:dyDescent="0.2"/>
    <row r="3" spans="1:13" s="14" customFormat="1" ht="12" customHeight="1" x14ac:dyDescent="0.2"/>
    <row r="4" spans="1:13" s="15" customFormat="1" ht="18" customHeight="1" x14ac:dyDescent="0.3">
      <c r="B4" s="16"/>
      <c r="C4" s="16"/>
      <c r="D4" s="12"/>
      <c r="E4" s="16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</row>
    <row r="6" spans="1:13" s="15" customFormat="1" ht="15" customHeight="1" x14ac:dyDescent="0.3">
      <c r="B6" s="13"/>
      <c r="C6" s="170" t="s">
        <v>10</v>
      </c>
      <c r="D6" s="170"/>
      <c r="E6" s="170"/>
      <c r="F6" s="170"/>
      <c r="G6" s="170"/>
      <c r="H6" s="170"/>
      <c r="I6" s="170"/>
      <c r="J6" s="16"/>
      <c r="K6" s="16"/>
    </row>
    <row r="7" spans="1:13" s="14" customFormat="1" ht="18.75" x14ac:dyDescent="0.2">
      <c r="B7" s="18"/>
      <c r="C7" s="176" t="s">
        <v>19</v>
      </c>
      <c r="D7" s="176"/>
      <c r="E7" s="176"/>
      <c r="F7" s="176"/>
      <c r="G7" s="176"/>
      <c r="H7" s="176"/>
      <c r="I7" s="176"/>
    </row>
    <row r="8" spans="1:13" s="17" customFormat="1" ht="21" customHeight="1" x14ac:dyDescent="0.2">
      <c r="B8" s="18"/>
      <c r="C8" s="176" t="s">
        <v>3</v>
      </c>
      <c r="D8" s="176"/>
      <c r="E8" s="176"/>
      <c r="F8" s="176"/>
      <c r="G8" s="176"/>
      <c r="H8" s="176"/>
      <c r="I8" s="176"/>
    </row>
    <row r="9" spans="1:13" s="14" customFormat="1" ht="18.75" x14ac:dyDescent="0.2">
      <c r="C9" s="177" t="s">
        <v>68</v>
      </c>
      <c r="D9" s="177"/>
      <c r="E9" s="177"/>
      <c r="F9" s="177"/>
      <c r="G9" s="177"/>
      <c r="H9" s="177"/>
      <c r="I9" s="177"/>
    </row>
    <row r="10" spans="1:13" s="14" customFormat="1" ht="18.75" x14ac:dyDescent="0.2">
      <c r="C10" s="33"/>
      <c r="D10" s="33"/>
      <c r="E10" s="33"/>
      <c r="F10" s="33"/>
      <c r="G10" s="33"/>
      <c r="H10" s="33"/>
      <c r="I10" s="33"/>
    </row>
    <row r="11" spans="1:13" s="14" customFormat="1" ht="18.75" x14ac:dyDescent="0.2">
      <c r="C11" s="33"/>
      <c r="D11" s="33"/>
      <c r="E11" s="33"/>
      <c r="F11" s="33"/>
      <c r="G11" s="33"/>
      <c r="H11" s="33"/>
      <c r="I11" s="33"/>
    </row>
    <row r="12" spans="1:13" s="11" customFormat="1" ht="19.5" customHeight="1" thickBot="1" x14ac:dyDescent="0.25"/>
    <row r="13" spans="1:13" s="3" customFormat="1" ht="28.5" customHeight="1" thickTop="1" thickBot="1" x14ac:dyDescent="0.25">
      <c r="A13" s="7"/>
      <c r="B13" s="7"/>
      <c r="C13" s="175"/>
      <c r="D13" s="172" t="s">
        <v>17</v>
      </c>
      <c r="E13" s="172"/>
      <c r="F13" s="172"/>
      <c r="G13" s="172"/>
      <c r="H13" s="172"/>
      <c r="I13" s="172"/>
      <c r="J13" s="7"/>
      <c r="K13" s="7"/>
      <c r="L13" s="7"/>
      <c r="M13" s="7"/>
    </row>
    <row r="14" spans="1:13" s="3" customFormat="1" ht="18" customHeight="1" thickTop="1" thickBot="1" x14ac:dyDescent="0.25">
      <c r="A14" s="7"/>
      <c r="B14" s="7"/>
      <c r="C14" s="175"/>
      <c r="D14" s="171" t="s">
        <v>7</v>
      </c>
      <c r="E14" s="171"/>
      <c r="F14" s="171"/>
      <c r="G14" s="171"/>
      <c r="H14" s="171"/>
      <c r="I14" s="59">
        <f>+'[1]CTA. RECOLECTORA AUXILIAR 3001'!$J$7343</f>
        <v>2.4999958695843816E-3</v>
      </c>
      <c r="J14" s="7"/>
      <c r="K14" s="7"/>
      <c r="L14" s="7"/>
      <c r="M14" s="7"/>
    </row>
    <row r="15" spans="1:13" s="3" customFormat="1" ht="33" customHeight="1" thickTop="1" thickBot="1" x14ac:dyDescent="0.25">
      <c r="A15" s="7"/>
      <c r="B15" s="7"/>
      <c r="C15" s="175"/>
      <c r="D15" s="70" t="s">
        <v>4</v>
      </c>
      <c r="E15" s="70" t="s">
        <v>5</v>
      </c>
      <c r="F15" s="70" t="s">
        <v>6</v>
      </c>
      <c r="G15" s="70" t="s">
        <v>0</v>
      </c>
      <c r="H15" s="70" t="s">
        <v>1</v>
      </c>
      <c r="I15" s="70" t="s">
        <v>2</v>
      </c>
      <c r="J15" s="7"/>
      <c r="K15" s="7"/>
      <c r="L15" s="7"/>
      <c r="M15" s="7"/>
    </row>
    <row r="16" spans="1:13" s="10" customFormat="1" ht="29.25" customHeight="1" thickTop="1" thickBot="1" x14ac:dyDescent="0.25">
      <c r="C16" s="71"/>
      <c r="D16" s="72"/>
      <c r="E16" s="73"/>
      <c r="F16" s="84">
        <v>44681</v>
      </c>
      <c r="G16" s="137"/>
      <c r="H16" s="75">
        <v>0</v>
      </c>
      <c r="I16" s="74">
        <f>+I14</f>
        <v>2.4999958695843816E-3</v>
      </c>
    </row>
    <row r="17" spans="3:9" s="29" customFormat="1" ht="31.5" customHeight="1" thickTop="1" x14ac:dyDescent="0.2">
      <c r="C17" s="76"/>
      <c r="D17" s="78">
        <v>44684</v>
      </c>
      <c r="E17" s="79"/>
      <c r="F17" s="134" t="s">
        <v>23</v>
      </c>
      <c r="G17" s="139">
        <v>4827215.95</v>
      </c>
      <c r="H17" s="139"/>
      <c r="I17" s="48">
        <f>I16+G17-H17</f>
        <v>4827215.9524999959</v>
      </c>
    </row>
    <row r="18" spans="3:9" s="29" customFormat="1" ht="24.75" customHeight="1" x14ac:dyDescent="0.2">
      <c r="C18" s="77"/>
      <c r="D18" s="78">
        <v>44684</v>
      </c>
      <c r="E18" s="82" t="s">
        <v>95</v>
      </c>
      <c r="F18" s="134" t="s">
        <v>16</v>
      </c>
      <c r="G18" s="140"/>
      <c r="H18" s="140">
        <v>14043.5</v>
      </c>
      <c r="I18" s="51">
        <f>I17+G18-H18</f>
        <v>4813172.4524999959</v>
      </c>
    </row>
    <row r="19" spans="3:9" s="29" customFormat="1" ht="28.5" x14ac:dyDescent="0.2">
      <c r="C19" s="77"/>
      <c r="D19" s="78">
        <v>44684</v>
      </c>
      <c r="E19" s="79" t="s">
        <v>95</v>
      </c>
      <c r="F19" s="134" t="s">
        <v>96</v>
      </c>
      <c r="G19" s="140"/>
      <c r="H19" s="136">
        <v>266826.5</v>
      </c>
      <c r="I19" s="51">
        <f t="shared" ref="I19:I82" si="0">I18+G19-H19</f>
        <v>4546345.9524999959</v>
      </c>
    </row>
    <row r="20" spans="3:9" s="29" customFormat="1" ht="28.5" x14ac:dyDescent="0.2">
      <c r="C20" s="77"/>
      <c r="D20" s="78">
        <v>44684</v>
      </c>
      <c r="E20" s="82" t="s">
        <v>97</v>
      </c>
      <c r="F20" s="134" t="s">
        <v>16</v>
      </c>
      <c r="G20" s="140"/>
      <c r="H20" s="136">
        <v>9450.6</v>
      </c>
      <c r="I20" s="51">
        <f t="shared" si="0"/>
        <v>4536895.3524999963</v>
      </c>
    </row>
    <row r="21" spans="3:9" s="29" customFormat="1" ht="16.5" x14ac:dyDescent="0.2">
      <c r="C21" s="77"/>
      <c r="D21" s="78">
        <v>44684</v>
      </c>
      <c r="E21" s="79" t="s">
        <v>97</v>
      </c>
      <c r="F21" s="134" t="s">
        <v>98</v>
      </c>
      <c r="G21" s="140"/>
      <c r="H21" s="136">
        <v>179561.4</v>
      </c>
      <c r="I21" s="51">
        <f t="shared" si="0"/>
        <v>4357333.9524999959</v>
      </c>
    </row>
    <row r="22" spans="3:9" s="29" customFormat="1" ht="28.5" x14ac:dyDescent="0.2">
      <c r="C22" s="77"/>
      <c r="D22" s="78">
        <v>44684</v>
      </c>
      <c r="E22" s="82" t="s">
        <v>99</v>
      </c>
      <c r="F22" s="134" t="s">
        <v>16</v>
      </c>
      <c r="G22" s="140"/>
      <c r="H22" s="136">
        <v>7760</v>
      </c>
      <c r="I22" s="51">
        <f t="shared" si="0"/>
        <v>4349573.9524999959</v>
      </c>
    </row>
    <row r="23" spans="3:9" s="29" customFormat="1" ht="16.5" x14ac:dyDescent="0.2">
      <c r="C23" s="77"/>
      <c r="D23" s="78">
        <v>44684</v>
      </c>
      <c r="E23" s="79" t="s">
        <v>99</v>
      </c>
      <c r="F23" s="134" t="s">
        <v>67</v>
      </c>
      <c r="G23" s="140"/>
      <c r="H23" s="136">
        <v>148736</v>
      </c>
      <c r="I23" s="51">
        <f t="shared" si="0"/>
        <v>4200837.9524999959</v>
      </c>
    </row>
    <row r="24" spans="3:9" s="29" customFormat="1" ht="28.5" x14ac:dyDescent="0.2">
      <c r="C24" s="77"/>
      <c r="D24" s="78">
        <v>44684</v>
      </c>
      <c r="E24" s="82" t="s">
        <v>100</v>
      </c>
      <c r="F24" s="134" t="s">
        <v>16</v>
      </c>
      <c r="G24" s="140"/>
      <c r="H24" s="136">
        <v>10342.08</v>
      </c>
      <c r="I24" s="51">
        <f t="shared" si="0"/>
        <v>4190495.8724999959</v>
      </c>
    </row>
    <row r="25" spans="3:9" s="29" customFormat="1" ht="16.5" x14ac:dyDescent="0.2">
      <c r="C25" s="77"/>
      <c r="D25" s="78">
        <v>44684</v>
      </c>
      <c r="E25" s="79" t="s">
        <v>100</v>
      </c>
      <c r="F25" s="134" t="s">
        <v>66</v>
      </c>
      <c r="G25" s="140"/>
      <c r="H25" s="136">
        <v>196499.52</v>
      </c>
      <c r="I25" s="51">
        <f t="shared" si="0"/>
        <v>3993996.3524999958</v>
      </c>
    </row>
    <row r="26" spans="3:9" s="29" customFormat="1" ht="28.5" x14ac:dyDescent="0.2">
      <c r="C26" s="77"/>
      <c r="D26" s="78">
        <v>44684</v>
      </c>
      <c r="E26" s="82" t="s">
        <v>101</v>
      </c>
      <c r="F26" s="134" t="s">
        <v>16</v>
      </c>
      <c r="G26" s="140"/>
      <c r="H26" s="135">
        <v>45875</v>
      </c>
      <c r="I26" s="51">
        <f t="shared" si="0"/>
        <v>3948121.3524999958</v>
      </c>
    </row>
    <row r="27" spans="3:9" s="29" customFormat="1" ht="28.5" x14ac:dyDescent="0.2">
      <c r="C27" s="77"/>
      <c r="D27" s="78">
        <v>44684</v>
      </c>
      <c r="E27" s="82" t="s">
        <v>101</v>
      </c>
      <c r="F27" s="134" t="s">
        <v>96</v>
      </c>
      <c r="G27" s="140"/>
      <c r="H27" s="135">
        <v>1036775</v>
      </c>
      <c r="I27" s="51">
        <f t="shared" si="0"/>
        <v>2911346.3524999958</v>
      </c>
    </row>
    <row r="28" spans="3:9" s="29" customFormat="1" ht="28.5" x14ac:dyDescent="0.2">
      <c r="C28" s="77"/>
      <c r="D28" s="78">
        <v>44684</v>
      </c>
      <c r="E28" s="79" t="s">
        <v>102</v>
      </c>
      <c r="F28" s="134" t="s">
        <v>16</v>
      </c>
      <c r="G28" s="140"/>
      <c r="H28" s="136">
        <v>29126</v>
      </c>
      <c r="I28" s="51">
        <f t="shared" si="0"/>
        <v>2882220.3524999958</v>
      </c>
    </row>
    <row r="29" spans="3:9" s="29" customFormat="1" ht="16.5" x14ac:dyDescent="0.2">
      <c r="C29" s="77"/>
      <c r="D29" s="78">
        <v>44684</v>
      </c>
      <c r="E29" s="79" t="s">
        <v>102</v>
      </c>
      <c r="F29" s="134" t="s">
        <v>56</v>
      </c>
      <c r="G29" s="140"/>
      <c r="H29" s="136">
        <v>553394</v>
      </c>
      <c r="I29" s="51">
        <f t="shared" si="0"/>
        <v>2328826.3524999958</v>
      </c>
    </row>
    <row r="30" spans="3:9" s="29" customFormat="1" ht="28.5" x14ac:dyDescent="0.2">
      <c r="C30" s="77"/>
      <c r="D30" s="78">
        <v>44684</v>
      </c>
      <c r="E30" s="82" t="s">
        <v>103</v>
      </c>
      <c r="F30" s="134" t="s">
        <v>16</v>
      </c>
      <c r="G30" s="140"/>
      <c r="H30" s="136">
        <v>2100</v>
      </c>
      <c r="I30" s="51">
        <f t="shared" si="0"/>
        <v>2326726.3524999958</v>
      </c>
    </row>
    <row r="31" spans="3:9" s="29" customFormat="1" ht="16.5" x14ac:dyDescent="0.2">
      <c r="C31" s="77"/>
      <c r="D31" s="78">
        <v>44684</v>
      </c>
      <c r="E31" s="82" t="s">
        <v>103</v>
      </c>
      <c r="F31" s="134" t="s">
        <v>104</v>
      </c>
      <c r="G31" s="140"/>
      <c r="H31" s="136">
        <v>39900</v>
      </c>
      <c r="I31" s="51">
        <f t="shared" si="0"/>
        <v>2286826.3524999958</v>
      </c>
    </row>
    <row r="32" spans="3:9" s="29" customFormat="1" ht="29.25" thickBot="1" x14ac:dyDescent="0.25">
      <c r="C32" s="77"/>
      <c r="D32" s="78">
        <v>44684</v>
      </c>
      <c r="E32" s="79" t="s">
        <v>105</v>
      </c>
      <c r="F32" s="134" t="s">
        <v>16</v>
      </c>
      <c r="G32" s="141"/>
      <c r="H32" s="136">
        <v>6705</v>
      </c>
      <c r="I32" s="51">
        <f t="shared" si="0"/>
        <v>2280121.3524999958</v>
      </c>
    </row>
    <row r="33" spans="3:9" s="29" customFormat="1" ht="16.5" x14ac:dyDescent="0.2">
      <c r="C33" s="77"/>
      <c r="D33" s="78">
        <v>44684</v>
      </c>
      <c r="E33" s="82" t="s">
        <v>105</v>
      </c>
      <c r="F33" s="80" t="s">
        <v>106</v>
      </c>
      <c r="G33" s="138"/>
      <c r="H33" s="101">
        <v>127395</v>
      </c>
      <c r="I33" s="51">
        <f t="shared" si="0"/>
        <v>2152726.3524999958</v>
      </c>
    </row>
    <row r="34" spans="3:9" s="29" customFormat="1" ht="28.5" x14ac:dyDescent="0.2">
      <c r="C34" s="77"/>
      <c r="D34" s="78">
        <v>44685</v>
      </c>
      <c r="E34" s="79"/>
      <c r="F34" s="80" t="s">
        <v>23</v>
      </c>
      <c r="G34" s="101">
        <v>1965679.85</v>
      </c>
      <c r="H34" s="101"/>
      <c r="I34" s="51">
        <f t="shared" si="0"/>
        <v>4118406.2024999959</v>
      </c>
    </row>
    <row r="35" spans="3:9" s="29" customFormat="1" ht="28.5" x14ac:dyDescent="0.2">
      <c r="C35" s="77"/>
      <c r="D35" s="78">
        <v>44686</v>
      </c>
      <c r="E35" s="82" t="s">
        <v>107</v>
      </c>
      <c r="F35" s="80" t="s">
        <v>16</v>
      </c>
      <c r="G35" s="101"/>
      <c r="H35" s="101">
        <v>49653.87</v>
      </c>
      <c r="I35" s="51">
        <f t="shared" si="0"/>
        <v>4068752.3324999958</v>
      </c>
    </row>
    <row r="36" spans="3:9" s="29" customFormat="1" ht="16.5" x14ac:dyDescent="0.2">
      <c r="C36" s="77"/>
      <c r="D36" s="78">
        <v>44686</v>
      </c>
      <c r="E36" s="79" t="s">
        <v>107</v>
      </c>
      <c r="F36" s="80" t="s">
        <v>108</v>
      </c>
      <c r="G36" s="101"/>
      <c r="H36" s="101">
        <v>1122177.27</v>
      </c>
      <c r="I36" s="51">
        <f t="shared" si="0"/>
        <v>2946575.0624999958</v>
      </c>
    </row>
    <row r="37" spans="3:9" s="29" customFormat="1" ht="28.5" x14ac:dyDescent="0.2">
      <c r="C37" s="77"/>
      <c r="D37" s="78">
        <v>44686</v>
      </c>
      <c r="E37" s="82" t="s">
        <v>109</v>
      </c>
      <c r="F37" s="80" t="s">
        <v>16</v>
      </c>
      <c r="G37" s="101"/>
      <c r="H37" s="101">
        <v>14868</v>
      </c>
      <c r="I37" s="51">
        <f t="shared" si="0"/>
        <v>2931707.0624999958</v>
      </c>
    </row>
    <row r="38" spans="3:9" s="29" customFormat="1" ht="28.5" x14ac:dyDescent="0.2">
      <c r="C38" s="77"/>
      <c r="D38" s="78">
        <v>44686</v>
      </c>
      <c r="E38" s="79" t="s">
        <v>109</v>
      </c>
      <c r="F38" s="80" t="s">
        <v>110</v>
      </c>
      <c r="G38" s="101"/>
      <c r="H38" s="101">
        <v>16057.439999999999</v>
      </c>
      <c r="I38" s="51">
        <f t="shared" si="0"/>
        <v>2915649.6224999959</v>
      </c>
    </row>
    <row r="39" spans="3:9" s="29" customFormat="1" ht="16.5" x14ac:dyDescent="0.2">
      <c r="C39" s="77"/>
      <c r="D39" s="78">
        <v>44686</v>
      </c>
      <c r="E39" s="82" t="s">
        <v>109</v>
      </c>
      <c r="F39" s="80" t="s">
        <v>111</v>
      </c>
      <c r="G39" s="101"/>
      <c r="H39" s="81">
        <v>319959.36</v>
      </c>
      <c r="I39" s="51">
        <f t="shared" si="0"/>
        <v>2595690.262499996</v>
      </c>
    </row>
    <row r="40" spans="3:9" s="29" customFormat="1" ht="28.5" x14ac:dyDescent="0.2">
      <c r="C40" s="77"/>
      <c r="D40" s="78">
        <v>44687</v>
      </c>
      <c r="E40" s="79" t="s">
        <v>112</v>
      </c>
      <c r="F40" s="80" t="s">
        <v>16</v>
      </c>
      <c r="G40" s="101"/>
      <c r="H40" s="81">
        <v>61141.760000000002</v>
      </c>
      <c r="I40" s="51">
        <f t="shared" si="0"/>
        <v>2534548.5024999962</v>
      </c>
    </row>
    <row r="41" spans="3:9" s="29" customFormat="1" ht="28.5" x14ac:dyDescent="0.2">
      <c r="C41" s="77"/>
      <c r="D41" s="78">
        <v>44687</v>
      </c>
      <c r="E41" s="82" t="s">
        <v>112</v>
      </c>
      <c r="F41" s="80" t="s">
        <v>110</v>
      </c>
      <c r="G41" s="101"/>
      <c r="H41" s="81">
        <v>66033.11099999999</v>
      </c>
      <c r="I41" s="51">
        <f t="shared" si="0"/>
        <v>2468515.3914999962</v>
      </c>
    </row>
    <row r="42" spans="3:9" s="29" customFormat="1" ht="16.5" x14ac:dyDescent="0.2">
      <c r="C42" s="77"/>
      <c r="D42" s="78">
        <v>44687</v>
      </c>
      <c r="E42" s="79" t="s">
        <v>112</v>
      </c>
      <c r="F42" s="80" t="s">
        <v>64</v>
      </c>
      <c r="G42" s="101"/>
      <c r="H42" s="81">
        <v>1315770.8799999999</v>
      </c>
      <c r="I42" s="51">
        <f t="shared" si="0"/>
        <v>1152744.5114999963</v>
      </c>
    </row>
    <row r="43" spans="3:9" s="29" customFormat="1" ht="28.5" x14ac:dyDescent="0.2">
      <c r="C43" s="77"/>
      <c r="D43" s="78">
        <v>44692</v>
      </c>
      <c r="E43" s="82" t="s">
        <v>113</v>
      </c>
      <c r="F43" s="80" t="s">
        <v>16</v>
      </c>
      <c r="G43" s="101"/>
      <c r="H43" s="81">
        <v>1881.8</v>
      </c>
      <c r="I43" s="51">
        <f t="shared" si="0"/>
        <v>1150862.7114999963</v>
      </c>
    </row>
    <row r="44" spans="3:9" s="29" customFormat="1" ht="47.25" customHeight="1" x14ac:dyDescent="0.2">
      <c r="C44" s="77"/>
      <c r="D44" s="78">
        <v>44692</v>
      </c>
      <c r="E44" s="82" t="s">
        <v>113</v>
      </c>
      <c r="F44" s="80" t="s">
        <v>114</v>
      </c>
      <c r="G44" s="101"/>
      <c r="H44" s="81">
        <v>42528.68</v>
      </c>
      <c r="I44" s="51">
        <f t="shared" si="0"/>
        <v>1108334.0314999963</v>
      </c>
    </row>
    <row r="45" spans="3:9" s="29" customFormat="1" ht="28.5" x14ac:dyDescent="0.2">
      <c r="C45" s="77"/>
      <c r="D45" s="78">
        <v>44693</v>
      </c>
      <c r="E45" s="82"/>
      <c r="F45" s="80" t="s">
        <v>23</v>
      </c>
      <c r="G45" s="101">
        <v>46666.19</v>
      </c>
      <c r="H45" s="81"/>
      <c r="I45" s="51">
        <f t="shared" si="0"/>
        <v>1155000.2214999963</v>
      </c>
    </row>
    <row r="46" spans="3:9" s="29" customFormat="1" ht="28.5" x14ac:dyDescent="0.2">
      <c r="C46" s="77"/>
      <c r="D46" s="78">
        <v>44693</v>
      </c>
      <c r="E46" s="82" t="s">
        <v>115</v>
      </c>
      <c r="F46" s="80" t="s">
        <v>16</v>
      </c>
      <c r="G46" s="101"/>
      <c r="H46" s="81">
        <v>6920.18</v>
      </c>
      <c r="I46" s="51">
        <f t="shared" si="0"/>
        <v>1148080.0414999963</v>
      </c>
    </row>
    <row r="47" spans="3:9" s="29" customFormat="1" ht="16.5" x14ac:dyDescent="0.2">
      <c r="C47" s="77"/>
      <c r="D47" s="78">
        <v>44693</v>
      </c>
      <c r="E47" s="82" t="s">
        <v>115</v>
      </c>
      <c r="F47" s="80" t="s">
        <v>116</v>
      </c>
      <c r="G47" s="101"/>
      <c r="H47" s="81">
        <v>156395.95000000001</v>
      </c>
      <c r="I47" s="51">
        <f t="shared" si="0"/>
        <v>991684.09149999637</v>
      </c>
    </row>
    <row r="48" spans="3:9" s="29" customFormat="1" ht="28.5" x14ac:dyDescent="0.2">
      <c r="C48" s="77"/>
      <c r="D48" s="78">
        <v>44694</v>
      </c>
      <c r="E48" s="82"/>
      <c r="F48" s="80" t="s">
        <v>23</v>
      </c>
      <c r="G48" s="101">
        <v>14462153.92</v>
      </c>
      <c r="H48" s="81"/>
      <c r="I48" s="51">
        <f t="shared" si="0"/>
        <v>15453838.011499997</v>
      </c>
    </row>
    <row r="49" spans="3:9" s="29" customFormat="1" ht="28.5" x14ac:dyDescent="0.2">
      <c r="C49" s="77"/>
      <c r="D49" s="78">
        <v>44697</v>
      </c>
      <c r="E49" s="82" t="s">
        <v>117</v>
      </c>
      <c r="F49" s="80" t="s">
        <v>16</v>
      </c>
      <c r="G49" s="101"/>
      <c r="H49" s="81">
        <v>6649.75</v>
      </c>
      <c r="I49" s="51">
        <f t="shared" si="0"/>
        <v>15447188.261499997</v>
      </c>
    </row>
    <row r="50" spans="3:9" s="29" customFormat="1" ht="28.5" x14ac:dyDescent="0.2">
      <c r="C50" s="77"/>
      <c r="D50" s="78">
        <v>44697</v>
      </c>
      <c r="E50" s="82" t="s">
        <v>117</v>
      </c>
      <c r="F50" s="80" t="s">
        <v>118</v>
      </c>
      <c r="G50" s="101"/>
      <c r="H50" s="81">
        <v>23939.1</v>
      </c>
      <c r="I50" s="51">
        <f t="shared" si="0"/>
        <v>15423249.161499998</v>
      </c>
    </row>
    <row r="51" spans="3:9" s="29" customFormat="1" ht="16.5" x14ac:dyDescent="0.2">
      <c r="C51" s="77"/>
      <c r="D51" s="78">
        <v>44697</v>
      </c>
      <c r="E51" s="82" t="s">
        <v>117</v>
      </c>
      <c r="F51" s="80" t="s">
        <v>119</v>
      </c>
      <c r="G51" s="101"/>
      <c r="H51" s="81">
        <v>126345.25</v>
      </c>
      <c r="I51" s="51">
        <f t="shared" si="0"/>
        <v>15296903.911499998</v>
      </c>
    </row>
    <row r="52" spans="3:9" s="29" customFormat="1" ht="28.5" x14ac:dyDescent="0.2">
      <c r="C52" s="77"/>
      <c r="D52" s="78">
        <v>44697</v>
      </c>
      <c r="E52" s="82" t="s">
        <v>120</v>
      </c>
      <c r="F52" s="80" t="s">
        <v>16</v>
      </c>
      <c r="G52" s="101"/>
      <c r="H52" s="81">
        <v>1977.38</v>
      </c>
      <c r="I52" s="51">
        <f t="shared" si="0"/>
        <v>15294926.531499997</v>
      </c>
    </row>
    <row r="53" spans="3:9" s="29" customFormat="1" ht="16.5" x14ac:dyDescent="0.2">
      <c r="C53" s="77"/>
      <c r="D53" s="78">
        <v>44697</v>
      </c>
      <c r="E53" s="82" t="s">
        <v>120</v>
      </c>
      <c r="F53" s="80" t="s">
        <v>121</v>
      </c>
      <c r="G53" s="101"/>
      <c r="H53" s="81">
        <v>44688.81</v>
      </c>
      <c r="I53" s="51">
        <f t="shared" si="0"/>
        <v>15250237.721499996</v>
      </c>
    </row>
    <row r="54" spans="3:9" s="29" customFormat="1" ht="28.5" x14ac:dyDescent="0.2">
      <c r="C54" s="77"/>
      <c r="D54" s="78">
        <v>44697</v>
      </c>
      <c r="E54" s="82" t="s">
        <v>122</v>
      </c>
      <c r="F54" s="80" t="s">
        <v>16</v>
      </c>
      <c r="G54" s="101"/>
      <c r="H54" s="81">
        <v>547271.4</v>
      </c>
      <c r="I54" s="51">
        <f t="shared" si="0"/>
        <v>14702966.321499996</v>
      </c>
    </row>
    <row r="55" spans="3:9" s="29" customFormat="1" ht="16.5" x14ac:dyDescent="0.2">
      <c r="C55" s="77"/>
      <c r="D55" s="78">
        <v>44697</v>
      </c>
      <c r="E55" s="82" t="s">
        <v>122</v>
      </c>
      <c r="F55" s="80" t="s">
        <v>56</v>
      </c>
      <c r="G55" s="101"/>
      <c r="H55" s="81">
        <v>10398156.74</v>
      </c>
      <c r="I55" s="51">
        <f t="shared" si="0"/>
        <v>4304809.5814999957</v>
      </c>
    </row>
    <row r="56" spans="3:9" s="29" customFormat="1" ht="28.5" x14ac:dyDescent="0.2">
      <c r="C56" s="77"/>
      <c r="D56" s="78">
        <v>44698</v>
      </c>
      <c r="E56" s="82"/>
      <c r="F56" s="80" t="s">
        <v>23</v>
      </c>
      <c r="G56" s="101">
        <v>11149028.43</v>
      </c>
      <c r="H56" s="81"/>
      <c r="I56" s="51">
        <f t="shared" si="0"/>
        <v>15453838.011499995</v>
      </c>
    </row>
    <row r="57" spans="3:9" s="29" customFormat="1" ht="28.5" x14ac:dyDescent="0.2">
      <c r="C57" s="77"/>
      <c r="D57" s="78">
        <v>44698</v>
      </c>
      <c r="E57" s="82" t="s">
        <v>123</v>
      </c>
      <c r="F57" s="80" t="s">
        <v>16</v>
      </c>
      <c r="G57" s="101"/>
      <c r="H57" s="81">
        <v>46015.06</v>
      </c>
      <c r="I57" s="51">
        <f t="shared" si="0"/>
        <v>15407822.951499995</v>
      </c>
    </row>
    <row r="58" spans="3:9" s="29" customFormat="1" ht="16.5" x14ac:dyDescent="0.2">
      <c r="C58" s="77"/>
      <c r="D58" s="78">
        <v>44698</v>
      </c>
      <c r="E58" s="82" t="s">
        <v>123</v>
      </c>
      <c r="F58" s="80" t="s">
        <v>55</v>
      </c>
      <c r="G58" s="101"/>
      <c r="H58" s="81">
        <v>875597.16</v>
      </c>
      <c r="I58" s="51">
        <f t="shared" si="0"/>
        <v>14532225.791499995</v>
      </c>
    </row>
    <row r="59" spans="3:9" s="29" customFormat="1" ht="28.5" x14ac:dyDescent="0.2">
      <c r="C59" s="77"/>
      <c r="D59" s="78">
        <v>44698</v>
      </c>
      <c r="E59" s="82" t="s">
        <v>124</v>
      </c>
      <c r="F59" s="80" t="s">
        <v>16</v>
      </c>
      <c r="G59" s="101"/>
      <c r="H59" s="81">
        <v>55800</v>
      </c>
      <c r="I59" s="51">
        <f t="shared" si="0"/>
        <v>14476425.791499995</v>
      </c>
    </row>
    <row r="60" spans="3:9" s="29" customFormat="1" ht="16.5" x14ac:dyDescent="0.2">
      <c r="C60" s="77"/>
      <c r="D60" s="78">
        <v>44698</v>
      </c>
      <c r="E60" s="82" t="s">
        <v>124</v>
      </c>
      <c r="F60" s="80" t="s">
        <v>55</v>
      </c>
      <c r="G60" s="101"/>
      <c r="H60" s="81">
        <v>1060200</v>
      </c>
      <c r="I60" s="51">
        <f t="shared" si="0"/>
        <v>13416225.791499995</v>
      </c>
    </row>
    <row r="61" spans="3:9" s="29" customFormat="1" ht="28.5" x14ac:dyDescent="0.2">
      <c r="C61" s="77"/>
      <c r="D61" s="78">
        <v>44699</v>
      </c>
      <c r="E61" s="82"/>
      <c r="F61" s="80" t="s">
        <v>23</v>
      </c>
      <c r="G61" s="101">
        <v>2037612.22</v>
      </c>
      <c r="H61" s="81"/>
      <c r="I61" s="51">
        <f t="shared" si="0"/>
        <v>15453838.011499995</v>
      </c>
    </row>
    <row r="62" spans="3:9" s="29" customFormat="1" ht="28.5" x14ac:dyDescent="0.2">
      <c r="C62" s="77"/>
      <c r="D62" s="78">
        <v>44699</v>
      </c>
      <c r="E62" s="82"/>
      <c r="F62" s="80" t="s">
        <v>23</v>
      </c>
      <c r="G62" s="101">
        <v>2071743.36</v>
      </c>
      <c r="H62" s="81"/>
      <c r="I62" s="51">
        <f t="shared" si="0"/>
        <v>17525581.371499997</v>
      </c>
    </row>
    <row r="63" spans="3:9" s="29" customFormat="1" ht="28.5" x14ac:dyDescent="0.2">
      <c r="C63" s="77"/>
      <c r="D63" s="78">
        <v>44700</v>
      </c>
      <c r="E63" s="82" t="s">
        <v>125</v>
      </c>
      <c r="F63" s="80" t="s">
        <v>16</v>
      </c>
      <c r="G63" s="101"/>
      <c r="H63" s="81">
        <v>15500</v>
      </c>
      <c r="I63" s="51">
        <f t="shared" si="0"/>
        <v>17510081.371499997</v>
      </c>
    </row>
    <row r="64" spans="3:9" s="29" customFormat="1" ht="28.5" x14ac:dyDescent="0.2">
      <c r="C64" s="77"/>
      <c r="D64" s="78">
        <v>44700</v>
      </c>
      <c r="E64" s="82" t="s">
        <v>126</v>
      </c>
      <c r="F64" s="80" t="s">
        <v>127</v>
      </c>
      <c r="G64" s="101"/>
      <c r="H64" s="81">
        <v>16740</v>
      </c>
      <c r="I64" s="51">
        <f t="shared" si="0"/>
        <v>17493341.371499997</v>
      </c>
    </row>
    <row r="65" spans="3:9" s="29" customFormat="1" ht="16.5" x14ac:dyDescent="0.2">
      <c r="C65" s="77"/>
      <c r="D65" s="78">
        <v>44700</v>
      </c>
      <c r="E65" s="82" t="s">
        <v>125</v>
      </c>
      <c r="F65" s="80" t="s">
        <v>128</v>
      </c>
      <c r="G65" s="101"/>
      <c r="H65" s="81">
        <v>333560</v>
      </c>
      <c r="I65" s="51">
        <f t="shared" si="0"/>
        <v>17159781.371499997</v>
      </c>
    </row>
    <row r="66" spans="3:9" s="29" customFormat="1" ht="28.5" x14ac:dyDescent="0.2">
      <c r="C66" s="77"/>
      <c r="D66" s="78">
        <v>44700</v>
      </c>
      <c r="E66" s="82" t="s">
        <v>126</v>
      </c>
      <c r="F66" s="80" t="s">
        <v>16</v>
      </c>
      <c r="G66" s="101"/>
      <c r="H66" s="81">
        <v>38150</v>
      </c>
      <c r="I66" s="51">
        <f t="shared" si="0"/>
        <v>17121631.371499997</v>
      </c>
    </row>
    <row r="67" spans="3:9" s="29" customFormat="1" ht="16.5" x14ac:dyDescent="0.2">
      <c r="C67" s="77"/>
      <c r="D67" s="78">
        <v>44700</v>
      </c>
      <c r="E67" s="82" t="s">
        <v>126</v>
      </c>
      <c r="F67" s="80" t="s">
        <v>129</v>
      </c>
      <c r="G67" s="101"/>
      <c r="H67" s="81">
        <v>862190</v>
      </c>
      <c r="I67" s="51">
        <f t="shared" si="0"/>
        <v>16259441.371499997</v>
      </c>
    </row>
    <row r="68" spans="3:9" s="29" customFormat="1" ht="28.5" x14ac:dyDescent="0.2">
      <c r="C68" s="77"/>
      <c r="D68" s="78">
        <v>44700</v>
      </c>
      <c r="E68" s="82" t="s">
        <v>130</v>
      </c>
      <c r="F68" s="80" t="s">
        <v>16</v>
      </c>
      <c r="G68" s="101"/>
      <c r="H68" s="81">
        <v>11475</v>
      </c>
      <c r="I68" s="51">
        <f t="shared" si="0"/>
        <v>16247966.371499997</v>
      </c>
    </row>
    <row r="69" spans="3:9" s="29" customFormat="1" ht="16.5" x14ac:dyDescent="0.2">
      <c r="C69" s="77"/>
      <c r="D69" s="78">
        <v>44700</v>
      </c>
      <c r="E69" s="82" t="s">
        <v>130</v>
      </c>
      <c r="F69" s="80" t="s">
        <v>131</v>
      </c>
      <c r="G69" s="101"/>
      <c r="H69" s="81">
        <v>259344.56</v>
      </c>
      <c r="I69" s="51">
        <f t="shared" si="0"/>
        <v>15988621.811499996</v>
      </c>
    </row>
    <row r="70" spans="3:9" s="29" customFormat="1" ht="28.5" x14ac:dyDescent="0.2">
      <c r="C70" s="77"/>
      <c r="D70" s="78">
        <v>44700</v>
      </c>
      <c r="E70" s="82" t="s">
        <v>132</v>
      </c>
      <c r="F70" s="80" t="s">
        <v>16</v>
      </c>
      <c r="G70" s="101"/>
      <c r="H70" s="81">
        <v>3227.69</v>
      </c>
      <c r="I70" s="51">
        <f t="shared" si="0"/>
        <v>15985394.121499997</v>
      </c>
    </row>
    <row r="71" spans="3:9" s="29" customFormat="1" ht="16.5" x14ac:dyDescent="0.2">
      <c r="C71" s="77"/>
      <c r="D71" s="78">
        <v>44700</v>
      </c>
      <c r="E71" s="82" t="s">
        <v>132</v>
      </c>
      <c r="F71" s="80" t="s">
        <v>54</v>
      </c>
      <c r="G71" s="101"/>
      <c r="H71" s="81">
        <v>788154.91</v>
      </c>
      <c r="I71" s="51">
        <f t="shared" si="0"/>
        <v>15197239.211499996</v>
      </c>
    </row>
    <row r="72" spans="3:9" s="29" customFormat="1" ht="28.5" x14ac:dyDescent="0.2">
      <c r="C72" s="77"/>
      <c r="D72" s="78">
        <v>44700</v>
      </c>
      <c r="E72" s="82" t="s">
        <v>133</v>
      </c>
      <c r="F72" s="80" t="s">
        <v>16</v>
      </c>
      <c r="G72" s="101"/>
      <c r="H72" s="81">
        <v>4262.57</v>
      </c>
      <c r="I72" s="51">
        <f t="shared" si="0"/>
        <v>15192976.641499996</v>
      </c>
    </row>
    <row r="73" spans="3:9" s="29" customFormat="1" ht="28.5" x14ac:dyDescent="0.2">
      <c r="C73" s="77"/>
      <c r="D73" s="78">
        <v>44700</v>
      </c>
      <c r="E73" s="82" t="s">
        <v>133</v>
      </c>
      <c r="F73" s="80" t="s">
        <v>127</v>
      </c>
      <c r="G73" s="101"/>
      <c r="H73" s="81">
        <v>4603.58</v>
      </c>
      <c r="I73" s="51">
        <f t="shared" si="0"/>
        <v>15188373.061499996</v>
      </c>
    </row>
    <row r="74" spans="3:9" s="29" customFormat="1" ht="16.5" x14ac:dyDescent="0.2">
      <c r="C74" s="77"/>
      <c r="D74" s="78">
        <v>44700</v>
      </c>
      <c r="E74" s="82" t="s">
        <v>133</v>
      </c>
      <c r="F74" s="80" t="s">
        <v>55</v>
      </c>
      <c r="G74" s="101"/>
      <c r="H74" s="81">
        <v>91730.45</v>
      </c>
      <c r="I74" s="51">
        <f t="shared" si="0"/>
        <v>15096642.611499997</v>
      </c>
    </row>
    <row r="75" spans="3:9" s="29" customFormat="1" ht="28.5" x14ac:dyDescent="0.2">
      <c r="C75" s="77"/>
      <c r="D75" s="78">
        <v>44701</v>
      </c>
      <c r="E75" s="82"/>
      <c r="F75" s="80" t="s">
        <v>23</v>
      </c>
      <c r="G75" s="101">
        <v>357195.4</v>
      </c>
      <c r="H75" s="81"/>
      <c r="I75" s="51">
        <f t="shared" si="0"/>
        <v>15453838.011499997</v>
      </c>
    </row>
    <row r="76" spans="3:9" s="29" customFormat="1" ht="28.5" x14ac:dyDescent="0.2">
      <c r="C76" s="77"/>
      <c r="D76" s="78">
        <v>44701</v>
      </c>
      <c r="E76" s="82" t="s">
        <v>134</v>
      </c>
      <c r="F76" s="80" t="s">
        <v>16</v>
      </c>
      <c r="G76" s="101"/>
      <c r="H76" s="81">
        <v>428042.33</v>
      </c>
      <c r="I76" s="51">
        <f t="shared" si="0"/>
        <v>15025795.681499997</v>
      </c>
    </row>
    <row r="77" spans="3:9" s="29" customFormat="1" ht="28.5" x14ac:dyDescent="0.2">
      <c r="C77" s="77"/>
      <c r="D77" s="78">
        <v>44701</v>
      </c>
      <c r="E77" s="82" t="s">
        <v>134</v>
      </c>
      <c r="F77" s="80" t="s">
        <v>135</v>
      </c>
      <c r="G77" s="101"/>
      <c r="H77" s="81">
        <v>15025795.68</v>
      </c>
      <c r="I77" s="51">
        <f t="shared" si="0"/>
        <v>1.4999974519014359E-3</v>
      </c>
    </row>
    <row r="78" spans="3:9" s="29" customFormat="1" ht="28.5" x14ac:dyDescent="0.2">
      <c r="C78" s="77"/>
      <c r="D78" s="78">
        <v>44701</v>
      </c>
      <c r="E78" s="82"/>
      <c r="F78" s="80" t="s">
        <v>23</v>
      </c>
      <c r="G78" s="101">
        <v>1326987.2</v>
      </c>
      <c r="H78" s="81"/>
      <c r="I78" s="51">
        <f t="shared" si="0"/>
        <v>1326987.2014999974</v>
      </c>
    </row>
    <row r="79" spans="3:9" s="29" customFormat="1" ht="28.5" x14ac:dyDescent="0.2">
      <c r="C79" s="77"/>
      <c r="D79" s="78">
        <v>44704</v>
      </c>
      <c r="E79" s="82"/>
      <c r="F79" s="80" t="s">
        <v>23</v>
      </c>
      <c r="G79" s="101">
        <v>4459412.82</v>
      </c>
      <c r="H79" s="81"/>
      <c r="I79" s="51">
        <f t="shared" si="0"/>
        <v>5786400.0214999979</v>
      </c>
    </row>
    <row r="80" spans="3:9" s="29" customFormat="1" ht="28.5" x14ac:dyDescent="0.2">
      <c r="C80" s="77"/>
      <c r="D80" s="78">
        <v>44704</v>
      </c>
      <c r="E80" s="82"/>
      <c r="F80" s="80" t="s">
        <v>23</v>
      </c>
      <c r="G80" s="101">
        <v>1326987.2</v>
      </c>
      <c r="H80" s="81"/>
      <c r="I80" s="51">
        <f t="shared" si="0"/>
        <v>7113387.2214999981</v>
      </c>
    </row>
    <row r="81" spans="3:95" s="29" customFormat="1" ht="28.5" x14ac:dyDescent="0.2">
      <c r="C81" s="77"/>
      <c r="D81" s="78">
        <v>44704</v>
      </c>
      <c r="E81" s="82">
        <v>7354</v>
      </c>
      <c r="F81" s="80" t="s">
        <v>16</v>
      </c>
      <c r="G81" s="101"/>
      <c r="H81" s="81">
        <v>499464.74</v>
      </c>
      <c r="I81" s="51">
        <f t="shared" si="0"/>
        <v>6613922.4814999979</v>
      </c>
    </row>
    <row r="82" spans="3:95" s="29" customFormat="1" ht="28.5" x14ac:dyDescent="0.2">
      <c r="C82" s="77"/>
      <c r="D82" s="78">
        <v>44704</v>
      </c>
      <c r="E82" s="82">
        <v>7354</v>
      </c>
      <c r="F82" s="80" t="s">
        <v>136</v>
      </c>
      <c r="G82" s="101"/>
      <c r="H82" s="81">
        <v>4495183.04</v>
      </c>
      <c r="I82" s="51">
        <f t="shared" si="0"/>
        <v>2118739.4414999979</v>
      </c>
    </row>
    <row r="83" spans="3:95" s="29" customFormat="1" ht="28.5" x14ac:dyDescent="0.2">
      <c r="C83" s="77"/>
      <c r="D83" s="78">
        <v>44704</v>
      </c>
      <c r="E83" s="82">
        <v>7355</v>
      </c>
      <c r="F83" s="80" t="s">
        <v>16</v>
      </c>
      <c r="G83" s="101"/>
      <c r="H83" s="81">
        <v>79175.210000000006</v>
      </c>
      <c r="I83" s="51">
        <f t="shared" ref="I83" si="1">I82+G83-H83</f>
        <v>2039564.2314999979</v>
      </c>
    </row>
    <row r="84" spans="3:95" s="29" customFormat="1" ht="28.5" x14ac:dyDescent="0.2">
      <c r="C84" s="156"/>
      <c r="D84" s="78">
        <v>44704</v>
      </c>
      <c r="E84" s="82">
        <v>7355</v>
      </c>
      <c r="F84" s="80" t="s">
        <v>137</v>
      </c>
      <c r="G84" s="101"/>
      <c r="H84" s="81">
        <v>712577.03</v>
      </c>
      <c r="I84" s="51">
        <f t="shared" ref="I84:I87" si="2">I83+G84-H84</f>
        <v>1326987.2014999979</v>
      </c>
    </row>
    <row r="85" spans="3:95" s="29" customFormat="1" ht="28.5" x14ac:dyDescent="0.2">
      <c r="C85" s="156"/>
      <c r="D85" s="78">
        <v>44705</v>
      </c>
      <c r="E85" s="82"/>
      <c r="F85" s="80" t="s">
        <v>23</v>
      </c>
      <c r="G85" s="101">
        <v>212000</v>
      </c>
      <c r="H85" s="81"/>
      <c r="I85" s="51">
        <f t="shared" si="2"/>
        <v>1538987.2014999979</v>
      </c>
    </row>
    <row r="86" spans="3:95" s="29" customFormat="1" ht="28.5" x14ac:dyDescent="0.2">
      <c r="C86" s="156"/>
      <c r="D86" s="78">
        <v>44705</v>
      </c>
      <c r="E86" s="82">
        <v>7356</v>
      </c>
      <c r="F86" s="80" t="s">
        <v>16</v>
      </c>
      <c r="G86" s="101"/>
      <c r="H86" s="81">
        <v>44640</v>
      </c>
      <c r="I86" s="51">
        <f t="shared" si="2"/>
        <v>1494347.2014999979</v>
      </c>
    </row>
    <row r="87" spans="3:95" s="29" customFormat="1" ht="17.25" thickBot="1" x14ac:dyDescent="0.25">
      <c r="C87" s="156"/>
      <c r="D87" s="78">
        <v>44705</v>
      </c>
      <c r="E87" s="82">
        <v>7356</v>
      </c>
      <c r="F87" s="80" t="s">
        <v>55</v>
      </c>
      <c r="G87" s="101"/>
      <c r="H87" s="81">
        <v>848160</v>
      </c>
      <c r="I87" s="51">
        <f t="shared" si="2"/>
        <v>646187.20149999787</v>
      </c>
    </row>
    <row r="88" spans="3:95" s="11" customFormat="1" ht="18" thickTop="1" thickBot="1" x14ac:dyDescent="0.25">
      <c r="C88" s="179" t="s">
        <v>8</v>
      </c>
      <c r="D88" s="180"/>
      <c r="E88" s="180"/>
      <c r="F88" s="180"/>
      <c r="G88" s="122">
        <f>SUM(G17:G87)</f>
        <v>44242682.540000007</v>
      </c>
      <c r="H88" s="122">
        <f>SUM(H17:H87)</f>
        <v>43596495.340999998</v>
      </c>
      <c r="I88" s="123">
        <f>+I16+G88-H88</f>
        <v>646187.20150000602</v>
      </c>
      <c r="J88" s="30">
        <f>+I88-'[1]CTA. RECOLECTORA AUXILIAR 3001'!$J$7414</f>
        <v>8.149072527885437E-9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</row>
    <row r="89" spans="3:95" s="11" customFormat="1" ht="17.25" thickTop="1" x14ac:dyDescent="0.2">
      <c r="C89" s="5"/>
      <c r="D89" s="5"/>
      <c r="E89" s="5"/>
      <c r="F89" s="5"/>
      <c r="G89" s="8"/>
      <c r="H89" s="8"/>
      <c r="I89" s="8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</row>
    <row r="90" spans="3:95" s="11" customFormat="1" ht="16.5" x14ac:dyDescent="0.2">
      <c r="C90" s="5"/>
      <c r="D90" s="5"/>
      <c r="E90" s="103" t="s">
        <v>40</v>
      </c>
      <c r="F90" s="104"/>
      <c r="G90" s="103" t="s">
        <v>41</v>
      </c>
      <c r="H90" s="8"/>
      <c r="I90" s="8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</row>
    <row r="91" spans="3:95" s="11" customFormat="1" ht="16.5" x14ac:dyDescent="0.2">
      <c r="C91" s="5"/>
      <c r="D91" s="5"/>
      <c r="E91" s="103" t="s">
        <v>32</v>
      </c>
      <c r="F91" s="104"/>
      <c r="G91" s="103" t="s">
        <v>33</v>
      </c>
      <c r="H91" s="8"/>
      <c r="I91" s="8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</row>
    <row r="92" spans="3:95" s="11" customFormat="1" ht="16.5" x14ac:dyDescent="0.2">
      <c r="C92" s="5"/>
      <c r="D92" s="5"/>
      <c r="E92" s="103" t="s">
        <v>34</v>
      </c>
      <c r="F92" s="104"/>
      <c r="G92" s="127" t="s">
        <v>57</v>
      </c>
      <c r="H92" s="8"/>
      <c r="I92" s="8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</row>
    <row r="93" spans="3:95" s="11" customFormat="1" ht="16.5" x14ac:dyDescent="0.2">
      <c r="C93" s="5"/>
      <c r="D93" s="5"/>
      <c r="E93" s="103" t="s">
        <v>35</v>
      </c>
      <c r="F93" s="104"/>
      <c r="G93" s="103" t="s">
        <v>36</v>
      </c>
      <c r="H93" s="8"/>
      <c r="I93" s="8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</row>
    <row r="94" spans="3:95" s="11" customFormat="1" ht="16.5" x14ac:dyDescent="0.2">
      <c r="C94" s="5"/>
      <c r="D94" s="5"/>
      <c r="E94" s="103"/>
      <c r="F94" s="104"/>
      <c r="G94" s="103"/>
      <c r="H94" s="8"/>
      <c r="I94" s="8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</row>
    <row r="95" spans="3:95" s="11" customFormat="1" ht="16.5" x14ac:dyDescent="0.2">
      <c r="C95" s="5"/>
      <c r="D95" s="5"/>
      <c r="E95" s="105"/>
      <c r="F95" s="157"/>
      <c r="G95" s="104"/>
      <c r="H95" s="8"/>
      <c r="I95" s="8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</row>
    <row r="96" spans="3:95" s="11" customFormat="1" ht="16.5" x14ac:dyDescent="0.2">
      <c r="C96" s="5"/>
      <c r="D96" s="5"/>
      <c r="E96" s="104"/>
      <c r="F96" s="103" t="s">
        <v>38</v>
      </c>
      <c r="G96" s="104"/>
      <c r="H96" s="8"/>
      <c r="I96" s="8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</row>
    <row r="97" spans="3:95" s="11" customFormat="1" ht="18" x14ac:dyDescent="0.25">
      <c r="C97" s="21"/>
      <c r="D97" s="5"/>
      <c r="E97" s="104"/>
      <c r="F97" s="103" t="s">
        <v>48</v>
      </c>
      <c r="G97" s="104"/>
      <c r="H97" s="8"/>
      <c r="I97" s="19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</row>
    <row r="98" spans="3:95" s="11" customFormat="1" ht="18" x14ac:dyDescent="0.2">
      <c r="C98" s="22"/>
      <c r="D98" s="5"/>
      <c r="E98" s="104"/>
      <c r="F98" s="103" t="s">
        <v>39</v>
      </c>
      <c r="G98" s="104"/>
      <c r="H98" s="8"/>
      <c r="I98" s="23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</row>
    <row r="99" spans="3:95" s="11" customFormat="1" ht="18" x14ac:dyDescent="0.2">
      <c r="C99" s="22"/>
      <c r="D99" s="5"/>
      <c r="E99" s="104"/>
      <c r="G99" s="104"/>
      <c r="H99" s="8"/>
      <c r="I99" s="23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</row>
    <row r="100" spans="3:95" s="11" customFormat="1" ht="16.5" x14ac:dyDescent="0.2">
      <c r="C100" s="5"/>
      <c r="D100" s="5"/>
      <c r="E100" s="104"/>
      <c r="F100" s="104"/>
      <c r="G100" s="104"/>
      <c r="H100" s="8"/>
      <c r="I100" s="4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</row>
    <row r="101" spans="3:95" s="11" customFormat="1" ht="20.25" x14ac:dyDescent="0.2">
      <c r="C101" s="178"/>
      <c r="D101" s="178"/>
      <c r="E101" s="178"/>
      <c r="F101" s="178"/>
      <c r="G101" s="178"/>
      <c r="H101" s="178"/>
      <c r="I101" s="178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</row>
    <row r="102" spans="3:95" s="11" customFormat="1" ht="20.25" x14ac:dyDescent="0.2">
      <c r="C102" s="178"/>
      <c r="D102" s="178"/>
      <c r="E102" s="178"/>
      <c r="F102" s="178"/>
      <c r="G102" s="178"/>
      <c r="H102" s="178"/>
      <c r="I102" s="178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3:95" s="11" customFormat="1" ht="20.25" x14ac:dyDescent="0.2">
      <c r="C103" s="178"/>
      <c r="D103" s="178"/>
      <c r="E103" s="178"/>
      <c r="F103" s="178"/>
      <c r="G103" s="178"/>
      <c r="H103" s="178"/>
      <c r="I103" s="178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3:95" s="11" customFormat="1" ht="20.25" x14ac:dyDescent="0.2">
      <c r="C104" s="178"/>
      <c r="D104" s="178"/>
      <c r="E104" s="178"/>
      <c r="F104" s="178"/>
      <c r="G104" s="178"/>
      <c r="H104" s="178"/>
      <c r="I104" s="178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</row>
    <row r="105" spans="3:95" s="11" customFormat="1" x14ac:dyDescent="0.2">
      <c r="C105" s="9"/>
      <c r="D105" s="9"/>
      <c r="E105" s="9"/>
      <c r="F105" s="9"/>
      <c r="G105" s="9"/>
      <c r="H105" s="9"/>
      <c r="I105" s="9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3:95" s="11" customFormat="1" x14ac:dyDescent="0.2">
      <c r="C106" s="9"/>
      <c r="D106" s="9"/>
      <c r="E106" s="9"/>
      <c r="F106" s="9"/>
      <c r="G106" s="9"/>
      <c r="H106" s="9"/>
      <c r="I106" s="9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3:95" s="11" customFormat="1" x14ac:dyDescent="0.2">
      <c r="C107" s="9"/>
      <c r="D107" s="9"/>
      <c r="E107" s="9"/>
      <c r="F107" s="9"/>
      <c r="G107" s="9"/>
      <c r="H107" s="9"/>
      <c r="I107" s="9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</row>
    <row r="108" spans="3:95" s="11" customFormat="1" x14ac:dyDescent="0.2">
      <c r="C108" s="9"/>
      <c r="D108" s="9"/>
      <c r="E108" s="9"/>
      <c r="F108" s="9"/>
      <c r="G108" s="9"/>
      <c r="H108" s="9"/>
      <c r="I108" s="9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3:95" s="11" customFormat="1" x14ac:dyDescent="0.2">
      <c r="C109" s="9"/>
      <c r="D109" s="9"/>
      <c r="E109" s="9"/>
      <c r="F109" s="9"/>
      <c r="G109" s="9"/>
      <c r="H109" s="9"/>
      <c r="I109" s="9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3:95" s="11" customFormat="1" x14ac:dyDescent="0.2">
      <c r="C110" s="9"/>
      <c r="D110" s="9"/>
      <c r="E110" s="9"/>
      <c r="F110" s="9"/>
      <c r="G110" s="9"/>
      <c r="H110" s="9"/>
      <c r="I110" s="9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</row>
    <row r="111" spans="3:95" s="11" customFormat="1" x14ac:dyDescent="0.2">
      <c r="C111" s="9"/>
      <c r="D111" s="9"/>
      <c r="E111" s="9"/>
      <c r="F111" s="9"/>
      <c r="G111" s="9"/>
      <c r="H111" s="9"/>
      <c r="I111" s="9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</row>
    <row r="112" spans="3:95" s="11" customFormat="1" x14ac:dyDescent="0.2">
      <c r="C112" s="9"/>
      <c r="D112" s="9"/>
      <c r="E112" s="9"/>
      <c r="F112" s="9"/>
      <c r="G112" s="9"/>
      <c r="H112" s="9"/>
      <c r="I112" s="9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3:95" s="11" customFormat="1" ht="3" customHeight="1" x14ac:dyDescent="0.2">
      <c r="C113" s="9"/>
      <c r="D113" s="9"/>
      <c r="E113" s="9"/>
      <c r="F113" s="9"/>
      <c r="G113" s="9"/>
      <c r="H113" s="9"/>
      <c r="I113" s="9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</row>
    <row r="114" spans="3:95" s="11" customFormat="1" x14ac:dyDescent="0.2">
      <c r="C114" s="9"/>
      <c r="D114" s="9"/>
      <c r="E114" s="9"/>
      <c r="F114" s="9"/>
      <c r="G114" s="9"/>
      <c r="H114" s="9"/>
      <c r="I114" s="9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</row>
    <row r="115" spans="3:95" s="11" customFormat="1" x14ac:dyDescent="0.2">
      <c r="C115" s="9"/>
      <c r="D115" s="9"/>
      <c r="E115" s="9"/>
      <c r="F115" s="9"/>
      <c r="G115" s="9"/>
      <c r="H115" s="9"/>
      <c r="I115" s="9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</row>
    <row r="116" spans="3:95" s="11" customFormat="1" x14ac:dyDescent="0.2">
      <c r="C116" s="9"/>
      <c r="D116" s="9"/>
      <c r="E116" s="9"/>
      <c r="F116" s="9"/>
      <c r="G116" s="9"/>
      <c r="H116" s="9"/>
      <c r="I116" s="9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</row>
    <row r="135" spans="3:3" ht="13.5" thickBot="1" x14ac:dyDescent="0.25"/>
    <row r="136" spans="3:3" ht="15" x14ac:dyDescent="0.2">
      <c r="C136" s="2"/>
    </row>
  </sheetData>
  <mergeCells count="12">
    <mergeCell ref="C102:I102"/>
    <mergeCell ref="C103:I103"/>
    <mergeCell ref="C104:I104"/>
    <mergeCell ref="D13:I13"/>
    <mergeCell ref="C13:C15"/>
    <mergeCell ref="D14:H14"/>
    <mergeCell ref="C88:F88"/>
    <mergeCell ref="C6:I6"/>
    <mergeCell ref="C7:I7"/>
    <mergeCell ref="C101:I101"/>
    <mergeCell ref="C8:I8"/>
    <mergeCell ref="C9:I9"/>
  </mergeCells>
  <printOptions horizontalCentered="1"/>
  <pageMargins left="0.25" right="0.25" top="0.75" bottom="0.75" header="0.3" footer="0.3"/>
  <pageSetup scale="63" orientation="portrait" r:id="rId1"/>
  <headerFooter alignWithMargins="0">
    <oddFooter>Página &amp;P</oddFooter>
  </headerFooter>
  <rowBreaks count="2" manualBreakCount="2">
    <brk id="46" min="1" max="8" man="1"/>
    <brk id="77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81"/>
  <sheetViews>
    <sheetView topLeftCell="B38" zoomScale="80" zoomScaleNormal="80" zoomScaleSheetLayoutView="55" workbookViewId="0">
      <selection activeCell="J52" sqref="J52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3.85546875" style="41" bestFit="1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4"/>
    </row>
    <row r="2" spans="1:12" s="11" customFormat="1" x14ac:dyDescent="0.2">
      <c r="F2" s="34"/>
    </row>
    <row r="3" spans="1:12" s="14" customFormat="1" ht="12" customHeight="1" x14ac:dyDescent="0.2">
      <c r="F3" s="35"/>
    </row>
    <row r="4" spans="1:12" s="15" customFormat="1" ht="18" customHeight="1" x14ac:dyDescent="0.3">
      <c r="B4" s="16"/>
      <c r="C4" s="16"/>
      <c r="D4" s="12"/>
      <c r="E4" s="16"/>
      <c r="F4" s="36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7"/>
    </row>
    <row r="6" spans="1:12" s="15" customFormat="1" ht="20.25" customHeight="1" x14ac:dyDescent="0.25">
      <c r="B6" s="13"/>
      <c r="C6" s="170" t="s">
        <v>10</v>
      </c>
      <c r="D6" s="170"/>
      <c r="E6" s="170"/>
      <c r="F6" s="170"/>
      <c r="G6" s="170"/>
      <c r="H6" s="170"/>
      <c r="I6" s="170"/>
      <c r="J6" s="42"/>
    </row>
    <row r="7" spans="1:12" s="14" customFormat="1" ht="18" customHeight="1" x14ac:dyDescent="0.2">
      <c r="B7" s="18"/>
      <c r="C7" s="176" t="s">
        <v>11</v>
      </c>
      <c r="D7" s="176"/>
      <c r="E7" s="176"/>
      <c r="F7" s="176"/>
      <c r="G7" s="176"/>
      <c r="H7" s="176"/>
      <c r="I7" s="176"/>
      <c r="J7" s="43"/>
    </row>
    <row r="8" spans="1:12" s="17" customFormat="1" ht="15.75" customHeight="1" x14ac:dyDescent="0.2">
      <c r="B8" s="18"/>
      <c r="C8" s="176" t="s">
        <v>21</v>
      </c>
      <c r="D8" s="176"/>
      <c r="E8" s="176"/>
      <c r="F8" s="176"/>
      <c r="G8" s="176"/>
      <c r="H8" s="176"/>
      <c r="I8" s="176"/>
      <c r="J8" s="44"/>
    </row>
    <row r="9" spans="1:12" s="14" customFormat="1" ht="18.75" x14ac:dyDescent="0.2">
      <c r="B9" s="15"/>
      <c r="C9" s="177" t="s">
        <v>68</v>
      </c>
      <c r="D9" s="177"/>
      <c r="E9" s="177"/>
      <c r="F9" s="177"/>
      <c r="G9" s="177"/>
      <c r="H9" s="177"/>
      <c r="I9" s="177"/>
      <c r="J9" s="43"/>
    </row>
    <row r="10" spans="1:12" s="14" customFormat="1" ht="18.75" x14ac:dyDescent="0.2">
      <c r="B10" s="15"/>
      <c r="C10" s="33"/>
      <c r="D10" s="33"/>
      <c r="E10" s="33"/>
      <c r="F10" s="38"/>
      <c r="G10" s="33"/>
      <c r="H10" s="33"/>
      <c r="I10" s="33"/>
    </row>
    <row r="11" spans="1:12" s="11" customFormat="1" ht="19.5" customHeight="1" thickBot="1" x14ac:dyDescent="0.25">
      <c r="F11" s="34"/>
    </row>
    <row r="12" spans="1:12" s="3" customFormat="1" ht="36.75" customHeight="1" thickTop="1" thickBot="1" x14ac:dyDescent="0.25">
      <c r="A12" s="7"/>
      <c r="B12" s="7"/>
      <c r="C12" s="183"/>
      <c r="D12" s="172" t="s">
        <v>13</v>
      </c>
      <c r="E12" s="172"/>
      <c r="F12" s="172"/>
      <c r="G12" s="172"/>
      <c r="H12" s="172"/>
      <c r="I12" s="172"/>
      <c r="J12" s="7"/>
      <c r="K12" s="7"/>
      <c r="L12" s="7"/>
    </row>
    <row r="13" spans="1:12" s="3" customFormat="1" ht="18" customHeight="1" thickTop="1" thickBot="1" x14ac:dyDescent="0.25">
      <c r="A13" s="7"/>
      <c r="B13" s="7"/>
      <c r="C13" s="184"/>
      <c r="D13" s="171" t="s">
        <v>7</v>
      </c>
      <c r="E13" s="171"/>
      <c r="F13" s="171"/>
      <c r="G13" s="171"/>
      <c r="H13" s="171"/>
      <c r="I13" s="59">
        <f>+'[1]CTA. OPERATIVA.(160)'!$J$5988</f>
        <v>1961187.5035000113</v>
      </c>
      <c r="J13" s="7"/>
      <c r="K13" s="7"/>
      <c r="L13" s="7"/>
    </row>
    <row r="14" spans="1:12" s="3" customFormat="1" ht="45.75" customHeight="1" thickTop="1" thickBot="1" x14ac:dyDescent="0.25">
      <c r="A14" s="7"/>
      <c r="B14" s="7"/>
      <c r="C14" s="184"/>
      <c r="D14" s="58" t="s">
        <v>4</v>
      </c>
      <c r="E14" s="58" t="s">
        <v>5</v>
      </c>
      <c r="F14" s="58" t="s">
        <v>6</v>
      </c>
      <c r="G14" s="58" t="s">
        <v>0</v>
      </c>
      <c r="H14" s="58" t="s">
        <v>1</v>
      </c>
      <c r="I14" s="58" t="s">
        <v>2</v>
      </c>
      <c r="J14" s="7"/>
      <c r="K14" s="7"/>
      <c r="L14" s="7"/>
    </row>
    <row r="15" spans="1:12" s="10" customFormat="1" ht="38.25" customHeight="1" thickTop="1" thickBot="1" x14ac:dyDescent="0.25">
      <c r="C15" s="53"/>
      <c r="D15" s="54"/>
      <c r="E15" s="55"/>
      <c r="F15" s="84" t="s">
        <v>69</v>
      </c>
      <c r="G15" s="56"/>
      <c r="H15" s="57">
        <v>0</v>
      </c>
      <c r="I15" s="56">
        <f>+I13</f>
        <v>1961187.5035000113</v>
      </c>
    </row>
    <row r="16" spans="1:12" s="10" customFormat="1" ht="17.25" thickTop="1" x14ac:dyDescent="0.2">
      <c r="C16" s="60"/>
      <c r="D16" s="61" t="s">
        <v>138</v>
      </c>
      <c r="E16" s="96"/>
      <c r="F16" s="47" t="s">
        <v>12</v>
      </c>
      <c r="G16" s="62"/>
      <c r="H16" s="62">
        <v>1859.19</v>
      </c>
      <c r="I16" s="49">
        <f>I15+G16-H16</f>
        <v>1959328.3135000113</v>
      </c>
    </row>
    <row r="17" spans="3:9" s="10" customFormat="1" ht="16.5" x14ac:dyDescent="0.2">
      <c r="C17" s="63"/>
      <c r="D17" s="64">
        <v>44685</v>
      </c>
      <c r="E17" s="97" t="s">
        <v>139</v>
      </c>
      <c r="F17" s="50" t="s">
        <v>140</v>
      </c>
      <c r="G17" s="65"/>
      <c r="H17" s="51"/>
      <c r="I17" s="52">
        <f t="shared" ref="I17:I34" si="0">I16+G17-H17</f>
        <v>1959328.3135000113</v>
      </c>
    </row>
    <row r="18" spans="3:9" s="7" customFormat="1" ht="16.5" x14ac:dyDescent="0.2">
      <c r="C18" s="63"/>
      <c r="D18" s="64">
        <v>44685</v>
      </c>
      <c r="E18" s="97" t="s">
        <v>141</v>
      </c>
      <c r="F18" s="50" t="s">
        <v>140</v>
      </c>
      <c r="G18" s="65"/>
      <c r="H18" s="51"/>
      <c r="I18" s="52">
        <f t="shared" si="0"/>
        <v>1959328.3135000113</v>
      </c>
    </row>
    <row r="19" spans="3:9" s="7" customFormat="1" ht="16.5" x14ac:dyDescent="0.2">
      <c r="C19" s="63"/>
      <c r="D19" s="64">
        <v>44685</v>
      </c>
      <c r="E19" s="97" t="s">
        <v>142</v>
      </c>
      <c r="F19" s="50" t="s">
        <v>140</v>
      </c>
      <c r="G19" s="65"/>
      <c r="H19" s="51"/>
      <c r="I19" s="52">
        <f t="shared" si="0"/>
        <v>1959328.3135000113</v>
      </c>
    </row>
    <row r="20" spans="3:9" s="7" customFormat="1" ht="16.5" x14ac:dyDescent="0.2">
      <c r="C20" s="63"/>
      <c r="D20" s="64">
        <v>44685</v>
      </c>
      <c r="E20" s="97" t="s">
        <v>143</v>
      </c>
      <c r="F20" s="50" t="s">
        <v>144</v>
      </c>
      <c r="G20" s="65"/>
      <c r="H20" s="51">
        <v>6400</v>
      </c>
      <c r="I20" s="52">
        <f t="shared" si="0"/>
        <v>1952928.3135000113</v>
      </c>
    </row>
    <row r="21" spans="3:9" s="7" customFormat="1" ht="16.5" x14ac:dyDescent="0.2">
      <c r="C21" s="63"/>
      <c r="D21" s="64">
        <v>44685</v>
      </c>
      <c r="E21" s="97" t="s">
        <v>145</v>
      </c>
      <c r="F21" s="50" t="s">
        <v>146</v>
      </c>
      <c r="G21" s="65"/>
      <c r="H21" s="51">
        <v>12175</v>
      </c>
      <c r="I21" s="52">
        <f t="shared" si="0"/>
        <v>1940753.3135000113</v>
      </c>
    </row>
    <row r="22" spans="3:9" s="7" customFormat="1" ht="16.5" x14ac:dyDescent="0.2">
      <c r="C22" s="63"/>
      <c r="D22" s="64">
        <v>44685</v>
      </c>
      <c r="E22" s="97" t="s">
        <v>147</v>
      </c>
      <c r="F22" s="50" t="s">
        <v>148</v>
      </c>
      <c r="G22" s="65"/>
      <c r="H22" s="51">
        <v>11425</v>
      </c>
      <c r="I22" s="52">
        <f t="shared" si="0"/>
        <v>1929328.3135000113</v>
      </c>
    </row>
    <row r="23" spans="3:9" s="7" customFormat="1" ht="16.5" x14ac:dyDescent="0.2">
      <c r="C23" s="63"/>
      <c r="D23" s="66">
        <v>44685</v>
      </c>
      <c r="E23" s="67" t="s">
        <v>149</v>
      </c>
      <c r="F23" s="50" t="s">
        <v>150</v>
      </c>
      <c r="G23" s="65"/>
      <c r="H23" s="68">
        <v>12300</v>
      </c>
      <c r="I23" s="52">
        <f t="shared" si="0"/>
        <v>1917028.3135000113</v>
      </c>
    </row>
    <row r="24" spans="3:9" s="7" customFormat="1" ht="16.5" x14ac:dyDescent="0.2">
      <c r="C24" s="63"/>
      <c r="D24" s="66">
        <v>44685</v>
      </c>
      <c r="E24" s="97" t="s">
        <v>151</v>
      </c>
      <c r="F24" s="50" t="s">
        <v>152</v>
      </c>
      <c r="G24" s="65"/>
      <c r="H24" s="51">
        <v>3500</v>
      </c>
      <c r="I24" s="52">
        <f>I23+G24-H24</f>
        <v>1913528.3135000113</v>
      </c>
    </row>
    <row r="25" spans="3:9" s="7" customFormat="1" ht="28.5" x14ac:dyDescent="0.2">
      <c r="C25" s="63"/>
      <c r="D25" s="64">
        <v>44685</v>
      </c>
      <c r="E25" s="97" t="s">
        <v>153</v>
      </c>
      <c r="F25" s="50" t="s">
        <v>154</v>
      </c>
      <c r="G25" s="65"/>
      <c r="H25" s="51">
        <v>7500</v>
      </c>
      <c r="I25" s="52">
        <f>I24+G25-H25</f>
        <v>1906028.3135000113</v>
      </c>
    </row>
    <row r="26" spans="3:9" s="7" customFormat="1" ht="16.5" x14ac:dyDescent="0.2">
      <c r="C26" s="63"/>
      <c r="D26" s="64">
        <v>44685</v>
      </c>
      <c r="E26" s="97" t="s">
        <v>155</v>
      </c>
      <c r="F26" s="50" t="s">
        <v>156</v>
      </c>
      <c r="G26" s="65"/>
      <c r="H26" s="51">
        <v>7305</v>
      </c>
      <c r="I26" s="52">
        <f t="shared" si="0"/>
        <v>1898723.3135000113</v>
      </c>
    </row>
    <row r="27" spans="3:9" s="7" customFormat="1" ht="16.5" x14ac:dyDescent="0.2">
      <c r="C27" s="63"/>
      <c r="D27" s="64">
        <v>44685</v>
      </c>
      <c r="E27" s="97" t="s">
        <v>157</v>
      </c>
      <c r="F27" s="50" t="s">
        <v>158</v>
      </c>
      <c r="G27" s="65"/>
      <c r="H27" s="51">
        <v>10325</v>
      </c>
      <c r="I27" s="52">
        <f t="shared" si="0"/>
        <v>1888398.3135000113</v>
      </c>
    </row>
    <row r="28" spans="3:9" s="7" customFormat="1" ht="16.5" x14ac:dyDescent="0.2">
      <c r="C28" s="63"/>
      <c r="D28" s="64">
        <v>44685</v>
      </c>
      <c r="E28" s="97" t="s">
        <v>159</v>
      </c>
      <c r="F28" s="50" t="s">
        <v>160</v>
      </c>
      <c r="G28" s="65"/>
      <c r="H28" s="51">
        <v>46697.32</v>
      </c>
      <c r="I28" s="52">
        <f t="shared" si="0"/>
        <v>1841700.9935000113</v>
      </c>
    </row>
    <row r="29" spans="3:9" s="7" customFormat="1" ht="16.5" x14ac:dyDescent="0.2">
      <c r="C29" s="63"/>
      <c r="D29" s="64">
        <v>44686</v>
      </c>
      <c r="E29" s="97" t="s">
        <v>161</v>
      </c>
      <c r="F29" s="50" t="s">
        <v>140</v>
      </c>
      <c r="G29" s="65"/>
      <c r="H29" s="51">
        <v>0</v>
      </c>
      <c r="I29" s="52">
        <f t="shared" si="0"/>
        <v>1841700.9935000113</v>
      </c>
    </row>
    <row r="30" spans="3:9" s="7" customFormat="1" ht="16.5" x14ac:dyDescent="0.2">
      <c r="C30" s="130"/>
      <c r="D30" s="128">
        <v>44686</v>
      </c>
      <c r="E30" s="142" t="s">
        <v>162</v>
      </c>
      <c r="F30" s="131" t="s">
        <v>163</v>
      </c>
      <c r="G30" s="129"/>
      <c r="H30" s="124">
        <v>14364.41</v>
      </c>
      <c r="I30" s="52">
        <f t="shared" si="0"/>
        <v>1827336.5835000114</v>
      </c>
    </row>
    <row r="31" spans="3:9" s="7" customFormat="1" ht="28.5" x14ac:dyDescent="0.2">
      <c r="C31" s="130"/>
      <c r="D31" s="128">
        <v>44686</v>
      </c>
      <c r="E31" s="142" t="s">
        <v>164</v>
      </c>
      <c r="F31" s="131" t="s">
        <v>165</v>
      </c>
      <c r="G31" s="129"/>
      <c r="H31" s="124">
        <v>123737.5</v>
      </c>
      <c r="I31" s="52">
        <f t="shared" si="0"/>
        <v>1703599.0835000114</v>
      </c>
    </row>
    <row r="32" spans="3:9" s="7" customFormat="1" ht="16.5" x14ac:dyDescent="0.2">
      <c r="C32" s="130"/>
      <c r="D32" s="128">
        <v>44687</v>
      </c>
      <c r="E32" s="142" t="s">
        <v>166</v>
      </c>
      <c r="F32" s="131" t="s">
        <v>63</v>
      </c>
      <c r="G32" s="129"/>
      <c r="H32" s="124">
        <v>66500</v>
      </c>
      <c r="I32" s="52">
        <f t="shared" si="0"/>
        <v>1637099.0835000114</v>
      </c>
    </row>
    <row r="33" spans="3:9" s="7" customFormat="1" ht="16.5" x14ac:dyDescent="0.2">
      <c r="C33" s="130"/>
      <c r="D33" s="128" t="s">
        <v>167</v>
      </c>
      <c r="E33" s="142"/>
      <c r="F33" s="131" t="s">
        <v>12</v>
      </c>
      <c r="G33" s="129"/>
      <c r="H33" s="124">
        <v>84.61</v>
      </c>
      <c r="I33" s="52">
        <f t="shared" si="0"/>
        <v>1637014.4735000113</v>
      </c>
    </row>
    <row r="34" spans="3:9" s="7" customFormat="1" ht="16.5" x14ac:dyDescent="0.2">
      <c r="C34" s="130"/>
      <c r="D34" s="128" t="s">
        <v>168</v>
      </c>
      <c r="E34" s="142"/>
      <c r="F34" s="131" t="s">
        <v>12</v>
      </c>
      <c r="G34" s="129"/>
      <c r="H34" s="124">
        <v>70.05</v>
      </c>
      <c r="I34" s="52">
        <f t="shared" si="0"/>
        <v>1636944.4235000112</v>
      </c>
    </row>
    <row r="35" spans="3:9" s="7" customFormat="1" ht="16.5" x14ac:dyDescent="0.2">
      <c r="C35" s="130"/>
      <c r="D35" s="128" t="s">
        <v>169</v>
      </c>
      <c r="E35" s="142"/>
      <c r="F35" s="131" t="s">
        <v>12</v>
      </c>
      <c r="G35" s="129"/>
      <c r="H35" s="124">
        <v>29.7</v>
      </c>
      <c r="I35" s="52">
        <f>I34+G35-H35</f>
        <v>1636914.7235000113</v>
      </c>
    </row>
    <row r="36" spans="3:9" s="7" customFormat="1" ht="16.5" x14ac:dyDescent="0.2">
      <c r="C36" s="130"/>
      <c r="D36" s="128" t="s">
        <v>170</v>
      </c>
      <c r="E36" s="142"/>
      <c r="F36" s="131" t="s">
        <v>12</v>
      </c>
      <c r="G36" s="129"/>
      <c r="H36" s="124">
        <v>48.67</v>
      </c>
      <c r="I36" s="52">
        <f t="shared" ref="I36:I50" si="1">I35+G36-H36</f>
        <v>1636866.0535000113</v>
      </c>
    </row>
    <row r="37" spans="3:9" s="7" customFormat="1" ht="16.5" x14ac:dyDescent="0.2">
      <c r="C37" s="130"/>
      <c r="D37" s="128" t="s">
        <v>171</v>
      </c>
      <c r="E37" s="142"/>
      <c r="F37" s="131" t="s">
        <v>12</v>
      </c>
      <c r="G37" s="129"/>
      <c r="H37" s="124">
        <v>28.1</v>
      </c>
      <c r="I37" s="52">
        <f t="shared" si="1"/>
        <v>1636837.9535000112</v>
      </c>
    </row>
    <row r="38" spans="3:9" s="7" customFormat="1" ht="16.5" x14ac:dyDescent="0.2">
      <c r="C38" s="130"/>
      <c r="D38" s="128" t="s">
        <v>172</v>
      </c>
      <c r="E38" s="142"/>
      <c r="F38" s="131" t="s">
        <v>12</v>
      </c>
      <c r="G38" s="129"/>
      <c r="H38" s="124">
        <v>15.49</v>
      </c>
      <c r="I38" s="52">
        <f t="shared" si="1"/>
        <v>1636822.4635000112</v>
      </c>
    </row>
    <row r="39" spans="3:9" s="7" customFormat="1" ht="28.5" x14ac:dyDescent="0.2">
      <c r="C39" s="130"/>
      <c r="D39" s="128">
        <v>44699</v>
      </c>
      <c r="E39" s="142" t="s">
        <v>173</v>
      </c>
      <c r="F39" s="131" t="s">
        <v>174</v>
      </c>
      <c r="G39" s="129"/>
      <c r="H39" s="124">
        <v>60868.24</v>
      </c>
      <c r="I39" s="52">
        <f t="shared" si="1"/>
        <v>1575954.2235000113</v>
      </c>
    </row>
    <row r="40" spans="3:9" s="7" customFormat="1" ht="16.5" x14ac:dyDescent="0.2">
      <c r="C40" s="130"/>
      <c r="D40" s="128">
        <v>44699</v>
      </c>
      <c r="E40" s="142" t="s">
        <v>181</v>
      </c>
      <c r="F40" s="131" t="s">
        <v>140</v>
      </c>
      <c r="G40" s="129"/>
      <c r="H40" s="124">
        <v>0</v>
      </c>
      <c r="I40" s="52">
        <f t="shared" si="1"/>
        <v>1575954.2235000113</v>
      </c>
    </row>
    <row r="41" spans="3:9" s="7" customFormat="1" ht="16.5" x14ac:dyDescent="0.2">
      <c r="C41" s="130"/>
      <c r="D41" s="128">
        <v>44699</v>
      </c>
      <c r="E41" s="142" t="s">
        <v>182</v>
      </c>
      <c r="F41" s="131" t="s">
        <v>183</v>
      </c>
      <c r="G41" s="129"/>
      <c r="H41" s="124">
        <v>124095</v>
      </c>
      <c r="I41" s="52">
        <f t="shared" si="1"/>
        <v>1451859.2235000113</v>
      </c>
    </row>
    <row r="42" spans="3:9" s="7" customFormat="1" ht="16.5" x14ac:dyDescent="0.2">
      <c r="C42" s="130"/>
      <c r="D42" s="128" t="s">
        <v>175</v>
      </c>
      <c r="E42" s="142"/>
      <c r="F42" s="131" t="s">
        <v>12</v>
      </c>
      <c r="G42" s="129"/>
      <c r="H42" s="124">
        <v>5.25</v>
      </c>
      <c r="I42" s="52">
        <f t="shared" si="1"/>
        <v>1451853.9735000113</v>
      </c>
    </row>
    <row r="43" spans="3:9" s="7" customFormat="1" ht="16.5" x14ac:dyDescent="0.2">
      <c r="C43" s="130"/>
      <c r="D43" s="128" t="s">
        <v>176</v>
      </c>
      <c r="E43" s="142"/>
      <c r="F43" s="131" t="s">
        <v>12</v>
      </c>
      <c r="G43" s="129"/>
      <c r="H43" s="124">
        <v>99.75</v>
      </c>
      <c r="I43" s="52">
        <f t="shared" si="1"/>
        <v>1451754.2235000113</v>
      </c>
    </row>
    <row r="44" spans="3:9" s="7" customFormat="1" ht="16.5" x14ac:dyDescent="0.2">
      <c r="C44" s="130"/>
      <c r="D44" s="128" t="s">
        <v>177</v>
      </c>
      <c r="E44" s="142"/>
      <c r="F44" s="131" t="s">
        <v>12</v>
      </c>
      <c r="G44" s="129"/>
      <c r="H44" s="124">
        <v>185.61</v>
      </c>
      <c r="I44" s="52">
        <f t="shared" si="1"/>
        <v>1451568.6135000112</v>
      </c>
    </row>
    <row r="45" spans="3:9" s="7" customFormat="1" ht="16.5" x14ac:dyDescent="0.2">
      <c r="C45" s="130"/>
      <c r="D45" s="128" t="s">
        <v>178</v>
      </c>
      <c r="E45" s="142"/>
      <c r="F45" s="131" t="s">
        <v>12</v>
      </c>
      <c r="G45" s="129"/>
      <c r="H45" s="124">
        <v>21.55</v>
      </c>
      <c r="I45" s="52">
        <f t="shared" si="1"/>
        <v>1451547.0635000111</v>
      </c>
    </row>
    <row r="46" spans="3:9" s="7" customFormat="1" ht="16.5" x14ac:dyDescent="0.2">
      <c r="C46" s="130"/>
      <c r="D46" s="128" t="s">
        <v>179</v>
      </c>
      <c r="E46" s="142"/>
      <c r="F46" s="131" t="s">
        <v>12</v>
      </c>
      <c r="G46" s="129"/>
      <c r="H46" s="124">
        <v>186.14</v>
      </c>
      <c r="I46" s="52">
        <f t="shared" si="1"/>
        <v>1451360.9235000112</v>
      </c>
    </row>
    <row r="47" spans="3:9" s="7" customFormat="1" ht="16.5" x14ac:dyDescent="0.2">
      <c r="C47" s="130"/>
      <c r="D47" s="128" t="s">
        <v>180</v>
      </c>
      <c r="E47" s="142"/>
      <c r="F47" s="131" t="s">
        <v>12</v>
      </c>
      <c r="G47" s="129"/>
      <c r="H47" s="124">
        <v>109.56</v>
      </c>
      <c r="I47" s="52">
        <f t="shared" si="1"/>
        <v>1451251.3635000112</v>
      </c>
    </row>
    <row r="48" spans="3:9" s="7" customFormat="1" ht="16.5" x14ac:dyDescent="0.2">
      <c r="C48" s="130"/>
      <c r="D48" s="128">
        <v>44712</v>
      </c>
      <c r="E48" s="142" t="s">
        <v>184</v>
      </c>
      <c r="F48" s="131" t="s">
        <v>140</v>
      </c>
      <c r="G48" s="129"/>
      <c r="H48" s="124"/>
      <c r="I48" s="52">
        <f t="shared" si="1"/>
        <v>1451251.3635000112</v>
      </c>
    </row>
    <row r="49" spans="3:94" s="7" customFormat="1" ht="16.5" x14ac:dyDescent="0.2">
      <c r="C49" s="130"/>
      <c r="D49" s="128">
        <v>44712</v>
      </c>
      <c r="E49" s="142" t="s">
        <v>185</v>
      </c>
      <c r="F49" s="131" t="s">
        <v>160</v>
      </c>
      <c r="G49" s="129"/>
      <c r="H49" s="124">
        <v>69672.73</v>
      </c>
      <c r="I49" s="52">
        <f t="shared" si="1"/>
        <v>1381578.6335000112</v>
      </c>
    </row>
    <row r="50" spans="3:94" s="7" customFormat="1" ht="29.25" thickBot="1" x14ac:dyDescent="0.25">
      <c r="C50" s="130"/>
      <c r="D50" s="128">
        <v>44712</v>
      </c>
      <c r="E50" s="142"/>
      <c r="F50" s="131" t="s">
        <v>30</v>
      </c>
      <c r="G50" s="129"/>
      <c r="H50" s="124">
        <v>175</v>
      </c>
      <c r="I50" s="52">
        <f t="shared" si="1"/>
        <v>1381403.6335000112</v>
      </c>
    </row>
    <row r="51" spans="3:94" s="11" customFormat="1" ht="17.25" thickBot="1" x14ac:dyDescent="0.25">
      <c r="C51" s="181" t="s">
        <v>8</v>
      </c>
      <c r="D51" s="182"/>
      <c r="E51" s="182"/>
      <c r="F51" s="182"/>
      <c r="G51" s="132">
        <f>SUM(G16:G50)</f>
        <v>0</v>
      </c>
      <c r="H51" s="132">
        <f>SUM(H16:H50)</f>
        <v>579783.87</v>
      </c>
      <c r="I51" s="133">
        <f>+I13+G51-H51</f>
        <v>1381403.6335000112</v>
      </c>
      <c r="J51" s="25">
        <f>+I51-'[1]CTA. OPERATIVA.(160)'!$J$6023</f>
        <v>0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</row>
    <row r="52" spans="3:94" s="11" customFormat="1" ht="16.5" x14ac:dyDescent="0.2">
      <c r="C52" s="5"/>
      <c r="D52" s="5"/>
      <c r="E52" s="5"/>
      <c r="F52" s="39"/>
      <c r="G52" s="8"/>
      <c r="H52" s="8"/>
      <c r="I52" s="8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</row>
    <row r="53" spans="3:94" s="11" customFormat="1" ht="16.5" x14ac:dyDescent="0.2">
      <c r="C53" s="5"/>
      <c r="D53" s="5"/>
      <c r="E53" s="5"/>
      <c r="F53" s="40"/>
      <c r="G53" s="9"/>
      <c r="H53" s="104"/>
      <c r="I53" s="9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</row>
    <row r="54" spans="3:94" s="11" customFormat="1" ht="16.5" x14ac:dyDescent="0.2">
      <c r="C54" s="5"/>
      <c r="D54" s="103" t="s">
        <v>40</v>
      </c>
      <c r="E54" s="9"/>
      <c r="F54" s="40" t="s">
        <v>50</v>
      </c>
      <c r="G54" s="9"/>
      <c r="H54" s="103" t="s">
        <v>41</v>
      </c>
      <c r="I54" s="9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</row>
    <row r="55" spans="3:94" s="11" customFormat="1" ht="16.5" x14ac:dyDescent="0.2">
      <c r="C55" s="5"/>
      <c r="D55" s="103" t="s">
        <v>32</v>
      </c>
      <c r="E55" s="9"/>
      <c r="F55" s="103" t="s">
        <v>38</v>
      </c>
      <c r="G55" s="9"/>
      <c r="H55" s="103" t="s">
        <v>33</v>
      </c>
      <c r="I55" s="9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</row>
    <row r="56" spans="3:94" s="11" customFormat="1" ht="16.5" x14ac:dyDescent="0.2">
      <c r="C56" s="5"/>
      <c r="D56" s="103" t="s">
        <v>34</v>
      </c>
      <c r="E56" s="9"/>
      <c r="F56" s="103" t="s">
        <v>48</v>
      </c>
      <c r="G56" s="9"/>
      <c r="H56" s="127" t="s">
        <v>49</v>
      </c>
      <c r="I56" s="9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</row>
    <row r="57" spans="3:94" s="11" customFormat="1" ht="16.5" x14ac:dyDescent="0.2">
      <c r="C57" s="5"/>
      <c r="D57" s="103" t="s">
        <v>35</v>
      </c>
      <c r="E57" s="9"/>
      <c r="F57" s="103" t="s">
        <v>39</v>
      </c>
      <c r="G57" s="9"/>
      <c r="H57" s="103" t="s">
        <v>36</v>
      </c>
      <c r="I57" s="9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  <row r="58" spans="3:94" s="11" customFormat="1" ht="16.5" x14ac:dyDescent="0.2">
      <c r="C58" s="5"/>
      <c r="D58" s="9"/>
      <c r="E58" s="9"/>
      <c r="G58" s="9"/>
      <c r="H58" s="9"/>
      <c r="I58" s="9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</row>
    <row r="59" spans="3:94" s="11" customFormat="1" ht="16.5" x14ac:dyDescent="0.2">
      <c r="C59" s="5"/>
      <c r="D59" s="9"/>
      <c r="E59" s="9"/>
      <c r="G59" s="9"/>
      <c r="H59" s="9"/>
      <c r="I59" s="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</row>
    <row r="60" spans="3:94" s="11" customFormat="1" ht="18" x14ac:dyDescent="0.2">
      <c r="C60" s="22"/>
      <c r="D60" s="9"/>
      <c r="E60" s="9"/>
      <c r="G60" s="9"/>
      <c r="H60" s="9"/>
      <c r="I60" s="9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</row>
    <row r="61" spans="3:94" s="11" customFormat="1" ht="18" x14ac:dyDescent="0.2">
      <c r="C61" s="22"/>
      <c r="D61" s="9"/>
      <c r="E61" s="9"/>
      <c r="F61" s="104"/>
      <c r="G61" s="9"/>
      <c r="H61" s="9"/>
      <c r="I61" s="9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</row>
    <row r="62" spans="3:94" ht="16.5" x14ac:dyDescent="0.2">
      <c r="C62" s="5"/>
      <c r="D62" s="9"/>
      <c r="E62" s="9"/>
    </row>
    <row r="81" spans="3:3" ht="15" x14ac:dyDescent="0.2">
      <c r="C81" s="117"/>
    </row>
  </sheetData>
  <mergeCells count="8">
    <mergeCell ref="C51:F51"/>
    <mergeCell ref="C12:C14"/>
    <mergeCell ref="D12:I12"/>
    <mergeCell ref="D13:H13"/>
    <mergeCell ref="C6:I6"/>
    <mergeCell ref="C7:I7"/>
    <mergeCell ref="C8:I8"/>
    <mergeCell ref="C9:I9"/>
  </mergeCells>
  <printOptions horizontalCentered="1"/>
  <pageMargins left="0.25" right="0.25" top="0.75" bottom="0.75" header="0.3" footer="0.3"/>
  <pageSetup scale="54" orientation="portrait" r:id="rId1"/>
  <headerFooter alignWithMargins="0">
    <oddFooter>Página &amp;P</oddFooter>
  </headerFooter>
  <rowBreaks count="1" manualBreakCount="1">
    <brk id="73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98"/>
  <sheetViews>
    <sheetView topLeftCell="C1" zoomScale="85" zoomScaleNormal="85" zoomScaleSheetLayoutView="70" workbookViewId="0">
      <selection activeCell="I19" sqref="I19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0.42578125" style="1" customWidth="1"/>
    <col min="9" max="9" width="21.140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70" t="s">
        <v>10</v>
      </c>
      <c r="E8" s="170"/>
      <c r="F8" s="170"/>
      <c r="G8" s="170"/>
      <c r="H8" s="170"/>
      <c r="I8" s="170"/>
      <c r="J8" s="170"/>
      <c r="K8" s="16"/>
      <c r="L8" s="16"/>
    </row>
    <row r="9" spans="1:14" s="14" customFormat="1" ht="18.75" x14ac:dyDescent="0.2">
      <c r="C9" s="18"/>
      <c r="D9" s="176" t="s">
        <v>18</v>
      </c>
      <c r="E9" s="176"/>
      <c r="F9" s="176"/>
      <c r="G9" s="176"/>
      <c r="H9" s="176"/>
      <c r="I9" s="176"/>
      <c r="J9" s="176"/>
    </row>
    <row r="10" spans="1:14" s="17" customFormat="1" ht="18" customHeight="1" x14ac:dyDescent="0.2">
      <c r="B10" s="18"/>
      <c r="C10" s="18"/>
      <c r="D10" s="176" t="s">
        <v>20</v>
      </c>
      <c r="E10" s="176"/>
      <c r="F10" s="176"/>
      <c r="G10" s="176"/>
      <c r="H10" s="176"/>
      <c r="I10" s="176"/>
      <c r="J10" s="176"/>
    </row>
    <row r="11" spans="1:14" s="14" customFormat="1" ht="18.75" customHeight="1" x14ac:dyDescent="0.2">
      <c r="D11" s="177" t="s">
        <v>68</v>
      </c>
      <c r="E11" s="177"/>
      <c r="F11" s="177"/>
      <c r="G11" s="177"/>
      <c r="H11" s="177"/>
      <c r="I11" s="177"/>
      <c r="J11" s="177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175"/>
      <c r="E13" s="172" t="s">
        <v>18</v>
      </c>
      <c r="F13" s="172"/>
      <c r="G13" s="172"/>
      <c r="H13" s="172"/>
      <c r="I13" s="172"/>
      <c r="J13" s="172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175"/>
      <c r="E14" s="171" t="s">
        <v>7</v>
      </c>
      <c r="F14" s="171"/>
      <c r="G14" s="171"/>
      <c r="H14" s="171"/>
      <c r="I14" s="171"/>
      <c r="J14" s="59">
        <f>+'[1]CTA. NOMINA 2000'!$G$1519</f>
        <v>5537684.9959998829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175"/>
      <c r="E15" s="70" t="s">
        <v>4</v>
      </c>
      <c r="F15" s="70" t="s">
        <v>5</v>
      </c>
      <c r="G15" s="70" t="s">
        <v>6</v>
      </c>
      <c r="H15" s="70" t="s">
        <v>0</v>
      </c>
      <c r="I15" s="70" t="s">
        <v>1</v>
      </c>
      <c r="J15" s="70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83"/>
      <c r="E16" s="84"/>
      <c r="F16" s="83"/>
      <c r="G16" s="84" t="s">
        <v>186</v>
      </c>
      <c r="H16" s="85"/>
      <c r="I16" s="86">
        <v>0</v>
      </c>
      <c r="J16" s="85">
        <f>+J14</f>
        <v>5537684.9959998829</v>
      </c>
    </row>
    <row r="17" spans="4:11" s="10" customFormat="1" ht="28.5" x14ac:dyDescent="0.2">
      <c r="D17" s="87"/>
      <c r="E17" s="88">
        <v>44684</v>
      </c>
      <c r="F17" s="89">
        <v>7329</v>
      </c>
      <c r="G17" s="118" t="s">
        <v>16</v>
      </c>
      <c r="H17" s="91"/>
      <c r="I17" s="91">
        <v>4625</v>
      </c>
      <c r="J17" s="91">
        <f>J16+H17-I17</f>
        <v>5533059.9959998829</v>
      </c>
    </row>
    <row r="18" spans="4:11" s="10" customFormat="1" ht="16.5" x14ac:dyDescent="0.2">
      <c r="D18" s="87"/>
      <c r="E18" s="88">
        <v>44684</v>
      </c>
      <c r="F18" s="89">
        <v>7329</v>
      </c>
      <c r="G18" s="90" t="s">
        <v>56</v>
      </c>
      <c r="H18" s="91"/>
      <c r="I18" s="91">
        <v>87875</v>
      </c>
      <c r="J18" s="91">
        <f>J17+H18-I18</f>
        <v>5445184.9959998829</v>
      </c>
    </row>
    <row r="19" spans="4:11" s="10" customFormat="1" ht="28.5" x14ac:dyDescent="0.2">
      <c r="D19" s="87"/>
      <c r="E19" s="88">
        <v>44692</v>
      </c>
      <c r="F19" s="89"/>
      <c r="G19" s="90" t="s">
        <v>24</v>
      </c>
      <c r="H19" s="91">
        <v>666573</v>
      </c>
      <c r="I19" s="91"/>
      <c r="J19" s="91">
        <f>J18+H19-I19</f>
        <v>6111757.9959998829</v>
      </c>
    </row>
    <row r="20" spans="4:11" s="10" customFormat="1" ht="28.5" x14ac:dyDescent="0.2">
      <c r="D20" s="87"/>
      <c r="E20" s="88">
        <v>44692</v>
      </c>
      <c r="F20" s="89"/>
      <c r="G20" s="90" t="s">
        <v>24</v>
      </c>
      <c r="H20" s="91"/>
      <c r="I20" s="91">
        <v>666573</v>
      </c>
      <c r="J20" s="91">
        <f>J19+H20-I20</f>
        <v>5445184.9959998829</v>
      </c>
    </row>
    <row r="21" spans="4:11" s="10" customFormat="1" ht="42.75" x14ac:dyDescent="0.2">
      <c r="D21" s="87"/>
      <c r="E21" s="88">
        <v>44693</v>
      </c>
      <c r="F21" s="89">
        <v>7335</v>
      </c>
      <c r="G21" s="90" t="s">
        <v>187</v>
      </c>
      <c r="H21" s="91"/>
      <c r="I21" s="91">
        <v>72681.13</v>
      </c>
      <c r="J21" s="91">
        <f>J20+H21-I21</f>
        <v>5372503.865999883</v>
      </c>
    </row>
    <row r="22" spans="4:11" s="10" customFormat="1" ht="42.75" x14ac:dyDescent="0.2">
      <c r="D22" s="87"/>
      <c r="E22" s="88">
        <v>44693</v>
      </c>
      <c r="F22" s="89">
        <v>7336</v>
      </c>
      <c r="G22" s="90" t="s">
        <v>187</v>
      </c>
      <c r="H22" s="91"/>
      <c r="I22" s="91">
        <v>265391.87</v>
      </c>
      <c r="J22" s="91">
        <f t="shared" ref="J22:J57" si="0">J21+H22-I22</f>
        <v>5107111.9959998829</v>
      </c>
    </row>
    <row r="23" spans="4:11" s="10" customFormat="1" ht="42.75" x14ac:dyDescent="0.2">
      <c r="D23" s="87"/>
      <c r="E23" s="88">
        <v>44693</v>
      </c>
      <c r="F23" s="89">
        <v>7337</v>
      </c>
      <c r="G23" s="90" t="s">
        <v>188</v>
      </c>
      <c r="H23" s="91"/>
      <c r="I23" s="91">
        <v>328500</v>
      </c>
      <c r="J23" s="91">
        <f t="shared" si="0"/>
        <v>4778611.9959998829</v>
      </c>
    </row>
    <row r="24" spans="4:11" s="10" customFormat="1" ht="28.5" x14ac:dyDescent="0.2">
      <c r="D24" s="87"/>
      <c r="E24" s="88">
        <v>44694</v>
      </c>
      <c r="F24" s="89"/>
      <c r="G24" s="90" t="s">
        <v>194</v>
      </c>
      <c r="H24" s="91">
        <v>506000</v>
      </c>
      <c r="I24" s="91"/>
      <c r="J24" s="91">
        <f t="shared" si="0"/>
        <v>5284611.9959998829</v>
      </c>
    </row>
    <row r="25" spans="4:11" s="10" customFormat="1" ht="28.5" x14ac:dyDescent="0.2">
      <c r="D25" s="87"/>
      <c r="E25" s="88">
        <v>44694</v>
      </c>
      <c r="F25" s="89"/>
      <c r="G25" s="90" t="s">
        <v>24</v>
      </c>
      <c r="H25" s="91">
        <v>4778612</v>
      </c>
      <c r="I25" s="91"/>
      <c r="J25" s="91">
        <f t="shared" si="0"/>
        <v>10063223.995999884</v>
      </c>
    </row>
    <row r="26" spans="4:11" s="10" customFormat="1" ht="28.5" x14ac:dyDescent="0.2">
      <c r="D26" s="87"/>
      <c r="E26" s="88">
        <v>44694</v>
      </c>
      <c r="F26" s="89"/>
      <c r="G26" s="90" t="s">
        <v>24</v>
      </c>
      <c r="H26" s="91"/>
      <c r="I26" s="91">
        <v>4778612</v>
      </c>
      <c r="J26" s="91">
        <f t="shared" si="0"/>
        <v>5284611.9959998839</v>
      </c>
      <c r="K26" s="100"/>
    </row>
    <row r="27" spans="4:11" s="10" customFormat="1" ht="28.5" x14ac:dyDescent="0.2">
      <c r="D27" s="87"/>
      <c r="E27" s="88">
        <v>44697</v>
      </c>
      <c r="F27" s="89"/>
      <c r="G27" s="90" t="s">
        <v>24</v>
      </c>
      <c r="H27" s="91">
        <v>506000</v>
      </c>
      <c r="I27" s="91"/>
      <c r="J27" s="91">
        <f t="shared" si="0"/>
        <v>5790611.9959998839</v>
      </c>
    </row>
    <row r="28" spans="4:11" s="10" customFormat="1" ht="31.5" customHeight="1" x14ac:dyDescent="0.2">
      <c r="D28" s="87"/>
      <c r="E28" s="88">
        <v>44697</v>
      </c>
      <c r="F28" s="89"/>
      <c r="G28" s="90" t="s">
        <v>24</v>
      </c>
      <c r="H28" s="91"/>
      <c r="I28" s="91">
        <v>506000</v>
      </c>
      <c r="J28" s="91">
        <f t="shared" si="0"/>
        <v>5284611.9959998839</v>
      </c>
    </row>
    <row r="29" spans="4:11" s="10" customFormat="1" ht="28.5" x14ac:dyDescent="0.2">
      <c r="D29" s="87"/>
      <c r="E29" s="88">
        <v>44698</v>
      </c>
      <c r="F29" s="89"/>
      <c r="G29" s="90" t="s">
        <v>194</v>
      </c>
      <c r="H29" s="91">
        <v>202400</v>
      </c>
      <c r="I29" s="91"/>
      <c r="J29" s="91">
        <f t="shared" si="0"/>
        <v>5487011.9959998839</v>
      </c>
    </row>
    <row r="30" spans="4:11" s="10" customFormat="1" ht="28.5" x14ac:dyDescent="0.2">
      <c r="D30" s="87"/>
      <c r="E30" s="88">
        <v>44698</v>
      </c>
      <c r="F30" s="89"/>
      <c r="G30" s="90" t="s">
        <v>194</v>
      </c>
      <c r="H30" s="91">
        <v>556600</v>
      </c>
      <c r="I30" s="91"/>
      <c r="J30" s="91">
        <f t="shared" si="0"/>
        <v>6043611.9959998839</v>
      </c>
    </row>
    <row r="31" spans="4:11" s="10" customFormat="1" ht="28.5" x14ac:dyDescent="0.2">
      <c r="D31" s="87"/>
      <c r="E31" s="88">
        <v>44698</v>
      </c>
      <c r="F31" s="89"/>
      <c r="G31" s="90" t="s">
        <v>194</v>
      </c>
      <c r="H31" s="91">
        <v>556600</v>
      </c>
      <c r="I31" s="91"/>
      <c r="J31" s="91">
        <f t="shared" si="0"/>
        <v>6600211.9959998839</v>
      </c>
    </row>
    <row r="32" spans="4:11" s="10" customFormat="1" ht="28.5" x14ac:dyDescent="0.2">
      <c r="D32" s="87"/>
      <c r="E32" s="88">
        <v>44698</v>
      </c>
      <c r="F32" s="89"/>
      <c r="G32" s="90" t="s">
        <v>194</v>
      </c>
      <c r="H32" s="91">
        <v>618972</v>
      </c>
      <c r="I32" s="91"/>
      <c r="J32" s="91">
        <f t="shared" si="0"/>
        <v>7219183.9959998839</v>
      </c>
    </row>
    <row r="33" spans="4:11" s="10" customFormat="1" ht="28.5" x14ac:dyDescent="0.2">
      <c r="D33" s="87"/>
      <c r="E33" s="88">
        <v>44698</v>
      </c>
      <c r="F33" s="89"/>
      <c r="G33" s="118" t="s">
        <v>194</v>
      </c>
      <c r="H33" s="91">
        <v>506000</v>
      </c>
      <c r="I33" s="91"/>
      <c r="J33" s="91">
        <f t="shared" si="0"/>
        <v>7725183.9959998839</v>
      </c>
    </row>
    <row r="34" spans="4:11" s="10" customFormat="1" ht="28.5" x14ac:dyDescent="0.2">
      <c r="D34" s="87"/>
      <c r="E34" s="88">
        <v>44698</v>
      </c>
      <c r="F34" s="89"/>
      <c r="G34" s="118" t="s">
        <v>194</v>
      </c>
      <c r="H34" s="91">
        <v>1315600</v>
      </c>
      <c r="I34" s="91"/>
      <c r="J34" s="91">
        <f t="shared" si="0"/>
        <v>9040783.9959998839</v>
      </c>
      <c r="K34" s="100"/>
    </row>
    <row r="35" spans="4:11" s="10" customFormat="1" ht="31.5" customHeight="1" x14ac:dyDescent="0.2">
      <c r="D35" s="87"/>
      <c r="E35" s="88">
        <v>44698</v>
      </c>
      <c r="F35" s="89"/>
      <c r="G35" s="90" t="s">
        <v>194</v>
      </c>
      <c r="H35" s="91">
        <v>229150</v>
      </c>
      <c r="I35" s="91"/>
      <c r="J35" s="91">
        <f t="shared" si="0"/>
        <v>9269933.9959998839</v>
      </c>
      <c r="K35" s="100"/>
    </row>
    <row r="36" spans="4:11" s="10" customFormat="1" ht="26.25" customHeight="1" x14ac:dyDescent="0.2">
      <c r="D36" s="87"/>
      <c r="E36" s="88">
        <v>44698</v>
      </c>
      <c r="F36" s="89"/>
      <c r="G36" s="90" t="s">
        <v>194</v>
      </c>
      <c r="H36" s="91">
        <v>126860</v>
      </c>
      <c r="I36" s="91"/>
      <c r="J36" s="91">
        <f t="shared" si="0"/>
        <v>9396793.9959998839</v>
      </c>
      <c r="K36" s="100"/>
    </row>
    <row r="37" spans="4:11" s="10" customFormat="1" ht="25.5" customHeight="1" x14ac:dyDescent="0.2">
      <c r="D37" s="87"/>
      <c r="E37" s="88">
        <v>44698</v>
      </c>
      <c r="F37" s="89"/>
      <c r="G37" s="90" t="s">
        <v>194</v>
      </c>
      <c r="H37" s="91">
        <v>62372</v>
      </c>
      <c r="I37" s="91"/>
      <c r="J37" s="91">
        <f t="shared" si="0"/>
        <v>9459165.9959998839</v>
      </c>
      <c r="K37" s="100"/>
    </row>
    <row r="38" spans="4:11" s="10" customFormat="1" ht="25.5" customHeight="1" x14ac:dyDescent="0.2">
      <c r="D38" s="87"/>
      <c r="E38" s="88">
        <v>44699</v>
      </c>
      <c r="F38" s="89"/>
      <c r="G38" s="90" t="s">
        <v>24</v>
      </c>
      <c r="H38" s="91">
        <v>4174554</v>
      </c>
      <c r="I38" s="91"/>
      <c r="J38" s="91">
        <f t="shared" si="0"/>
        <v>13633719.995999884</v>
      </c>
      <c r="K38" s="100"/>
    </row>
    <row r="39" spans="4:11" s="10" customFormat="1" ht="27.75" customHeight="1" x14ac:dyDescent="0.2">
      <c r="D39" s="87"/>
      <c r="E39" s="88">
        <v>44699</v>
      </c>
      <c r="F39" s="89"/>
      <c r="G39" s="90" t="s">
        <v>24</v>
      </c>
      <c r="H39" s="91"/>
      <c r="I39" s="91">
        <v>4174554</v>
      </c>
      <c r="J39" s="91">
        <f t="shared" si="0"/>
        <v>9459165.9959998839</v>
      </c>
      <c r="K39" s="100"/>
    </row>
    <row r="40" spans="4:11" s="10" customFormat="1" ht="27.75" customHeight="1" x14ac:dyDescent="0.2">
      <c r="D40" s="87"/>
      <c r="E40" s="88">
        <v>44699</v>
      </c>
      <c r="F40" s="89"/>
      <c r="G40" s="90" t="s">
        <v>28</v>
      </c>
      <c r="H40" s="91">
        <v>1010358.75</v>
      </c>
      <c r="I40" s="91"/>
      <c r="J40" s="91">
        <f t="shared" si="0"/>
        <v>10469524.745999884</v>
      </c>
      <c r="K40" s="100"/>
    </row>
    <row r="41" spans="4:11" s="10" customFormat="1" ht="27.75" customHeight="1" x14ac:dyDescent="0.2">
      <c r="D41" s="87"/>
      <c r="E41" s="88">
        <v>44699</v>
      </c>
      <c r="F41" s="89"/>
      <c r="G41" s="90" t="s">
        <v>28</v>
      </c>
      <c r="H41" s="91">
        <v>26825775.670000002</v>
      </c>
      <c r="I41" s="91"/>
      <c r="J41" s="91">
        <f t="shared" si="0"/>
        <v>37295300.415999889</v>
      </c>
      <c r="K41" s="100"/>
    </row>
    <row r="42" spans="4:11" s="10" customFormat="1" ht="27.75" customHeight="1" x14ac:dyDescent="0.2">
      <c r="D42" s="87"/>
      <c r="E42" s="88">
        <v>44700</v>
      </c>
      <c r="F42" s="89"/>
      <c r="G42" s="90" t="s">
        <v>24</v>
      </c>
      <c r="H42" s="91">
        <v>17349456.16</v>
      </c>
      <c r="I42" s="91"/>
      <c r="J42" s="91">
        <f t="shared" si="0"/>
        <v>54644756.575999886</v>
      </c>
      <c r="K42" s="100"/>
    </row>
    <row r="43" spans="4:11" s="10" customFormat="1" ht="27.75" customHeight="1" x14ac:dyDescent="0.2">
      <c r="D43" s="87"/>
      <c r="E43" s="88">
        <v>44700</v>
      </c>
      <c r="F43" s="89"/>
      <c r="G43" s="90" t="s">
        <v>24</v>
      </c>
      <c r="H43" s="91"/>
      <c r="I43" s="91">
        <v>17349456.16</v>
      </c>
      <c r="J43" s="91">
        <f t="shared" si="0"/>
        <v>37295300.415999889</v>
      </c>
      <c r="K43" s="100"/>
    </row>
    <row r="44" spans="4:11" s="10" customFormat="1" ht="27.75" customHeight="1" x14ac:dyDescent="0.2">
      <c r="D44" s="87"/>
      <c r="E44" s="88">
        <v>44701</v>
      </c>
      <c r="F44" s="89">
        <v>7349</v>
      </c>
      <c r="G44" s="90" t="s">
        <v>189</v>
      </c>
      <c r="H44" s="91"/>
      <c r="I44" s="91">
        <v>100000</v>
      </c>
      <c r="J44" s="91">
        <f t="shared" si="0"/>
        <v>37195300.415999889</v>
      </c>
      <c r="K44" s="100"/>
    </row>
    <row r="45" spans="4:11" s="10" customFormat="1" ht="27.75" customHeight="1" x14ac:dyDescent="0.2">
      <c r="D45" s="87"/>
      <c r="E45" s="88">
        <v>44701</v>
      </c>
      <c r="F45" s="89">
        <v>7350</v>
      </c>
      <c r="G45" s="90" t="s">
        <v>16</v>
      </c>
      <c r="H45" s="91"/>
      <c r="I45" s="91">
        <v>11646.4</v>
      </c>
      <c r="J45" s="91">
        <f t="shared" si="0"/>
        <v>37183654.015999891</v>
      </c>
      <c r="K45" s="100"/>
    </row>
    <row r="46" spans="4:11" s="10" customFormat="1" ht="27.75" customHeight="1" x14ac:dyDescent="0.2">
      <c r="D46" s="87"/>
      <c r="E46" s="88">
        <v>44701</v>
      </c>
      <c r="F46" s="89">
        <v>7350</v>
      </c>
      <c r="G46" s="90" t="s">
        <v>190</v>
      </c>
      <c r="H46" s="91"/>
      <c r="I46" s="91">
        <v>104817.57</v>
      </c>
      <c r="J46" s="91">
        <f t="shared" si="0"/>
        <v>37078836.445999891</v>
      </c>
      <c r="K46" s="100"/>
    </row>
    <row r="47" spans="4:11" s="10" customFormat="1" ht="27.75" customHeight="1" x14ac:dyDescent="0.2">
      <c r="D47" s="87"/>
      <c r="E47" s="88">
        <v>44701</v>
      </c>
      <c r="F47" s="89">
        <v>7351</v>
      </c>
      <c r="G47" s="90" t="s">
        <v>16</v>
      </c>
      <c r="H47" s="91"/>
      <c r="I47" s="91">
        <v>1115717.1100000001</v>
      </c>
      <c r="J47" s="91">
        <f t="shared" si="0"/>
        <v>35963119.335999891</v>
      </c>
      <c r="K47" s="100"/>
    </row>
    <row r="48" spans="4:11" s="10" customFormat="1" ht="27.75" customHeight="1" x14ac:dyDescent="0.2">
      <c r="D48" s="87"/>
      <c r="E48" s="88">
        <v>44701</v>
      </c>
      <c r="F48" s="89">
        <v>7351</v>
      </c>
      <c r="G48" s="90" t="s">
        <v>191</v>
      </c>
      <c r="H48" s="91"/>
      <c r="I48" s="91">
        <v>21309002.469999999</v>
      </c>
      <c r="J48" s="91">
        <f t="shared" si="0"/>
        <v>14654116.865999892</v>
      </c>
      <c r="K48" s="100"/>
    </row>
    <row r="49" spans="4:96" s="10" customFormat="1" ht="27.75" customHeight="1" x14ac:dyDescent="0.2">
      <c r="D49" s="87"/>
      <c r="E49" s="88">
        <v>44701</v>
      </c>
      <c r="F49" s="89">
        <v>7352</v>
      </c>
      <c r="G49" s="90" t="s">
        <v>16</v>
      </c>
      <c r="H49" s="91"/>
      <c r="I49" s="91">
        <v>161591.45000000001</v>
      </c>
      <c r="J49" s="91">
        <f t="shared" si="0"/>
        <v>14492525.415999893</v>
      </c>
      <c r="K49" s="100"/>
    </row>
    <row r="50" spans="4:96" s="10" customFormat="1" ht="27.75" customHeight="1" x14ac:dyDescent="0.2">
      <c r="D50" s="87"/>
      <c r="E50" s="88">
        <v>44701</v>
      </c>
      <c r="F50" s="89">
        <v>7352</v>
      </c>
      <c r="G50" s="90" t="s">
        <v>192</v>
      </c>
      <c r="H50" s="91"/>
      <c r="I50" s="91">
        <v>3496394.64</v>
      </c>
      <c r="J50" s="91">
        <f t="shared" si="0"/>
        <v>10996130.775999893</v>
      </c>
      <c r="K50" s="100"/>
    </row>
    <row r="51" spans="4:96" s="10" customFormat="1" ht="27.75" customHeight="1" x14ac:dyDescent="0.2">
      <c r="D51" s="87"/>
      <c r="E51" s="88">
        <v>44701</v>
      </c>
      <c r="F51" s="89">
        <v>7353</v>
      </c>
      <c r="G51" s="90" t="s">
        <v>16</v>
      </c>
      <c r="H51" s="91"/>
      <c r="I51" s="91">
        <v>50975.839999999997</v>
      </c>
      <c r="J51" s="91">
        <f t="shared" si="0"/>
        <v>10945154.935999893</v>
      </c>
      <c r="K51" s="100"/>
    </row>
    <row r="52" spans="4:96" s="10" customFormat="1" ht="27.75" customHeight="1" x14ac:dyDescent="0.2">
      <c r="D52" s="87"/>
      <c r="E52" s="88">
        <v>44701</v>
      </c>
      <c r="F52" s="89">
        <v>7353</v>
      </c>
      <c r="G52" s="90" t="s">
        <v>193</v>
      </c>
      <c r="H52" s="91"/>
      <c r="I52" s="91">
        <v>458476.67</v>
      </c>
      <c r="J52" s="91">
        <f t="shared" si="0"/>
        <v>10486678.265999893</v>
      </c>
      <c r="K52" s="100"/>
    </row>
    <row r="53" spans="4:96" s="10" customFormat="1" ht="27.75" customHeight="1" x14ac:dyDescent="0.2">
      <c r="D53" s="87"/>
      <c r="E53" s="88">
        <v>44704</v>
      </c>
      <c r="F53" s="89"/>
      <c r="G53" s="90" t="s">
        <v>65</v>
      </c>
      <c r="H53" s="91">
        <v>22631.62</v>
      </c>
      <c r="I53" s="91"/>
      <c r="J53" s="91">
        <f t="shared" si="0"/>
        <v>10509309.885999892</v>
      </c>
      <c r="K53" s="100"/>
    </row>
    <row r="54" spans="4:96" s="10" customFormat="1" ht="27.75" customHeight="1" x14ac:dyDescent="0.2">
      <c r="D54" s="87"/>
      <c r="E54" s="88">
        <v>44705</v>
      </c>
      <c r="F54" s="89"/>
      <c r="G54" s="90" t="s">
        <v>24</v>
      </c>
      <c r="H54" s="91">
        <v>54513.5</v>
      </c>
      <c r="I54" s="91"/>
      <c r="J54" s="91">
        <f t="shared" si="0"/>
        <v>10563823.385999892</v>
      </c>
      <c r="K54" s="100"/>
    </row>
    <row r="55" spans="4:96" s="10" customFormat="1" ht="27.75" customHeight="1" x14ac:dyDescent="0.2">
      <c r="D55" s="87"/>
      <c r="E55" s="88">
        <v>44705</v>
      </c>
      <c r="F55" s="89"/>
      <c r="G55" s="90" t="s">
        <v>24</v>
      </c>
      <c r="H55" s="91"/>
      <c r="I55" s="91">
        <v>54513.5</v>
      </c>
      <c r="J55" s="91">
        <f t="shared" si="0"/>
        <v>10509309.885999892</v>
      </c>
      <c r="K55" s="100"/>
    </row>
    <row r="56" spans="4:96" s="10" customFormat="1" ht="27.75" customHeight="1" x14ac:dyDescent="0.2">
      <c r="D56" s="87"/>
      <c r="E56" s="88">
        <v>44712</v>
      </c>
      <c r="F56" s="89"/>
      <c r="G56" s="90" t="s">
        <v>94</v>
      </c>
      <c r="H56" s="91"/>
      <c r="I56" s="91">
        <v>53102.8</v>
      </c>
      <c r="J56" s="91">
        <f t="shared" si="0"/>
        <v>10456207.085999891</v>
      </c>
      <c r="K56" s="100"/>
    </row>
    <row r="57" spans="4:96" s="10" customFormat="1" ht="25.5" customHeight="1" thickBot="1" x14ac:dyDescent="0.25">
      <c r="D57" s="87"/>
      <c r="E57" s="88">
        <v>44712</v>
      </c>
      <c r="F57" s="89"/>
      <c r="G57" s="90" t="s">
        <v>94</v>
      </c>
      <c r="H57" s="91"/>
      <c r="I57" s="91">
        <v>4680554</v>
      </c>
      <c r="J57" s="91">
        <f t="shared" si="0"/>
        <v>5775653.0859998912</v>
      </c>
      <c r="K57" s="100"/>
    </row>
    <row r="58" spans="4:96" s="11" customFormat="1" ht="18.75" thickBot="1" x14ac:dyDescent="0.25">
      <c r="D58" s="185" t="s">
        <v>8</v>
      </c>
      <c r="E58" s="186"/>
      <c r="F58" s="186"/>
      <c r="G58" s="186"/>
      <c r="H58" s="125">
        <f>SUM(H17:H57)</f>
        <v>60069028.699999996</v>
      </c>
      <c r="I58" s="125">
        <f>SUM(I17:I57)</f>
        <v>59831060.609999999</v>
      </c>
      <c r="J58" s="126">
        <f>+J16+H58-I58</f>
        <v>5775653.0859998763</v>
      </c>
      <c r="K58" s="31">
        <f>+J58-'[1]CTA. NOMINA 2000'!$G$1560</f>
        <v>-1.4901161193847656E-8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ht="18" x14ac:dyDescent="0.2">
      <c r="D59" s="119"/>
      <c r="E59" s="119"/>
      <c r="F59" s="119"/>
      <c r="G59" s="119"/>
      <c r="H59" s="120"/>
      <c r="I59" s="120"/>
      <c r="J59" s="121"/>
      <c r="K59" s="3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ht="14.25" x14ac:dyDescent="0.2">
      <c r="D60" s="9"/>
      <c r="E60" s="103" t="s">
        <v>40</v>
      </c>
      <c r="F60" s="9"/>
      <c r="G60" s="40"/>
      <c r="H60" s="9"/>
      <c r="I60" s="104"/>
      <c r="J60" s="9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ht="14.25" x14ac:dyDescent="0.2">
      <c r="D61" s="9"/>
      <c r="E61" s="103" t="s">
        <v>32</v>
      </c>
      <c r="F61" s="9"/>
      <c r="G61" s="40"/>
      <c r="H61" s="9"/>
      <c r="I61" s="103" t="s">
        <v>41</v>
      </c>
      <c r="J61" s="9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ht="14.25" x14ac:dyDescent="0.2">
      <c r="D62" s="9"/>
      <c r="E62" s="103" t="s">
        <v>34</v>
      </c>
      <c r="F62" s="9"/>
      <c r="G62" s="40" t="s">
        <v>46</v>
      </c>
      <c r="H62" s="9"/>
      <c r="I62" s="103" t="s">
        <v>33</v>
      </c>
      <c r="J62" s="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ht="14.25" x14ac:dyDescent="0.2">
      <c r="D63" s="9"/>
      <c r="E63" s="103" t="s">
        <v>35</v>
      </c>
      <c r="F63" s="9"/>
      <c r="G63" s="103" t="s">
        <v>38</v>
      </c>
      <c r="H63" s="9"/>
      <c r="I63" s="127" t="s">
        <v>49</v>
      </c>
      <c r="J63" s="9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ht="14.25" x14ac:dyDescent="0.2">
      <c r="D64" s="9"/>
      <c r="E64" s="9"/>
      <c r="F64" s="9"/>
      <c r="G64" s="103" t="s">
        <v>48</v>
      </c>
      <c r="H64" s="9"/>
      <c r="I64" s="103" t="s">
        <v>36</v>
      </c>
      <c r="J64" s="9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4:96" s="11" customFormat="1" ht="14.25" x14ac:dyDescent="0.2">
      <c r="D65" s="9"/>
      <c r="E65" s="9"/>
      <c r="F65" s="9"/>
      <c r="G65" s="103" t="s">
        <v>39</v>
      </c>
      <c r="H65" s="9"/>
      <c r="I65" s="9"/>
      <c r="J65" s="9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4:96" s="11" customFormat="1" x14ac:dyDescent="0.2">
      <c r="D66" s="9"/>
      <c r="E66" s="9"/>
      <c r="F66" s="9"/>
      <c r="H66" s="9"/>
      <c r="I66" s="9"/>
      <c r="J66" s="9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67" spans="4:96" s="11" customFormat="1" ht="14.25" x14ac:dyDescent="0.2">
      <c r="D67" s="9"/>
      <c r="E67" s="9"/>
      <c r="F67" s="9"/>
      <c r="G67" s="104"/>
      <c r="H67" s="9"/>
      <c r="I67" s="9"/>
      <c r="J67" s="9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</row>
    <row r="68" spans="4:96" s="11" customFormat="1" x14ac:dyDescent="0.2">
      <c r="D68" s="9"/>
      <c r="E68" s="9"/>
      <c r="F68" s="9"/>
      <c r="G68" s="9"/>
      <c r="H68" s="9"/>
      <c r="I68" s="9"/>
      <c r="J68" s="9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</row>
    <row r="69" spans="4:96" s="11" customFormat="1" x14ac:dyDescent="0.2">
      <c r="D69" s="1"/>
      <c r="E69" s="1"/>
      <c r="F69" s="1"/>
      <c r="G69" s="1"/>
      <c r="H69" s="1"/>
      <c r="I69" s="1"/>
      <c r="J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</row>
    <row r="70" spans="4:96" s="11" customFormat="1" x14ac:dyDescent="0.2">
      <c r="D70" s="1"/>
      <c r="E70" s="1"/>
      <c r="F70" s="1"/>
      <c r="G70" s="1"/>
      <c r="H70" s="1"/>
      <c r="I70" s="1"/>
      <c r="J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x14ac:dyDescent="0.2">
      <c r="D71" s="1"/>
      <c r="E71" s="1"/>
      <c r="F71" s="1"/>
      <c r="G71" s="1"/>
      <c r="H71" s="1"/>
      <c r="I71" s="1"/>
      <c r="J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x14ac:dyDescent="0.2">
      <c r="D72" s="1"/>
      <c r="E72" s="1"/>
      <c r="F72" s="1"/>
      <c r="G72" s="1"/>
      <c r="H72" s="1"/>
      <c r="I72" s="1"/>
      <c r="J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x14ac:dyDescent="0.2">
      <c r="D73" s="1"/>
      <c r="E73" s="1"/>
      <c r="F73" s="1"/>
      <c r="G73" s="1"/>
      <c r="H73" s="1"/>
      <c r="I73" s="1"/>
      <c r="J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x14ac:dyDescent="0.2">
      <c r="D74" s="1"/>
      <c r="E74" s="1"/>
      <c r="F74" s="1"/>
      <c r="G74" s="1"/>
      <c r="H74" s="1"/>
      <c r="I74" s="1"/>
      <c r="J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x14ac:dyDescent="0.2">
      <c r="D75" s="1"/>
      <c r="E75" s="1"/>
      <c r="F75" s="1"/>
      <c r="G75" s="1"/>
      <c r="H75" s="1"/>
      <c r="I75" s="1"/>
      <c r="J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x14ac:dyDescent="0.2">
      <c r="D76" s="1"/>
      <c r="E76" s="1"/>
      <c r="F76" s="1"/>
      <c r="G76" s="1"/>
      <c r="H76" s="1"/>
      <c r="I76" s="1"/>
      <c r="J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x14ac:dyDescent="0.2">
      <c r="D77" s="1"/>
      <c r="E77" s="1"/>
      <c r="F77" s="1"/>
      <c r="G77" s="1"/>
      <c r="H77" s="1"/>
      <c r="I77" s="1"/>
      <c r="J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4:96" s="11" customFormat="1" x14ac:dyDescent="0.2">
      <c r="D78" s="9"/>
      <c r="E78" s="9"/>
      <c r="F78" s="9"/>
      <c r="G78" s="9"/>
      <c r="H78" s="9"/>
      <c r="I78" s="9"/>
      <c r="J78" s="9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98" spans="4:4" ht="15" x14ac:dyDescent="0.2">
      <c r="D98" s="117"/>
    </row>
  </sheetData>
  <mergeCells count="8">
    <mergeCell ref="D8:J8"/>
    <mergeCell ref="D9:J9"/>
    <mergeCell ref="D58:G58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4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2"/>
  <sheetViews>
    <sheetView topLeftCell="C4" zoomScale="85" zoomScaleNormal="85" zoomScaleSheetLayoutView="70" workbookViewId="0">
      <selection activeCell="G21" sqref="G21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70" t="s">
        <v>10</v>
      </c>
      <c r="E8" s="170"/>
      <c r="F8" s="170"/>
      <c r="G8" s="170"/>
      <c r="H8" s="170"/>
      <c r="I8" s="170"/>
      <c r="J8" s="170"/>
      <c r="K8" s="16"/>
      <c r="L8" s="16"/>
    </row>
    <row r="9" spans="1:14" s="14" customFormat="1" ht="18.75" x14ac:dyDescent="0.2">
      <c r="C9" s="18"/>
      <c r="D9" s="176" t="s">
        <v>25</v>
      </c>
      <c r="E9" s="176"/>
      <c r="F9" s="176"/>
      <c r="G9" s="176"/>
      <c r="H9" s="176"/>
      <c r="I9" s="176"/>
      <c r="J9" s="176"/>
    </row>
    <row r="10" spans="1:14" s="17" customFormat="1" ht="18" customHeight="1" x14ac:dyDescent="0.2">
      <c r="B10" s="18"/>
      <c r="C10" s="18"/>
      <c r="D10" s="176" t="s">
        <v>20</v>
      </c>
      <c r="E10" s="176"/>
      <c r="F10" s="176"/>
      <c r="G10" s="176"/>
      <c r="H10" s="176"/>
      <c r="I10" s="176"/>
      <c r="J10" s="176"/>
    </row>
    <row r="11" spans="1:14" s="14" customFormat="1" ht="18.75" customHeight="1" x14ac:dyDescent="0.2">
      <c r="D11" s="177" t="s">
        <v>68</v>
      </c>
      <c r="E11" s="177"/>
      <c r="F11" s="177"/>
      <c r="G11" s="177"/>
      <c r="H11" s="177"/>
      <c r="I11" s="177"/>
      <c r="J11" s="177"/>
    </row>
    <row r="12" spans="1:14" s="14" customFormat="1" ht="18.75" x14ac:dyDescent="0.2">
      <c r="D12" s="99"/>
      <c r="E12" s="99"/>
      <c r="F12" s="99"/>
      <c r="G12" s="99"/>
      <c r="H12" s="99"/>
      <c r="I12" s="99"/>
      <c r="J12" s="99"/>
    </row>
    <row r="13" spans="1:14" s="14" customFormat="1" ht="18.75" x14ac:dyDescent="0.2">
      <c r="D13" s="33"/>
      <c r="E13" s="33"/>
      <c r="F13" s="33"/>
      <c r="G13" s="33"/>
      <c r="H13" s="33"/>
      <c r="I13" s="33"/>
      <c r="J13" s="33"/>
    </row>
    <row r="14" spans="1:14" s="11" customFormat="1" ht="19.5" customHeight="1" thickBot="1" x14ac:dyDescent="0.25"/>
    <row r="15" spans="1:14" s="3" customFormat="1" ht="36.75" customHeight="1" thickTop="1" thickBot="1" x14ac:dyDescent="0.25">
      <c r="A15" s="7"/>
      <c r="B15" s="7"/>
      <c r="C15" s="7"/>
      <c r="D15" s="175"/>
      <c r="E15" s="172" t="s">
        <v>25</v>
      </c>
      <c r="F15" s="172"/>
      <c r="G15" s="172"/>
      <c r="H15" s="172"/>
      <c r="I15" s="172"/>
      <c r="J15" s="172"/>
      <c r="K15" s="7"/>
      <c r="L15" s="7"/>
      <c r="M15" s="7"/>
      <c r="N15" s="7"/>
    </row>
    <row r="16" spans="1:14" s="3" customFormat="1" ht="18" customHeight="1" thickTop="1" thickBot="1" x14ac:dyDescent="0.25">
      <c r="A16" s="7"/>
      <c r="B16" s="7"/>
      <c r="C16" s="7"/>
      <c r="D16" s="175"/>
      <c r="E16" s="171" t="s">
        <v>26</v>
      </c>
      <c r="F16" s="171"/>
      <c r="G16" s="171"/>
      <c r="H16" s="171"/>
      <c r="I16" s="171"/>
      <c r="J16" s="59">
        <f>+'[1]CTA. FONDOCYT 960'!$J$104</f>
        <v>671950.72999999975</v>
      </c>
      <c r="K16" s="7"/>
      <c r="L16" s="7"/>
      <c r="M16" s="7"/>
      <c r="N16" s="7"/>
    </row>
    <row r="17" spans="1:96" s="3" customFormat="1" ht="45.75" customHeight="1" thickTop="1" thickBot="1" x14ac:dyDescent="0.25">
      <c r="A17" s="7"/>
      <c r="B17" s="7"/>
      <c r="C17" s="7"/>
      <c r="D17" s="175"/>
      <c r="E17" s="70" t="s">
        <v>4</v>
      </c>
      <c r="F17" s="70" t="s">
        <v>5</v>
      </c>
      <c r="G17" s="70" t="s">
        <v>6</v>
      </c>
      <c r="H17" s="70" t="s">
        <v>0</v>
      </c>
      <c r="I17" s="70" t="s">
        <v>1</v>
      </c>
      <c r="J17" s="70" t="s">
        <v>2</v>
      </c>
      <c r="K17" s="7"/>
      <c r="L17" s="7"/>
      <c r="M17" s="7"/>
      <c r="N17" s="7"/>
    </row>
    <row r="18" spans="1:96" s="10" customFormat="1" ht="35.25" customHeight="1" thickTop="1" x14ac:dyDescent="0.2">
      <c r="D18" s="166"/>
      <c r="E18" s="167"/>
      <c r="F18" s="166"/>
      <c r="G18" s="167">
        <v>44681</v>
      </c>
      <c r="H18" s="168"/>
      <c r="I18" s="169">
        <v>0</v>
      </c>
      <c r="J18" s="168">
        <f>+J16</f>
        <v>671950.72999999975</v>
      </c>
    </row>
    <row r="19" spans="1:96" s="10" customFormat="1" ht="29.25" thickBot="1" x14ac:dyDescent="0.25">
      <c r="D19" s="87"/>
      <c r="E19" s="88">
        <v>44712</v>
      </c>
      <c r="F19" s="89"/>
      <c r="G19" s="90" t="s">
        <v>30</v>
      </c>
      <c r="H19" s="91"/>
      <c r="I19" s="91">
        <v>175</v>
      </c>
      <c r="J19" s="92">
        <f>J18+H19-I19</f>
        <v>671775.72999999975</v>
      </c>
    </row>
    <row r="20" spans="1:96" s="11" customFormat="1" ht="19.5" thickTop="1" thickBot="1" x14ac:dyDescent="0.25">
      <c r="D20" s="187" t="s">
        <v>8</v>
      </c>
      <c r="E20" s="187"/>
      <c r="F20" s="187"/>
      <c r="G20" s="187"/>
      <c r="H20" s="93">
        <f>SUM(H19:H19)</f>
        <v>0</v>
      </c>
      <c r="I20" s="93">
        <f>SUM(I19:I19)</f>
        <v>175</v>
      </c>
      <c r="J20" s="69">
        <f>+J18+H20-I20</f>
        <v>671775.72999999975</v>
      </c>
      <c r="K20" s="31">
        <f>+J20-'[1]CTA. FONDOCYT 960'!$J$105</f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1:96" s="11" customFormat="1" ht="17.25" thickTop="1" x14ac:dyDescent="0.2">
      <c r="D21" s="5"/>
      <c r="E21" s="5"/>
      <c r="F21" s="5"/>
      <c r="G21" s="5"/>
      <c r="H21" s="8"/>
      <c r="I21" s="8"/>
      <c r="J21" s="8"/>
      <c r="K21" s="11" t="s">
        <v>27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1:96" s="11" customFormat="1" ht="16.5" x14ac:dyDescent="0.2">
      <c r="D22" s="5"/>
      <c r="E22" s="5"/>
      <c r="F22" s="5"/>
      <c r="G22" s="5"/>
      <c r="H22" s="8"/>
      <c r="I22" s="8"/>
      <c r="J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1:96" s="11" customFormat="1" ht="16.5" x14ac:dyDescent="0.2">
      <c r="D23" s="5"/>
      <c r="E23" s="103" t="s">
        <v>40</v>
      </c>
      <c r="F23" s="9"/>
      <c r="G23" s="40"/>
      <c r="H23" s="9"/>
      <c r="I23" s="104"/>
      <c r="J23" s="9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1:96" s="11" customFormat="1" ht="16.5" x14ac:dyDescent="0.2">
      <c r="D24" s="5"/>
      <c r="E24" s="103" t="s">
        <v>32</v>
      </c>
      <c r="F24" s="9"/>
      <c r="G24" s="40"/>
      <c r="H24" s="9"/>
      <c r="I24" s="103" t="s">
        <v>41</v>
      </c>
      <c r="J24" s="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1:96" s="11" customFormat="1" ht="16.5" x14ac:dyDescent="0.2">
      <c r="D25" s="5"/>
      <c r="E25" s="103" t="s">
        <v>34</v>
      </c>
      <c r="F25" s="9"/>
      <c r="G25" s="40"/>
      <c r="H25" s="9"/>
      <c r="I25" s="103" t="s">
        <v>33</v>
      </c>
      <c r="J25" s="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1:96" s="11" customFormat="1" ht="16.5" x14ac:dyDescent="0.2">
      <c r="D26" s="5"/>
      <c r="E26" s="103" t="s">
        <v>35</v>
      </c>
      <c r="F26" s="9"/>
      <c r="G26" s="40"/>
      <c r="H26" s="9"/>
      <c r="I26" s="103" t="s">
        <v>49</v>
      </c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s="11" customFormat="1" ht="16.5" x14ac:dyDescent="0.2">
      <c r="D27" s="5"/>
      <c r="E27" s="9"/>
      <c r="F27" s="9"/>
      <c r="G27" s="104" t="s">
        <v>42</v>
      </c>
      <c r="H27" s="9"/>
      <c r="I27" s="103" t="s">
        <v>36</v>
      </c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1:96" s="11" customFormat="1" ht="16.5" x14ac:dyDescent="0.2">
      <c r="D28" s="5"/>
      <c r="E28" s="9"/>
      <c r="F28" s="9"/>
      <c r="G28" s="103" t="s">
        <v>38</v>
      </c>
      <c r="H28" s="9"/>
      <c r="I28" s="9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1:96" s="11" customFormat="1" ht="16.5" x14ac:dyDescent="0.2">
      <c r="D29" s="5"/>
      <c r="E29" s="9"/>
      <c r="F29" s="9"/>
      <c r="G29" s="103" t="s">
        <v>48</v>
      </c>
      <c r="H29" s="9"/>
      <c r="I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s="11" customFormat="1" ht="16.5" x14ac:dyDescent="0.2">
      <c r="D30" s="5"/>
      <c r="E30" s="9"/>
      <c r="F30" s="9"/>
      <c r="G30" s="103" t="s">
        <v>39</v>
      </c>
      <c r="H30" s="9"/>
      <c r="I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1:96" s="11" customFormat="1" ht="16.5" x14ac:dyDescent="0.2">
      <c r="D31" s="5"/>
      <c r="E31" s="9"/>
      <c r="F31" s="9"/>
      <c r="G31" s="104"/>
      <c r="H31" s="9"/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1:96" s="11" customFormat="1" ht="16.5" x14ac:dyDescent="0.2">
      <c r="D32" s="5"/>
      <c r="E32" s="5"/>
      <c r="F32" s="5"/>
      <c r="G32" s="5"/>
      <c r="H32" s="8"/>
      <c r="I32" s="8"/>
      <c r="J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8" x14ac:dyDescent="0.2">
      <c r="D33" s="22"/>
      <c r="E33" s="21"/>
      <c r="F33" s="20"/>
      <c r="G33" s="20"/>
      <c r="H33" s="23"/>
      <c r="I33" s="23"/>
      <c r="J33" s="23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6"/>
      <c r="F34" s="3"/>
      <c r="G34" s="3"/>
      <c r="H34" s="4"/>
      <c r="I34" s="4"/>
      <c r="J34" s="4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188"/>
      <c r="E35" s="188"/>
      <c r="F35" s="188"/>
      <c r="G35" s="188"/>
      <c r="H35" s="188"/>
      <c r="I35" s="188"/>
      <c r="J35" s="18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189"/>
      <c r="E36" s="189"/>
      <c r="F36" s="189"/>
      <c r="G36" s="189"/>
      <c r="H36" s="189"/>
      <c r="I36" s="189"/>
      <c r="J36" s="18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20.25" x14ac:dyDescent="0.2">
      <c r="D37" s="178"/>
      <c r="E37" s="178"/>
      <c r="F37" s="178"/>
      <c r="G37" s="178"/>
      <c r="H37" s="178"/>
      <c r="I37" s="178"/>
      <c r="J37" s="17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20.25" x14ac:dyDescent="0.2">
      <c r="D38" s="178"/>
      <c r="E38" s="178"/>
      <c r="F38" s="178"/>
      <c r="G38" s="178"/>
      <c r="H38" s="178"/>
      <c r="I38" s="178"/>
      <c r="J38" s="17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0.25" x14ac:dyDescent="0.2">
      <c r="D39" s="178"/>
      <c r="E39" s="178"/>
      <c r="F39" s="178"/>
      <c r="G39" s="178"/>
      <c r="H39" s="178"/>
      <c r="I39" s="178"/>
      <c r="J39" s="17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178"/>
      <c r="E40" s="178"/>
      <c r="F40" s="178"/>
      <c r="G40" s="178"/>
      <c r="H40" s="178"/>
      <c r="I40" s="178"/>
      <c r="J40" s="17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9"/>
      <c r="E41" s="9"/>
      <c r="F41" s="9"/>
      <c r="G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9"/>
      <c r="E42" s="9"/>
      <c r="F42" s="9"/>
      <c r="G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71" spans="4:4" ht="13.5" thickBot="1" x14ac:dyDescent="0.25"/>
    <row r="72" spans="4:4" ht="15" x14ac:dyDescent="0.2">
      <c r="D72" s="2"/>
    </row>
  </sheetData>
  <mergeCells count="14">
    <mergeCell ref="D8:J8"/>
    <mergeCell ref="D9:J9"/>
    <mergeCell ref="D10:J10"/>
    <mergeCell ref="D11:J11"/>
    <mergeCell ref="D15:D17"/>
    <mergeCell ref="E15:J15"/>
    <mergeCell ref="E16:I16"/>
    <mergeCell ref="D40:J40"/>
    <mergeCell ref="D20:G20"/>
    <mergeCell ref="D35:J35"/>
    <mergeCell ref="D36:J36"/>
    <mergeCell ref="D37:J37"/>
    <mergeCell ref="D38:J38"/>
    <mergeCell ref="D39:J39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Rosina Del Carmen Barreiro Liriano</cp:lastModifiedBy>
  <cp:lastPrinted>2022-06-17T13:57:24Z</cp:lastPrinted>
  <dcterms:created xsi:type="dcterms:W3CDTF">2006-07-11T17:39:34Z</dcterms:created>
  <dcterms:modified xsi:type="dcterms:W3CDTF">2022-06-22T14:50:51Z</dcterms:modified>
</cp:coreProperties>
</file>