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755" tabRatio="601" firstSheet="1" activeTab="3"/>
  </bookViews>
  <sheets>
    <sheet name="INGRESOS CUENTA COLECT" sheetId="1" state="hidden" r:id="rId1"/>
    <sheet name="EGRESOS CTA. AUXILIAR 33001" sheetId="4" r:id="rId2"/>
    <sheet name="EGRESOS CTA.  OPERT. 160" sheetId="5" r:id="rId3"/>
    <sheet name="EGRESOS CTA. NOMINA" sheetId="6" r:id="rId4"/>
    <sheet name="EGRESOS CTA. FONDOCYT" sheetId="7" state="hidden" r:id="rId5"/>
  </sheets>
  <externalReferences>
    <externalReference r:id="rId6"/>
    <externalReference r:id="rId7"/>
  </externalReferences>
  <definedNames>
    <definedName name="_xlnm._FilterDatabase" localSheetId="0" hidden="1">'INGRESOS CUENTA COLECT'!$B$1:$H$242</definedName>
    <definedName name="_xlnm.Print_Area" localSheetId="2">'EGRESOS CTA.  OPERT. 160'!$A$1:$I$72</definedName>
    <definedName name="_xlnm.Print_Area" localSheetId="1">'EGRESOS CTA. AUXILIAR 33001'!$B$1:$I$182</definedName>
    <definedName name="_xlnm.Print_Area" localSheetId="4">'EGRESOS CTA. FONDOCYT'!$A$1:$J$36</definedName>
    <definedName name="_xlnm.Print_Area" localSheetId="3">'EGRESOS CTA. NOMINA'!$A$1:$J$87</definedName>
    <definedName name="_xlnm.Print_Area" localSheetId="0">'INGRESOS CUENTA COLECT'!$A$1:$G$215</definedName>
    <definedName name="_xlnm.Print_Titles" localSheetId="2">'EGRESOS CTA.  OPERT. 160'!$1:$14</definedName>
    <definedName name="_xlnm.Print_Titles" localSheetId="1">'EGRESOS CTA. AUXILIAR 33001'!$1:$15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K20" i="7" l="1"/>
  <c r="K79" i="6"/>
  <c r="J57" i="6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J70" i="6" s="1"/>
  <c r="J71" i="6" s="1"/>
  <c r="J72" i="6" s="1"/>
  <c r="J73" i="6" s="1"/>
  <c r="J74" i="6" s="1"/>
  <c r="J75" i="6" s="1"/>
  <c r="J76" i="6" s="1"/>
  <c r="J77" i="6" s="1"/>
  <c r="J78" i="6" s="1"/>
  <c r="J53" i="5"/>
  <c r="J156" i="4"/>
  <c r="G156" i="4"/>
  <c r="H156" i="4"/>
  <c r="H53" i="5" l="1"/>
  <c r="F203" i="1"/>
  <c r="E203" i="1"/>
  <c r="H79" i="6" l="1"/>
  <c r="I79" i="6"/>
  <c r="H20" i="7" l="1"/>
  <c r="I20" i="7"/>
  <c r="G53" i="5" l="1"/>
  <c r="I53" i="5" s="1"/>
  <c r="I15" i="5" l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J18" i="7"/>
  <c r="J19" i="7" s="1"/>
  <c r="G17" i="1"/>
  <c r="G203" i="1" s="1"/>
  <c r="H203" i="1" s="1"/>
  <c r="J16" i="6"/>
  <c r="J79" i="6" s="1"/>
  <c r="E17" i="1"/>
  <c r="I27" i="5" l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J20" i="7"/>
  <c r="J17" i="6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G18" i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l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I16" i="4" l="1"/>
  <c r="I17" i="4" s="1"/>
  <c r="I18" i="4" l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/>
</calcChain>
</file>

<file path=xl/sharedStrings.xml><?xml version="1.0" encoding="utf-8"?>
<sst xmlns="http://schemas.openxmlformats.org/spreadsheetml/2006/main" count="636" uniqueCount="214">
  <si>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</si>
  <si>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</si>
  <si>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</si>
  <si>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</si>
  <si>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</si>
  <si>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</si>
  <si>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</si>
  <si>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</si>
  <si>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</si>
  <si>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</si>
  <si>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</si>
  <si>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</si>
  <si>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</si>
  <si>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</si>
  <si>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</si>
  <si>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</si>
  <si>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</si>
  <si>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</si>
  <si>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</si>
  <si>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</si>
  <si>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</si>
  <si>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</si>
  <si>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</si>
  <si>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</si>
  <si>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</si>
  <si>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</si>
  <si>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</si>
  <si>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</si>
  <si>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</si>
  <si>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</si>
  <si>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</si>
  <si>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NOTA DEBITO POR COBRO TARJETA CREDITO AMERICAN EXPRESS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</si>
  <si>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</si>
  <si>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</si>
  <si>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</si>
  <si>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</si>
  <si>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</si>
  <si>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</si>
  <si>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</si>
  <si>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</si>
  <si>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</si>
  <si>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</si>
  <si>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</si>
  <si>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</si>
  <si>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>DEPOSITO VIA TRANSF. ARS FUTURO</t>
  </si>
  <si>
    <t xml:space="preserve">____________________________________________ </t>
  </si>
  <si>
    <t>DEPOSITO VIA TRANSF. ARS SEMMA</t>
  </si>
  <si>
    <t xml:space="preserve">Lcda. Sandra Ciprian </t>
  </si>
  <si>
    <t>Yokasta Burgos</t>
  </si>
  <si>
    <t>_______________________________________</t>
  </si>
  <si>
    <t>DEPOSITO VIA TRANSF. ARS RENACER</t>
  </si>
  <si>
    <t>DEPOSITO PENDIENTE POR IDENTIFICAR</t>
  </si>
  <si>
    <t>SUNIX PETROLEUM, S. R. L.</t>
  </si>
  <si>
    <t>BIO NUCLEAR, S. A.</t>
  </si>
  <si>
    <t>AMIPHARMA DOMINICANA, S. R. L.</t>
  </si>
  <si>
    <t>Lcda. Yokasta Burgos</t>
  </si>
  <si>
    <t>TRANSFERENCIA RICIBIDA EN LA CUENTA  3000 PENDIENTE POR IDENTIFICAR</t>
  </si>
  <si>
    <t>DEPOSITO PAGO CHEQUES HUMANOS SEGUROS</t>
  </si>
  <si>
    <t xml:space="preserve">DEPOSITO PAGO CHEQUES PRIMERA DE HUMANOS </t>
  </si>
  <si>
    <t>DEPOSITO VIA TRANSF. ARS CMD</t>
  </si>
  <si>
    <t>DEPOSITO VIA TRANSF. ARS YUNEN</t>
  </si>
  <si>
    <t>DEPOSITO VIA TRANSF. PRESIDENCIA DE LA REPUBLICA DOMINICANA</t>
  </si>
  <si>
    <t>MEGA LABS, SRL</t>
  </si>
  <si>
    <t>HOSPIFAR, S. R. L.</t>
  </si>
  <si>
    <t>DEPOSITO VIA TRANSF. ARS RESERVAS</t>
  </si>
  <si>
    <t>DEPOSITO PAGO CHEQUES ARS ASEMAP</t>
  </si>
  <si>
    <t>DEPOSITO DE CK. RECLAMACIONES MEDICAS ARS APS</t>
  </si>
  <si>
    <t>CRISTALIA DOMINICANA, S.R.L.</t>
  </si>
  <si>
    <t>ROFASA FARMA, EIRL</t>
  </si>
  <si>
    <t>RETENCION 30.05% POR TRASF. VIA LIBRAMIENTOS A PROVEERDORES</t>
  </si>
  <si>
    <t>NULO</t>
  </si>
  <si>
    <t>MILDRED VIRGINIA CASTILLO RIERA</t>
  </si>
  <si>
    <t>DEPOSITO VIA TRANSF. MINISTERIO DE SALUD PÚBLICA</t>
  </si>
  <si>
    <t>NOTA DEBITO POR COBRO TARJETA CREDITO MAYO 2022</t>
  </si>
  <si>
    <t xml:space="preserve"> Dp via transferencia Anonimo Donaciones para gastos medicos (niños)</t>
  </si>
  <si>
    <t>DEPOSITO VIA TRANSF. ARS METASALUD</t>
  </si>
  <si>
    <t>DEPOSITO VIA TRANSF. SRA SANDRA COROMOTO VASQUEZ PARA QUIMIOTERAPIA</t>
  </si>
  <si>
    <t>DEPOSITO CK.  SOLEO FOOD SERVICES SRL PAGO  RENTA CAFETERIA MAYO 2022</t>
  </si>
  <si>
    <t>DEPOSITO VIA TRANSF., RED ONCOLOGICA DOMINICANA INTEGRAL ,(RODI</t>
  </si>
  <si>
    <t>DP VIA Cheque #007263 de la  Presidencia de la Republica Dominicana, Donacion a la Sra. Paula Virgeinia Bussi Ureña</t>
  </si>
  <si>
    <t>abono factura B0100001159 cuenta Cresa</t>
  </si>
  <si>
    <t>Dp Via Cheque #002092 Instituto Dominicano De Desarrollo Integral, S.A, Donacion a la Sra. Fanny Josefina Lareal, para gasto medicos por un monto de RD$21,500.00</t>
  </si>
  <si>
    <t>Pago reclamaciones Medicas, ARS . Monumental ,S.A</t>
  </si>
  <si>
    <t>TRANSF. DESDE CUENTA 3000 A LA CTA. 160 OPERATIVA POR REPOSICION GASTOS MENORES.</t>
  </si>
  <si>
    <t xml:space="preserve"> Deposito Via Transferencia  Fundacion Saint Jude, Saldo factura B0100003556 del menor Noah Alexander Gonzalez Paez </t>
  </si>
  <si>
    <t>DEPOSITO VIA TRANSF. ARS  UNIVERSAL</t>
  </si>
  <si>
    <t>DEPOSITO DE CK. 141327 RECLAMACIONES MEDICAS ARS GMA</t>
  </si>
  <si>
    <t xml:space="preserve">DEPOSITO DE CK. 043918 RECLAMACIONES MEDICAS ARS  Universidad Autonoma De Santo Domingo </t>
  </si>
  <si>
    <t>Deposito via transferencia Sra. Heidi Maria Lozada De Rasuk, Para aplicación de Quimioterapia</t>
  </si>
  <si>
    <t>DEPOSITO VIA TRANSF. ARS SIMAG</t>
  </si>
  <si>
    <t>Del 01 Al 31 De Junio 2022</t>
  </si>
  <si>
    <t>Del 01 Al 30 De Junio 2022</t>
  </si>
  <si>
    <t>007358</t>
  </si>
  <si>
    <t>007359</t>
  </si>
  <si>
    <t>GTG INDUSTRIAL, S.R.L</t>
  </si>
  <si>
    <t>007360</t>
  </si>
  <si>
    <t>007362</t>
  </si>
  <si>
    <t>JBG SOLUCIONES VERTICALES, S.R.L.</t>
  </si>
  <si>
    <t>007363</t>
  </si>
  <si>
    <t>INDUVECA, S. A.</t>
  </si>
  <si>
    <t>007364</t>
  </si>
  <si>
    <t>INGENIERIA DE PROTECCION, SRL (INPROTEC)</t>
  </si>
  <si>
    <t>007366</t>
  </si>
  <si>
    <t>INTRAMEDICAL, S.R.L.</t>
  </si>
  <si>
    <t>007367</t>
  </si>
  <si>
    <t>THE OFFICE WARE HOUSE DOMINICANA, S.A.</t>
  </si>
  <si>
    <t>007368</t>
  </si>
  <si>
    <t>2P TECHNOLOGY, S.R.L.</t>
  </si>
  <si>
    <t>007369</t>
  </si>
  <si>
    <t>RADIONCOL SERVICIOS MEDICOS, S.R.L.</t>
  </si>
  <si>
    <t>007370</t>
  </si>
  <si>
    <t>WEST, S.A.</t>
  </si>
  <si>
    <t>007371</t>
  </si>
  <si>
    <t>ALIANZA INNOVADORA DE SERVICIOS AMBIENTALES , S.R.L.</t>
  </si>
  <si>
    <t>007372</t>
  </si>
  <si>
    <t>SERVICIOS E INSTALACIONES TECNICAS, S.R.L</t>
  </si>
  <si>
    <t>007373</t>
  </si>
  <si>
    <t>ALTICE DOMINICANA, S.A.</t>
  </si>
  <si>
    <t>007374</t>
  </si>
  <si>
    <t>CORPORACION DEL ACUEDUCTO Y ALCANTARILLADO DE SANTO DOMINGO (CAASD)</t>
  </si>
  <si>
    <t>007375</t>
  </si>
  <si>
    <t>GIRBAU DOMINICANA, S.R.L.</t>
  </si>
  <si>
    <t>007376</t>
  </si>
  <si>
    <t>QUIES COMPANY, S.R.L.</t>
  </si>
  <si>
    <t>007377</t>
  </si>
  <si>
    <t>007378</t>
  </si>
  <si>
    <t>DOCTORES MALLEN GUERRA, S. A.</t>
  </si>
  <si>
    <t>007379</t>
  </si>
  <si>
    <t>NOMINA ADICIONAL PERSONAL TEMPORAL MAYO 2022 FP</t>
  </si>
  <si>
    <t>007380</t>
  </si>
  <si>
    <t>007381</t>
  </si>
  <si>
    <t>NU ENERGY, S.R.L.</t>
  </si>
  <si>
    <t>PHARMACEUTICAL TECHNOLOGY, S. A.</t>
  </si>
  <si>
    <t>PROFARES SRL</t>
  </si>
  <si>
    <t>OSCAR A. RENTA NEGRON, S.A.</t>
  </si>
  <si>
    <t>KETTLE SANCHEZ &amp; CO.  S.A.</t>
  </si>
  <si>
    <t>COMPAÑÍA DOMINICANA DE TELEFONOS, S. A.</t>
  </si>
  <si>
    <t>BROCOLIK, S.R.L.</t>
  </si>
  <si>
    <t>SUIPHAR DOMINICANA,S.R.L</t>
  </si>
  <si>
    <t>SEAN DOMINICAN, S.R.L.</t>
  </si>
  <si>
    <t>NOMINA PERSONAL CARÁCTER TEMPORAL JUNIO 2022 FP</t>
  </si>
  <si>
    <t>INVERSIONES ND &amp; ASOCIADOS,S.R.L</t>
  </si>
  <si>
    <t>FLEXOPACK, SRL</t>
  </si>
  <si>
    <t>SUED &amp; FARGESA, S. R. L.</t>
  </si>
  <si>
    <t>NOMINA PERSONAL SUPLENCIA JUNIO 2022 FONDO PROPIO</t>
  </si>
  <si>
    <t xml:space="preserve">NOMINA PERSONAL CARÁCTER  EVENTUAL JUNIO 2022 FONDO PROPIO </t>
  </si>
  <si>
    <t>06/06/2022</t>
  </si>
  <si>
    <t>1866</t>
  </si>
  <si>
    <t>1867</t>
  </si>
  <si>
    <t>1868</t>
  </si>
  <si>
    <t>1869</t>
  </si>
  <si>
    <t>TECNO GRAPHIC, BY KOART, SRL</t>
  </si>
  <si>
    <t>1870</t>
  </si>
  <si>
    <t>1871</t>
  </si>
  <si>
    <t>GLOBAL MEDICA DOMINICANA GMD, S.A.</t>
  </si>
  <si>
    <t>1872</t>
  </si>
  <si>
    <t>1873</t>
  </si>
  <si>
    <t>BIO-NOVA</t>
  </si>
  <si>
    <t>1874</t>
  </si>
  <si>
    <t>DENTAL &amp; MEDICAL DEPOT, SRL</t>
  </si>
  <si>
    <t>1875</t>
  </si>
  <si>
    <t>DAF TRADING, SRL</t>
  </si>
  <si>
    <t>1876</t>
  </si>
  <si>
    <t>SALEO FOOD SERVICES, SRL</t>
  </si>
  <si>
    <t>1877</t>
  </si>
  <si>
    <t>1878</t>
  </si>
  <si>
    <t>LUYENS COMERCIAL, SRL</t>
  </si>
  <si>
    <t>1879</t>
  </si>
  <si>
    <t>1880</t>
  </si>
  <si>
    <t>SUPLIMED, SRL</t>
  </si>
  <si>
    <t>1881</t>
  </si>
  <si>
    <t>CLINIMED, SRL</t>
  </si>
  <si>
    <t>1882</t>
  </si>
  <si>
    <t>1883</t>
  </si>
  <si>
    <t>IGM INVERSIONES GLOBAL MEDICA, SRL</t>
  </si>
  <si>
    <t>21/06/2022</t>
  </si>
  <si>
    <t>1884</t>
  </si>
  <si>
    <t>1885</t>
  </si>
  <si>
    <t>LEROMED PHARMA, SRL</t>
  </si>
  <si>
    <t>1886</t>
  </si>
  <si>
    <t>1887</t>
  </si>
  <si>
    <t>1888</t>
  </si>
  <si>
    <t>MARISELA ROMERO ROMERO</t>
  </si>
  <si>
    <t>1889</t>
  </si>
  <si>
    <t>1890</t>
  </si>
  <si>
    <t>NC AUTOMACION Y CONTROLES, SRL</t>
  </si>
  <si>
    <t>1891</t>
  </si>
  <si>
    <t>1892</t>
  </si>
  <si>
    <t>COLECTOR DE IMPUESTOS INTERNOS</t>
  </si>
  <si>
    <t>1893</t>
  </si>
  <si>
    <t>1894</t>
  </si>
  <si>
    <t xml:space="preserve">MARICELA HERRERA MORILLO </t>
  </si>
  <si>
    <t>29/06/2022</t>
  </si>
  <si>
    <t>30/06/2022</t>
  </si>
  <si>
    <t>1895</t>
  </si>
  <si>
    <t>1896</t>
  </si>
  <si>
    <t>PRO PHARMACEUTICAL PEÑA, SRL</t>
  </si>
  <si>
    <t>RETENCION 30.% POR TRASF. VIA LIBRAMIENTOS A PROVEERDORES</t>
  </si>
  <si>
    <t>KYODOM, S.R.L.</t>
  </si>
  <si>
    <t>DISTRIBUIDORA NACIONAL DE MEDICAMENTOS, S.R.L.</t>
  </si>
  <si>
    <t>LETERAGO, S. R. L.</t>
  </si>
  <si>
    <t>ELPIROS, S.R.L.</t>
  </si>
  <si>
    <t>FARACH, S. A.</t>
  </si>
  <si>
    <t>NOMINA COMPENSACION MILITAR JUNIO  2022 FG</t>
  </si>
  <si>
    <t>NOMINA COMPENSACION ESPECIAL JUNIO  2022 FG</t>
  </si>
  <si>
    <t>NOMINA PERSONAL CARÁCTER TEMPORAL JUNIO 2022 FG</t>
  </si>
  <si>
    <t>NOMINA PERSONAL  FIJO JUNIO 2022 FONDO GENERAL</t>
  </si>
  <si>
    <t>NOMINA CARÁCTER TEMPORAL (CICLOTRON) JUNIO 2022 FG</t>
  </si>
  <si>
    <t>MACROTECH FARMACEUTICA, SRL</t>
  </si>
  <si>
    <t>DISTRIBUIDORA BACESMO, S.R.L.</t>
  </si>
  <si>
    <t xml:space="preserve">      Aprobabdo Por:</t>
  </si>
  <si>
    <t xml:space="preserve">     Lcda. Sandra Ciprian </t>
  </si>
  <si>
    <t xml:space="preserve">     Directora Financiera</t>
  </si>
  <si>
    <t xml:space="preserve"> 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</si>
</sst>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0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04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19" fillId="0" borderId="8" xfId="0" applyFont="1" applyFill="1" applyBorder="1" applyAlignment="1">
      <alignment vertical="center" wrapText="1"/>
    </xf>
    <xf numFmtId="43" fontId="19" fillId="0" borderId="8" xfId="1" applyFont="1" applyFill="1" applyBorder="1" applyAlignment="1">
      <alignment vertical="center"/>
    </xf>
    <xf numFmtId="43" fontId="12" fillId="0" borderId="8" xfId="1" applyFont="1" applyFill="1" applyBorder="1" applyAlignment="1">
      <alignment horizontal="right" vertical="center"/>
    </xf>
    <xf numFmtId="0" fontId="5" fillId="6" borderId="9" xfId="0" applyFont="1" applyFill="1" applyBorder="1" applyAlignment="1">
      <alignment horizontal="center" vertical="center"/>
    </xf>
    <xf numFmtId="165" fontId="13" fillId="6" borderId="9" xfId="0" applyNumberFormat="1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43" fontId="20" fillId="6" borderId="9" xfId="1" applyFont="1" applyFill="1" applyBorder="1" applyAlignment="1">
      <alignment vertical="center"/>
    </xf>
    <xf numFmtId="43" fontId="13" fillId="6" borderId="9" xfId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center" vertical="center" wrapText="1"/>
    </xf>
    <xf numFmtId="43" fontId="5" fillId="2" borderId="11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center" vertical="center"/>
    </xf>
    <xf numFmtId="165" fontId="12" fillId="3" borderId="8" xfId="0" applyNumberFormat="1" applyFont="1" applyFill="1" applyBorder="1" applyAlignment="1">
      <alignment horizontal="left" vertical="center" wrapText="1"/>
    </xf>
    <xf numFmtId="43" fontId="19" fillId="0" borderId="8" xfId="1" applyFont="1" applyFill="1" applyBorder="1" applyAlignment="1">
      <alignment vertical="center" wrapText="1"/>
    </xf>
    <xf numFmtId="165" fontId="12" fillId="0" borderId="8" xfId="0" applyNumberFormat="1" applyFont="1" applyFill="1" applyBorder="1" applyAlignment="1">
      <alignment horizontal="left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43" fontId="12" fillId="0" borderId="8" xfId="1" applyFont="1" applyFill="1" applyBorder="1" applyAlignment="1">
      <alignment horizontal="right" vertical="center" wrapText="1"/>
    </xf>
    <xf numFmtId="43" fontId="20" fillId="0" borderId="11" xfId="1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vertical="center"/>
    </xf>
    <xf numFmtId="165" fontId="13" fillId="6" borderId="11" xfId="0" applyNumberFormat="1" applyFont="1" applyFill="1" applyBorder="1" applyAlignment="1">
      <alignment vertical="center"/>
    </xf>
    <xf numFmtId="0" fontId="13" fillId="6" borderId="11" xfId="0" applyFont="1" applyFill="1" applyBorder="1" applyAlignment="1">
      <alignment vertical="center"/>
    </xf>
    <xf numFmtId="43" fontId="20" fillId="6" borderId="11" xfId="1" applyFont="1" applyFill="1" applyBorder="1" applyAlignment="1">
      <alignment vertical="center"/>
    </xf>
    <xf numFmtId="43" fontId="13" fillId="6" borderId="11" xfId="1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165" fontId="12" fillId="0" borderId="8" xfId="0" applyNumberFormat="1" applyFont="1" applyFill="1" applyBorder="1" applyAlignment="1">
      <alignment horizontal="right" vertical="center"/>
    </xf>
    <xf numFmtId="0" fontId="19" fillId="7" borderId="8" xfId="0" applyFont="1" applyFill="1" applyBorder="1" applyAlignment="1">
      <alignment horizontal="center" vertical="center" wrapText="1"/>
    </xf>
    <xf numFmtId="0" fontId="19" fillId="7" borderId="8" xfId="0" applyFont="1" applyFill="1" applyBorder="1" applyAlignment="1">
      <alignment vertical="center" wrapText="1"/>
    </xf>
    <xf numFmtId="43" fontId="12" fillId="0" borderId="8" xfId="1" applyFont="1" applyFill="1" applyBorder="1" applyAlignment="1">
      <alignment vertical="center"/>
    </xf>
    <xf numFmtId="49" fontId="12" fillId="3" borderId="8" xfId="0" quotePrefix="1" applyNumberFormat="1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/>
    </xf>
    <xf numFmtId="165" fontId="13" fillId="6" borderId="7" xfId="0" applyNumberFormat="1" applyFont="1" applyFill="1" applyBorder="1" applyAlignment="1">
      <alignment horizontal="center" vertical="center"/>
    </xf>
    <xf numFmtId="43" fontId="20" fillId="6" borderId="7" xfId="1" applyFont="1" applyFill="1" applyBorder="1" applyAlignment="1">
      <alignment vertical="center"/>
    </xf>
    <xf numFmtId="43" fontId="13" fillId="6" borderId="7" xfId="1" applyFont="1" applyFill="1" applyBorder="1" applyAlignment="1">
      <alignment horizontal="right" vertical="center"/>
    </xf>
    <xf numFmtId="0" fontId="12" fillId="3" borderId="8" xfId="0" applyFont="1" applyFill="1" applyBorder="1" applyAlignment="1">
      <alignment horizontal="center" vertical="center"/>
    </xf>
    <xf numFmtId="165" fontId="15" fillId="0" borderId="8" xfId="0" applyNumberFormat="1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vertical="center" wrapText="1"/>
    </xf>
    <xf numFmtId="43" fontId="12" fillId="0" borderId="8" xfId="1" applyFont="1" applyFill="1" applyBorder="1" applyAlignment="1">
      <alignment horizontal="center" vertical="center"/>
    </xf>
    <xf numFmtId="43" fontId="19" fillId="0" borderId="8" xfId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right" vertical="center"/>
    </xf>
    <xf numFmtId="43" fontId="5" fillId="2" borderId="11" xfId="1" applyFont="1" applyFill="1" applyBorder="1" applyAlignment="1">
      <alignment horizontal="center" vertical="center" wrapText="1"/>
    </xf>
    <xf numFmtId="43" fontId="20" fillId="5" borderId="11" xfId="1" applyFont="1" applyFill="1" applyBorder="1" applyAlignment="1">
      <alignment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2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165" fontId="13" fillId="5" borderId="15" xfId="0" applyNumberFormat="1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43" fontId="20" fillId="5" borderId="15" xfId="1" applyFont="1" applyFill="1" applyBorder="1" applyAlignment="1">
      <alignment vertical="center"/>
    </xf>
    <xf numFmtId="43" fontId="13" fillId="5" borderId="15" xfId="1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22" fillId="0" borderId="5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8" xfId="0" applyNumberFormat="1" applyFont="1" applyFill="1" applyBorder="1" applyAlignment="1">
      <alignment horizontal="right" vertical="center"/>
    </xf>
    <xf numFmtId="43" fontId="20" fillId="0" borderId="18" xfId="1" applyFont="1" applyFill="1" applyBorder="1" applyAlignment="1">
      <alignment vertical="center"/>
    </xf>
    <xf numFmtId="43" fontId="19" fillId="0" borderId="19" xfId="1" applyFont="1" applyFill="1" applyBorder="1" applyAlignment="1">
      <alignment vertical="center"/>
    </xf>
    <xf numFmtId="4" fontId="13" fillId="3" borderId="21" xfId="0" applyNumberFormat="1" applyFont="1" applyFill="1" applyBorder="1" applyAlignment="1">
      <alignment horizontal="right" vertical="center"/>
    </xf>
    <xf numFmtId="43" fontId="20" fillId="0" borderId="22" xfId="1" applyFont="1" applyFill="1" applyBorder="1" applyAlignment="1">
      <alignment vertical="center"/>
    </xf>
    <xf numFmtId="0" fontId="23" fillId="3" borderId="0" xfId="0" applyFont="1" applyFill="1" applyAlignment="1">
      <alignment horizontal="center"/>
    </xf>
    <xf numFmtId="165" fontId="12" fillId="3" borderId="19" xfId="0" applyNumberFormat="1" applyFont="1" applyFill="1" applyBorder="1" applyAlignment="1">
      <alignment horizontal="left" vertical="center" wrapText="1"/>
    </xf>
    <xf numFmtId="43" fontId="19" fillId="0" borderId="19" xfId="1" applyFont="1" applyFill="1" applyBorder="1" applyAlignment="1">
      <alignment vertical="center" wrapText="1"/>
    </xf>
    <xf numFmtId="0" fontId="6" fillId="3" borderId="19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vertical="center" wrapText="1"/>
    </xf>
    <xf numFmtId="4" fontId="5" fillId="3" borderId="24" xfId="0" applyNumberFormat="1" applyFont="1" applyFill="1" applyBorder="1" applyAlignment="1">
      <alignment horizontal="right" vertical="center"/>
    </xf>
    <xf numFmtId="43" fontId="20" fillId="0" borderId="25" xfId="1" applyFont="1" applyFill="1" applyBorder="1" applyAlignment="1">
      <alignment vertical="center"/>
    </xf>
    <xf numFmtId="0" fontId="19" fillId="7" borderId="27" xfId="0" applyFont="1" applyFill="1" applyBorder="1" applyAlignment="1">
      <alignment vertical="center" wrapText="1"/>
    </xf>
    <xf numFmtId="43" fontId="12" fillId="0" borderId="28" xfId="1" applyFont="1" applyFill="1" applyBorder="1" applyAlignment="1">
      <alignment vertical="center"/>
    </xf>
    <xf numFmtId="43" fontId="19" fillId="0" borderId="29" xfId="4" applyFont="1" applyFill="1" applyBorder="1" applyAlignment="1">
      <alignment horizontal="left" vertical="center"/>
    </xf>
    <xf numFmtId="43" fontId="20" fillId="6" borderId="15" xfId="1" applyFont="1" applyFill="1" applyBorder="1" applyAlignment="1">
      <alignment vertical="center"/>
    </xf>
    <xf numFmtId="43" fontId="19" fillId="0" borderId="5" xfId="4" applyFont="1" applyFill="1" applyBorder="1" applyAlignment="1">
      <alignment horizontal="left" vertical="center"/>
    </xf>
    <xf numFmtId="43" fontId="19" fillId="0" borderId="30" xfId="4" applyFont="1" applyFill="1" applyBorder="1"/>
    <xf numFmtId="43" fontId="19" fillId="0" borderId="31" xfId="4" applyFont="1" applyFill="1" applyBorder="1" applyAlignment="1">
      <alignment horizontal="left" vertical="center"/>
    </xf>
    <xf numFmtId="43" fontId="19" fillId="0" borderId="32" xfId="4" applyFont="1" applyFill="1" applyBorder="1" applyAlignment="1">
      <alignment horizontal="left" vertical="center"/>
    </xf>
    <xf numFmtId="0" fontId="12" fillId="0" borderId="2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vertical="center"/>
    </xf>
    <xf numFmtId="0" fontId="22" fillId="0" borderId="33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8" xfId="0" applyFont="1" applyFill="1" applyBorder="1" applyAlignment="1">
      <alignment vertical="center"/>
    </xf>
    <xf numFmtId="165" fontId="12" fillId="0" borderId="12" xfId="0" applyNumberFormat="1" applyFont="1" applyFill="1" applyBorder="1" applyAlignment="1">
      <alignment horizontal="right" vertical="center"/>
    </xf>
    <xf numFmtId="49" fontId="12" fillId="3" borderId="12" xfId="0" quotePrefix="1" applyNumberFormat="1" applyFont="1" applyFill="1" applyBorder="1" applyAlignment="1">
      <alignment horizontal="center" vertical="center" wrapText="1"/>
    </xf>
    <xf numFmtId="0" fontId="19" fillId="7" borderId="12" xfId="0" applyFont="1" applyFill="1" applyBorder="1" applyAlignment="1">
      <alignment vertical="center" wrapText="1"/>
    </xf>
    <xf numFmtId="43" fontId="12" fillId="0" borderId="12" xfId="1" applyFont="1" applyFill="1" applyBorder="1" applyAlignment="1">
      <alignment vertical="center"/>
    </xf>
    <xf numFmtId="43" fontId="19" fillId="0" borderId="12" xfId="1" applyFont="1" applyFill="1" applyBorder="1" applyAlignment="1">
      <alignment vertical="center"/>
    </xf>
    <xf numFmtId="14" fontId="12" fillId="0" borderId="12" xfId="0" applyNumberFormat="1" applyFont="1" applyFill="1" applyBorder="1" applyAlignment="1">
      <alignment horizontal="right" vertical="center"/>
    </xf>
    <xf numFmtId="0" fontId="13" fillId="8" borderId="7" xfId="0" applyFont="1" applyFill="1" applyBorder="1" applyAlignment="1">
      <alignment horizontal="center" vertical="center"/>
    </xf>
    <xf numFmtId="165" fontId="13" fillId="8" borderId="7" xfId="0" applyNumberFormat="1" applyFont="1" applyFill="1" applyBorder="1" applyAlignment="1">
      <alignment horizontal="center" vertical="center"/>
    </xf>
    <xf numFmtId="43" fontId="20" fillId="8" borderId="7" xfId="1" applyFont="1" applyFill="1" applyBorder="1" applyAlignment="1">
      <alignment vertical="center"/>
    </xf>
    <xf numFmtId="43" fontId="13" fillId="8" borderId="7" xfId="1" applyFont="1" applyFill="1" applyBorder="1" applyAlignment="1">
      <alignment horizontal="right" vertical="center"/>
    </xf>
    <xf numFmtId="165" fontId="24" fillId="0" borderId="16" xfId="0" applyNumberFormat="1" applyFont="1" applyFill="1" applyBorder="1" applyAlignment="1">
      <alignment horizontal="left" vertical="center" wrapText="1"/>
    </xf>
    <xf numFmtId="0" fontId="24" fillId="0" borderId="16" xfId="0" applyFont="1" applyFill="1" applyBorder="1" applyAlignment="1">
      <alignment horizontal="center"/>
    </xf>
    <xf numFmtId="0" fontId="24" fillId="0" borderId="2" xfId="0" applyFont="1" applyFill="1" applyBorder="1" applyAlignment="1">
      <alignment vertical="center" wrapText="1"/>
    </xf>
    <xf numFmtId="43" fontId="24" fillId="0" borderId="31" xfId="4" applyFont="1" applyFill="1" applyBorder="1" applyAlignment="1">
      <alignment vertical="center"/>
    </xf>
    <xf numFmtId="43" fontId="24" fillId="0" borderId="14" xfId="1" applyFont="1" applyFill="1" applyBorder="1" applyAlignment="1">
      <alignment vertical="center"/>
    </xf>
    <xf numFmtId="165" fontId="24" fillId="0" borderId="17" xfId="0" applyNumberFormat="1" applyFont="1" applyFill="1" applyBorder="1" applyAlignment="1">
      <alignment horizontal="left" vertical="center" wrapText="1"/>
    </xf>
    <xf numFmtId="0" fontId="24" fillId="0" borderId="17" xfId="0" applyFont="1" applyFill="1" applyBorder="1" applyAlignment="1">
      <alignment horizontal="center"/>
    </xf>
    <xf numFmtId="43" fontId="24" fillId="0" borderId="29" xfId="4" applyFont="1" applyFill="1" applyBorder="1"/>
    <xf numFmtId="43" fontId="24" fillId="0" borderId="29" xfId="4" applyFont="1" applyFill="1" applyBorder="1" applyAlignment="1">
      <alignment vertical="center"/>
    </xf>
    <xf numFmtId="0" fontId="24" fillId="0" borderId="2" xfId="0" applyFont="1" applyFill="1" applyBorder="1" applyAlignment="1">
      <alignment vertical="top" wrapText="1"/>
    </xf>
    <xf numFmtId="43" fontId="24" fillId="0" borderId="29" xfId="4" applyFont="1" applyFill="1" applyBorder="1" applyAlignment="1">
      <alignment horizontal="left" vertical="center"/>
    </xf>
    <xf numFmtId="43" fontId="14" fillId="0" borderId="31" xfId="4" applyFont="1" applyFill="1" applyBorder="1" applyAlignment="1">
      <alignment vertical="center"/>
    </xf>
    <xf numFmtId="43" fontId="14" fillId="0" borderId="29" xfId="4" applyFont="1" applyFill="1" applyBorder="1"/>
    <xf numFmtId="165" fontId="14" fillId="0" borderId="17" xfId="0" applyNumberFormat="1" applyFont="1" applyFill="1" applyBorder="1" applyAlignment="1">
      <alignment horizontal="left" vertical="center" wrapText="1"/>
    </xf>
    <xf numFmtId="0" fontId="14" fillId="0" borderId="17" xfId="0" applyFont="1" applyFill="1" applyBorder="1" applyAlignment="1">
      <alignment horizontal="center"/>
    </xf>
    <xf numFmtId="43" fontId="24" fillId="0" borderId="29" xfId="4" applyFont="1" applyFill="1" applyBorder="1" applyAlignment="1">
      <alignment vertical="center" wrapText="1"/>
    </xf>
    <xf numFmtId="43" fontId="24" fillId="0" borderId="35" xfId="1" applyFont="1" applyFill="1" applyBorder="1" applyAlignment="1">
      <alignment vertical="center"/>
    </xf>
    <xf numFmtId="43" fontId="24" fillId="0" borderId="36" xfId="4" applyFont="1" applyFill="1" applyBorder="1"/>
    <xf numFmtId="43" fontId="24" fillId="0" borderId="34" xfId="1" applyFont="1" applyFill="1" applyBorder="1" applyAlignment="1">
      <alignment vertical="center"/>
    </xf>
    <xf numFmtId="165" fontId="24" fillId="0" borderId="12" xfId="0" applyNumberFormat="1" applyFont="1" applyFill="1" applyBorder="1" applyAlignment="1">
      <alignment horizontal="left" vertical="center" wrapText="1"/>
    </xf>
    <xf numFmtId="0" fontId="24" fillId="0" borderId="12" xfId="0" applyFont="1" applyFill="1" applyBorder="1" applyAlignment="1">
      <alignment horizontal="center"/>
    </xf>
    <xf numFmtId="165" fontId="24" fillId="0" borderId="0" xfId="0" applyNumberFormat="1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vertical="center" wrapText="1"/>
    </xf>
    <xf numFmtId="43" fontId="24" fillId="0" borderId="33" xfId="4" applyFont="1" applyFill="1" applyBorder="1" applyAlignment="1">
      <alignment vertical="center"/>
    </xf>
    <xf numFmtId="43" fontId="24" fillId="0" borderId="33" xfId="4" applyFont="1" applyFill="1" applyBorder="1"/>
    <xf numFmtId="4" fontId="25" fillId="4" borderId="4" xfId="0" applyNumberFormat="1" applyFont="1" applyFill="1" applyBorder="1" applyAlignment="1">
      <alignment vertical="center"/>
    </xf>
    <xf numFmtId="4" fontId="25" fillId="4" borderId="5" xfId="0" applyNumberFormat="1" applyFont="1" applyFill="1" applyBorder="1" applyAlignment="1">
      <alignment vertical="center"/>
    </xf>
    <xf numFmtId="43" fontId="25" fillId="4" borderId="5" xfId="1" applyFont="1" applyFill="1" applyBorder="1" applyAlignment="1">
      <alignment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26" fillId="0" borderId="0" xfId="0" applyFont="1" applyAlignment="1">
      <alignment horizontal="center"/>
    </xf>
    <xf numFmtId="0" fontId="24" fillId="0" borderId="0" xfId="0" applyFont="1"/>
    <xf numFmtId="0" fontId="7" fillId="0" borderId="0" xfId="0" applyFont="1" applyAlignment="1">
      <alignment vertical="center"/>
    </xf>
    <xf numFmtId="0" fontId="27" fillId="3" borderId="0" xfId="0" applyFont="1" applyFill="1" applyAlignment="1">
      <alignment horizontal="center"/>
    </xf>
    <xf numFmtId="0" fontId="16" fillId="0" borderId="0" xfId="0" applyFont="1" applyAlignment="1">
      <alignment horizontal="center" vertical="center"/>
    </xf>
    <xf numFmtId="0" fontId="5" fillId="2" borderId="11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1" xfId="0" applyNumberFormat="1" applyFont="1" applyFill="1" applyBorder="1" applyAlignment="1">
      <alignment horizontal="center" vertical="center"/>
    </xf>
    <xf numFmtId="4" fontId="5" fillId="3" borderId="18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4" fontId="5" fillId="3" borderId="24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21" xfId="0" applyNumberFormat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1143001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218</xdr:row>
      <xdr:rowOff>28575</xdr:rowOff>
    </xdr:from>
    <xdr:to>
      <xdr:col>7</xdr:col>
      <xdr:colOff>895350</xdr:colOff>
      <xdr:row>228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9</xdr:col>
      <xdr:colOff>104775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1562100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135</xdr:row>
      <xdr:rowOff>47625</xdr:rowOff>
    </xdr:from>
    <xdr:to>
      <xdr:col>8</xdr:col>
      <xdr:colOff>1065120</xdr:colOff>
      <xdr:row>146</xdr:row>
      <xdr:rowOff>47625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136</xdr:row>
      <xdr:rowOff>38100</xdr:rowOff>
    </xdr:from>
    <xdr:to>
      <xdr:col>8</xdr:col>
      <xdr:colOff>1179420</xdr:colOff>
      <xdr:row>147</xdr:row>
      <xdr:rowOff>47624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137</xdr:row>
      <xdr:rowOff>38100</xdr:rowOff>
    </xdr:from>
    <xdr:to>
      <xdr:col>8</xdr:col>
      <xdr:colOff>1179420</xdr:colOff>
      <xdr:row>148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138</xdr:row>
      <xdr:rowOff>28575</xdr:rowOff>
    </xdr:from>
    <xdr:to>
      <xdr:col>8</xdr:col>
      <xdr:colOff>1179420</xdr:colOff>
      <xdr:row>149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10</xdr:col>
      <xdr:colOff>108697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LIBRO%20BANCO%202016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Dynamics Enum Cache"/>
      <sheetName val="CTA. NOMINA 2000"/>
      <sheetName val="Hoja1"/>
      <sheetName val="CTA. FONDOCYT 960"/>
      <sheetName val="RENTA CAFETERIA  "/>
      <sheetName val="DISPONIBILIDAD"/>
      <sheetName val="CUENTA SUBVENCION DE NOMINA"/>
      <sheetName val="Hoja3"/>
    </sheetNames>
    <sheetDataSet>
      <sheetData sheetId="0">
        <row r="15525">
          <cell r="G15525">
            <v>55778406.240399972</v>
          </cell>
        </row>
      </sheetData>
      <sheetData sheetId="1"/>
      <sheetData sheetId="2">
        <row r="7553">
          <cell r="J7553">
            <v>1504263.3614999817</v>
          </cell>
        </row>
      </sheetData>
      <sheetData sheetId="3">
        <row r="6060">
          <cell r="J6060">
            <v>2050603.9835000115</v>
          </cell>
        </row>
      </sheetData>
      <sheetData sheetId="4"/>
      <sheetData sheetId="5">
        <row r="1622">
          <cell r="G1622">
            <v>4987629.1859998927</v>
          </cell>
        </row>
      </sheetData>
      <sheetData sheetId="6"/>
      <sheetData sheetId="7">
        <row r="106">
          <cell r="J106">
            <v>671600.72999999975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242"/>
  <sheetViews>
    <sheetView topLeftCell="B196" zoomScale="80" zoomScaleNormal="80" zoomScaleSheetLayoutView="40" workbookViewId="0">
      <selection activeCell="F213" sqref="F213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1" style="1" customWidth="1"/>
    <col min="5" max="5" width="33.85546875" style="1" customWidth="1"/>
    <col min="6" max="6" width="27.42578125" style="1" customWidth="1"/>
    <col min="7" max="7" width="27.5703125" style="1" customWidth="1"/>
    <col min="8" max="8" width="19.28515625" style="11" bestFit="1" customWidth="1"/>
    <col min="9" max="11" width="9.140625" style="11"/>
    <col min="12" max="16384" width="9.140625" style="1"/>
  </cols>
  <sheetData>
    <row r="1" spans="1:14" s="11" customFormat="1" ht="15" customHeight="1" x14ac:dyDescent="0.2"/>
    <row r="2" spans="1:14" s="11" customFormat="1" x14ac:dyDescent="0.2"/>
    <row r="3" spans="1:14" s="14" customFormat="1" ht="12" customHeight="1" x14ac:dyDescent="0.2"/>
    <row r="4" spans="1:14" s="15" customFormat="1" ht="18" customHeight="1" x14ac:dyDescent="0.3">
      <c r="A4" s="16"/>
      <c r="B4" s="12"/>
      <c r="C4" s="16"/>
      <c r="D4" s="16"/>
      <c r="E4" s="16"/>
      <c r="F4" s="16"/>
      <c r="G4" s="16"/>
      <c r="H4" s="16"/>
      <c r="I4" s="16"/>
    </row>
    <row r="5" spans="1:14" s="13" customFormat="1" ht="18.75" x14ac:dyDescent="0.2">
      <c r="A5" s="184"/>
      <c r="B5" s="184"/>
      <c r="C5" s="184"/>
      <c r="D5" s="184"/>
      <c r="E5" s="184"/>
      <c r="F5" s="184"/>
      <c r="G5" s="184"/>
    </row>
    <row r="6" spans="1:14" s="15" customFormat="1" ht="18.75" x14ac:dyDescent="0.3">
      <c r="A6" s="184" t="s">
        <v>10</v>
      </c>
      <c r="B6" s="184"/>
      <c r="C6" s="184"/>
      <c r="D6" s="184"/>
      <c r="E6" s="184"/>
      <c r="F6" s="184"/>
      <c r="G6" s="184"/>
      <c r="H6" s="16"/>
      <c r="I6" s="16"/>
    </row>
    <row r="7" spans="1:14" s="14" customFormat="1" ht="18.75" x14ac:dyDescent="0.2">
      <c r="A7" s="184" t="s">
        <v>15</v>
      </c>
      <c r="B7" s="184"/>
      <c r="C7" s="184"/>
      <c r="D7" s="184"/>
      <c r="E7" s="184"/>
      <c r="F7" s="184"/>
      <c r="G7" s="184"/>
    </row>
    <row r="8" spans="1:14" s="17" customFormat="1" ht="21" customHeight="1" x14ac:dyDescent="0.2">
      <c r="A8" s="190" t="s">
        <v>3</v>
      </c>
      <c r="B8" s="190"/>
      <c r="C8" s="190"/>
      <c r="D8" s="190"/>
      <c r="E8" s="190"/>
      <c r="F8" s="190"/>
      <c r="G8" s="190"/>
    </row>
    <row r="9" spans="1:14" s="14" customFormat="1" ht="18.75" x14ac:dyDescent="0.2">
      <c r="A9" s="191" t="s">
        <v>90</v>
      </c>
      <c r="B9" s="191"/>
      <c r="C9" s="191"/>
      <c r="D9" s="191"/>
      <c r="E9" s="191"/>
      <c r="F9" s="191"/>
      <c r="G9" s="191"/>
    </row>
    <row r="10" spans="1:14" s="14" customFormat="1" ht="18.75" x14ac:dyDescent="0.2">
      <c r="A10" s="15"/>
      <c r="B10" s="31"/>
      <c r="C10" s="31"/>
      <c r="D10" s="31"/>
      <c r="E10" s="31"/>
      <c r="F10" s="31"/>
      <c r="G10" s="15"/>
    </row>
    <row r="11" spans="1:14" s="14" customFormat="1" ht="18.75" x14ac:dyDescent="0.2">
      <c r="A11" s="15"/>
      <c r="B11" s="31"/>
      <c r="C11" s="31"/>
      <c r="D11" s="31"/>
      <c r="E11" s="31"/>
      <c r="F11" s="31"/>
      <c r="G11" s="15"/>
    </row>
    <row r="12" spans="1:14" s="11" customFormat="1" ht="19.5" customHeight="1" thickBot="1" x14ac:dyDescent="0.25">
      <c r="N12" s="30"/>
    </row>
    <row r="13" spans="1:14" s="3" customFormat="1" ht="27.75" customHeight="1" thickTop="1" thickBot="1" x14ac:dyDescent="0.25">
      <c r="A13" s="187"/>
      <c r="B13" s="186" t="s">
        <v>14</v>
      </c>
      <c r="C13" s="186"/>
      <c r="D13" s="186"/>
      <c r="E13" s="186"/>
      <c r="F13" s="186"/>
      <c r="G13" s="186"/>
      <c r="H13" s="7"/>
      <c r="I13" s="7"/>
      <c r="J13" s="7"/>
      <c r="K13" s="7"/>
    </row>
    <row r="14" spans="1:14" s="3" customFormat="1" ht="27.75" customHeight="1" thickTop="1" thickBot="1" x14ac:dyDescent="0.25">
      <c r="A14" s="187"/>
      <c r="B14" s="185" t="s">
        <v>15</v>
      </c>
      <c r="C14" s="185"/>
      <c r="D14" s="185"/>
      <c r="E14" s="185"/>
      <c r="F14" s="185"/>
      <c r="G14" s="92">
        <v>79900798.400399998</v>
      </c>
      <c r="H14" s="7"/>
      <c r="I14" s="7"/>
      <c r="J14" s="7"/>
      <c r="K14" s="7"/>
    </row>
    <row r="15" spans="1:14" s="3" customFormat="1" ht="26.25" customHeight="1" thickTop="1" thickBot="1" x14ac:dyDescent="0.25">
      <c r="A15" s="187"/>
      <c r="B15" s="189"/>
      <c r="C15" s="189"/>
      <c r="D15" s="189"/>
      <c r="E15" s="189"/>
      <c r="F15" s="189"/>
      <c r="G15" s="92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188"/>
      <c r="B16" s="68" t="s">
        <v>4</v>
      </c>
      <c r="C16" s="68" t="s">
        <v>5</v>
      </c>
      <c r="D16" s="68" t="s">
        <v>6</v>
      </c>
      <c r="E16" s="68" t="s">
        <v>0</v>
      </c>
      <c r="F16" s="68" t="s">
        <v>1</v>
      </c>
      <c r="G16" s="68" t="s">
        <v>2</v>
      </c>
      <c r="H16" s="7"/>
      <c r="I16" s="7"/>
      <c r="J16" s="7"/>
      <c r="K16" s="7"/>
    </row>
    <row r="17" spans="1:7" s="10" customFormat="1" ht="36.75" customHeight="1" thickTop="1" thickBot="1" x14ac:dyDescent="0.25">
      <c r="A17" s="43"/>
      <c r="B17" s="103"/>
      <c r="C17" s="104"/>
      <c r="D17" s="103">
        <v>44712</v>
      </c>
      <c r="E17" s="105">
        <f>'[1]CTA. RECOLECTORA (010)'!E6</f>
        <v>0</v>
      </c>
      <c r="F17" s="106">
        <v>0</v>
      </c>
      <c r="G17" s="93">
        <f>+G14</f>
        <v>79900798.400399998</v>
      </c>
    </row>
    <row r="18" spans="1:7" s="10" customFormat="1" ht="31.5" thickTop="1" thickBot="1" x14ac:dyDescent="0.25">
      <c r="A18" s="44"/>
      <c r="B18" s="149">
        <v>44713</v>
      </c>
      <c r="C18" s="150"/>
      <c r="D18" s="151" t="s">
        <v>73</v>
      </c>
      <c r="E18" s="152"/>
      <c r="F18" s="152">
        <v>1074.03</v>
      </c>
      <c r="G18" s="153">
        <f>G17+E18-F18</f>
        <v>79899724.370399997</v>
      </c>
    </row>
    <row r="19" spans="1:7" s="10" customFormat="1" ht="18" thickTop="1" thickBot="1" x14ac:dyDescent="0.25">
      <c r="A19" s="24"/>
      <c r="B19" s="154">
        <v>44713</v>
      </c>
      <c r="C19" s="155"/>
      <c r="D19" s="151" t="s">
        <v>42</v>
      </c>
      <c r="E19" s="152">
        <v>67665</v>
      </c>
      <c r="F19" s="156"/>
      <c r="G19" s="153">
        <f t="shared" ref="G19:G82" si="0">G18+E19-F19</f>
        <v>79967389.370399997</v>
      </c>
    </row>
    <row r="20" spans="1:7" s="7" customFormat="1" ht="18" thickTop="1" thickBot="1" x14ac:dyDescent="0.25">
      <c r="A20" s="24"/>
      <c r="B20" s="154">
        <v>44713</v>
      </c>
      <c r="C20" s="155"/>
      <c r="D20" s="151" t="s">
        <v>42</v>
      </c>
      <c r="E20" s="152">
        <v>56455</v>
      </c>
      <c r="F20" s="156"/>
      <c r="G20" s="153">
        <f t="shared" si="0"/>
        <v>80023844.370399997</v>
      </c>
    </row>
    <row r="21" spans="1:7" s="7" customFormat="1" ht="18" thickTop="1" thickBot="1" x14ac:dyDescent="0.25">
      <c r="A21" s="24"/>
      <c r="B21" s="154">
        <v>44713</v>
      </c>
      <c r="C21" s="155"/>
      <c r="D21" s="151" t="s">
        <v>42</v>
      </c>
      <c r="E21" s="152">
        <v>7025</v>
      </c>
      <c r="F21" s="156"/>
      <c r="G21" s="153">
        <f t="shared" si="0"/>
        <v>80030869.370399997</v>
      </c>
    </row>
    <row r="22" spans="1:7" s="7" customFormat="1" ht="18" thickTop="1" thickBot="1" x14ac:dyDescent="0.25">
      <c r="A22" s="24"/>
      <c r="B22" s="154">
        <v>44713</v>
      </c>
      <c r="C22" s="155"/>
      <c r="D22" s="151" t="s">
        <v>29</v>
      </c>
      <c r="E22" s="152">
        <v>57699.35</v>
      </c>
      <c r="F22" s="156">
        <v>1500.19</v>
      </c>
      <c r="G22" s="153">
        <f t="shared" si="0"/>
        <v>80087068.530399993</v>
      </c>
    </row>
    <row r="23" spans="1:7" s="7" customFormat="1" ht="18" thickTop="1" thickBot="1" x14ac:dyDescent="0.25">
      <c r="A23" s="24"/>
      <c r="B23" s="154">
        <v>44713</v>
      </c>
      <c r="C23" s="155"/>
      <c r="D23" s="151" t="s">
        <v>22</v>
      </c>
      <c r="E23" s="152">
        <v>5355511.91</v>
      </c>
      <c r="F23" s="156"/>
      <c r="G23" s="153">
        <f t="shared" si="0"/>
        <v>85442580.440399989</v>
      </c>
    </row>
    <row r="24" spans="1:7" s="7" customFormat="1" ht="18" thickTop="1" thickBot="1" x14ac:dyDescent="0.25">
      <c r="A24" s="24"/>
      <c r="B24" s="154">
        <v>44713</v>
      </c>
      <c r="C24" s="155"/>
      <c r="D24" s="151" t="s">
        <v>22</v>
      </c>
      <c r="E24" s="152">
        <v>3907276.42</v>
      </c>
      <c r="F24" s="156"/>
      <c r="G24" s="153">
        <f t="shared" si="0"/>
        <v>89349856.860399991</v>
      </c>
    </row>
    <row r="25" spans="1:7" s="7" customFormat="1" ht="18" thickTop="1" thickBot="1" x14ac:dyDescent="0.25">
      <c r="A25" s="24"/>
      <c r="B25" s="154">
        <v>44713</v>
      </c>
      <c r="C25" s="155"/>
      <c r="D25" s="151" t="s">
        <v>23</v>
      </c>
      <c r="E25" s="152"/>
      <c r="F25" s="156">
        <v>196278.52</v>
      </c>
      <c r="G25" s="153">
        <f t="shared" si="0"/>
        <v>89153578.340399995</v>
      </c>
    </row>
    <row r="26" spans="1:7" s="7" customFormat="1" ht="24.75" customHeight="1" thickTop="1" thickBot="1" x14ac:dyDescent="0.25">
      <c r="A26" s="24"/>
      <c r="B26" s="154">
        <v>44714</v>
      </c>
      <c r="C26" s="155"/>
      <c r="D26" s="151" t="s">
        <v>42</v>
      </c>
      <c r="E26" s="152">
        <v>170049</v>
      </c>
      <c r="F26" s="156"/>
      <c r="G26" s="153">
        <f t="shared" si="0"/>
        <v>89323627.340399995</v>
      </c>
    </row>
    <row r="27" spans="1:7" s="7" customFormat="1" ht="18" thickTop="1" thickBot="1" x14ac:dyDescent="0.25">
      <c r="A27" s="24"/>
      <c r="B27" s="154">
        <v>44714</v>
      </c>
      <c r="C27" s="155"/>
      <c r="D27" s="151" t="s">
        <v>42</v>
      </c>
      <c r="E27" s="152">
        <v>60856</v>
      </c>
      <c r="F27" s="156"/>
      <c r="G27" s="153">
        <f t="shared" si="0"/>
        <v>89384483.340399995</v>
      </c>
    </row>
    <row r="28" spans="1:7" s="7" customFormat="1" ht="24" customHeight="1" thickTop="1" thickBot="1" x14ac:dyDescent="0.25">
      <c r="A28" s="24"/>
      <c r="B28" s="154">
        <v>44714</v>
      </c>
      <c r="C28" s="155"/>
      <c r="D28" s="151" t="s">
        <v>42</v>
      </c>
      <c r="E28" s="152">
        <v>2400</v>
      </c>
      <c r="F28" s="157"/>
      <c r="G28" s="153">
        <f t="shared" si="0"/>
        <v>89386883.340399995</v>
      </c>
    </row>
    <row r="29" spans="1:7" s="7" customFormat="1" ht="18" thickTop="1" thickBot="1" x14ac:dyDescent="0.25">
      <c r="A29" s="24"/>
      <c r="B29" s="154">
        <v>44714</v>
      </c>
      <c r="C29" s="155"/>
      <c r="D29" s="151" t="s">
        <v>29</v>
      </c>
      <c r="E29" s="152">
        <v>101268.27</v>
      </c>
      <c r="F29" s="156">
        <v>2632.98</v>
      </c>
      <c r="G29" s="153">
        <f t="shared" si="0"/>
        <v>89485518.630399987</v>
      </c>
    </row>
    <row r="30" spans="1:7" s="7" customFormat="1" ht="18" thickTop="1" thickBot="1" x14ac:dyDescent="0.25">
      <c r="A30" s="24"/>
      <c r="B30" s="154">
        <v>44714</v>
      </c>
      <c r="C30" s="155"/>
      <c r="D30" s="151" t="s">
        <v>22</v>
      </c>
      <c r="E30" s="152">
        <v>335148.75</v>
      </c>
      <c r="F30" s="156"/>
      <c r="G30" s="153">
        <f t="shared" si="0"/>
        <v>89820667.380399987</v>
      </c>
    </row>
    <row r="31" spans="1:7" s="7" customFormat="1" ht="18" thickTop="1" thickBot="1" x14ac:dyDescent="0.25">
      <c r="A31" s="24"/>
      <c r="B31" s="154">
        <v>44715</v>
      </c>
      <c r="C31" s="155"/>
      <c r="D31" s="151" t="s">
        <v>42</v>
      </c>
      <c r="E31" s="152">
        <v>140901</v>
      </c>
      <c r="F31" s="156"/>
      <c r="G31" s="153">
        <f t="shared" si="0"/>
        <v>89961568.380399987</v>
      </c>
    </row>
    <row r="32" spans="1:7" s="7" customFormat="1" ht="18" thickTop="1" thickBot="1" x14ac:dyDescent="0.25">
      <c r="A32" s="24"/>
      <c r="B32" s="154">
        <v>44715</v>
      </c>
      <c r="C32" s="155"/>
      <c r="D32" s="151" t="s">
        <v>42</v>
      </c>
      <c r="E32" s="152">
        <v>19599</v>
      </c>
      <c r="F32" s="156"/>
      <c r="G32" s="153">
        <f t="shared" si="0"/>
        <v>89981167.380399987</v>
      </c>
    </row>
    <row r="33" spans="1:7" s="7" customFormat="1" ht="23.25" customHeight="1" thickTop="1" thickBot="1" x14ac:dyDescent="0.25">
      <c r="A33" s="24"/>
      <c r="B33" s="154">
        <v>44715</v>
      </c>
      <c r="C33" s="155"/>
      <c r="D33" s="151" t="s">
        <v>42</v>
      </c>
      <c r="E33" s="152">
        <v>5960</v>
      </c>
      <c r="F33" s="156"/>
      <c r="G33" s="153">
        <f t="shared" si="0"/>
        <v>89987127.380399987</v>
      </c>
    </row>
    <row r="34" spans="1:7" s="7" customFormat="1" ht="18" thickTop="1" thickBot="1" x14ac:dyDescent="0.25">
      <c r="A34" s="24"/>
      <c r="B34" s="154">
        <v>44715</v>
      </c>
      <c r="C34" s="155"/>
      <c r="D34" s="151" t="s">
        <v>29</v>
      </c>
      <c r="E34" s="152">
        <v>24685.1</v>
      </c>
      <c r="F34" s="156">
        <v>641.80999999999995</v>
      </c>
      <c r="G34" s="153">
        <f t="shared" si="0"/>
        <v>90011170.670399979</v>
      </c>
    </row>
    <row r="35" spans="1:7" s="7" customFormat="1" ht="31.5" thickTop="1" thickBot="1" x14ac:dyDescent="0.25">
      <c r="A35" s="24"/>
      <c r="B35" s="154">
        <v>44715</v>
      </c>
      <c r="C35" s="155"/>
      <c r="D35" s="151" t="s">
        <v>74</v>
      </c>
      <c r="E35" s="152">
        <v>2000</v>
      </c>
      <c r="F35" s="156"/>
      <c r="G35" s="153">
        <f t="shared" si="0"/>
        <v>90013170.670399979</v>
      </c>
    </row>
    <row r="36" spans="1:7" s="7" customFormat="1" ht="18" thickTop="1" thickBot="1" x14ac:dyDescent="0.25">
      <c r="A36" s="24"/>
      <c r="B36" s="154">
        <v>44715</v>
      </c>
      <c r="C36" s="155"/>
      <c r="D36" s="151" t="s">
        <v>23</v>
      </c>
      <c r="E36" s="152"/>
      <c r="F36" s="156">
        <v>278660.24</v>
      </c>
      <c r="G36" s="153">
        <f t="shared" si="0"/>
        <v>89734510.430399984</v>
      </c>
    </row>
    <row r="37" spans="1:7" s="7" customFormat="1" ht="18" thickTop="1" thickBot="1" x14ac:dyDescent="0.25">
      <c r="A37" s="24"/>
      <c r="B37" s="154">
        <v>44716</v>
      </c>
      <c r="C37" s="155"/>
      <c r="D37" s="151" t="s">
        <v>42</v>
      </c>
      <c r="E37" s="152">
        <v>13070</v>
      </c>
      <c r="F37" s="156"/>
      <c r="G37" s="153">
        <f t="shared" si="0"/>
        <v>89747580.430399984</v>
      </c>
    </row>
    <row r="38" spans="1:7" s="7" customFormat="1" ht="18" thickTop="1" thickBot="1" x14ac:dyDescent="0.25">
      <c r="A38" s="24"/>
      <c r="B38" s="154">
        <v>44716</v>
      </c>
      <c r="C38" s="155"/>
      <c r="D38" s="151" t="s">
        <v>29</v>
      </c>
      <c r="E38" s="152">
        <v>13000</v>
      </c>
      <c r="F38" s="156">
        <v>338</v>
      </c>
      <c r="G38" s="153">
        <f t="shared" si="0"/>
        <v>89760242.430399984</v>
      </c>
    </row>
    <row r="39" spans="1:7" s="7" customFormat="1" ht="18" thickTop="1" thickBot="1" x14ac:dyDescent="0.25">
      <c r="A39" s="24"/>
      <c r="B39" s="154">
        <v>44717</v>
      </c>
      <c r="C39" s="155"/>
      <c r="D39" s="151" t="s">
        <v>42</v>
      </c>
      <c r="E39" s="152">
        <v>13900</v>
      </c>
      <c r="F39" s="156"/>
      <c r="G39" s="153">
        <f t="shared" si="0"/>
        <v>89774142.430399984</v>
      </c>
    </row>
    <row r="40" spans="1:7" s="7" customFormat="1" ht="18" thickTop="1" thickBot="1" x14ac:dyDescent="0.25">
      <c r="A40" s="24"/>
      <c r="B40" s="154">
        <v>44717</v>
      </c>
      <c r="C40" s="155"/>
      <c r="D40" s="151" t="s">
        <v>29</v>
      </c>
      <c r="E40" s="152">
        <v>8800</v>
      </c>
      <c r="F40" s="156">
        <v>228.8</v>
      </c>
      <c r="G40" s="153">
        <f t="shared" si="0"/>
        <v>89782713.630399987</v>
      </c>
    </row>
    <row r="41" spans="1:7" s="7" customFormat="1" ht="18" thickTop="1" thickBot="1" x14ac:dyDescent="0.25">
      <c r="A41" s="24"/>
      <c r="B41" s="154">
        <v>44718</v>
      </c>
      <c r="C41" s="155"/>
      <c r="D41" s="151" t="s">
        <v>42</v>
      </c>
      <c r="E41" s="152">
        <v>85250</v>
      </c>
      <c r="F41" s="156"/>
      <c r="G41" s="153">
        <f t="shared" si="0"/>
        <v>89867963.630399987</v>
      </c>
    </row>
    <row r="42" spans="1:7" s="7" customFormat="1" ht="21.75" customHeight="1" thickTop="1" thickBot="1" x14ac:dyDescent="0.25">
      <c r="A42" s="24"/>
      <c r="B42" s="154">
        <v>44718</v>
      </c>
      <c r="C42" s="155"/>
      <c r="D42" s="151" t="s">
        <v>42</v>
      </c>
      <c r="E42" s="152">
        <v>59330</v>
      </c>
      <c r="F42" s="157"/>
      <c r="G42" s="153">
        <f t="shared" si="0"/>
        <v>89927293.630399987</v>
      </c>
    </row>
    <row r="43" spans="1:7" s="7" customFormat="1" ht="18" thickTop="1" thickBot="1" x14ac:dyDescent="0.25">
      <c r="A43" s="24"/>
      <c r="B43" s="154">
        <v>44718</v>
      </c>
      <c r="C43" s="155"/>
      <c r="D43" s="151" t="s">
        <v>42</v>
      </c>
      <c r="E43" s="152">
        <v>8472</v>
      </c>
      <c r="F43" s="156"/>
      <c r="G43" s="153">
        <f t="shared" si="0"/>
        <v>89935765.630399987</v>
      </c>
    </row>
    <row r="44" spans="1:7" s="7" customFormat="1" ht="18" thickTop="1" thickBot="1" x14ac:dyDescent="0.25">
      <c r="A44" s="24"/>
      <c r="B44" s="154">
        <v>44718</v>
      </c>
      <c r="C44" s="155"/>
      <c r="D44" s="151" t="s">
        <v>42</v>
      </c>
      <c r="E44" s="152">
        <v>80</v>
      </c>
      <c r="F44" s="156"/>
      <c r="G44" s="153">
        <f t="shared" si="0"/>
        <v>89935845.630399987</v>
      </c>
    </row>
    <row r="45" spans="1:7" s="7" customFormat="1" ht="18" thickTop="1" thickBot="1" x14ac:dyDescent="0.25">
      <c r="A45" s="24"/>
      <c r="B45" s="154">
        <v>44718</v>
      </c>
      <c r="C45" s="155"/>
      <c r="D45" s="151" t="s">
        <v>29</v>
      </c>
      <c r="E45" s="152">
        <v>137196.29999999999</v>
      </c>
      <c r="F45" s="156">
        <v>3567.11</v>
      </c>
      <c r="G45" s="153">
        <f t="shared" si="0"/>
        <v>90069474.820399985</v>
      </c>
    </row>
    <row r="46" spans="1:7" s="7" customFormat="1" ht="18" thickTop="1" thickBot="1" x14ac:dyDescent="0.25">
      <c r="A46" s="24"/>
      <c r="B46" s="154">
        <v>44718</v>
      </c>
      <c r="C46" s="155"/>
      <c r="D46" s="151" t="s">
        <v>23</v>
      </c>
      <c r="E46" s="152"/>
      <c r="F46" s="156">
        <v>434149.14</v>
      </c>
      <c r="G46" s="153">
        <f t="shared" si="0"/>
        <v>89635325.680399984</v>
      </c>
    </row>
    <row r="47" spans="1:7" s="7" customFormat="1" ht="19.5" customHeight="1" thickTop="1" thickBot="1" x14ac:dyDescent="0.25">
      <c r="A47" s="24"/>
      <c r="B47" s="154">
        <v>44719</v>
      </c>
      <c r="C47" s="155"/>
      <c r="D47" s="151" t="s">
        <v>42</v>
      </c>
      <c r="E47" s="152">
        <v>234889</v>
      </c>
      <c r="F47" s="157"/>
      <c r="G47" s="153">
        <f t="shared" si="0"/>
        <v>89870214.680399984</v>
      </c>
    </row>
    <row r="48" spans="1:7" s="7" customFormat="1" ht="18" thickTop="1" thickBot="1" x14ac:dyDescent="0.25">
      <c r="A48" s="24"/>
      <c r="B48" s="154">
        <v>44719</v>
      </c>
      <c r="C48" s="155"/>
      <c r="D48" s="151" t="s">
        <v>42</v>
      </c>
      <c r="E48" s="152">
        <v>52930</v>
      </c>
      <c r="F48" s="156"/>
      <c r="G48" s="153">
        <f t="shared" si="0"/>
        <v>89923144.680399984</v>
      </c>
    </row>
    <row r="49" spans="1:7" s="7" customFormat="1" ht="18" thickTop="1" thickBot="1" x14ac:dyDescent="0.25">
      <c r="A49" s="24"/>
      <c r="B49" s="154">
        <v>44719</v>
      </c>
      <c r="C49" s="155"/>
      <c r="D49" s="151" t="s">
        <v>42</v>
      </c>
      <c r="E49" s="152">
        <v>9000</v>
      </c>
      <c r="F49" s="156"/>
      <c r="G49" s="153">
        <f t="shared" si="0"/>
        <v>89932144.680399984</v>
      </c>
    </row>
    <row r="50" spans="1:7" s="7" customFormat="1" ht="18" thickTop="1" thickBot="1" x14ac:dyDescent="0.25">
      <c r="A50" s="24"/>
      <c r="B50" s="154">
        <v>44719</v>
      </c>
      <c r="C50" s="155"/>
      <c r="D50" s="151" t="s">
        <v>29</v>
      </c>
      <c r="E50" s="152">
        <v>54893.98</v>
      </c>
      <c r="F50" s="156">
        <v>1427.25</v>
      </c>
      <c r="G50" s="153">
        <f t="shared" si="0"/>
        <v>89985611.410399988</v>
      </c>
    </row>
    <row r="51" spans="1:7" s="7" customFormat="1" ht="18" thickTop="1" thickBot="1" x14ac:dyDescent="0.25">
      <c r="A51" s="24"/>
      <c r="B51" s="154">
        <v>44719</v>
      </c>
      <c r="C51" s="155"/>
      <c r="D51" s="151" t="s">
        <v>75</v>
      </c>
      <c r="E51" s="152">
        <v>458789.75</v>
      </c>
      <c r="F51" s="156"/>
      <c r="G51" s="153">
        <f t="shared" si="0"/>
        <v>90444401.160399988</v>
      </c>
    </row>
    <row r="52" spans="1:7" s="7" customFormat="1" ht="18" thickTop="1" thickBot="1" x14ac:dyDescent="0.25">
      <c r="A52" s="24"/>
      <c r="B52" s="154">
        <v>44719</v>
      </c>
      <c r="C52" s="155"/>
      <c r="D52" s="151" t="s">
        <v>23</v>
      </c>
      <c r="E52" s="152"/>
      <c r="F52" s="156">
        <v>1538150.69</v>
      </c>
      <c r="G52" s="153">
        <f t="shared" si="0"/>
        <v>88906250.470399991</v>
      </c>
    </row>
    <row r="53" spans="1:7" s="7" customFormat="1" ht="18" thickTop="1" thickBot="1" x14ac:dyDescent="0.25">
      <c r="A53" s="24"/>
      <c r="B53" s="154">
        <v>44720</v>
      </c>
      <c r="C53" s="155"/>
      <c r="D53" s="151" t="s">
        <v>42</v>
      </c>
      <c r="E53" s="152">
        <v>116499</v>
      </c>
      <c r="F53" s="156"/>
      <c r="G53" s="153">
        <f t="shared" si="0"/>
        <v>89022749.470399991</v>
      </c>
    </row>
    <row r="54" spans="1:7" s="7" customFormat="1" ht="18" thickTop="1" thickBot="1" x14ac:dyDescent="0.25">
      <c r="A54" s="24"/>
      <c r="B54" s="154">
        <v>44720</v>
      </c>
      <c r="C54" s="155"/>
      <c r="D54" s="158" t="s">
        <v>42</v>
      </c>
      <c r="E54" s="152">
        <v>27902</v>
      </c>
      <c r="F54" s="159"/>
      <c r="G54" s="153">
        <f t="shared" si="0"/>
        <v>89050651.470399991</v>
      </c>
    </row>
    <row r="55" spans="1:7" s="7" customFormat="1" ht="18" thickTop="1" thickBot="1" x14ac:dyDescent="0.25">
      <c r="A55" s="24"/>
      <c r="B55" s="154">
        <v>44720</v>
      </c>
      <c r="C55" s="155"/>
      <c r="D55" s="151" t="s">
        <v>42</v>
      </c>
      <c r="E55" s="152">
        <v>3515</v>
      </c>
      <c r="F55" s="156"/>
      <c r="G55" s="153">
        <f t="shared" si="0"/>
        <v>89054166.470399991</v>
      </c>
    </row>
    <row r="56" spans="1:7" s="7" customFormat="1" ht="18" thickTop="1" thickBot="1" x14ac:dyDescent="0.25">
      <c r="A56" s="24"/>
      <c r="B56" s="154">
        <v>44720</v>
      </c>
      <c r="C56" s="155"/>
      <c r="D56" s="151" t="s">
        <v>29</v>
      </c>
      <c r="E56" s="152">
        <v>31280.7</v>
      </c>
      <c r="F56" s="156">
        <v>813.31</v>
      </c>
      <c r="G56" s="153">
        <f t="shared" si="0"/>
        <v>89084633.860399991</v>
      </c>
    </row>
    <row r="57" spans="1:7" s="7" customFormat="1" ht="18" thickTop="1" thickBot="1" x14ac:dyDescent="0.25">
      <c r="A57" s="24"/>
      <c r="B57" s="154">
        <v>44720</v>
      </c>
      <c r="C57" s="155"/>
      <c r="D57" s="151" t="s">
        <v>51</v>
      </c>
      <c r="E57" s="152">
        <v>8563</v>
      </c>
      <c r="F57" s="157"/>
      <c r="G57" s="153">
        <f t="shared" si="0"/>
        <v>89093196.860399991</v>
      </c>
    </row>
    <row r="58" spans="1:7" s="7" customFormat="1" ht="31.5" thickTop="1" thickBot="1" x14ac:dyDescent="0.25">
      <c r="A58" s="24"/>
      <c r="B58" s="154">
        <v>44720</v>
      </c>
      <c r="C58" s="155"/>
      <c r="D58" s="151" t="s">
        <v>76</v>
      </c>
      <c r="E58" s="152">
        <v>10868</v>
      </c>
      <c r="F58" s="156"/>
      <c r="G58" s="153">
        <f t="shared" si="0"/>
        <v>89104064.860399991</v>
      </c>
    </row>
    <row r="59" spans="1:7" s="7" customFormat="1" ht="23.25" customHeight="1" thickTop="1" thickBot="1" x14ac:dyDescent="0.25">
      <c r="A59" s="24"/>
      <c r="B59" s="154">
        <v>44720</v>
      </c>
      <c r="C59" s="155"/>
      <c r="D59" s="151" t="s">
        <v>65</v>
      </c>
      <c r="E59" s="152">
        <v>348524.17</v>
      </c>
      <c r="F59" s="156"/>
      <c r="G59" s="153">
        <f t="shared" si="0"/>
        <v>89452589.030399993</v>
      </c>
    </row>
    <row r="60" spans="1:7" s="7" customFormat="1" ht="31.5" thickTop="1" thickBot="1" x14ac:dyDescent="0.25">
      <c r="A60" s="24"/>
      <c r="B60" s="154">
        <v>44720</v>
      </c>
      <c r="C60" s="155"/>
      <c r="D60" s="151" t="s">
        <v>77</v>
      </c>
      <c r="E60" s="152">
        <v>70000</v>
      </c>
      <c r="F60" s="156"/>
      <c r="G60" s="153">
        <f t="shared" si="0"/>
        <v>89522589.030399993</v>
      </c>
    </row>
    <row r="61" spans="1:7" s="7" customFormat="1" ht="18" thickTop="1" thickBot="1" x14ac:dyDescent="0.25">
      <c r="A61" s="24"/>
      <c r="B61" s="154">
        <v>44720</v>
      </c>
      <c r="C61" s="155"/>
      <c r="D61" s="151" t="s">
        <v>23</v>
      </c>
      <c r="E61" s="152"/>
      <c r="F61" s="156">
        <v>14180120</v>
      </c>
      <c r="G61" s="153">
        <f t="shared" si="0"/>
        <v>75342469.030399993</v>
      </c>
    </row>
    <row r="62" spans="1:7" s="7" customFormat="1" ht="18" thickTop="1" thickBot="1" x14ac:dyDescent="0.25">
      <c r="A62" s="24"/>
      <c r="B62" s="154">
        <v>44721</v>
      </c>
      <c r="C62" s="155"/>
      <c r="D62" s="151" t="s">
        <v>42</v>
      </c>
      <c r="E62" s="152">
        <v>146070</v>
      </c>
      <c r="F62" s="156"/>
      <c r="G62" s="153">
        <f t="shared" si="0"/>
        <v>75488539.030399993</v>
      </c>
    </row>
    <row r="63" spans="1:7" s="7" customFormat="1" ht="18.75" customHeight="1" thickTop="1" thickBot="1" x14ac:dyDescent="0.25">
      <c r="A63" s="24"/>
      <c r="B63" s="154">
        <v>44721</v>
      </c>
      <c r="C63" s="155"/>
      <c r="D63" s="151" t="s">
        <v>42</v>
      </c>
      <c r="E63" s="152">
        <v>74250</v>
      </c>
      <c r="F63" s="156"/>
      <c r="G63" s="153">
        <f t="shared" si="0"/>
        <v>75562789.030399993</v>
      </c>
    </row>
    <row r="64" spans="1:7" s="7" customFormat="1" ht="18" thickTop="1" thickBot="1" x14ac:dyDescent="0.25">
      <c r="A64" s="24"/>
      <c r="B64" s="154">
        <v>44721</v>
      </c>
      <c r="C64" s="155"/>
      <c r="D64" s="158" t="s">
        <v>42</v>
      </c>
      <c r="E64" s="152">
        <v>6806</v>
      </c>
      <c r="F64" s="159"/>
      <c r="G64" s="153">
        <f t="shared" si="0"/>
        <v>75569595.030399993</v>
      </c>
    </row>
    <row r="65" spans="1:7" s="7" customFormat="1" ht="18" thickTop="1" thickBot="1" x14ac:dyDescent="0.25">
      <c r="A65" s="24"/>
      <c r="B65" s="154">
        <v>44721</v>
      </c>
      <c r="C65" s="155"/>
      <c r="D65" s="151" t="s">
        <v>29</v>
      </c>
      <c r="E65" s="152">
        <v>59375.24</v>
      </c>
      <c r="F65" s="156">
        <v>1543.76</v>
      </c>
      <c r="G65" s="153">
        <f t="shared" si="0"/>
        <v>75627426.510399982</v>
      </c>
    </row>
    <row r="66" spans="1:7" s="7" customFormat="1" ht="31.5" thickTop="1" thickBot="1" x14ac:dyDescent="0.25">
      <c r="A66" s="24"/>
      <c r="B66" s="154">
        <v>44721</v>
      </c>
      <c r="C66" s="155"/>
      <c r="D66" s="151" t="s">
        <v>78</v>
      </c>
      <c r="E66" s="152">
        <v>462606.57</v>
      </c>
      <c r="F66" s="156"/>
      <c r="G66" s="153">
        <f t="shared" si="0"/>
        <v>76090033.080399975</v>
      </c>
    </row>
    <row r="67" spans="1:7" s="7" customFormat="1" ht="18" thickTop="1" thickBot="1" x14ac:dyDescent="0.25">
      <c r="A67" s="24"/>
      <c r="B67" s="154">
        <v>44721</v>
      </c>
      <c r="C67" s="155"/>
      <c r="D67" s="151" t="s">
        <v>23</v>
      </c>
      <c r="E67" s="152"/>
      <c r="F67" s="156">
        <v>15963501.4</v>
      </c>
      <c r="G67" s="153">
        <f t="shared" si="0"/>
        <v>60126531.680399977</v>
      </c>
    </row>
    <row r="68" spans="1:7" s="7" customFormat="1" ht="18" thickTop="1" thickBot="1" x14ac:dyDescent="0.25">
      <c r="A68" s="24"/>
      <c r="B68" s="154">
        <v>44722</v>
      </c>
      <c r="C68" s="155"/>
      <c r="D68" s="151" t="s">
        <v>42</v>
      </c>
      <c r="E68" s="152">
        <v>53121</v>
      </c>
      <c r="F68" s="156"/>
      <c r="G68" s="153">
        <f t="shared" si="0"/>
        <v>60179652.680399977</v>
      </c>
    </row>
    <row r="69" spans="1:7" s="7" customFormat="1" ht="18" thickTop="1" thickBot="1" x14ac:dyDescent="0.25">
      <c r="A69" s="24"/>
      <c r="B69" s="154">
        <v>44722</v>
      </c>
      <c r="C69" s="155"/>
      <c r="D69" s="151" t="s">
        <v>42</v>
      </c>
      <c r="E69" s="152">
        <v>57200</v>
      </c>
      <c r="F69" s="156"/>
      <c r="G69" s="153">
        <f t="shared" si="0"/>
        <v>60236852.680399977</v>
      </c>
    </row>
    <row r="70" spans="1:7" s="7" customFormat="1" ht="18" thickTop="1" thickBot="1" x14ac:dyDescent="0.25">
      <c r="A70" s="24"/>
      <c r="B70" s="154">
        <v>44722</v>
      </c>
      <c r="C70" s="155"/>
      <c r="D70" s="151" t="s">
        <v>42</v>
      </c>
      <c r="E70" s="152">
        <v>5425</v>
      </c>
      <c r="F70" s="156"/>
      <c r="G70" s="153">
        <f t="shared" si="0"/>
        <v>60242277.680399977</v>
      </c>
    </row>
    <row r="71" spans="1:7" s="7" customFormat="1" ht="18" thickTop="1" thickBot="1" x14ac:dyDescent="0.25">
      <c r="A71" s="24"/>
      <c r="B71" s="154">
        <v>44722</v>
      </c>
      <c r="C71" s="155"/>
      <c r="D71" s="151" t="s">
        <v>29</v>
      </c>
      <c r="E71" s="152">
        <v>18418.2</v>
      </c>
      <c r="F71" s="156">
        <v>478.87</v>
      </c>
      <c r="G71" s="153">
        <f t="shared" si="0"/>
        <v>60260217.010399982</v>
      </c>
    </row>
    <row r="72" spans="1:7" s="7" customFormat="1" ht="18" thickTop="1" thickBot="1" x14ac:dyDescent="0.25">
      <c r="A72" s="24"/>
      <c r="B72" s="154">
        <v>44722</v>
      </c>
      <c r="C72" s="155"/>
      <c r="D72" s="151" t="s">
        <v>22</v>
      </c>
      <c r="E72" s="160">
        <v>1622403.29</v>
      </c>
      <c r="F72" s="156"/>
      <c r="G72" s="153">
        <f t="shared" si="0"/>
        <v>61882620.300399981</v>
      </c>
    </row>
    <row r="73" spans="1:7" s="7" customFormat="1" ht="18" thickTop="1" thickBot="1" x14ac:dyDescent="0.25">
      <c r="A73" s="24"/>
      <c r="B73" s="154">
        <v>44722</v>
      </c>
      <c r="C73" s="155"/>
      <c r="D73" s="151" t="s">
        <v>23</v>
      </c>
      <c r="E73" s="160"/>
      <c r="F73" s="156">
        <v>22017078.079999998</v>
      </c>
      <c r="G73" s="153">
        <f t="shared" si="0"/>
        <v>39865542.220399983</v>
      </c>
    </row>
    <row r="74" spans="1:7" s="7" customFormat="1" ht="18" thickTop="1" thickBot="1" x14ac:dyDescent="0.25">
      <c r="A74" s="24"/>
      <c r="B74" s="154">
        <v>44723</v>
      </c>
      <c r="C74" s="155"/>
      <c r="D74" s="151" t="s">
        <v>42</v>
      </c>
      <c r="E74" s="160">
        <v>52585</v>
      </c>
      <c r="F74" s="161"/>
      <c r="G74" s="153">
        <f t="shared" si="0"/>
        <v>39918127.220399983</v>
      </c>
    </row>
    <row r="75" spans="1:7" s="7" customFormat="1" ht="18" thickTop="1" thickBot="1" x14ac:dyDescent="0.25">
      <c r="A75" s="24"/>
      <c r="B75" s="154">
        <v>44723</v>
      </c>
      <c r="C75" s="155"/>
      <c r="D75" s="151" t="s">
        <v>29</v>
      </c>
      <c r="E75" s="160">
        <v>12100</v>
      </c>
      <c r="F75" s="161">
        <v>314.60000000000002</v>
      </c>
      <c r="G75" s="153">
        <f t="shared" si="0"/>
        <v>39929912.620399982</v>
      </c>
    </row>
    <row r="76" spans="1:7" s="7" customFormat="1" ht="18" thickTop="1" thickBot="1" x14ac:dyDescent="0.25">
      <c r="A76" s="24"/>
      <c r="B76" s="154">
        <v>44724</v>
      </c>
      <c r="C76" s="155"/>
      <c r="D76" s="158" t="s">
        <v>42</v>
      </c>
      <c r="E76" s="152">
        <v>3000</v>
      </c>
      <c r="F76" s="156"/>
      <c r="G76" s="153">
        <f t="shared" si="0"/>
        <v>39932912.620399982</v>
      </c>
    </row>
    <row r="77" spans="1:7" s="7" customFormat="1" ht="18" customHeight="1" thickTop="1" thickBot="1" x14ac:dyDescent="0.25">
      <c r="A77" s="24"/>
      <c r="B77" s="154">
        <v>44724</v>
      </c>
      <c r="C77" s="155"/>
      <c r="D77" s="151" t="s">
        <v>29</v>
      </c>
      <c r="E77" s="152">
        <v>885</v>
      </c>
      <c r="F77" s="156">
        <v>23.01</v>
      </c>
      <c r="G77" s="153">
        <f t="shared" si="0"/>
        <v>39933774.610399984</v>
      </c>
    </row>
    <row r="78" spans="1:7" s="7" customFormat="1" ht="20.25" customHeight="1" thickTop="1" thickBot="1" x14ac:dyDescent="0.25">
      <c r="A78" s="24"/>
      <c r="B78" s="154">
        <v>44725</v>
      </c>
      <c r="C78" s="155"/>
      <c r="D78" s="151" t="s">
        <v>42</v>
      </c>
      <c r="E78" s="152">
        <v>117825</v>
      </c>
      <c r="F78" s="156"/>
      <c r="G78" s="153">
        <f t="shared" si="0"/>
        <v>40051599.610399984</v>
      </c>
    </row>
    <row r="79" spans="1:7" s="137" customFormat="1" ht="18" thickTop="1" thickBot="1" x14ac:dyDescent="0.25">
      <c r="A79" s="136"/>
      <c r="B79" s="154">
        <v>44725</v>
      </c>
      <c r="C79" s="155"/>
      <c r="D79" s="151" t="s">
        <v>42</v>
      </c>
      <c r="E79" s="152">
        <v>64350</v>
      </c>
      <c r="F79" s="156"/>
      <c r="G79" s="153">
        <f t="shared" si="0"/>
        <v>40115949.610399984</v>
      </c>
    </row>
    <row r="80" spans="1:7" s="7" customFormat="1" ht="18" thickTop="1" thickBot="1" x14ac:dyDescent="0.25">
      <c r="A80" s="24"/>
      <c r="B80" s="154">
        <v>44725</v>
      </c>
      <c r="C80" s="155"/>
      <c r="D80" s="151" t="s">
        <v>42</v>
      </c>
      <c r="E80" s="152">
        <v>5220</v>
      </c>
      <c r="F80" s="156"/>
      <c r="G80" s="153">
        <f t="shared" si="0"/>
        <v>40121169.610399984</v>
      </c>
    </row>
    <row r="81" spans="1:8" s="7" customFormat="1" ht="18" thickTop="1" thickBot="1" x14ac:dyDescent="0.25">
      <c r="A81" s="24"/>
      <c r="B81" s="154">
        <v>44725</v>
      </c>
      <c r="C81" s="155"/>
      <c r="D81" s="151" t="s">
        <v>42</v>
      </c>
      <c r="E81" s="152">
        <v>1700</v>
      </c>
      <c r="F81" s="156"/>
      <c r="G81" s="153">
        <f t="shared" si="0"/>
        <v>40122869.610399984</v>
      </c>
    </row>
    <row r="82" spans="1:8" s="7" customFormat="1" ht="18" thickTop="1" thickBot="1" x14ac:dyDescent="0.25">
      <c r="A82" s="24"/>
      <c r="B82" s="154">
        <v>44725</v>
      </c>
      <c r="C82" s="155"/>
      <c r="D82" s="151" t="s">
        <v>29</v>
      </c>
      <c r="E82" s="152">
        <v>54858.01</v>
      </c>
      <c r="F82" s="156">
        <v>1426.3</v>
      </c>
      <c r="G82" s="153">
        <f t="shared" si="0"/>
        <v>40176301.320399985</v>
      </c>
    </row>
    <row r="83" spans="1:8" s="7" customFormat="1" ht="32.25" customHeight="1" thickTop="1" thickBot="1" x14ac:dyDescent="0.25">
      <c r="A83" s="24"/>
      <c r="B83" s="154">
        <v>44725</v>
      </c>
      <c r="C83" s="155"/>
      <c r="D83" s="151" t="s">
        <v>31</v>
      </c>
      <c r="E83" s="152">
        <v>960</v>
      </c>
      <c r="F83" s="156">
        <v>53.8</v>
      </c>
      <c r="G83" s="153">
        <f t="shared" ref="G83:G146" si="1">G82+E83-F83</f>
        <v>40177207.520399988</v>
      </c>
    </row>
    <row r="84" spans="1:8" s="7" customFormat="1" ht="36" customHeight="1" thickTop="1" thickBot="1" x14ac:dyDescent="0.25">
      <c r="A84" s="24"/>
      <c r="B84" s="154">
        <v>44725</v>
      </c>
      <c r="C84" s="155"/>
      <c r="D84" s="151" t="s">
        <v>79</v>
      </c>
      <c r="E84" s="152">
        <v>50000</v>
      </c>
      <c r="F84" s="156"/>
      <c r="G84" s="153">
        <f t="shared" si="1"/>
        <v>40227207.520399988</v>
      </c>
    </row>
    <row r="85" spans="1:8" s="7" customFormat="1" ht="18" thickTop="1" thickBot="1" x14ac:dyDescent="0.25">
      <c r="A85" s="24"/>
      <c r="B85" s="154">
        <v>44725</v>
      </c>
      <c r="C85" s="155"/>
      <c r="D85" s="151" t="s">
        <v>23</v>
      </c>
      <c r="E85" s="152"/>
      <c r="F85" s="156">
        <v>158217.34</v>
      </c>
      <c r="G85" s="153">
        <f t="shared" si="1"/>
        <v>40068990.180399984</v>
      </c>
    </row>
    <row r="86" spans="1:8" s="7" customFormat="1" ht="18" thickTop="1" thickBot="1" x14ac:dyDescent="0.25">
      <c r="A86" s="24"/>
      <c r="B86" s="154">
        <v>44726</v>
      </c>
      <c r="C86" s="155"/>
      <c r="D86" s="151" t="s">
        <v>42</v>
      </c>
      <c r="E86" s="152">
        <v>95800</v>
      </c>
      <c r="F86" s="156"/>
      <c r="G86" s="153">
        <f t="shared" si="1"/>
        <v>40164790.180399984</v>
      </c>
    </row>
    <row r="87" spans="1:8" s="7" customFormat="1" ht="18" thickTop="1" thickBot="1" x14ac:dyDescent="0.25">
      <c r="A87" s="24"/>
      <c r="B87" s="154">
        <v>44726</v>
      </c>
      <c r="C87" s="155"/>
      <c r="D87" s="151" t="s">
        <v>42</v>
      </c>
      <c r="E87" s="152">
        <v>77670</v>
      </c>
      <c r="F87" s="156"/>
      <c r="G87" s="153">
        <f t="shared" si="1"/>
        <v>40242460.180399984</v>
      </c>
    </row>
    <row r="88" spans="1:8" s="7" customFormat="1" ht="18" thickTop="1" thickBot="1" x14ac:dyDescent="0.25">
      <c r="A88" s="24"/>
      <c r="B88" s="154">
        <v>44726</v>
      </c>
      <c r="C88" s="155"/>
      <c r="D88" s="151" t="s">
        <v>42</v>
      </c>
      <c r="E88" s="152">
        <v>2465</v>
      </c>
      <c r="F88" s="156"/>
      <c r="G88" s="153">
        <f t="shared" si="1"/>
        <v>40244925.180399984</v>
      </c>
    </row>
    <row r="89" spans="1:8" s="7" customFormat="1" ht="18" thickTop="1" thickBot="1" x14ac:dyDescent="0.25">
      <c r="A89" s="24"/>
      <c r="B89" s="154">
        <v>44726</v>
      </c>
      <c r="C89" s="155"/>
      <c r="D89" s="158" t="s">
        <v>29</v>
      </c>
      <c r="E89" s="152">
        <v>34366.6</v>
      </c>
      <c r="F89" s="156">
        <v>893.53</v>
      </c>
      <c r="G89" s="153">
        <f t="shared" si="1"/>
        <v>40278398.250399984</v>
      </c>
    </row>
    <row r="90" spans="1:8" s="7" customFormat="1" ht="18" thickTop="1" thickBot="1" x14ac:dyDescent="0.25">
      <c r="A90" s="24"/>
      <c r="B90" s="154">
        <v>44726</v>
      </c>
      <c r="C90" s="155"/>
      <c r="D90" s="151" t="s">
        <v>46</v>
      </c>
      <c r="E90" s="152">
        <v>7087.75</v>
      </c>
      <c r="F90" s="156"/>
      <c r="G90" s="153">
        <f t="shared" si="1"/>
        <v>40285486.000399984</v>
      </c>
    </row>
    <row r="91" spans="1:8" s="7" customFormat="1" ht="18" thickTop="1" thickBot="1" x14ac:dyDescent="0.25">
      <c r="A91" s="24"/>
      <c r="B91" s="154">
        <v>44726</v>
      </c>
      <c r="C91" s="155"/>
      <c r="D91" s="151" t="s">
        <v>46</v>
      </c>
      <c r="E91" s="152">
        <v>750530.87</v>
      </c>
      <c r="F91" s="156"/>
      <c r="G91" s="153">
        <f t="shared" si="1"/>
        <v>41036016.870399982</v>
      </c>
    </row>
    <row r="92" spans="1:8" s="7" customFormat="1" ht="31.5" thickTop="1" thickBot="1" x14ac:dyDescent="0.25">
      <c r="A92" s="24"/>
      <c r="B92" s="154">
        <v>44726</v>
      </c>
      <c r="C92" s="155"/>
      <c r="D92" s="151" t="s">
        <v>56</v>
      </c>
      <c r="E92" s="152">
        <v>615516.86</v>
      </c>
      <c r="F92" s="156"/>
      <c r="G92" s="153">
        <f t="shared" si="1"/>
        <v>41651533.730399981</v>
      </c>
    </row>
    <row r="93" spans="1:8" s="7" customFormat="1" ht="18" thickTop="1" thickBot="1" x14ac:dyDescent="0.25">
      <c r="A93" s="24"/>
      <c r="B93" s="154">
        <v>44727</v>
      </c>
      <c r="C93" s="155"/>
      <c r="D93" s="151" t="s">
        <v>42</v>
      </c>
      <c r="E93" s="152">
        <v>118970</v>
      </c>
      <c r="F93" s="156"/>
      <c r="G93" s="153">
        <f t="shared" si="1"/>
        <v>41770503.730399981</v>
      </c>
    </row>
    <row r="94" spans="1:8" s="7" customFormat="1" ht="18" thickTop="1" thickBot="1" x14ac:dyDescent="0.25">
      <c r="A94" s="24"/>
      <c r="B94" s="154">
        <v>44727</v>
      </c>
      <c r="C94" s="155"/>
      <c r="D94" s="151" t="s">
        <v>42</v>
      </c>
      <c r="E94" s="152">
        <v>58625</v>
      </c>
      <c r="F94" s="156"/>
      <c r="G94" s="153">
        <f t="shared" si="1"/>
        <v>41829128.730399981</v>
      </c>
      <c r="H94" s="135"/>
    </row>
    <row r="95" spans="1:8" s="7" customFormat="1" ht="18" thickTop="1" thickBot="1" x14ac:dyDescent="0.25">
      <c r="A95" s="24"/>
      <c r="B95" s="154">
        <v>44727</v>
      </c>
      <c r="C95" s="155"/>
      <c r="D95" s="151" t="s">
        <v>42</v>
      </c>
      <c r="E95" s="152">
        <v>8615</v>
      </c>
      <c r="F95" s="156"/>
      <c r="G95" s="153">
        <f t="shared" si="1"/>
        <v>41837743.730399981</v>
      </c>
    </row>
    <row r="96" spans="1:8" s="7" customFormat="1" ht="18" thickTop="1" thickBot="1" x14ac:dyDescent="0.25">
      <c r="A96" s="24"/>
      <c r="B96" s="154">
        <v>44727</v>
      </c>
      <c r="C96" s="155"/>
      <c r="D96" s="151" t="s">
        <v>42</v>
      </c>
      <c r="E96" s="152">
        <v>220</v>
      </c>
      <c r="F96" s="156"/>
      <c r="G96" s="153">
        <f t="shared" si="1"/>
        <v>41837963.730399981</v>
      </c>
    </row>
    <row r="97" spans="1:7" s="7" customFormat="1" ht="18" thickTop="1" thickBot="1" x14ac:dyDescent="0.25">
      <c r="A97" s="24"/>
      <c r="B97" s="154">
        <v>44727</v>
      </c>
      <c r="C97" s="155"/>
      <c r="D97" s="151" t="s">
        <v>29</v>
      </c>
      <c r="E97" s="152">
        <v>37269.1</v>
      </c>
      <c r="F97" s="156">
        <v>969.01</v>
      </c>
      <c r="G97" s="153">
        <f t="shared" si="1"/>
        <v>41874263.820399985</v>
      </c>
    </row>
    <row r="98" spans="1:7" s="7" customFormat="1" ht="18" thickTop="1" thickBot="1" x14ac:dyDescent="0.25">
      <c r="A98" s="24"/>
      <c r="B98" s="154">
        <v>44727</v>
      </c>
      <c r="C98" s="155"/>
      <c r="D98" s="151" t="s">
        <v>57</v>
      </c>
      <c r="E98" s="152">
        <v>1497594.03</v>
      </c>
      <c r="F98" s="156"/>
      <c r="G98" s="153">
        <f t="shared" si="1"/>
        <v>43371857.850399986</v>
      </c>
    </row>
    <row r="99" spans="1:7" s="7" customFormat="1" ht="18" thickTop="1" thickBot="1" x14ac:dyDescent="0.25">
      <c r="A99" s="24"/>
      <c r="B99" s="154">
        <v>44727</v>
      </c>
      <c r="C99" s="155"/>
      <c r="D99" s="151" t="s">
        <v>58</v>
      </c>
      <c r="E99" s="152">
        <v>5120932.6500000004</v>
      </c>
      <c r="F99" s="156"/>
      <c r="G99" s="153">
        <f t="shared" si="1"/>
        <v>48492790.500399984</v>
      </c>
    </row>
    <row r="100" spans="1:7" s="7" customFormat="1" ht="18" thickTop="1" thickBot="1" x14ac:dyDescent="0.25">
      <c r="A100" s="24"/>
      <c r="B100" s="154">
        <v>44727</v>
      </c>
      <c r="C100" s="155"/>
      <c r="D100" s="151" t="s">
        <v>80</v>
      </c>
      <c r="E100" s="152">
        <v>50000</v>
      </c>
      <c r="F100" s="156"/>
      <c r="G100" s="153">
        <f t="shared" si="1"/>
        <v>48542790.500399984</v>
      </c>
    </row>
    <row r="101" spans="1:7" s="7" customFormat="1" ht="18" thickTop="1" thickBot="1" x14ac:dyDescent="0.25">
      <c r="A101" s="24"/>
      <c r="B101" s="154">
        <v>44727</v>
      </c>
      <c r="C101" s="155"/>
      <c r="D101" s="151" t="s">
        <v>22</v>
      </c>
      <c r="E101" s="152">
        <v>12065370.640000001</v>
      </c>
      <c r="F101" s="157"/>
      <c r="G101" s="153">
        <f t="shared" si="1"/>
        <v>60608161.140399985</v>
      </c>
    </row>
    <row r="102" spans="1:7" s="7" customFormat="1" ht="18" thickTop="1" thickBot="1" x14ac:dyDescent="0.25">
      <c r="A102" s="24"/>
      <c r="B102" s="154">
        <v>44727</v>
      </c>
      <c r="C102" s="155"/>
      <c r="D102" s="158" t="s">
        <v>22</v>
      </c>
      <c r="E102" s="152">
        <v>1249165.8999999999</v>
      </c>
      <c r="F102" s="156"/>
      <c r="G102" s="153">
        <f t="shared" si="1"/>
        <v>61857327.040399984</v>
      </c>
    </row>
    <row r="103" spans="1:7" s="7" customFormat="1" ht="18" thickTop="1" thickBot="1" x14ac:dyDescent="0.25">
      <c r="A103" s="24"/>
      <c r="B103" s="154">
        <v>44727</v>
      </c>
      <c r="C103" s="155"/>
      <c r="D103" s="151" t="s">
        <v>22</v>
      </c>
      <c r="E103" s="152">
        <v>60000</v>
      </c>
      <c r="F103" s="156"/>
      <c r="G103" s="153">
        <f t="shared" si="1"/>
        <v>61917327.040399984</v>
      </c>
    </row>
    <row r="104" spans="1:7" s="7" customFormat="1" ht="18" thickTop="1" thickBot="1" x14ac:dyDescent="0.25">
      <c r="A104" s="24"/>
      <c r="B104" s="154">
        <v>44727</v>
      </c>
      <c r="C104" s="155"/>
      <c r="D104" s="151" t="s">
        <v>22</v>
      </c>
      <c r="E104" s="152">
        <v>6477.92</v>
      </c>
      <c r="F104" s="156"/>
      <c r="G104" s="153">
        <f t="shared" si="1"/>
        <v>61923804.960399985</v>
      </c>
    </row>
    <row r="105" spans="1:7" s="7" customFormat="1" ht="23.25" customHeight="1" thickTop="1" thickBot="1" x14ac:dyDescent="0.25">
      <c r="A105" s="24"/>
      <c r="B105" s="154">
        <v>44727</v>
      </c>
      <c r="C105" s="155"/>
      <c r="D105" s="151" t="s">
        <v>22</v>
      </c>
      <c r="E105" s="152">
        <v>28223.24</v>
      </c>
      <c r="F105" s="156"/>
      <c r="G105" s="153">
        <f t="shared" si="1"/>
        <v>61952028.200399987</v>
      </c>
    </row>
    <row r="106" spans="1:7" s="7" customFormat="1" ht="18" thickTop="1" thickBot="1" x14ac:dyDescent="0.25">
      <c r="A106" s="24"/>
      <c r="B106" s="154">
        <v>44727</v>
      </c>
      <c r="C106" s="155"/>
      <c r="D106" s="151" t="s">
        <v>22</v>
      </c>
      <c r="E106" s="152">
        <v>3370704.3</v>
      </c>
      <c r="F106" s="156"/>
      <c r="G106" s="153">
        <f t="shared" si="1"/>
        <v>65322732.500399984</v>
      </c>
    </row>
    <row r="107" spans="1:7" s="7" customFormat="1" ht="18" thickTop="1" thickBot="1" x14ac:dyDescent="0.25">
      <c r="A107" s="24"/>
      <c r="B107" s="154">
        <v>44727</v>
      </c>
      <c r="C107" s="155"/>
      <c r="D107" s="151" t="s">
        <v>64</v>
      </c>
      <c r="E107" s="152">
        <v>54249.89</v>
      </c>
      <c r="F107" s="156"/>
      <c r="G107" s="153">
        <f t="shared" si="1"/>
        <v>65376982.390399985</v>
      </c>
    </row>
    <row r="108" spans="1:7" s="7" customFormat="1" ht="18" thickTop="1" thickBot="1" x14ac:dyDescent="0.25">
      <c r="A108" s="24"/>
      <c r="B108" s="154">
        <v>44728</v>
      </c>
      <c r="C108" s="155"/>
      <c r="D108" s="151" t="s">
        <v>42</v>
      </c>
      <c r="E108" s="152">
        <v>7000</v>
      </c>
      <c r="F108" s="156"/>
      <c r="G108" s="153">
        <f t="shared" si="1"/>
        <v>65383982.390399985</v>
      </c>
    </row>
    <row r="109" spans="1:7" s="7" customFormat="1" ht="20.25" customHeight="1" thickTop="1" thickBot="1" x14ac:dyDescent="0.25">
      <c r="A109" s="24"/>
      <c r="B109" s="162">
        <v>44728</v>
      </c>
      <c r="C109" s="163"/>
      <c r="D109" s="151" t="s">
        <v>29</v>
      </c>
      <c r="E109" s="152">
        <v>63316.31</v>
      </c>
      <c r="F109" s="156">
        <v>1646.23</v>
      </c>
      <c r="G109" s="153">
        <f t="shared" si="1"/>
        <v>65445652.470399991</v>
      </c>
    </row>
    <row r="110" spans="1:7" s="7" customFormat="1" ht="18" thickTop="1" thickBot="1" x14ac:dyDescent="0.25">
      <c r="A110" s="24"/>
      <c r="B110" s="154">
        <v>44729</v>
      </c>
      <c r="C110" s="155"/>
      <c r="D110" s="151" t="s">
        <v>42</v>
      </c>
      <c r="E110" s="152">
        <v>108300</v>
      </c>
      <c r="F110" s="156"/>
      <c r="G110" s="153">
        <f t="shared" si="1"/>
        <v>65553952.470399991</v>
      </c>
    </row>
    <row r="111" spans="1:7" s="7" customFormat="1" ht="18" thickTop="1" thickBot="1" x14ac:dyDescent="0.25">
      <c r="A111" s="24"/>
      <c r="B111" s="154">
        <v>44729</v>
      </c>
      <c r="C111" s="155"/>
      <c r="D111" s="151" t="s">
        <v>42</v>
      </c>
      <c r="E111" s="152">
        <v>59237</v>
      </c>
      <c r="F111" s="156"/>
      <c r="G111" s="153">
        <f t="shared" si="1"/>
        <v>65613189.470399991</v>
      </c>
    </row>
    <row r="112" spans="1:7" s="7" customFormat="1" ht="18" thickTop="1" thickBot="1" x14ac:dyDescent="0.25">
      <c r="A112" s="24"/>
      <c r="B112" s="154">
        <v>44729</v>
      </c>
      <c r="C112" s="155"/>
      <c r="D112" s="151" t="s">
        <v>42</v>
      </c>
      <c r="E112" s="152">
        <v>1800</v>
      </c>
      <c r="F112" s="156"/>
      <c r="G112" s="153">
        <f t="shared" si="1"/>
        <v>65614989.470399991</v>
      </c>
    </row>
    <row r="113" spans="1:7" s="7" customFormat="1" ht="18" thickTop="1" thickBot="1" x14ac:dyDescent="0.25">
      <c r="A113" s="24"/>
      <c r="B113" s="154">
        <v>44729</v>
      </c>
      <c r="C113" s="155"/>
      <c r="D113" s="151" t="s">
        <v>42</v>
      </c>
      <c r="E113" s="152">
        <v>60</v>
      </c>
      <c r="F113" s="156"/>
      <c r="G113" s="153">
        <f t="shared" si="1"/>
        <v>65615049.470399991</v>
      </c>
    </row>
    <row r="114" spans="1:7" s="7" customFormat="1" ht="18" thickTop="1" thickBot="1" x14ac:dyDescent="0.25">
      <c r="A114" s="24"/>
      <c r="B114" s="154">
        <v>44729</v>
      </c>
      <c r="C114" s="155"/>
      <c r="D114" s="151" t="s">
        <v>29</v>
      </c>
      <c r="E114" s="152">
        <v>72613.5</v>
      </c>
      <c r="F114" s="156">
        <v>1887.95</v>
      </c>
      <c r="G114" s="153">
        <f t="shared" si="1"/>
        <v>65685775.020399988</v>
      </c>
    </row>
    <row r="115" spans="1:7" s="7" customFormat="1" ht="51.75" customHeight="1" thickTop="1" thickBot="1" x14ac:dyDescent="0.25">
      <c r="A115" s="24"/>
      <c r="B115" s="162">
        <v>44729</v>
      </c>
      <c r="C115" s="163"/>
      <c r="D115" s="151" t="s">
        <v>81</v>
      </c>
      <c r="E115" s="152">
        <v>21500</v>
      </c>
      <c r="F115" s="156"/>
      <c r="G115" s="153">
        <f t="shared" si="1"/>
        <v>65707275.020399988</v>
      </c>
    </row>
    <row r="116" spans="1:7" s="7" customFormat="1" ht="18" thickTop="1" thickBot="1" x14ac:dyDescent="0.25">
      <c r="A116" s="24"/>
      <c r="B116" s="154">
        <v>44729</v>
      </c>
      <c r="C116" s="155"/>
      <c r="D116" s="151" t="s">
        <v>82</v>
      </c>
      <c r="E116" s="152">
        <v>30228.1</v>
      </c>
      <c r="F116" s="156"/>
      <c r="G116" s="153">
        <f t="shared" si="1"/>
        <v>65737503.120399989</v>
      </c>
    </row>
    <row r="117" spans="1:7" s="7" customFormat="1" ht="18" thickTop="1" thickBot="1" x14ac:dyDescent="0.25">
      <c r="A117" s="24"/>
      <c r="B117" s="154">
        <v>44729</v>
      </c>
      <c r="C117" s="155"/>
      <c r="D117" s="151" t="s">
        <v>60</v>
      </c>
      <c r="E117" s="152">
        <v>237225.29</v>
      </c>
      <c r="F117" s="156"/>
      <c r="G117" s="153">
        <f t="shared" si="1"/>
        <v>65974728.410399988</v>
      </c>
    </row>
    <row r="118" spans="1:7" s="7" customFormat="1" ht="18" thickTop="1" thickBot="1" x14ac:dyDescent="0.25">
      <c r="A118" s="24"/>
      <c r="B118" s="154">
        <v>44729</v>
      </c>
      <c r="C118" s="155"/>
      <c r="D118" s="151" t="s">
        <v>23</v>
      </c>
      <c r="E118" s="152"/>
      <c r="F118" s="156">
        <v>8422776.0800000001</v>
      </c>
      <c r="G118" s="153">
        <f t="shared" si="1"/>
        <v>57551952.33039999</v>
      </c>
    </row>
    <row r="119" spans="1:7" s="7" customFormat="1" ht="18" thickTop="1" thickBot="1" x14ac:dyDescent="0.25">
      <c r="A119" s="24"/>
      <c r="B119" s="154">
        <v>44729</v>
      </c>
      <c r="C119" s="155"/>
      <c r="D119" s="151" t="s">
        <v>23</v>
      </c>
      <c r="E119" s="152"/>
      <c r="F119" s="156">
        <v>6892765.5800000001</v>
      </c>
      <c r="G119" s="153">
        <f t="shared" si="1"/>
        <v>50659186.750399992</v>
      </c>
    </row>
    <row r="120" spans="1:7" s="7" customFormat="1" ht="31.5" thickTop="1" thickBot="1" x14ac:dyDescent="0.25">
      <c r="A120" s="24"/>
      <c r="B120" s="154">
        <v>44729</v>
      </c>
      <c r="C120" s="155"/>
      <c r="D120" s="158" t="s">
        <v>83</v>
      </c>
      <c r="E120" s="152"/>
      <c r="F120" s="156">
        <v>2767368.64</v>
      </c>
      <c r="G120" s="153">
        <f t="shared" si="1"/>
        <v>47891818.110399991</v>
      </c>
    </row>
    <row r="121" spans="1:7" s="7" customFormat="1" ht="18" thickTop="1" thickBot="1" x14ac:dyDescent="0.25">
      <c r="A121" s="24"/>
      <c r="B121" s="154">
        <v>44730</v>
      </c>
      <c r="C121" s="155"/>
      <c r="D121" s="151" t="s">
        <v>42</v>
      </c>
      <c r="E121" s="152">
        <v>30100</v>
      </c>
      <c r="F121" s="156"/>
      <c r="G121" s="153">
        <f t="shared" si="1"/>
        <v>47921918.110399991</v>
      </c>
    </row>
    <row r="122" spans="1:7" s="7" customFormat="1" ht="18" thickTop="1" thickBot="1" x14ac:dyDescent="0.25">
      <c r="A122" s="24"/>
      <c r="B122" s="154">
        <v>44730</v>
      </c>
      <c r="C122" s="155"/>
      <c r="D122" s="151" t="s">
        <v>29</v>
      </c>
      <c r="E122" s="152">
        <v>26022</v>
      </c>
      <c r="F122" s="156">
        <v>676.57</v>
      </c>
      <c r="G122" s="153">
        <f t="shared" si="1"/>
        <v>47947263.540399991</v>
      </c>
    </row>
    <row r="123" spans="1:7" s="7" customFormat="1" ht="18" thickTop="1" thickBot="1" x14ac:dyDescent="0.25">
      <c r="A123" s="24"/>
      <c r="B123" s="154">
        <v>44731</v>
      </c>
      <c r="C123" s="155"/>
      <c r="D123" s="151" t="s">
        <v>42</v>
      </c>
      <c r="E123" s="152">
        <v>500</v>
      </c>
      <c r="F123" s="156"/>
      <c r="G123" s="153">
        <f t="shared" si="1"/>
        <v>47947763.540399991</v>
      </c>
    </row>
    <row r="124" spans="1:7" s="7" customFormat="1" ht="18" thickTop="1" thickBot="1" x14ac:dyDescent="0.25">
      <c r="A124" s="24"/>
      <c r="B124" s="154">
        <v>44732</v>
      </c>
      <c r="C124" s="155"/>
      <c r="D124" s="151" t="s">
        <v>42</v>
      </c>
      <c r="E124" s="152">
        <v>85957</v>
      </c>
      <c r="F124" s="156"/>
      <c r="G124" s="153">
        <f t="shared" si="1"/>
        <v>48033720.540399991</v>
      </c>
    </row>
    <row r="125" spans="1:7" s="7" customFormat="1" ht="18" thickTop="1" thickBot="1" x14ac:dyDescent="0.25">
      <c r="A125" s="24"/>
      <c r="B125" s="154">
        <v>44732</v>
      </c>
      <c r="C125" s="155"/>
      <c r="D125" s="151" t="s">
        <v>42</v>
      </c>
      <c r="E125" s="152">
        <v>69654</v>
      </c>
      <c r="F125" s="156"/>
      <c r="G125" s="153">
        <f t="shared" si="1"/>
        <v>48103374.540399991</v>
      </c>
    </row>
    <row r="126" spans="1:7" s="7" customFormat="1" ht="18" thickTop="1" thickBot="1" x14ac:dyDescent="0.25">
      <c r="A126" s="24"/>
      <c r="B126" s="154">
        <v>44732</v>
      </c>
      <c r="C126" s="155"/>
      <c r="D126" s="151" t="s">
        <v>42</v>
      </c>
      <c r="E126" s="152">
        <v>7245</v>
      </c>
      <c r="F126" s="157"/>
      <c r="G126" s="153">
        <f t="shared" si="1"/>
        <v>48110619.540399991</v>
      </c>
    </row>
    <row r="127" spans="1:7" s="7" customFormat="1" ht="18" thickTop="1" thickBot="1" x14ac:dyDescent="0.25">
      <c r="A127" s="24"/>
      <c r="B127" s="154">
        <v>44732</v>
      </c>
      <c r="C127" s="155"/>
      <c r="D127" s="151" t="s">
        <v>42</v>
      </c>
      <c r="E127" s="152">
        <v>1770</v>
      </c>
      <c r="F127" s="156"/>
      <c r="G127" s="153">
        <f t="shared" si="1"/>
        <v>48112389.540399991</v>
      </c>
    </row>
    <row r="128" spans="1:7" s="7" customFormat="1" ht="18" thickTop="1" thickBot="1" x14ac:dyDescent="0.25">
      <c r="A128" s="24"/>
      <c r="B128" s="154">
        <v>44732</v>
      </c>
      <c r="C128" s="155"/>
      <c r="D128" s="151" t="s">
        <v>29</v>
      </c>
      <c r="E128" s="152">
        <v>188694.44</v>
      </c>
      <c r="F128" s="156">
        <v>4906.04</v>
      </c>
      <c r="G128" s="153">
        <f t="shared" si="1"/>
        <v>48296177.940399989</v>
      </c>
    </row>
    <row r="129" spans="1:7" s="7" customFormat="1" ht="18" thickTop="1" thickBot="1" x14ac:dyDescent="0.25">
      <c r="A129" s="96"/>
      <c r="B129" s="154">
        <v>44732</v>
      </c>
      <c r="C129" s="155"/>
      <c r="D129" s="158" t="s">
        <v>66</v>
      </c>
      <c r="E129" s="152">
        <v>413167.13</v>
      </c>
      <c r="F129" s="159"/>
      <c r="G129" s="153">
        <f t="shared" si="1"/>
        <v>48709345.070399992</v>
      </c>
    </row>
    <row r="130" spans="1:7" s="7" customFormat="1" ht="18" thickTop="1" thickBot="1" x14ac:dyDescent="0.25">
      <c r="A130" s="96"/>
      <c r="B130" s="154">
        <v>44732</v>
      </c>
      <c r="C130" s="155"/>
      <c r="D130" s="158" t="s">
        <v>43</v>
      </c>
      <c r="E130" s="152">
        <v>33938.76</v>
      </c>
      <c r="F130" s="164"/>
      <c r="G130" s="153">
        <f t="shared" si="1"/>
        <v>48743283.83039999</v>
      </c>
    </row>
    <row r="131" spans="1:7" s="7" customFormat="1" ht="18" thickTop="1" thickBot="1" x14ac:dyDescent="0.25">
      <c r="A131" s="96"/>
      <c r="B131" s="154">
        <v>44732</v>
      </c>
      <c r="C131" s="155"/>
      <c r="D131" s="151" t="s">
        <v>43</v>
      </c>
      <c r="E131" s="152">
        <v>697606.94</v>
      </c>
      <c r="F131" s="156"/>
      <c r="G131" s="153">
        <f t="shared" si="1"/>
        <v>49440890.770399988</v>
      </c>
    </row>
    <row r="132" spans="1:7" s="7" customFormat="1" ht="18" thickTop="1" thickBot="1" x14ac:dyDescent="0.25">
      <c r="A132" s="96"/>
      <c r="B132" s="154">
        <v>44732</v>
      </c>
      <c r="C132" s="155"/>
      <c r="D132" s="151" t="s">
        <v>43</v>
      </c>
      <c r="E132" s="152">
        <v>478608.32</v>
      </c>
      <c r="F132" s="156"/>
      <c r="G132" s="153">
        <f t="shared" si="1"/>
        <v>49919499.090399988</v>
      </c>
    </row>
    <row r="133" spans="1:7" s="7" customFormat="1" ht="18" thickTop="1" thickBot="1" x14ac:dyDescent="0.25">
      <c r="A133" s="96"/>
      <c r="B133" s="154">
        <v>44732</v>
      </c>
      <c r="C133" s="155"/>
      <c r="D133" s="151" t="s">
        <v>43</v>
      </c>
      <c r="E133" s="152">
        <v>391520.63</v>
      </c>
      <c r="F133" s="156"/>
      <c r="G133" s="153">
        <f t="shared" si="1"/>
        <v>50311019.720399991</v>
      </c>
    </row>
    <row r="134" spans="1:7" s="7" customFormat="1" ht="42.75" customHeight="1" thickTop="1" thickBot="1" x14ac:dyDescent="0.25">
      <c r="A134" s="96"/>
      <c r="B134" s="154">
        <v>44732</v>
      </c>
      <c r="C134" s="155"/>
      <c r="D134" s="151" t="s">
        <v>84</v>
      </c>
      <c r="E134" s="152">
        <v>23093.78</v>
      </c>
      <c r="F134" s="156"/>
      <c r="G134" s="153">
        <f t="shared" si="1"/>
        <v>50334113.500399992</v>
      </c>
    </row>
    <row r="135" spans="1:7" s="7" customFormat="1" ht="18" thickTop="1" thickBot="1" x14ac:dyDescent="0.25">
      <c r="A135" s="96"/>
      <c r="B135" s="154">
        <v>44732</v>
      </c>
      <c r="C135" s="155"/>
      <c r="D135" s="151" t="s">
        <v>22</v>
      </c>
      <c r="E135" s="152">
        <v>31884.799999999999</v>
      </c>
      <c r="F135" s="156"/>
      <c r="G135" s="153">
        <f t="shared" si="1"/>
        <v>50365998.300399989</v>
      </c>
    </row>
    <row r="136" spans="1:7" s="7" customFormat="1" ht="18" thickTop="1" thickBot="1" x14ac:dyDescent="0.25">
      <c r="A136" s="96"/>
      <c r="B136" s="154">
        <v>44732</v>
      </c>
      <c r="C136" s="155"/>
      <c r="D136" s="151" t="s">
        <v>22</v>
      </c>
      <c r="E136" s="152">
        <v>6436013.8899999997</v>
      </c>
      <c r="F136" s="156"/>
      <c r="G136" s="153">
        <f t="shared" si="1"/>
        <v>56802012.190399989</v>
      </c>
    </row>
    <row r="137" spans="1:7" s="7" customFormat="1" ht="18" thickTop="1" thickBot="1" x14ac:dyDescent="0.25">
      <c r="A137" s="96"/>
      <c r="B137" s="154">
        <v>44732</v>
      </c>
      <c r="C137" s="155"/>
      <c r="D137" s="151" t="s">
        <v>85</v>
      </c>
      <c r="E137" s="152">
        <v>849235.75</v>
      </c>
      <c r="F137" s="156"/>
      <c r="G137" s="153">
        <f t="shared" si="1"/>
        <v>57651247.940399989</v>
      </c>
    </row>
    <row r="138" spans="1:7" s="7" customFormat="1" ht="18" thickTop="1" thickBot="1" x14ac:dyDescent="0.25">
      <c r="A138" s="96"/>
      <c r="B138" s="154">
        <v>44732</v>
      </c>
      <c r="C138" s="155"/>
      <c r="D138" s="151" t="s">
        <v>23</v>
      </c>
      <c r="E138" s="152"/>
      <c r="F138" s="156">
        <v>218383</v>
      </c>
      <c r="G138" s="153">
        <f t="shared" si="1"/>
        <v>57432864.940399989</v>
      </c>
    </row>
    <row r="139" spans="1:7" s="7" customFormat="1" ht="18" thickTop="1" thickBot="1" x14ac:dyDescent="0.25">
      <c r="A139" s="96"/>
      <c r="B139" s="154">
        <v>44733</v>
      </c>
      <c r="C139" s="155"/>
      <c r="D139" s="151" t="s">
        <v>42</v>
      </c>
      <c r="E139" s="152">
        <v>96405</v>
      </c>
      <c r="F139" s="156"/>
      <c r="G139" s="153">
        <f t="shared" si="1"/>
        <v>57529269.940399989</v>
      </c>
    </row>
    <row r="140" spans="1:7" s="7" customFormat="1" ht="18" thickTop="1" thickBot="1" x14ac:dyDescent="0.25">
      <c r="A140" s="96"/>
      <c r="B140" s="154">
        <v>44733</v>
      </c>
      <c r="C140" s="155"/>
      <c r="D140" s="151" t="s">
        <v>42</v>
      </c>
      <c r="E140" s="152">
        <v>70010</v>
      </c>
      <c r="F140" s="156"/>
      <c r="G140" s="153">
        <f t="shared" si="1"/>
        <v>57599279.940399989</v>
      </c>
    </row>
    <row r="141" spans="1:7" s="7" customFormat="1" ht="18" thickTop="1" thickBot="1" x14ac:dyDescent="0.25">
      <c r="A141" s="96"/>
      <c r="B141" s="154">
        <v>44733</v>
      </c>
      <c r="C141" s="155"/>
      <c r="D141" s="151" t="s">
        <v>42</v>
      </c>
      <c r="E141" s="152">
        <v>3631</v>
      </c>
      <c r="F141" s="156"/>
      <c r="G141" s="153">
        <f t="shared" si="1"/>
        <v>57602910.940399989</v>
      </c>
    </row>
    <row r="142" spans="1:7" s="7" customFormat="1" ht="18" thickTop="1" thickBot="1" x14ac:dyDescent="0.25">
      <c r="A142" s="96"/>
      <c r="B142" s="154">
        <v>44733</v>
      </c>
      <c r="C142" s="155"/>
      <c r="D142" s="151" t="s">
        <v>29</v>
      </c>
      <c r="E142" s="160">
        <v>101761.28</v>
      </c>
      <c r="F142" s="161">
        <v>2645.77</v>
      </c>
      <c r="G142" s="153">
        <f t="shared" si="1"/>
        <v>57702026.450399987</v>
      </c>
    </row>
    <row r="143" spans="1:7" s="7" customFormat="1" ht="18" thickTop="1" thickBot="1" x14ac:dyDescent="0.25">
      <c r="A143" s="96"/>
      <c r="B143" s="154">
        <v>44733</v>
      </c>
      <c r="C143" s="155"/>
      <c r="D143" s="151" t="s">
        <v>23</v>
      </c>
      <c r="E143" s="160"/>
      <c r="F143" s="161">
        <v>9120778.2100000009</v>
      </c>
      <c r="G143" s="153">
        <f t="shared" si="1"/>
        <v>48581248.240399987</v>
      </c>
    </row>
    <row r="144" spans="1:7" s="7" customFormat="1" ht="18" thickTop="1" thickBot="1" x14ac:dyDescent="0.25">
      <c r="A144" s="96"/>
      <c r="B144" s="154">
        <v>44734</v>
      </c>
      <c r="C144" s="155"/>
      <c r="D144" s="151" t="s">
        <v>42</v>
      </c>
      <c r="E144" s="160">
        <v>116895</v>
      </c>
      <c r="F144" s="156"/>
      <c r="G144" s="153">
        <f t="shared" si="1"/>
        <v>48698143.240399987</v>
      </c>
    </row>
    <row r="145" spans="1:7" s="7" customFormat="1" ht="18" thickTop="1" thickBot="1" x14ac:dyDescent="0.25">
      <c r="A145" s="96"/>
      <c r="B145" s="154">
        <v>44734</v>
      </c>
      <c r="C145" s="155"/>
      <c r="D145" s="151" t="s">
        <v>42</v>
      </c>
      <c r="E145" s="160">
        <v>40115</v>
      </c>
      <c r="F145" s="156"/>
      <c r="G145" s="153">
        <f t="shared" si="1"/>
        <v>48738258.240399987</v>
      </c>
    </row>
    <row r="146" spans="1:7" s="7" customFormat="1" ht="18" thickTop="1" thickBot="1" x14ac:dyDescent="0.25">
      <c r="A146" s="96"/>
      <c r="B146" s="154">
        <v>44734</v>
      </c>
      <c r="C146" s="155"/>
      <c r="D146" s="151" t="s">
        <v>42</v>
      </c>
      <c r="E146" s="152">
        <v>2721</v>
      </c>
      <c r="F146" s="156"/>
      <c r="G146" s="153">
        <f t="shared" si="1"/>
        <v>48740979.240399987</v>
      </c>
    </row>
    <row r="147" spans="1:7" s="7" customFormat="1" ht="18" thickTop="1" thickBot="1" x14ac:dyDescent="0.25">
      <c r="A147" s="96"/>
      <c r="B147" s="154">
        <v>44734</v>
      </c>
      <c r="C147" s="155"/>
      <c r="D147" s="151" t="s">
        <v>42</v>
      </c>
      <c r="E147" s="152">
        <v>135</v>
      </c>
      <c r="F147" s="156"/>
      <c r="G147" s="153">
        <f t="shared" ref="G147:G173" si="2">G146+E147-F147</f>
        <v>48741114.240399987</v>
      </c>
    </row>
    <row r="148" spans="1:7" s="7" customFormat="1" ht="24" customHeight="1" thickTop="1" thickBot="1" x14ac:dyDescent="0.25">
      <c r="A148" s="96"/>
      <c r="B148" s="154">
        <v>44734</v>
      </c>
      <c r="C148" s="155"/>
      <c r="D148" s="151" t="s">
        <v>29</v>
      </c>
      <c r="E148" s="152">
        <v>112391</v>
      </c>
      <c r="F148" s="156">
        <v>2922.15</v>
      </c>
      <c r="G148" s="153">
        <f t="shared" si="2"/>
        <v>48850583.090399988</v>
      </c>
    </row>
    <row r="149" spans="1:7" s="7" customFormat="1" ht="18" thickTop="1" thickBot="1" x14ac:dyDescent="0.25">
      <c r="A149" s="96"/>
      <c r="B149" s="154">
        <v>44734</v>
      </c>
      <c r="C149" s="155"/>
      <c r="D149" s="151" t="s">
        <v>50</v>
      </c>
      <c r="E149" s="152">
        <v>334391.62</v>
      </c>
      <c r="F149" s="156"/>
      <c r="G149" s="153">
        <f t="shared" si="2"/>
        <v>49184974.710399985</v>
      </c>
    </row>
    <row r="150" spans="1:7" s="7" customFormat="1" ht="18" thickTop="1" thickBot="1" x14ac:dyDescent="0.25">
      <c r="A150" s="96"/>
      <c r="B150" s="154">
        <v>44734</v>
      </c>
      <c r="C150" s="155"/>
      <c r="D150" s="151" t="s">
        <v>46</v>
      </c>
      <c r="E150" s="152">
        <v>1152600.3700000001</v>
      </c>
      <c r="F150" s="156"/>
      <c r="G150" s="153">
        <f t="shared" si="2"/>
        <v>50337575.080399983</v>
      </c>
    </row>
    <row r="151" spans="1:7" s="7" customFormat="1" ht="18" thickTop="1" thickBot="1" x14ac:dyDescent="0.25">
      <c r="A151" s="96"/>
      <c r="B151" s="154">
        <v>44734</v>
      </c>
      <c r="C151" s="155"/>
      <c r="D151" s="151" t="s">
        <v>22</v>
      </c>
      <c r="E151" s="152">
        <v>14607272.76</v>
      </c>
      <c r="F151" s="156"/>
      <c r="G151" s="153">
        <f t="shared" si="2"/>
        <v>64944847.840399981</v>
      </c>
    </row>
    <row r="152" spans="1:7" s="7" customFormat="1" ht="18" thickTop="1" thickBot="1" x14ac:dyDescent="0.25">
      <c r="A152" s="96"/>
      <c r="B152" s="154">
        <v>44734</v>
      </c>
      <c r="C152" s="155"/>
      <c r="D152" s="151" t="s">
        <v>23</v>
      </c>
      <c r="E152" s="152"/>
      <c r="F152" s="156">
        <v>84198</v>
      </c>
      <c r="G152" s="153">
        <f t="shared" si="2"/>
        <v>64860649.840399981</v>
      </c>
    </row>
    <row r="153" spans="1:7" s="7" customFormat="1" ht="18" thickTop="1" thickBot="1" x14ac:dyDescent="0.25">
      <c r="A153" s="96"/>
      <c r="B153" s="154">
        <v>44735</v>
      </c>
      <c r="C153" s="155"/>
      <c r="D153" s="151" t="s">
        <v>42</v>
      </c>
      <c r="E153" s="152">
        <v>108120</v>
      </c>
      <c r="F153" s="156"/>
      <c r="G153" s="153">
        <f t="shared" si="2"/>
        <v>64968769.840399981</v>
      </c>
    </row>
    <row r="154" spans="1:7" s="7" customFormat="1" ht="18" thickTop="1" thickBot="1" x14ac:dyDescent="0.25">
      <c r="A154" s="96"/>
      <c r="B154" s="154">
        <v>44735</v>
      </c>
      <c r="C154" s="155"/>
      <c r="D154" s="151" t="s">
        <v>42</v>
      </c>
      <c r="E154" s="152">
        <v>48665</v>
      </c>
      <c r="F154" s="156"/>
      <c r="G154" s="153">
        <f t="shared" si="2"/>
        <v>65017434.840399981</v>
      </c>
    </row>
    <row r="155" spans="1:7" s="7" customFormat="1" ht="18" thickTop="1" thickBot="1" x14ac:dyDescent="0.25">
      <c r="A155" s="96"/>
      <c r="B155" s="154">
        <v>44735</v>
      </c>
      <c r="C155" s="155"/>
      <c r="D155" s="151" t="s">
        <v>42</v>
      </c>
      <c r="E155" s="152">
        <v>1205</v>
      </c>
      <c r="F155" s="156"/>
      <c r="G155" s="153">
        <f t="shared" si="2"/>
        <v>65018639.840399981</v>
      </c>
    </row>
    <row r="156" spans="1:7" s="7" customFormat="1" ht="23.25" customHeight="1" thickTop="1" thickBot="1" x14ac:dyDescent="0.25">
      <c r="A156" s="96"/>
      <c r="B156" s="154">
        <v>44735</v>
      </c>
      <c r="C156" s="155"/>
      <c r="D156" s="151" t="s">
        <v>42</v>
      </c>
      <c r="E156" s="152">
        <v>61</v>
      </c>
      <c r="F156" s="156"/>
      <c r="G156" s="153">
        <f t="shared" si="2"/>
        <v>65018700.840399981</v>
      </c>
    </row>
    <row r="157" spans="1:7" s="7" customFormat="1" ht="27.75" customHeight="1" thickTop="1" thickBot="1" x14ac:dyDescent="0.25">
      <c r="A157" s="96"/>
      <c r="B157" s="154">
        <v>44735</v>
      </c>
      <c r="C157" s="155"/>
      <c r="D157" s="151" t="s">
        <v>29</v>
      </c>
      <c r="E157" s="152">
        <v>69975.33</v>
      </c>
      <c r="F157" s="156">
        <v>1819.35</v>
      </c>
      <c r="G157" s="153">
        <f t="shared" si="2"/>
        <v>65086856.820399977</v>
      </c>
    </row>
    <row r="158" spans="1:7" s="7" customFormat="1" ht="27" customHeight="1" thickTop="1" thickBot="1" x14ac:dyDescent="0.25">
      <c r="A158" s="96"/>
      <c r="B158" s="154">
        <v>44735</v>
      </c>
      <c r="C158" s="155"/>
      <c r="D158" s="151" t="s">
        <v>31</v>
      </c>
      <c r="E158" s="152">
        <v>1737.6</v>
      </c>
      <c r="F158" s="156">
        <v>77.13</v>
      </c>
      <c r="G158" s="153">
        <f t="shared" si="2"/>
        <v>65088517.290399976</v>
      </c>
    </row>
    <row r="159" spans="1:7" s="7" customFormat="1" ht="31.5" customHeight="1" thickTop="1" thickBot="1" x14ac:dyDescent="0.25">
      <c r="A159" s="96"/>
      <c r="B159" s="154">
        <v>44735</v>
      </c>
      <c r="C159" s="155"/>
      <c r="D159" s="151" t="s">
        <v>86</v>
      </c>
      <c r="E159" s="152">
        <v>299888.71999999997</v>
      </c>
      <c r="F159" s="156"/>
      <c r="G159" s="153">
        <f t="shared" si="2"/>
        <v>65388406.010399975</v>
      </c>
    </row>
    <row r="160" spans="1:7" s="7" customFormat="1" ht="31.5" thickTop="1" thickBot="1" x14ac:dyDescent="0.25">
      <c r="A160" s="96"/>
      <c r="B160" s="154">
        <v>44735</v>
      </c>
      <c r="C160" s="155"/>
      <c r="D160" s="151" t="s">
        <v>87</v>
      </c>
      <c r="E160" s="152">
        <v>41382</v>
      </c>
      <c r="F160" s="156"/>
      <c r="G160" s="153">
        <f t="shared" si="2"/>
        <v>65429788.010399975</v>
      </c>
    </row>
    <row r="161" spans="1:7" s="7" customFormat="1" ht="18" thickTop="1" thickBot="1" x14ac:dyDescent="0.25">
      <c r="A161" s="96"/>
      <c r="B161" s="154">
        <v>44735</v>
      </c>
      <c r="C161" s="155"/>
      <c r="D161" s="151" t="s">
        <v>23</v>
      </c>
      <c r="E161" s="152"/>
      <c r="F161" s="156">
        <v>10425027.880000001</v>
      </c>
      <c r="G161" s="153">
        <f t="shared" si="2"/>
        <v>55004760.130399972</v>
      </c>
    </row>
    <row r="162" spans="1:7" s="7" customFormat="1" ht="18" thickTop="1" thickBot="1" x14ac:dyDescent="0.25">
      <c r="A162" s="96"/>
      <c r="B162" s="154">
        <v>44736</v>
      </c>
      <c r="C162" s="155"/>
      <c r="D162" s="151" t="s">
        <v>42</v>
      </c>
      <c r="E162" s="152">
        <v>293824</v>
      </c>
      <c r="F162" s="156"/>
      <c r="G162" s="153">
        <f t="shared" si="2"/>
        <v>55298584.130399972</v>
      </c>
    </row>
    <row r="163" spans="1:7" s="7" customFormat="1" ht="18" thickTop="1" thickBot="1" x14ac:dyDescent="0.25">
      <c r="A163" s="96"/>
      <c r="B163" s="154">
        <v>44736</v>
      </c>
      <c r="C163" s="155"/>
      <c r="D163" s="151" t="s">
        <v>42</v>
      </c>
      <c r="E163" s="152">
        <v>35192</v>
      </c>
      <c r="F163" s="156"/>
      <c r="G163" s="153">
        <f t="shared" si="2"/>
        <v>55333776.130399972</v>
      </c>
    </row>
    <row r="164" spans="1:7" s="7" customFormat="1" ht="18" thickTop="1" thickBot="1" x14ac:dyDescent="0.25">
      <c r="A164" s="96"/>
      <c r="B164" s="154">
        <v>44736</v>
      </c>
      <c r="C164" s="155"/>
      <c r="D164" s="151" t="s">
        <v>42</v>
      </c>
      <c r="E164" s="152">
        <v>7770</v>
      </c>
      <c r="F164" s="156"/>
      <c r="G164" s="153">
        <f t="shared" si="2"/>
        <v>55341546.130399972</v>
      </c>
    </row>
    <row r="165" spans="1:7" s="7" customFormat="1" ht="18" thickTop="1" thickBot="1" x14ac:dyDescent="0.25">
      <c r="A165" s="96"/>
      <c r="B165" s="154">
        <v>44736</v>
      </c>
      <c r="C165" s="155"/>
      <c r="D165" s="151" t="s">
        <v>42</v>
      </c>
      <c r="E165" s="152">
        <v>1700</v>
      </c>
      <c r="F165" s="156"/>
      <c r="G165" s="153">
        <f t="shared" si="2"/>
        <v>55343246.130399972</v>
      </c>
    </row>
    <row r="166" spans="1:7" s="7" customFormat="1" ht="18" thickTop="1" thickBot="1" x14ac:dyDescent="0.25">
      <c r="A166" s="96"/>
      <c r="B166" s="154">
        <v>44736</v>
      </c>
      <c r="C166" s="155"/>
      <c r="D166" s="151" t="s">
        <v>42</v>
      </c>
      <c r="E166" s="152">
        <v>1700</v>
      </c>
      <c r="F166" s="156"/>
      <c r="G166" s="153">
        <f t="shared" si="2"/>
        <v>55344946.130399972</v>
      </c>
    </row>
    <row r="167" spans="1:7" s="7" customFormat="1" ht="18" thickTop="1" thickBot="1" x14ac:dyDescent="0.25">
      <c r="A167" s="96"/>
      <c r="B167" s="154">
        <v>44736</v>
      </c>
      <c r="C167" s="155"/>
      <c r="D167" s="151" t="s">
        <v>29</v>
      </c>
      <c r="E167" s="152">
        <v>30825.8</v>
      </c>
      <c r="F167" s="156">
        <v>801.46</v>
      </c>
      <c r="G167" s="153">
        <f t="shared" si="2"/>
        <v>55374970.470399968</v>
      </c>
    </row>
    <row r="168" spans="1:7" s="7" customFormat="1" ht="31.5" thickTop="1" thickBot="1" x14ac:dyDescent="0.25">
      <c r="A168" s="96"/>
      <c r="B168" s="154">
        <v>44736</v>
      </c>
      <c r="C168" s="155"/>
      <c r="D168" s="151" t="s">
        <v>88</v>
      </c>
      <c r="E168" s="152">
        <v>12170</v>
      </c>
      <c r="F168" s="156"/>
      <c r="G168" s="153">
        <f t="shared" si="2"/>
        <v>55387140.470399968</v>
      </c>
    </row>
    <row r="169" spans="1:7" s="7" customFormat="1" ht="18" thickTop="1" thickBot="1" x14ac:dyDescent="0.25">
      <c r="A169" s="96"/>
      <c r="B169" s="154">
        <v>44736</v>
      </c>
      <c r="C169" s="155"/>
      <c r="D169" s="151" t="s">
        <v>23</v>
      </c>
      <c r="E169" s="152"/>
      <c r="F169" s="156">
        <v>2945905.32</v>
      </c>
      <c r="G169" s="153">
        <f t="shared" si="2"/>
        <v>52441235.150399968</v>
      </c>
    </row>
    <row r="170" spans="1:7" s="7" customFormat="1" ht="18" thickTop="1" thickBot="1" x14ac:dyDescent="0.25">
      <c r="A170" s="96"/>
      <c r="B170" s="154">
        <v>44737</v>
      </c>
      <c r="C170" s="155"/>
      <c r="D170" s="151" t="s">
        <v>42</v>
      </c>
      <c r="E170" s="152">
        <v>20330</v>
      </c>
      <c r="F170" s="156"/>
      <c r="G170" s="153">
        <f t="shared" si="2"/>
        <v>52461565.150399968</v>
      </c>
    </row>
    <row r="171" spans="1:7" s="7" customFormat="1" ht="18" thickTop="1" thickBot="1" x14ac:dyDescent="0.25">
      <c r="A171" s="96"/>
      <c r="B171" s="154">
        <v>44737</v>
      </c>
      <c r="C171" s="155"/>
      <c r="D171" s="151" t="s">
        <v>29</v>
      </c>
      <c r="E171" s="152">
        <v>3500</v>
      </c>
      <c r="F171" s="156">
        <v>91</v>
      </c>
      <c r="G171" s="153">
        <f t="shared" si="2"/>
        <v>52464974.150399968</v>
      </c>
    </row>
    <row r="172" spans="1:7" s="7" customFormat="1" ht="18" thickTop="1" thickBot="1" x14ac:dyDescent="0.25">
      <c r="A172" s="96"/>
      <c r="B172" s="154">
        <v>44738</v>
      </c>
      <c r="C172" s="155"/>
      <c r="D172" s="151" t="s">
        <v>42</v>
      </c>
      <c r="E172" s="152">
        <v>40</v>
      </c>
      <c r="F172" s="156"/>
      <c r="G172" s="153">
        <f t="shared" si="2"/>
        <v>52465014.150399968</v>
      </c>
    </row>
    <row r="173" spans="1:7" s="7" customFormat="1" ht="18" thickTop="1" thickBot="1" x14ac:dyDescent="0.25">
      <c r="A173" s="96"/>
      <c r="B173" s="154">
        <v>44738</v>
      </c>
      <c r="C173" s="155"/>
      <c r="D173" s="151" t="s">
        <v>29</v>
      </c>
      <c r="E173" s="152">
        <v>36500</v>
      </c>
      <c r="F173" s="156">
        <v>949</v>
      </c>
      <c r="G173" s="165">
        <f t="shared" si="2"/>
        <v>52500565.150399968</v>
      </c>
    </row>
    <row r="174" spans="1:7" s="7" customFormat="1" ht="17.25" thickBot="1" x14ac:dyDescent="0.25">
      <c r="A174" s="96"/>
      <c r="B174" s="154">
        <v>44739</v>
      </c>
      <c r="C174" s="155"/>
      <c r="D174" s="151" t="s">
        <v>42</v>
      </c>
      <c r="E174" s="152">
        <v>132585</v>
      </c>
      <c r="F174" s="166"/>
      <c r="G174" s="167">
        <f>G173+E174-F174</f>
        <v>52633150.150399968</v>
      </c>
    </row>
    <row r="175" spans="1:7" s="7" customFormat="1" ht="17.25" thickBot="1" x14ac:dyDescent="0.25">
      <c r="A175" s="96"/>
      <c r="B175" s="168">
        <v>44739</v>
      </c>
      <c r="C175" s="169"/>
      <c r="D175" s="151" t="s">
        <v>42</v>
      </c>
      <c r="E175" s="152">
        <v>81420</v>
      </c>
      <c r="F175" s="166"/>
      <c r="G175" s="167">
        <f t="shared" ref="G175:G188" si="3">G174+E175-F175</f>
        <v>52714570.150399968</v>
      </c>
    </row>
    <row r="176" spans="1:7" s="7" customFormat="1" ht="17.25" thickBot="1" x14ac:dyDescent="0.25">
      <c r="A176" s="96"/>
      <c r="B176" s="168">
        <v>44739</v>
      </c>
      <c r="C176" s="169"/>
      <c r="D176" s="151" t="s">
        <v>42</v>
      </c>
      <c r="E176" s="152">
        <v>4105</v>
      </c>
      <c r="F176" s="166"/>
      <c r="G176" s="167">
        <f t="shared" si="3"/>
        <v>52718675.150399968</v>
      </c>
    </row>
    <row r="177" spans="1:7" s="7" customFormat="1" ht="17.25" thickBot="1" x14ac:dyDescent="0.25">
      <c r="A177" s="96"/>
      <c r="B177" s="168">
        <v>44739</v>
      </c>
      <c r="C177" s="169"/>
      <c r="D177" s="151" t="s">
        <v>29</v>
      </c>
      <c r="E177" s="152">
        <v>70327.17</v>
      </c>
      <c r="F177" s="166">
        <v>1828.5</v>
      </c>
      <c r="G177" s="167">
        <f t="shared" si="3"/>
        <v>52787173.82039997</v>
      </c>
    </row>
    <row r="178" spans="1:7" s="7" customFormat="1" ht="17.25" thickBot="1" x14ac:dyDescent="0.25">
      <c r="A178" s="96"/>
      <c r="B178" s="168">
        <v>44739</v>
      </c>
      <c r="C178" s="169"/>
      <c r="D178" s="151" t="s">
        <v>44</v>
      </c>
      <c r="E178" s="152">
        <v>167950.97</v>
      </c>
      <c r="F178" s="166"/>
      <c r="G178" s="167">
        <f t="shared" si="3"/>
        <v>52955124.790399969</v>
      </c>
    </row>
    <row r="179" spans="1:7" s="7" customFormat="1" ht="17.25" thickBot="1" x14ac:dyDescent="0.25">
      <c r="A179" s="96"/>
      <c r="B179" s="168">
        <v>44739</v>
      </c>
      <c r="C179" s="169"/>
      <c r="D179" s="151" t="s">
        <v>23</v>
      </c>
      <c r="E179" s="152"/>
      <c r="F179" s="166">
        <v>1019028</v>
      </c>
      <c r="G179" s="167">
        <f t="shared" si="3"/>
        <v>51936096.790399969</v>
      </c>
    </row>
    <row r="180" spans="1:7" s="7" customFormat="1" ht="17.25" thickBot="1" x14ac:dyDescent="0.25">
      <c r="A180" s="96"/>
      <c r="B180" s="168">
        <v>44740</v>
      </c>
      <c r="C180" s="169"/>
      <c r="D180" s="151" t="s">
        <v>42</v>
      </c>
      <c r="E180" s="152">
        <v>132864</v>
      </c>
      <c r="F180" s="166"/>
      <c r="G180" s="167">
        <f t="shared" si="3"/>
        <v>52068960.790399969</v>
      </c>
    </row>
    <row r="181" spans="1:7" s="7" customFormat="1" ht="17.25" thickBot="1" x14ac:dyDescent="0.25">
      <c r="A181" s="96"/>
      <c r="B181" s="168">
        <v>44740</v>
      </c>
      <c r="C181" s="169"/>
      <c r="D181" s="151" t="s">
        <v>42</v>
      </c>
      <c r="E181" s="152">
        <v>29425</v>
      </c>
      <c r="F181" s="166"/>
      <c r="G181" s="167">
        <f t="shared" si="3"/>
        <v>52098385.790399969</v>
      </c>
    </row>
    <row r="182" spans="1:7" s="7" customFormat="1" ht="17.25" thickBot="1" x14ac:dyDescent="0.25">
      <c r="A182" s="96"/>
      <c r="B182" s="168">
        <v>44740</v>
      </c>
      <c r="C182" s="169"/>
      <c r="D182" s="151" t="s">
        <v>42</v>
      </c>
      <c r="E182" s="152">
        <v>5600</v>
      </c>
      <c r="F182" s="166"/>
      <c r="G182" s="167">
        <f t="shared" si="3"/>
        <v>52103985.790399969</v>
      </c>
    </row>
    <row r="183" spans="1:7" s="7" customFormat="1" ht="17.25" thickBot="1" x14ac:dyDescent="0.25">
      <c r="A183" s="96"/>
      <c r="B183" s="168">
        <v>44740</v>
      </c>
      <c r="C183" s="169"/>
      <c r="D183" s="151" t="s">
        <v>42</v>
      </c>
      <c r="E183" s="152">
        <v>11550</v>
      </c>
      <c r="F183" s="166"/>
      <c r="G183" s="167">
        <f t="shared" si="3"/>
        <v>52115535.790399969</v>
      </c>
    </row>
    <row r="184" spans="1:7" s="7" customFormat="1" ht="17.25" thickBot="1" x14ac:dyDescent="0.25">
      <c r="A184" s="96"/>
      <c r="B184" s="168">
        <v>44740</v>
      </c>
      <c r="C184" s="169"/>
      <c r="D184" s="151" t="s">
        <v>29</v>
      </c>
      <c r="E184" s="152">
        <v>72212.2</v>
      </c>
      <c r="F184" s="166">
        <v>1877.52</v>
      </c>
      <c r="G184" s="167">
        <f t="shared" si="3"/>
        <v>52185870.470399968</v>
      </c>
    </row>
    <row r="185" spans="1:7" s="7" customFormat="1" ht="17.25" thickBot="1" x14ac:dyDescent="0.25">
      <c r="A185" s="96"/>
      <c r="B185" s="168">
        <v>44740</v>
      </c>
      <c r="C185" s="169"/>
      <c r="D185" s="151" t="s">
        <v>23</v>
      </c>
      <c r="E185" s="152"/>
      <c r="F185" s="166">
        <v>163707.79999999999</v>
      </c>
      <c r="G185" s="167">
        <f t="shared" si="3"/>
        <v>52022162.670399971</v>
      </c>
    </row>
    <row r="186" spans="1:7" s="7" customFormat="1" ht="17.25" thickBot="1" x14ac:dyDescent="0.25">
      <c r="A186" s="96"/>
      <c r="B186" s="168">
        <v>44741</v>
      </c>
      <c r="C186" s="169"/>
      <c r="D186" s="151" t="s">
        <v>42</v>
      </c>
      <c r="E186" s="152">
        <v>55145</v>
      </c>
      <c r="F186" s="166"/>
      <c r="G186" s="167">
        <f t="shared" si="3"/>
        <v>52077307.670399971</v>
      </c>
    </row>
    <row r="187" spans="1:7" s="7" customFormat="1" ht="17.25" thickBot="1" x14ac:dyDescent="0.25">
      <c r="A187" s="96"/>
      <c r="B187" s="168">
        <v>44741</v>
      </c>
      <c r="C187" s="169"/>
      <c r="D187" s="151" t="s">
        <v>42</v>
      </c>
      <c r="E187" s="152">
        <v>55300</v>
      </c>
      <c r="F187" s="166"/>
      <c r="G187" s="167">
        <f t="shared" si="3"/>
        <v>52132607.670399971</v>
      </c>
    </row>
    <row r="188" spans="1:7" s="7" customFormat="1" ht="17.25" thickBot="1" x14ac:dyDescent="0.25">
      <c r="A188" s="96"/>
      <c r="B188" s="168">
        <v>44741</v>
      </c>
      <c r="C188" s="169"/>
      <c r="D188" s="151" t="s">
        <v>42</v>
      </c>
      <c r="E188" s="152">
        <v>3227</v>
      </c>
      <c r="F188" s="166"/>
      <c r="G188" s="167">
        <f t="shared" si="3"/>
        <v>52135834.670399971</v>
      </c>
    </row>
    <row r="189" spans="1:7" s="7" customFormat="1" ht="17.25" thickBot="1" x14ac:dyDescent="0.25">
      <c r="A189" s="96"/>
      <c r="B189" s="168">
        <v>44741</v>
      </c>
      <c r="C189" s="169"/>
      <c r="D189" s="151" t="s">
        <v>42</v>
      </c>
      <c r="E189" s="152">
        <v>3887</v>
      </c>
      <c r="F189" s="166"/>
      <c r="G189" s="167">
        <f t="shared" ref="G189:G200" si="4">G188+E189-F189</f>
        <v>52139721.670399971</v>
      </c>
    </row>
    <row r="190" spans="1:7" s="7" customFormat="1" ht="17.25" thickBot="1" x14ac:dyDescent="0.25">
      <c r="A190" s="96"/>
      <c r="B190" s="168">
        <v>44741</v>
      </c>
      <c r="C190" s="169"/>
      <c r="D190" s="151" t="s">
        <v>29</v>
      </c>
      <c r="E190" s="152">
        <v>73838.100000000006</v>
      </c>
      <c r="F190" s="166">
        <v>1919.79</v>
      </c>
      <c r="G190" s="167">
        <f t="shared" si="4"/>
        <v>52211639.980399974</v>
      </c>
    </row>
    <row r="191" spans="1:7" s="7" customFormat="1" ht="17.25" thickBot="1" x14ac:dyDescent="0.25">
      <c r="A191" s="96"/>
      <c r="B191" s="168">
        <v>44741</v>
      </c>
      <c r="C191" s="169"/>
      <c r="D191" s="151" t="s">
        <v>22</v>
      </c>
      <c r="E191" s="152">
        <v>2546672.7999999998</v>
      </c>
      <c r="F191" s="166"/>
      <c r="G191" s="167">
        <f t="shared" si="4"/>
        <v>54758312.780399971</v>
      </c>
    </row>
    <row r="192" spans="1:7" s="7" customFormat="1" ht="17.25" thickBot="1" x14ac:dyDescent="0.25">
      <c r="A192" s="96"/>
      <c r="B192" s="168">
        <v>44741</v>
      </c>
      <c r="C192" s="169"/>
      <c r="D192" s="151" t="s">
        <v>22</v>
      </c>
      <c r="E192" s="152">
        <v>4609365.4000000004</v>
      </c>
      <c r="F192" s="166"/>
      <c r="G192" s="167">
        <f t="shared" si="4"/>
        <v>59367678.180399969</v>
      </c>
    </row>
    <row r="193" spans="1:8" s="7" customFormat="1" ht="17.25" thickBot="1" x14ac:dyDescent="0.25">
      <c r="A193" s="96"/>
      <c r="B193" s="168">
        <v>44741</v>
      </c>
      <c r="C193" s="169"/>
      <c r="D193" s="151" t="s">
        <v>23</v>
      </c>
      <c r="E193" s="152"/>
      <c r="F193" s="166">
        <v>6835540.5</v>
      </c>
      <c r="G193" s="167">
        <f t="shared" si="4"/>
        <v>52532137.680399969</v>
      </c>
    </row>
    <row r="194" spans="1:8" s="7" customFormat="1" ht="17.25" thickBot="1" x14ac:dyDescent="0.25">
      <c r="A194" s="96"/>
      <c r="B194" s="168">
        <v>44742</v>
      </c>
      <c r="C194" s="169"/>
      <c r="D194" s="151" t="s">
        <v>42</v>
      </c>
      <c r="E194" s="152">
        <v>117450</v>
      </c>
      <c r="F194" s="166"/>
      <c r="G194" s="167">
        <f t="shared" si="4"/>
        <v>52649587.680399969</v>
      </c>
    </row>
    <row r="195" spans="1:8" s="7" customFormat="1" ht="17.25" thickBot="1" x14ac:dyDescent="0.25">
      <c r="A195" s="96"/>
      <c r="B195" s="168">
        <v>44742</v>
      </c>
      <c r="C195" s="169"/>
      <c r="D195" s="151" t="s">
        <v>42</v>
      </c>
      <c r="E195" s="152">
        <v>43320</v>
      </c>
      <c r="F195" s="166"/>
      <c r="G195" s="167">
        <f t="shared" si="4"/>
        <v>52692907.680399969</v>
      </c>
    </row>
    <row r="196" spans="1:8" s="7" customFormat="1" ht="17.25" thickBot="1" x14ac:dyDescent="0.25">
      <c r="A196" s="96"/>
      <c r="B196" s="168">
        <v>44742</v>
      </c>
      <c r="C196" s="169"/>
      <c r="D196" s="151" t="s">
        <v>42</v>
      </c>
      <c r="E196" s="152">
        <v>5008</v>
      </c>
      <c r="F196" s="166"/>
      <c r="G196" s="167">
        <f t="shared" si="4"/>
        <v>52697915.680399969</v>
      </c>
    </row>
    <row r="197" spans="1:8" s="7" customFormat="1" ht="17.25" thickBot="1" x14ac:dyDescent="0.25">
      <c r="A197" s="96"/>
      <c r="B197" s="168">
        <v>44742</v>
      </c>
      <c r="C197" s="169"/>
      <c r="D197" s="151" t="s">
        <v>29</v>
      </c>
      <c r="E197" s="152">
        <v>179107.17</v>
      </c>
      <c r="F197" s="166"/>
      <c r="G197" s="167">
        <f t="shared" si="4"/>
        <v>52877022.850399971</v>
      </c>
    </row>
    <row r="198" spans="1:8" s="7" customFormat="1" ht="17.25" thickBot="1" x14ac:dyDescent="0.25">
      <c r="A198" s="96"/>
      <c r="B198" s="168">
        <v>44742</v>
      </c>
      <c r="C198" s="169"/>
      <c r="D198" s="151" t="s">
        <v>89</v>
      </c>
      <c r="E198" s="152">
        <v>81709.399999999994</v>
      </c>
      <c r="F198" s="166"/>
      <c r="G198" s="167">
        <f t="shared" si="4"/>
        <v>52958732.25039997</v>
      </c>
    </row>
    <row r="199" spans="1:8" s="7" customFormat="1" ht="17.25" thickBot="1" x14ac:dyDescent="0.25">
      <c r="A199" s="96"/>
      <c r="B199" s="168">
        <v>44742</v>
      </c>
      <c r="C199" s="169"/>
      <c r="D199" s="151" t="s">
        <v>59</v>
      </c>
      <c r="E199" s="152">
        <v>60195.64</v>
      </c>
      <c r="F199" s="166"/>
      <c r="G199" s="167">
        <f t="shared" si="4"/>
        <v>53018927.89039997</v>
      </c>
    </row>
    <row r="200" spans="1:8" s="7" customFormat="1" ht="17.25" thickBot="1" x14ac:dyDescent="0.25">
      <c r="A200" s="96"/>
      <c r="B200" s="168">
        <v>44742</v>
      </c>
      <c r="C200" s="169"/>
      <c r="D200" s="151" t="s">
        <v>22</v>
      </c>
      <c r="E200" s="152">
        <v>2759478.35</v>
      </c>
      <c r="F200" s="166"/>
      <c r="G200" s="167">
        <f t="shared" si="4"/>
        <v>55778406.240399972</v>
      </c>
    </row>
    <row r="201" spans="1:8" s="7" customFormat="1" ht="1.5" customHeight="1" thickBot="1" x14ac:dyDescent="0.25">
      <c r="A201" s="96"/>
      <c r="B201" s="168"/>
      <c r="C201" s="169"/>
      <c r="D201" s="151"/>
      <c r="E201" s="152"/>
      <c r="F201" s="166"/>
      <c r="G201" s="167" t="e">
        <f>#REF!+E201-F201</f>
        <v>#REF!</v>
      </c>
    </row>
    <row r="202" spans="1:8" s="7" customFormat="1" ht="16.5" hidden="1" customHeight="1" thickBot="1" x14ac:dyDescent="0.25">
      <c r="A202" s="96"/>
      <c r="B202" s="170"/>
      <c r="C202" s="171"/>
      <c r="D202" s="172"/>
      <c r="E202" s="173"/>
      <c r="F202" s="174"/>
      <c r="G202" s="167" t="e">
        <f t="shared" ref="G202" si="5">G201+E202-F202</f>
        <v>#REF!</v>
      </c>
    </row>
    <row r="203" spans="1:8" ht="17.25" thickBot="1" x14ac:dyDescent="0.25">
      <c r="A203" s="26"/>
      <c r="B203" s="175"/>
      <c r="C203" s="175"/>
      <c r="D203" s="175" t="s">
        <v>8</v>
      </c>
      <c r="E203" s="176">
        <f>SUM(E18:E201)</f>
        <v>79581217.079999983</v>
      </c>
      <c r="F203" s="176">
        <f>SUM(F18:F201)</f>
        <v>103703609.23999998</v>
      </c>
      <c r="G203" s="177">
        <f>+G17+E203-F203</f>
        <v>55778406.240399987</v>
      </c>
      <c r="H203" s="28">
        <f>+G203-'[2]CTA. RECOLECTORA (010) y 3000'!$G$15525</f>
        <v>0</v>
      </c>
    </row>
    <row r="204" spans="1:8" ht="16.5" x14ac:dyDescent="0.2">
      <c r="A204" s="5"/>
      <c r="B204" s="178"/>
      <c r="C204" s="178"/>
      <c r="D204" s="178"/>
      <c r="E204" s="179"/>
      <c r="F204" s="179"/>
      <c r="G204" s="179"/>
    </row>
    <row r="205" spans="1:8" ht="16.5" x14ac:dyDescent="0.2">
      <c r="A205" s="5"/>
      <c r="B205" s="178"/>
      <c r="C205" s="180" t="s">
        <v>32</v>
      </c>
      <c r="D205" s="181"/>
      <c r="E205" s="182"/>
      <c r="F205" s="182"/>
      <c r="G205" s="179"/>
    </row>
    <row r="206" spans="1:8" ht="16.5" x14ac:dyDescent="0.2">
      <c r="A206" s="5"/>
      <c r="B206" s="178"/>
      <c r="C206" s="180" t="s">
        <v>34</v>
      </c>
      <c r="D206" s="181"/>
      <c r="E206" s="182"/>
      <c r="F206" s="182"/>
      <c r="G206" s="179"/>
    </row>
    <row r="207" spans="1:8" ht="16.5" x14ac:dyDescent="0.2">
      <c r="A207" s="5"/>
      <c r="B207" s="178"/>
      <c r="C207" s="180" t="s">
        <v>35</v>
      </c>
      <c r="D207" s="180" t="s">
        <v>39</v>
      </c>
      <c r="E207" s="182"/>
      <c r="F207" s="180" t="s">
        <v>40</v>
      </c>
      <c r="G207" s="179"/>
    </row>
    <row r="208" spans="1:8" ht="16.5" x14ac:dyDescent="0.2">
      <c r="A208" s="5"/>
      <c r="B208" s="178"/>
      <c r="C208" s="181"/>
      <c r="D208" s="180" t="s">
        <v>32</v>
      </c>
      <c r="E208" s="182"/>
      <c r="F208" s="180" t="s">
        <v>33</v>
      </c>
      <c r="G208" s="179"/>
    </row>
    <row r="209" spans="1:8" ht="16.5" x14ac:dyDescent="0.2">
      <c r="A209" s="5"/>
      <c r="B209" s="178"/>
      <c r="C209" s="181"/>
      <c r="D209" s="180" t="s">
        <v>34</v>
      </c>
      <c r="E209" s="182"/>
      <c r="F209" s="183" t="s">
        <v>48</v>
      </c>
      <c r="G209" s="179"/>
    </row>
    <row r="210" spans="1:8" ht="16.5" x14ac:dyDescent="0.2">
      <c r="A210" s="5"/>
      <c r="B210" s="178"/>
      <c r="C210" s="181"/>
      <c r="D210" s="180" t="s">
        <v>35</v>
      </c>
      <c r="E210" s="182"/>
      <c r="F210" s="180" t="s">
        <v>36</v>
      </c>
      <c r="G210" s="179"/>
    </row>
    <row r="211" spans="1:8" ht="16.5" x14ac:dyDescent="0.2">
      <c r="A211" s="5"/>
      <c r="B211" s="178"/>
      <c r="C211" s="181"/>
      <c r="D211" s="182"/>
      <c r="E211" s="181"/>
      <c r="F211" s="179"/>
      <c r="G211" s="179"/>
      <c r="H211" s="25"/>
    </row>
    <row r="212" spans="1:8" ht="16.5" x14ac:dyDescent="0.2">
      <c r="A212" s="5"/>
      <c r="B212" s="178"/>
      <c r="C212" s="181"/>
      <c r="D212" s="182"/>
      <c r="E212" s="181" t="s">
        <v>213</v>
      </c>
      <c r="F212" s="179"/>
      <c r="G212" s="179"/>
    </row>
    <row r="213" spans="1:8" ht="16.5" x14ac:dyDescent="0.2">
      <c r="A213" s="5"/>
      <c r="B213" s="178"/>
      <c r="C213" s="181"/>
      <c r="D213" s="182"/>
      <c r="E213" s="180" t="s">
        <v>210</v>
      </c>
      <c r="F213" s="179"/>
      <c r="G213" s="179"/>
    </row>
    <row r="214" spans="1:8" ht="16.5" x14ac:dyDescent="0.2">
      <c r="A214" s="5"/>
      <c r="B214" s="178"/>
      <c r="C214" s="181"/>
      <c r="D214" s="182"/>
      <c r="E214" s="180" t="s">
        <v>211</v>
      </c>
      <c r="F214" s="179"/>
      <c r="G214" s="179"/>
    </row>
    <row r="215" spans="1:8" ht="16.5" x14ac:dyDescent="0.2">
      <c r="A215" s="5"/>
      <c r="B215" s="178"/>
      <c r="C215" s="178"/>
      <c r="D215" s="182"/>
      <c r="E215" s="180" t="s">
        <v>212</v>
      </c>
      <c r="F215" s="179"/>
      <c r="G215" s="179"/>
    </row>
    <row r="216" spans="1:8" ht="16.5" x14ac:dyDescent="0.2">
      <c r="A216" s="5"/>
      <c r="B216" s="178"/>
      <c r="C216" s="178"/>
      <c r="D216" s="182"/>
      <c r="E216" s="182"/>
      <c r="F216" s="179"/>
      <c r="G216" s="179"/>
    </row>
    <row r="217" spans="1:8" ht="16.5" x14ac:dyDescent="0.2">
      <c r="A217" s="5"/>
      <c r="B217" s="5"/>
      <c r="C217" s="5"/>
      <c r="F217" s="8"/>
      <c r="G217" s="8"/>
    </row>
    <row r="218" spans="1:8" ht="16.5" x14ac:dyDescent="0.2">
      <c r="A218" s="5"/>
      <c r="B218" s="5"/>
      <c r="C218" s="5"/>
      <c r="F218" s="8"/>
      <c r="G218" s="8"/>
    </row>
    <row r="219" spans="1:8" ht="16.5" x14ac:dyDescent="0.2">
      <c r="A219" s="5"/>
      <c r="B219" s="5"/>
      <c r="C219" s="5"/>
      <c r="E219" s="8"/>
      <c r="F219" s="8"/>
      <c r="G219" s="8"/>
    </row>
    <row r="220" spans="1:8" x14ac:dyDescent="0.2">
      <c r="A220" s="9"/>
      <c r="B220" s="9"/>
      <c r="C220" s="9"/>
      <c r="D220" s="9"/>
      <c r="E220" s="9"/>
      <c r="F220" s="9"/>
      <c r="G220" s="9"/>
    </row>
    <row r="221" spans="1:8" x14ac:dyDescent="0.2">
      <c r="A221" s="9"/>
      <c r="B221" s="9"/>
      <c r="C221" s="9"/>
      <c r="D221" s="9"/>
      <c r="E221" s="9"/>
      <c r="F221" s="9"/>
      <c r="G221" s="9"/>
    </row>
    <row r="222" spans="1:8" x14ac:dyDescent="0.2">
      <c r="A222" s="9"/>
      <c r="B222" s="9"/>
      <c r="C222" s="9"/>
      <c r="D222" s="9"/>
      <c r="E222" s="9"/>
      <c r="F222" s="9"/>
      <c r="G222" s="9"/>
    </row>
    <row r="241" spans="1:1" ht="13.5" thickBot="1" x14ac:dyDescent="0.25"/>
    <row r="242" spans="1:1" ht="15" x14ac:dyDescent="0.2">
      <c r="A242" s="2"/>
    </row>
  </sheetData>
  <autoFilter ref="B1:H242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46" fitToHeight="0" orientation="portrait" r:id="rId1"/>
  <headerFooter alignWithMargins="0">
    <oddFooter>Página &amp;P</oddFooter>
  </headerFooter>
  <rowBreaks count="2" manualBreakCount="2">
    <brk id="76" max="6" man="1"/>
    <brk id="14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204"/>
  <sheetViews>
    <sheetView topLeftCell="B151" zoomScaleNormal="100" workbookViewId="0">
      <selection activeCell="D158" sqref="D158:E161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" customWidth="1"/>
    <col min="6" max="6" width="46.7109375" style="1" customWidth="1"/>
    <col min="7" max="7" width="20" style="1" customWidth="1"/>
    <col min="8" max="8" width="19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/>
    <row r="2" spans="1:13" s="11" customFormat="1" x14ac:dyDescent="0.2"/>
    <row r="3" spans="1:13" s="14" customFormat="1" ht="12" customHeight="1" x14ac:dyDescent="0.2"/>
    <row r="4" spans="1:13" s="15" customFormat="1" ht="18" customHeight="1" x14ac:dyDescent="0.3">
      <c r="B4" s="16"/>
      <c r="C4" s="16"/>
      <c r="D4" s="12"/>
      <c r="E4" s="16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</row>
    <row r="6" spans="1:13" s="15" customFormat="1" ht="15" customHeight="1" x14ac:dyDescent="0.3">
      <c r="B6" s="13"/>
      <c r="C6" s="184" t="s">
        <v>10</v>
      </c>
      <c r="D6" s="184"/>
      <c r="E6" s="184"/>
      <c r="F6" s="184"/>
      <c r="G6" s="184"/>
      <c r="H6" s="184"/>
      <c r="I6" s="184"/>
      <c r="J6" s="16"/>
      <c r="K6" s="16"/>
    </row>
    <row r="7" spans="1:13" s="14" customFormat="1" ht="18.75" x14ac:dyDescent="0.2">
      <c r="B7" s="18"/>
      <c r="C7" s="190" t="s">
        <v>19</v>
      </c>
      <c r="D7" s="190"/>
      <c r="E7" s="190"/>
      <c r="F7" s="190"/>
      <c r="G7" s="190"/>
      <c r="H7" s="190"/>
      <c r="I7" s="190"/>
    </row>
    <row r="8" spans="1:13" s="17" customFormat="1" ht="21" customHeight="1" x14ac:dyDescent="0.2">
      <c r="B8" s="18"/>
      <c r="C8" s="190" t="s">
        <v>3</v>
      </c>
      <c r="D8" s="190"/>
      <c r="E8" s="190"/>
      <c r="F8" s="190"/>
      <c r="G8" s="190"/>
      <c r="H8" s="190"/>
      <c r="I8" s="190"/>
    </row>
    <row r="9" spans="1:13" s="14" customFormat="1" ht="18.75" x14ac:dyDescent="0.2">
      <c r="C9" s="191" t="s">
        <v>91</v>
      </c>
      <c r="D9" s="191"/>
      <c r="E9" s="191"/>
      <c r="F9" s="191"/>
      <c r="G9" s="191"/>
      <c r="H9" s="191"/>
      <c r="I9" s="191"/>
    </row>
    <row r="10" spans="1:13" s="14" customFormat="1" ht="18.75" x14ac:dyDescent="0.2">
      <c r="C10" s="31"/>
      <c r="D10" s="31"/>
      <c r="E10" s="31"/>
      <c r="F10" s="31"/>
      <c r="G10" s="31"/>
      <c r="H10" s="31"/>
      <c r="I10" s="31"/>
    </row>
    <row r="11" spans="1:13" s="14" customFormat="1" ht="18.75" x14ac:dyDescent="0.2">
      <c r="C11" s="31"/>
      <c r="D11" s="31"/>
      <c r="E11" s="31"/>
      <c r="F11" s="31"/>
      <c r="G11" s="31"/>
      <c r="H11" s="31"/>
      <c r="I11" s="31"/>
    </row>
    <row r="12" spans="1:13" s="11" customFormat="1" ht="19.5" customHeight="1" thickBot="1" x14ac:dyDescent="0.25"/>
    <row r="13" spans="1:13" s="3" customFormat="1" ht="28.5" customHeight="1" thickTop="1" thickBot="1" x14ac:dyDescent="0.25">
      <c r="A13" s="7"/>
      <c r="B13" s="7"/>
      <c r="C13" s="189"/>
      <c r="D13" s="186" t="s">
        <v>17</v>
      </c>
      <c r="E13" s="186"/>
      <c r="F13" s="186"/>
      <c r="G13" s="186"/>
      <c r="H13" s="186"/>
      <c r="I13" s="186"/>
      <c r="J13" s="7"/>
      <c r="K13" s="7"/>
      <c r="L13" s="7"/>
      <c r="M13" s="7"/>
    </row>
    <row r="14" spans="1:13" s="3" customFormat="1" ht="18" customHeight="1" thickTop="1" thickBot="1" x14ac:dyDescent="0.25">
      <c r="A14" s="7"/>
      <c r="B14" s="7"/>
      <c r="C14" s="189"/>
      <c r="D14" s="185" t="s">
        <v>7</v>
      </c>
      <c r="E14" s="185"/>
      <c r="F14" s="185"/>
      <c r="G14" s="185"/>
      <c r="H14" s="185"/>
      <c r="I14" s="57">
        <v>646187.20150000602</v>
      </c>
      <c r="J14" s="7"/>
      <c r="K14" s="7"/>
      <c r="L14" s="7"/>
      <c r="M14" s="7"/>
    </row>
    <row r="15" spans="1:13" s="3" customFormat="1" ht="33" customHeight="1" thickTop="1" thickBot="1" x14ac:dyDescent="0.25">
      <c r="A15" s="7"/>
      <c r="B15" s="7"/>
      <c r="C15" s="189"/>
      <c r="D15" s="68" t="s">
        <v>4</v>
      </c>
      <c r="E15" s="68" t="s">
        <v>5</v>
      </c>
      <c r="F15" s="68" t="s">
        <v>6</v>
      </c>
      <c r="G15" s="68" t="s">
        <v>0</v>
      </c>
      <c r="H15" s="68" t="s">
        <v>1</v>
      </c>
      <c r="I15" s="68" t="s">
        <v>2</v>
      </c>
      <c r="J15" s="7"/>
      <c r="K15" s="7"/>
      <c r="L15" s="7"/>
      <c r="M15" s="7"/>
    </row>
    <row r="16" spans="1:13" s="10" customFormat="1" ht="29.25" customHeight="1" thickTop="1" thickBot="1" x14ac:dyDescent="0.25">
      <c r="C16" s="69"/>
      <c r="D16" s="70"/>
      <c r="E16" s="71"/>
      <c r="F16" s="82">
        <v>44712</v>
      </c>
      <c r="G16" s="127"/>
      <c r="H16" s="73">
        <v>0</v>
      </c>
      <c r="I16" s="72">
        <f>+I14</f>
        <v>646187.20150000602</v>
      </c>
    </row>
    <row r="17" spans="3:9" s="27" customFormat="1" ht="31.5" customHeight="1" thickTop="1" x14ac:dyDescent="0.2">
      <c r="C17" s="74"/>
      <c r="D17" s="76">
        <v>44713</v>
      </c>
      <c r="E17" s="77"/>
      <c r="F17" s="124" t="s">
        <v>23</v>
      </c>
      <c r="G17" s="129">
        <v>196278.52</v>
      </c>
      <c r="H17" s="129"/>
      <c r="I17" s="46">
        <f>I16+G17-H17</f>
        <v>842465.72150000604</v>
      </c>
    </row>
    <row r="18" spans="3:9" s="27" customFormat="1" ht="24.75" customHeight="1" x14ac:dyDescent="0.2">
      <c r="C18" s="75"/>
      <c r="D18" s="76">
        <v>44714</v>
      </c>
      <c r="E18" s="80" t="s">
        <v>92</v>
      </c>
      <c r="F18" s="124" t="s">
        <v>16</v>
      </c>
      <c r="G18" s="130"/>
      <c r="H18" s="130">
        <v>5625</v>
      </c>
      <c r="I18" s="49">
        <f>I17+G18-H18</f>
        <v>836840.72150000604</v>
      </c>
    </row>
    <row r="19" spans="3:9" s="27" customFormat="1" ht="16.5" x14ac:dyDescent="0.2">
      <c r="C19" s="75"/>
      <c r="D19" s="76">
        <v>44714</v>
      </c>
      <c r="E19" s="77" t="s">
        <v>92</v>
      </c>
      <c r="F19" s="124" t="s">
        <v>54</v>
      </c>
      <c r="G19" s="130"/>
      <c r="H19" s="126">
        <v>106875</v>
      </c>
      <c r="I19" s="49">
        <f t="shared" ref="I19:I82" si="0">I18+G19-H19</f>
        <v>729965.72150000604</v>
      </c>
    </row>
    <row r="20" spans="3:9" s="27" customFormat="1" ht="28.5" x14ac:dyDescent="0.2">
      <c r="C20" s="75"/>
      <c r="D20" s="76">
        <v>44715</v>
      </c>
      <c r="E20" s="80"/>
      <c r="F20" s="124" t="s">
        <v>23</v>
      </c>
      <c r="G20" s="130">
        <v>278660.24</v>
      </c>
      <c r="H20" s="126"/>
      <c r="I20" s="49">
        <f t="shared" si="0"/>
        <v>1008625.961500006</v>
      </c>
    </row>
    <row r="21" spans="3:9" s="27" customFormat="1" ht="28.5" x14ac:dyDescent="0.2">
      <c r="C21" s="75"/>
      <c r="D21" s="76">
        <v>44715</v>
      </c>
      <c r="E21" s="77" t="s">
        <v>93</v>
      </c>
      <c r="F21" s="124" t="s">
        <v>16</v>
      </c>
      <c r="G21" s="130"/>
      <c r="H21" s="126">
        <v>5575.2</v>
      </c>
      <c r="I21" s="49">
        <f t="shared" si="0"/>
        <v>1003050.7615000061</v>
      </c>
    </row>
    <row r="22" spans="3:9" s="27" customFormat="1" ht="16.5" x14ac:dyDescent="0.2">
      <c r="C22" s="75"/>
      <c r="D22" s="76">
        <v>44715</v>
      </c>
      <c r="E22" s="80" t="s">
        <v>93</v>
      </c>
      <c r="F22" s="124" t="s">
        <v>94</v>
      </c>
      <c r="G22" s="130"/>
      <c r="H22" s="126">
        <v>125999.52</v>
      </c>
      <c r="I22" s="49">
        <f t="shared" si="0"/>
        <v>877051.24150000606</v>
      </c>
    </row>
    <row r="23" spans="3:9" s="27" customFormat="1" ht="28.5" x14ac:dyDescent="0.2">
      <c r="C23" s="75"/>
      <c r="D23" s="76">
        <v>44718</v>
      </c>
      <c r="E23" s="77"/>
      <c r="F23" s="124" t="s">
        <v>23</v>
      </c>
      <c r="G23" s="130">
        <v>434149.14</v>
      </c>
      <c r="H23" s="126"/>
      <c r="I23" s="49">
        <f t="shared" si="0"/>
        <v>1311200.3815000062</v>
      </c>
    </row>
    <row r="24" spans="3:9" s="27" customFormat="1" ht="28.5" x14ac:dyDescent="0.2">
      <c r="C24" s="75"/>
      <c r="D24" s="76">
        <v>44718</v>
      </c>
      <c r="E24" s="80" t="s">
        <v>95</v>
      </c>
      <c r="F24" s="124" t="s">
        <v>16</v>
      </c>
      <c r="G24" s="130"/>
      <c r="H24" s="126">
        <v>6119.55</v>
      </c>
      <c r="I24" s="49">
        <f t="shared" si="0"/>
        <v>1305080.8315000061</v>
      </c>
    </row>
    <row r="25" spans="3:9" s="27" customFormat="1" ht="16.5" x14ac:dyDescent="0.2">
      <c r="C25" s="75"/>
      <c r="D25" s="76">
        <v>44718</v>
      </c>
      <c r="E25" s="77" t="s">
        <v>95</v>
      </c>
      <c r="F25" s="124" t="s">
        <v>62</v>
      </c>
      <c r="G25" s="130"/>
      <c r="H25" s="126">
        <v>116271.45</v>
      </c>
      <c r="I25" s="49">
        <f t="shared" si="0"/>
        <v>1188809.3815000062</v>
      </c>
    </row>
    <row r="26" spans="3:9" s="27" customFormat="1" ht="28.5" x14ac:dyDescent="0.2">
      <c r="C26" s="75"/>
      <c r="D26" s="76">
        <v>44719</v>
      </c>
      <c r="E26" s="80"/>
      <c r="F26" s="124" t="s">
        <v>23</v>
      </c>
      <c r="G26" s="130">
        <v>1538150.69</v>
      </c>
      <c r="H26" s="125"/>
      <c r="I26" s="49">
        <f t="shared" si="0"/>
        <v>2726960.0715000061</v>
      </c>
    </row>
    <row r="27" spans="3:9" s="27" customFormat="1" ht="28.5" x14ac:dyDescent="0.2">
      <c r="C27" s="75"/>
      <c r="D27" s="76">
        <v>44719</v>
      </c>
      <c r="E27" s="80" t="s">
        <v>96</v>
      </c>
      <c r="F27" s="124" t="s">
        <v>16</v>
      </c>
      <c r="G27" s="130"/>
      <c r="H27" s="125">
        <v>3680</v>
      </c>
      <c r="I27" s="49">
        <f t="shared" si="0"/>
        <v>2723280.0715000061</v>
      </c>
    </row>
    <row r="28" spans="3:9" s="27" customFormat="1" ht="28.5" x14ac:dyDescent="0.2">
      <c r="C28" s="75"/>
      <c r="D28" s="76">
        <v>44719</v>
      </c>
      <c r="E28" s="77" t="s">
        <v>96</v>
      </c>
      <c r="F28" s="124" t="s">
        <v>69</v>
      </c>
      <c r="G28" s="130"/>
      <c r="H28" s="126">
        <v>3974.3999999999996</v>
      </c>
      <c r="I28" s="49">
        <f t="shared" si="0"/>
        <v>2719305.6715000062</v>
      </c>
    </row>
    <row r="29" spans="3:9" s="27" customFormat="1" ht="16.5" x14ac:dyDescent="0.2">
      <c r="C29" s="75"/>
      <c r="D29" s="76">
        <v>44719</v>
      </c>
      <c r="E29" s="77" t="s">
        <v>96</v>
      </c>
      <c r="F29" s="124" t="s">
        <v>97</v>
      </c>
      <c r="G29" s="130"/>
      <c r="H29" s="126">
        <v>79193.600000000006</v>
      </c>
      <c r="I29" s="49">
        <f t="shared" si="0"/>
        <v>2640112.0715000061</v>
      </c>
    </row>
    <row r="30" spans="3:9" s="27" customFormat="1" ht="28.5" x14ac:dyDescent="0.2">
      <c r="C30" s="75"/>
      <c r="D30" s="76">
        <v>44719</v>
      </c>
      <c r="E30" s="80"/>
      <c r="F30" s="124" t="s">
        <v>16</v>
      </c>
      <c r="G30" s="130"/>
      <c r="H30" s="126">
        <v>1448.62</v>
      </c>
      <c r="I30" s="49">
        <f t="shared" si="0"/>
        <v>2638663.451500006</v>
      </c>
    </row>
    <row r="31" spans="3:9" s="27" customFormat="1" ht="16.5" x14ac:dyDescent="0.2">
      <c r="C31" s="75"/>
      <c r="D31" s="76">
        <v>44719</v>
      </c>
      <c r="E31" s="80" t="s">
        <v>98</v>
      </c>
      <c r="F31" s="124" t="s">
        <v>99</v>
      </c>
      <c r="G31" s="130"/>
      <c r="H31" s="126">
        <v>27523.62</v>
      </c>
      <c r="I31" s="49">
        <f t="shared" si="0"/>
        <v>2611139.8315000059</v>
      </c>
    </row>
    <row r="32" spans="3:9" s="27" customFormat="1" ht="29.25" thickBot="1" x14ac:dyDescent="0.25">
      <c r="C32" s="75"/>
      <c r="D32" s="76">
        <v>44719</v>
      </c>
      <c r="E32" s="77" t="s">
        <v>100</v>
      </c>
      <c r="F32" s="124" t="s">
        <v>16</v>
      </c>
      <c r="G32" s="131"/>
      <c r="H32" s="126">
        <v>5000</v>
      </c>
      <c r="I32" s="49">
        <f t="shared" si="0"/>
        <v>2606139.8315000059</v>
      </c>
    </row>
    <row r="33" spans="3:9" s="27" customFormat="1" ht="28.5" x14ac:dyDescent="0.2">
      <c r="C33" s="75"/>
      <c r="D33" s="76">
        <v>44719</v>
      </c>
      <c r="E33" s="80" t="s">
        <v>100</v>
      </c>
      <c r="F33" s="78" t="s">
        <v>69</v>
      </c>
      <c r="G33" s="128"/>
      <c r="H33" s="99">
        <v>5400</v>
      </c>
      <c r="I33" s="49">
        <f t="shared" si="0"/>
        <v>2600739.8315000059</v>
      </c>
    </row>
    <row r="34" spans="3:9" s="27" customFormat="1" ht="28.5" x14ac:dyDescent="0.2">
      <c r="C34" s="75"/>
      <c r="D34" s="76">
        <v>44719</v>
      </c>
      <c r="E34" s="77" t="s">
        <v>100</v>
      </c>
      <c r="F34" s="78" t="s">
        <v>101</v>
      </c>
      <c r="G34" s="99"/>
      <c r="H34" s="99">
        <v>107600</v>
      </c>
      <c r="I34" s="49">
        <f t="shared" si="0"/>
        <v>2493139.8315000059</v>
      </c>
    </row>
    <row r="35" spans="3:9" s="27" customFormat="1" ht="28.5" x14ac:dyDescent="0.2">
      <c r="C35" s="75"/>
      <c r="D35" s="76">
        <v>44720</v>
      </c>
      <c r="E35" s="80"/>
      <c r="F35" s="78" t="s">
        <v>23</v>
      </c>
      <c r="G35" s="99">
        <v>14180120</v>
      </c>
      <c r="H35" s="99"/>
      <c r="I35" s="49">
        <f t="shared" si="0"/>
        <v>16673259.831500005</v>
      </c>
    </row>
    <row r="36" spans="3:9" s="27" customFormat="1" ht="28.5" x14ac:dyDescent="0.2">
      <c r="C36" s="75"/>
      <c r="D36" s="76">
        <v>44720</v>
      </c>
      <c r="E36" s="77" t="s">
        <v>102</v>
      </c>
      <c r="F36" s="78" t="s">
        <v>16</v>
      </c>
      <c r="G36" s="99"/>
      <c r="H36" s="99">
        <v>10600</v>
      </c>
      <c r="I36" s="49">
        <f t="shared" si="0"/>
        <v>16662659.831500005</v>
      </c>
    </row>
    <row r="37" spans="3:9" s="27" customFormat="1" ht="16.5" x14ac:dyDescent="0.2">
      <c r="C37" s="75"/>
      <c r="D37" s="76">
        <v>44720</v>
      </c>
      <c r="E37" s="80" t="s">
        <v>102</v>
      </c>
      <c r="F37" s="78" t="s">
        <v>103</v>
      </c>
      <c r="G37" s="99"/>
      <c r="H37" s="99">
        <v>201400</v>
      </c>
      <c r="I37" s="49">
        <f t="shared" si="0"/>
        <v>16461259.831500005</v>
      </c>
    </row>
    <row r="38" spans="3:9" s="27" customFormat="1" ht="28.5" x14ac:dyDescent="0.2">
      <c r="C38" s="75"/>
      <c r="D38" s="76">
        <v>44720</v>
      </c>
      <c r="E38" s="77" t="s">
        <v>104</v>
      </c>
      <c r="F38" s="78" t="s">
        <v>16</v>
      </c>
      <c r="G38" s="99"/>
      <c r="H38" s="99">
        <v>1900</v>
      </c>
      <c r="I38" s="49">
        <f t="shared" si="0"/>
        <v>16459359.831500005</v>
      </c>
    </row>
    <row r="39" spans="3:9" s="27" customFormat="1" ht="28.5" x14ac:dyDescent="0.2">
      <c r="C39" s="75"/>
      <c r="D39" s="76">
        <v>44720</v>
      </c>
      <c r="E39" s="80" t="s">
        <v>104</v>
      </c>
      <c r="F39" s="78" t="s">
        <v>105</v>
      </c>
      <c r="G39" s="99"/>
      <c r="H39" s="79">
        <v>42940</v>
      </c>
      <c r="I39" s="49">
        <f t="shared" si="0"/>
        <v>16416419.831500005</v>
      </c>
    </row>
    <row r="40" spans="3:9" s="27" customFormat="1" ht="28.5" x14ac:dyDescent="0.2">
      <c r="C40" s="75"/>
      <c r="D40" s="76">
        <v>44720</v>
      </c>
      <c r="E40" s="77" t="s">
        <v>106</v>
      </c>
      <c r="F40" s="78" t="s">
        <v>16</v>
      </c>
      <c r="G40" s="99"/>
      <c r="H40" s="79">
        <v>1931.25</v>
      </c>
      <c r="I40" s="49">
        <f t="shared" si="0"/>
        <v>16414488.581500005</v>
      </c>
    </row>
    <row r="41" spans="3:9" s="27" customFormat="1" ht="16.5" x14ac:dyDescent="0.2">
      <c r="C41" s="75"/>
      <c r="D41" s="76">
        <v>44720</v>
      </c>
      <c r="E41" s="80" t="s">
        <v>106</v>
      </c>
      <c r="F41" s="78" t="s">
        <v>107</v>
      </c>
      <c r="G41" s="99"/>
      <c r="H41" s="79">
        <v>43646.25</v>
      </c>
      <c r="I41" s="49">
        <f t="shared" si="0"/>
        <v>16370842.331500005</v>
      </c>
    </row>
    <row r="42" spans="3:9" s="27" customFormat="1" ht="28.5" x14ac:dyDescent="0.2">
      <c r="C42" s="75"/>
      <c r="D42" s="76">
        <v>44720</v>
      </c>
      <c r="E42" s="77" t="s">
        <v>108</v>
      </c>
      <c r="F42" s="78" t="s">
        <v>16</v>
      </c>
      <c r="G42" s="99"/>
      <c r="H42" s="79">
        <v>13200</v>
      </c>
      <c r="I42" s="49">
        <f t="shared" si="0"/>
        <v>16357642.331500005</v>
      </c>
    </row>
    <row r="43" spans="3:9" s="27" customFormat="1" ht="16.5" x14ac:dyDescent="0.2">
      <c r="C43" s="75"/>
      <c r="D43" s="76">
        <v>44720</v>
      </c>
      <c r="E43" s="80" t="s">
        <v>108</v>
      </c>
      <c r="F43" s="78" t="s">
        <v>109</v>
      </c>
      <c r="G43" s="99"/>
      <c r="H43" s="79">
        <v>250800</v>
      </c>
      <c r="I43" s="49">
        <f t="shared" si="0"/>
        <v>16106842.331500005</v>
      </c>
    </row>
    <row r="44" spans="3:9" s="27" customFormat="1" ht="47.25" customHeight="1" x14ac:dyDescent="0.2">
      <c r="C44" s="75"/>
      <c r="D44" s="76">
        <v>44720</v>
      </c>
      <c r="E44" s="80" t="s">
        <v>110</v>
      </c>
      <c r="F44" s="78" t="s">
        <v>16</v>
      </c>
      <c r="G44" s="99"/>
      <c r="H44" s="79">
        <v>3000</v>
      </c>
      <c r="I44" s="49">
        <f t="shared" si="0"/>
        <v>16103842.331500005</v>
      </c>
    </row>
    <row r="45" spans="3:9" s="27" customFormat="1" ht="16.5" x14ac:dyDescent="0.2">
      <c r="C45" s="75"/>
      <c r="D45" s="76">
        <v>44720</v>
      </c>
      <c r="E45" s="80" t="s">
        <v>110</v>
      </c>
      <c r="F45" s="78" t="s">
        <v>111</v>
      </c>
      <c r="G45" s="99"/>
      <c r="H45" s="79">
        <v>67800</v>
      </c>
      <c r="I45" s="49">
        <f t="shared" si="0"/>
        <v>16036042.331500005</v>
      </c>
    </row>
    <row r="46" spans="3:9" s="27" customFormat="1" ht="28.5" x14ac:dyDescent="0.2">
      <c r="C46" s="75"/>
      <c r="D46" s="76">
        <v>44721</v>
      </c>
      <c r="E46" s="80"/>
      <c r="F46" s="78" t="s">
        <v>23</v>
      </c>
      <c r="G46" s="99">
        <v>15963501.4</v>
      </c>
      <c r="H46" s="79"/>
      <c r="I46" s="49">
        <f t="shared" si="0"/>
        <v>31999543.731500007</v>
      </c>
    </row>
    <row r="47" spans="3:9" s="27" customFormat="1" ht="28.5" x14ac:dyDescent="0.2">
      <c r="C47" s="75"/>
      <c r="D47" s="76">
        <v>44721</v>
      </c>
      <c r="E47" s="80" t="s">
        <v>112</v>
      </c>
      <c r="F47" s="78" t="s">
        <v>16</v>
      </c>
      <c r="G47" s="99"/>
      <c r="H47" s="79">
        <v>3500</v>
      </c>
      <c r="I47" s="49">
        <f t="shared" si="0"/>
        <v>31996043.731500007</v>
      </c>
    </row>
    <row r="48" spans="3:9" s="27" customFormat="1" ht="28.5" x14ac:dyDescent="0.2">
      <c r="C48" s="75"/>
      <c r="D48" s="76">
        <v>44721</v>
      </c>
      <c r="E48" s="80" t="s">
        <v>112</v>
      </c>
      <c r="F48" s="78" t="s">
        <v>113</v>
      </c>
      <c r="G48" s="99"/>
      <c r="H48" s="79">
        <v>66500</v>
      </c>
      <c r="I48" s="49">
        <f t="shared" si="0"/>
        <v>31929543.731500007</v>
      </c>
    </row>
    <row r="49" spans="3:9" s="27" customFormat="1" ht="28.5" x14ac:dyDescent="0.2">
      <c r="C49" s="75"/>
      <c r="D49" s="76">
        <v>44721</v>
      </c>
      <c r="E49" s="80" t="s">
        <v>114</v>
      </c>
      <c r="F49" s="78" t="s">
        <v>16</v>
      </c>
      <c r="G49" s="99"/>
      <c r="H49" s="79">
        <v>1569.96</v>
      </c>
      <c r="I49" s="49">
        <f t="shared" si="0"/>
        <v>31927973.771500006</v>
      </c>
    </row>
    <row r="50" spans="3:9" s="27" customFormat="1" ht="28.5" x14ac:dyDescent="0.2">
      <c r="C50" s="75"/>
      <c r="D50" s="76">
        <v>44721</v>
      </c>
      <c r="E50" s="80" t="s">
        <v>114</v>
      </c>
      <c r="F50" s="78" t="s">
        <v>115</v>
      </c>
      <c r="G50" s="99"/>
      <c r="H50" s="79">
        <v>35481.19</v>
      </c>
      <c r="I50" s="49">
        <f t="shared" si="0"/>
        <v>31892492.581500005</v>
      </c>
    </row>
    <row r="51" spans="3:9" s="27" customFormat="1" ht="28.5" x14ac:dyDescent="0.2">
      <c r="C51" s="75"/>
      <c r="D51" s="76">
        <v>44721</v>
      </c>
      <c r="E51" s="80" t="s">
        <v>116</v>
      </c>
      <c r="F51" s="78" t="s">
        <v>16</v>
      </c>
      <c r="G51" s="99"/>
      <c r="H51" s="79">
        <v>654.61</v>
      </c>
      <c r="I51" s="49">
        <f t="shared" si="0"/>
        <v>31891837.971500006</v>
      </c>
    </row>
    <row r="52" spans="3:9" s="27" customFormat="1" ht="16.5" x14ac:dyDescent="0.2">
      <c r="C52" s="75"/>
      <c r="D52" s="76">
        <v>44721</v>
      </c>
      <c r="E52" s="80" t="s">
        <v>116</v>
      </c>
      <c r="F52" s="78" t="s">
        <v>117</v>
      </c>
      <c r="G52" s="99"/>
      <c r="H52" s="79">
        <v>16353.54</v>
      </c>
      <c r="I52" s="49">
        <f t="shared" si="0"/>
        <v>31875484.431500006</v>
      </c>
    </row>
    <row r="53" spans="3:9" s="27" customFormat="1" ht="42.75" x14ac:dyDescent="0.2">
      <c r="C53" s="75"/>
      <c r="D53" s="76">
        <v>44721</v>
      </c>
      <c r="E53" s="80" t="s">
        <v>118</v>
      </c>
      <c r="F53" s="78" t="s">
        <v>119</v>
      </c>
      <c r="G53" s="99"/>
      <c r="H53" s="79">
        <v>252720</v>
      </c>
      <c r="I53" s="49">
        <f t="shared" si="0"/>
        <v>31622764.431500006</v>
      </c>
    </row>
    <row r="54" spans="3:9" s="27" customFormat="1" ht="28.5" x14ac:dyDescent="0.2">
      <c r="C54" s="75"/>
      <c r="D54" s="76">
        <v>44721</v>
      </c>
      <c r="E54" s="80" t="s">
        <v>120</v>
      </c>
      <c r="F54" s="78" t="s">
        <v>16</v>
      </c>
      <c r="G54" s="99"/>
      <c r="H54" s="79">
        <v>2906.82</v>
      </c>
      <c r="I54" s="49">
        <f t="shared" si="0"/>
        <v>31619857.611500006</v>
      </c>
    </row>
    <row r="55" spans="3:9" s="27" customFormat="1" ht="28.5" x14ac:dyDescent="0.2">
      <c r="C55" s="75"/>
      <c r="D55" s="76">
        <v>44721</v>
      </c>
      <c r="E55" s="80" t="s">
        <v>120</v>
      </c>
      <c r="F55" s="78" t="s">
        <v>69</v>
      </c>
      <c r="G55" s="99"/>
      <c r="H55" s="79">
        <v>3139.38</v>
      </c>
      <c r="I55" s="49">
        <f t="shared" si="0"/>
        <v>31616718.231500007</v>
      </c>
    </row>
    <row r="56" spans="3:9" s="27" customFormat="1" ht="16.5" x14ac:dyDescent="0.2">
      <c r="C56" s="75"/>
      <c r="D56" s="76">
        <v>44721</v>
      </c>
      <c r="E56" s="80" t="s">
        <v>120</v>
      </c>
      <c r="F56" s="78" t="s">
        <v>121</v>
      </c>
      <c r="G56" s="99"/>
      <c r="H56" s="79">
        <v>62554.87</v>
      </c>
      <c r="I56" s="49">
        <f t="shared" si="0"/>
        <v>31554163.361500006</v>
      </c>
    </row>
    <row r="57" spans="3:9" s="27" customFormat="1" ht="28.5" x14ac:dyDescent="0.2">
      <c r="C57" s="75"/>
      <c r="D57" s="76">
        <v>44721</v>
      </c>
      <c r="E57" s="80" t="s">
        <v>122</v>
      </c>
      <c r="F57" s="78" t="s">
        <v>16</v>
      </c>
      <c r="G57" s="99"/>
      <c r="H57" s="79">
        <v>12600</v>
      </c>
      <c r="I57" s="49">
        <f t="shared" si="0"/>
        <v>31541563.361500006</v>
      </c>
    </row>
    <row r="58" spans="3:9" s="27" customFormat="1" ht="28.5" x14ac:dyDescent="0.2">
      <c r="C58" s="75"/>
      <c r="D58" s="76">
        <v>44721</v>
      </c>
      <c r="E58" s="80" t="s">
        <v>122</v>
      </c>
      <c r="F58" s="78" t="s">
        <v>69</v>
      </c>
      <c r="G58" s="99"/>
      <c r="H58" s="79">
        <v>13608</v>
      </c>
      <c r="I58" s="49">
        <f t="shared" si="0"/>
        <v>31527955.361500006</v>
      </c>
    </row>
    <row r="59" spans="3:9" s="27" customFormat="1" ht="16.5" x14ac:dyDescent="0.2">
      <c r="C59" s="75"/>
      <c r="D59" s="76">
        <v>44721</v>
      </c>
      <c r="E59" s="80" t="s">
        <v>122</v>
      </c>
      <c r="F59" s="78" t="s">
        <v>123</v>
      </c>
      <c r="G59" s="99"/>
      <c r="H59" s="79">
        <v>271152</v>
      </c>
      <c r="I59" s="49">
        <f t="shared" si="0"/>
        <v>31256803.361500006</v>
      </c>
    </row>
    <row r="60" spans="3:9" s="27" customFormat="1" ht="28.5" x14ac:dyDescent="0.2">
      <c r="C60" s="75"/>
      <c r="D60" s="76">
        <v>44722</v>
      </c>
      <c r="E60" s="80"/>
      <c r="F60" s="78" t="s">
        <v>23</v>
      </c>
      <c r="G60" s="99">
        <v>22017078.079999998</v>
      </c>
      <c r="H60" s="79"/>
      <c r="I60" s="49">
        <f t="shared" si="0"/>
        <v>53273881.441500008</v>
      </c>
    </row>
    <row r="61" spans="3:9" s="27" customFormat="1" ht="28.5" x14ac:dyDescent="0.2">
      <c r="C61" s="75"/>
      <c r="D61" s="76">
        <v>44722</v>
      </c>
      <c r="E61" s="80" t="s">
        <v>124</v>
      </c>
      <c r="F61" s="78" t="s">
        <v>16</v>
      </c>
      <c r="G61" s="99"/>
      <c r="H61" s="79">
        <v>12909.96</v>
      </c>
      <c r="I61" s="49">
        <f t="shared" si="0"/>
        <v>53260971.481500007</v>
      </c>
    </row>
    <row r="62" spans="3:9" s="27" customFormat="1" ht="16.5" x14ac:dyDescent="0.2">
      <c r="C62" s="75"/>
      <c r="D62" s="76">
        <v>44722</v>
      </c>
      <c r="E62" s="80" t="s">
        <v>124</v>
      </c>
      <c r="F62" s="78" t="s">
        <v>121</v>
      </c>
      <c r="G62" s="99"/>
      <c r="H62" s="79">
        <v>291764.99</v>
      </c>
      <c r="I62" s="49">
        <f t="shared" si="0"/>
        <v>52969206.491500005</v>
      </c>
    </row>
    <row r="63" spans="3:9" s="27" customFormat="1" ht="28.5" x14ac:dyDescent="0.2">
      <c r="C63" s="75"/>
      <c r="D63" s="76">
        <v>44722</v>
      </c>
      <c r="E63" s="80" t="s">
        <v>125</v>
      </c>
      <c r="F63" s="78" t="s">
        <v>16</v>
      </c>
      <c r="G63" s="99"/>
      <c r="H63" s="79">
        <v>709006</v>
      </c>
      <c r="I63" s="49">
        <f t="shared" si="0"/>
        <v>52260200.491500005</v>
      </c>
    </row>
    <row r="64" spans="3:9" s="27" customFormat="1" ht="16.5" x14ac:dyDescent="0.2">
      <c r="C64" s="75"/>
      <c r="D64" s="76">
        <v>44722</v>
      </c>
      <c r="E64" s="80" t="s">
        <v>125</v>
      </c>
      <c r="F64" s="78" t="s">
        <v>126</v>
      </c>
      <c r="G64" s="99"/>
      <c r="H64" s="79">
        <v>13471114</v>
      </c>
      <c r="I64" s="49">
        <f t="shared" si="0"/>
        <v>38789086.491500005</v>
      </c>
    </row>
    <row r="65" spans="3:9" s="27" customFormat="1" ht="28.5" x14ac:dyDescent="0.2">
      <c r="C65" s="75"/>
      <c r="D65" s="76">
        <v>44722</v>
      </c>
      <c r="E65" s="80" t="s">
        <v>127</v>
      </c>
      <c r="F65" s="78" t="s">
        <v>16</v>
      </c>
      <c r="G65" s="99"/>
      <c r="H65" s="79">
        <v>7296.71</v>
      </c>
      <c r="I65" s="49">
        <f t="shared" si="0"/>
        <v>38781789.781500004</v>
      </c>
    </row>
    <row r="66" spans="3:9" s="27" customFormat="1" ht="28.5" x14ac:dyDescent="0.2">
      <c r="C66" s="75"/>
      <c r="D66" s="76">
        <v>44722</v>
      </c>
      <c r="E66" s="80" t="s">
        <v>127</v>
      </c>
      <c r="F66" s="78" t="s">
        <v>128</v>
      </c>
      <c r="G66" s="99"/>
      <c r="H66" s="79">
        <v>150920.63</v>
      </c>
      <c r="I66" s="49">
        <f t="shared" si="0"/>
        <v>38630869.151500002</v>
      </c>
    </row>
    <row r="67" spans="3:9" s="27" customFormat="1" ht="28.5" x14ac:dyDescent="0.2">
      <c r="C67" s="75"/>
      <c r="D67" s="76">
        <v>44722</v>
      </c>
      <c r="E67" s="80" t="s">
        <v>129</v>
      </c>
      <c r="F67" s="78" t="s">
        <v>16</v>
      </c>
      <c r="G67" s="99"/>
      <c r="H67" s="79">
        <v>933.85</v>
      </c>
      <c r="I67" s="49">
        <f t="shared" si="0"/>
        <v>38629935.3015</v>
      </c>
    </row>
    <row r="68" spans="3:9" s="27" customFormat="1" ht="28.5" x14ac:dyDescent="0.2">
      <c r="C68" s="75"/>
      <c r="D68" s="76">
        <v>44722</v>
      </c>
      <c r="E68" s="80" t="s">
        <v>129</v>
      </c>
      <c r="F68" s="78" t="s">
        <v>115</v>
      </c>
      <c r="G68" s="99"/>
      <c r="H68" s="79">
        <v>21105.06</v>
      </c>
      <c r="I68" s="49">
        <f t="shared" si="0"/>
        <v>38608830.241499998</v>
      </c>
    </row>
    <row r="69" spans="3:9" s="27" customFormat="1" ht="28.5" x14ac:dyDescent="0.2">
      <c r="C69" s="75"/>
      <c r="D69" s="76">
        <v>44722</v>
      </c>
      <c r="E69" s="80" t="s">
        <v>130</v>
      </c>
      <c r="F69" s="78" t="s">
        <v>16</v>
      </c>
      <c r="G69" s="99"/>
      <c r="H69" s="79">
        <v>13464.9</v>
      </c>
      <c r="I69" s="49">
        <f t="shared" si="0"/>
        <v>38595365.341499999</v>
      </c>
    </row>
    <row r="70" spans="3:9" s="27" customFormat="1" ht="16.5" x14ac:dyDescent="0.2">
      <c r="C70" s="75"/>
      <c r="D70" s="76">
        <v>44722</v>
      </c>
      <c r="E70" s="80" t="s">
        <v>130</v>
      </c>
      <c r="F70" s="78" t="s">
        <v>131</v>
      </c>
      <c r="G70" s="99"/>
      <c r="H70" s="79">
        <v>304306.74</v>
      </c>
      <c r="I70" s="49">
        <f t="shared" si="0"/>
        <v>38291058.601499997</v>
      </c>
    </row>
    <row r="71" spans="3:9" s="27" customFormat="1" ht="28.5" x14ac:dyDescent="0.2">
      <c r="C71" s="75"/>
      <c r="D71" s="76">
        <v>44725</v>
      </c>
      <c r="E71" s="80">
        <v>7385</v>
      </c>
      <c r="F71" s="78" t="s">
        <v>16</v>
      </c>
      <c r="G71" s="99"/>
      <c r="H71" s="79">
        <v>4300</v>
      </c>
      <c r="I71" s="49">
        <f t="shared" si="0"/>
        <v>38286758.601499997</v>
      </c>
    </row>
    <row r="72" spans="3:9" s="27" customFormat="1" ht="28.5" x14ac:dyDescent="0.2">
      <c r="C72" s="75"/>
      <c r="D72" s="76">
        <v>44725</v>
      </c>
      <c r="E72" s="80">
        <v>7385</v>
      </c>
      <c r="F72" s="78" t="s">
        <v>69</v>
      </c>
      <c r="G72" s="99"/>
      <c r="H72" s="79">
        <v>4644</v>
      </c>
      <c r="I72" s="49">
        <f t="shared" si="0"/>
        <v>38282114.601499997</v>
      </c>
    </row>
    <row r="73" spans="3:9" s="27" customFormat="1" ht="16.5" x14ac:dyDescent="0.2">
      <c r="C73" s="75"/>
      <c r="D73" s="76">
        <v>44725</v>
      </c>
      <c r="E73" s="80">
        <v>7385</v>
      </c>
      <c r="F73" s="78" t="s">
        <v>123</v>
      </c>
      <c r="G73" s="99"/>
      <c r="H73" s="79">
        <v>92536</v>
      </c>
      <c r="I73" s="49">
        <f t="shared" si="0"/>
        <v>38189578.601499997</v>
      </c>
    </row>
    <row r="74" spans="3:9" s="27" customFormat="1" ht="28.5" x14ac:dyDescent="0.2">
      <c r="C74" s="75"/>
      <c r="D74" s="76">
        <v>44725</v>
      </c>
      <c r="E74" s="80">
        <v>7386</v>
      </c>
      <c r="F74" s="78" t="s">
        <v>16</v>
      </c>
      <c r="G74" s="99"/>
      <c r="H74" s="79">
        <v>164550</v>
      </c>
      <c r="I74" s="49">
        <f t="shared" si="0"/>
        <v>38025028.601499997</v>
      </c>
    </row>
    <row r="75" spans="3:9" s="27" customFormat="1" ht="16.5" x14ac:dyDescent="0.2">
      <c r="C75" s="75"/>
      <c r="D75" s="76">
        <v>44725</v>
      </c>
      <c r="E75" s="80">
        <v>7386</v>
      </c>
      <c r="F75" s="78" t="s">
        <v>132</v>
      </c>
      <c r="G75" s="99"/>
      <c r="H75" s="79">
        <v>3126450</v>
      </c>
      <c r="I75" s="49">
        <f t="shared" si="0"/>
        <v>34898578.601499997</v>
      </c>
    </row>
    <row r="76" spans="3:9" s="27" customFormat="1" ht="28.5" x14ac:dyDescent="0.2">
      <c r="C76" s="75"/>
      <c r="D76" s="76">
        <v>44725</v>
      </c>
      <c r="E76" s="80">
        <v>7387</v>
      </c>
      <c r="F76" s="78" t="s">
        <v>16</v>
      </c>
      <c r="G76" s="99"/>
      <c r="H76" s="79">
        <v>5900</v>
      </c>
      <c r="I76" s="49">
        <f t="shared" si="0"/>
        <v>34892678.601499997</v>
      </c>
    </row>
    <row r="77" spans="3:9" s="27" customFormat="1" ht="16.5" x14ac:dyDescent="0.2">
      <c r="C77" s="75"/>
      <c r="D77" s="76">
        <v>44725</v>
      </c>
      <c r="E77" s="80">
        <v>7387</v>
      </c>
      <c r="F77" s="78" t="s">
        <v>67</v>
      </c>
      <c r="G77" s="99"/>
      <c r="H77" s="79">
        <v>112100</v>
      </c>
      <c r="I77" s="49">
        <f t="shared" si="0"/>
        <v>34780578.601499997</v>
      </c>
    </row>
    <row r="78" spans="3:9" s="27" customFormat="1" ht="28.5" x14ac:dyDescent="0.2">
      <c r="C78" s="75"/>
      <c r="D78" s="76">
        <v>44725</v>
      </c>
      <c r="E78" s="80"/>
      <c r="F78" s="78" t="s">
        <v>23</v>
      </c>
      <c r="G78" s="99">
        <v>158217.34</v>
      </c>
      <c r="H78" s="79"/>
      <c r="I78" s="49">
        <f t="shared" si="0"/>
        <v>34938795.941500001</v>
      </c>
    </row>
    <row r="79" spans="3:9" s="27" customFormat="1" ht="28.5" x14ac:dyDescent="0.2">
      <c r="C79" s="75"/>
      <c r="D79" s="76">
        <v>44725</v>
      </c>
      <c r="E79" s="80">
        <v>7388</v>
      </c>
      <c r="F79" s="78" t="s">
        <v>16</v>
      </c>
      <c r="G79" s="99"/>
      <c r="H79" s="79">
        <v>185742.2</v>
      </c>
      <c r="I79" s="49">
        <f t="shared" si="0"/>
        <v>34753053.741499998</v>
      </c>
    </row>
    <row r="80" spans="3:9" s="27" customFormat="1" ht="16.5" x14ac:dyDescent="0.2">
      <c r="C80" s="75"/>
      <c r="D80" s="76">
        <v>44725</v>
      </c>
      <c r="E80" s="80">
        <v>7388</v>
      </c>
      <c r="F80" s="78" t="s">
        <v>62</v>
      </c>
      <c r="G80" s="99"/>
      <c r="H80" s="79">
        <v>3529101.8</v>
      </c>
      <c r="I80" s="49">
        <f t="shared" si="0"/>
        <v>31223951.941499997</v>
      </c>
    </row>
    <row r="81" spans="3:9" s="27" customFormat="1" ht="28.5" x14ac:dyDescent="0.2">
      <c r="C81" s="75"/>
      <c r="D81" s="76">
        <v>44725</v>
      </c>
      <c r="E81" s="80">
        <v>7389</v>
      </c>
      <c r="F81" s="78" t="s">
        <v>16</v>
      </c>
      <c r="G81" s="99"/>
      <c r="H81" s="79">
        <v>55453.93</v>
      </c>
      <c r="I81" s="49">
        <f t="shared" si="0"/>
        <v>31168498.011499997</v>
      </c>
    </row>
    <row r="82" spans="3:9" s="27" customFormat="1" ht="16.5" x14ac:dyDescent="0.2">
      <c r="C82" s="75"/>
      <c r="D82" s="76">
        <v>44725</v>
      </c>
      <c r="E82" s="80">
        <v>7389</v>
      </c>
      <c r="F82" s="78" t="s">
        <v>133</v>
      </c>
      <c r="G82" s="99"/>
      <c r="H82" s="79">
        <v>1053624.47</v>
      </c>
      <c r="I82" s="49">
        <f t="shared" si="0"/>
        <v>30114873.541499998</v>
      </c>
    </row>
    <row r="83" spans="3:9" s="27" customFormat="1" ht="28.5" x14ac:dyDescent="0.2">
      <c r="C83" s="75"/>
      <c r="D83" s="76">
        <v>44726</v>
      </c>
      <c r="E83" s="80">
        <v>7390</v>
      </c>
      <c r="F83" s="78" t="s">
        <v>16</v>
      </c>
      <c r="G83" s="99"/>
      <c r="H83" s="79">
        <v>2500</v>
      </c>
      <c r="I83" s="49">
        <f t="shared" ref="I83" si="1">I82+G83-H83</f>
        <v>30112373.541499998</v>
      </c>
    </row>
    <row r="84" spans="3:9" s="27" customFormat="1" ht="28.5" x14ac:dyDescent="0.2">
      <c r="C84" s="133"/>
      <c r="D84" s="76">
        <v>44726</v>
      </c>
      <c r="E84" s="80">
        <v>7390</v>
      </c>
      <c r="F84" s="78" t="s">
        <v>69</v>
      </c>
      <c r="G84" s="99"/>
      <c r="H84" s="79">
        <v>2700</v>
      </c>
      <c r="I84" s="49">
        <f t="shared" ref="I84:I147" si="2">I83+G84-H84</f>
        <v>30109673.541499998</v>
      </c>
    </row>
    <row r="85" spans="3:9" s="27" customFormat="1" ht="28.5" x14ac:dyDescent="0.2">
      <c r="C85" s="133"/>
      <c r="D85" s="76">
        <v>44726</v>
      </c>
      <c r="E85" s="80">
        <v>7390</v>
      </c>
      <c r="F85" s="78" t="s">
        <v>115</v>
      </c>
      <c r="G85" s="99"/>
      <c r="H85" s="79">
        <v>53800</v>
      </c>
      <c r="I85" s="49">
        <f t="shared" si="2"/>
        <v>30055873.541499998</v>
      </c>
    </row>
    <row r="86" spans="3:9" s="27" customFormat="1" ht="28.5" x14ac:dyDescent="0.2">
      <c r="C86" s="133"/>
      <c r="D86" s="76">
        <v>44726</v>
      </c>
      <c r="E86" s="80">
        <v>7391</v>
      </c>
      <c r="F86" s="78" t="s">
        <v>16</v>
      </c>
      <c r="G86" s="99"/>
      <c r="H86" s="79">
        <v>22725</v>
      </c>
      <c r="I86" s="49">
        <f t="shared" si="2"/>
        <v>30033148.541499998</v>
      </c>
    </row>
    <row r="87" spans="3:9" s="27" customFormat="1" ht="16.5" x14ac:dyDescent="0.2">
      <c r="C87" s="133"/>
      <c r="D87" s="76">
        <v>44726</v>
      </c>
      <c r="E87" s="80">
        <v>7391</v>
      </c>
      <c r="F87" s="78" t="s">
        <v>94</v>
      </c>
      <c r="G87" s="99"/>
      <c r="H87" s="79">
        <v>513585</v>
      </c>
      <c r="I87" s="49">
        <f t="shared" si="2"/>
        <v>29519563.541499998</v>
      </c>
    </row>
    <row r="88" spans="3:9" s="27" customFormat="1" ht="28.5" x14ac:dyDescent="0.2">
      <c r="C88" s="138"/>
      <c r="D88" s="139">
        <v>44726</v>
      </c>
      <c r="E88" s="140">
        <v>7392</v>
      </c>
      <c r="F88" s="141" t="s">
        <v>16</v>
      </c>
      <c r="G88" s="99"/>
      <c r="H88" s="142">
        <v>82439.8</v>
      </c>
      <c r="I88" s="143">
        <f t="shared" si="2"/>
        <v>29437123.741499998</v>
      </c>
    </row>
    <row r="89" spans="3:9" s="27" customFormat="1" ht="16.5" x14ac:dyDescent="0.2">
      <c r="C89" s="138"/>
      <c r="D89" s="139">
        <v>44726</v>
      </c>
      <c r="E89" s="140">
        <v>7392</v>
      </c>
      <c r="F89" s="141" t="s">
        <v>134</v>
      </c>
      <c r="G89" s="99"/>
      <c r="H89" s="142">
        <v>1566356.2</v>
      </c>
      <c r="I89" s="143">
        <f t="shared" si="2"/>
        <v>27870767.541499998</v>
      </c>
    </row>
    <row r="90" spans="3:9" s="27" customFormat="1" ht="28.5" x14ac:dyDescent="0.2">
      <c r="C90" s="138"/>
      <c r="D90" s="139">
        <v>44726</v>
      </c>
      <c r="E90" s="140">
        <v>7393</v>
      </c>
      <c r="F90" s="141" t="s">
        <v>16</v>
      </c>
      <c r="G90" s="99"/>
      <c r="H90" s="142">
        <v>478831.5</v>
      </c>
      <c r="I90" s="143">
        <f t="shared" si="2"/>
        <v>27391936.041499998</v>
      </c>
    </row>
    <row r="91" spans="3:9" s="27" customFormat="1" ht="16.5" x14ac:dyDescent="0.2">
      <c r="C91" s="138"/>
      <c r="D91" s="139">
        <v>44726</v>
      </c>
      <c r="E91" s="140">
        <v>7393</v>
      </c>
      <c r="F91" s="141" t="s">
        <v>135</v>
      </c>
      <c r="G91" s="99"/>
      <c r="H91" s="142">
        <v>9097798.5</v>
      </c>
      <c r="I91" s="143">
        <f t="shared" si="2"/>
        <v>18294137.541499998</v>
      </c>
    </row>
    <row r="92" spans="3:9" s="27" customFormat="1" ht="28.5" x14ac:dyDescent="0.2">
      <c r="C92" s="138"/>
      <c r="D92" s="139">
        <v>44726</v>
      </c>
      <c r="E92" s="140">
        <v>7394</v>
      </c>
      <c r="F92" s="141" t="s">
        <v>16</v>
      </c>
      <c r="G92" s="99"/>
      <c r="H92" s="142">
        <v>12005.32</v>
      </c>
      <c r="I92" s="143">
        <f t="shared" si="2"/>
        <v>18282132.221499998</v>
      </c>
    </row>
    <row r="93" spans="3:9" s="27" customFormat="1" ht="28.5" x14ac:dyDescent="0.2">
      <c r="C93" s="138"/>
      <c r="D93" s="139">
        <v>44726</v>
      </c>
      <c r="E93" s="140">
        <v>7394</v>
      </c>
      <c r="F93" s="141" t="s">
        <v>136</v>
      </c>
      <c r="G93" s="99"/>
      <c r="H93" s="142">
        <v>296211.14</v>
      </c>
      <c r="I93" s="143">
        <f t="shared" si="2"/>
        <v>17985921.081499998</v>
      </c>
    </row>
    <row r="94" spans="3:9" s="27" customFormat="1" ht="28.5" x14ac:dyDescent="0.2">
      <c r="C94" s="138"/>
      <c r="D94" s="139">
        <v>44726</v>
      </c>
      <c r="E94" s="140">
        <v>7395</v>
      </c>
      <c r="F94" s="141" t="s">
        <v>16</v>
      </c>
      <c r="G94" s="99"/>
      <c r="H94" s="142">
        <v>3016</v>
      </c>
      <c r="I94" s="143">
        <f t="shared" si="2"/>
        <v>17982905.081499998</v>
      </c>
    </row>
    <row r="95" spans="3:9" s="27" customFormat="1" ht="16.5" x14ac:dyDescent="0.2">
      <c r="C95" s="138"/>
      <c r="D95" s="139">
        <v>44726</v>
      </c>
      <c r="E95" s="140">
        <v>7395</v>
      </c>
      <c r="F95" s="141" t="s">
        <v>137</v>
      </c>
      <c r="G95" s="99"/>
      <c r="H95" s="142">
        <v>31204</v>
      </c>
      <c r="I95" s="143">
        <f t="shared" si="2"/>
        <v>17951701.081499998</v>
      </c>
    </row>
    <row r="96" spans="3:9" s="27" customFormat="1" ht="28.5" x14ac:dyDescent="0.2">
      <c r="C96" s="138"/>
      <c r="D96" s="139">
        <v>44727</v>
      </c>
      <c r="E96" s="140">
        <v>7396</v>
      </c>
      <c r="F96" s="141" t="s">
        <v>16</v>
      </c>
      <c r="G96" s="99"/>
      <c r="H96" s="142">
        <v>54903.32</v>
      </c>
      <c r="I96" s="143">
        <f t="shared" si="2"/>
        <v>17896797.761499997</v>
      </c>
    </row>
    <row r="97" spans="3:9" s="27" customFormat="1" ht="16.5" x14ac:dyDescent="0.2">
      <c r="C97" s="138"/>
      <c r="D97" s="139">
        <v>44727</v>
      </c>
      <c r="E97" s="140">
        <v>7396</v>
      </c>
      <c r="F97" s="141" t="s">
        <v>138</v>
      </c>
      <c r="G97" s="99"/>
      <c r="H97" s="142">
        <v>1043163.08</v>
      </c>
      <c r="I97" s="143">
        <f t="shared" si="2"/>
        <v>16853634.681499999</v>
      </c>
    </row>
    <row r="98" spans="3:9" s="27" customFormat="1" ht="28.5" x14ac:dyDescent="0.2">
      <c r="C98" s="138"/>
      <c r="D98" s="139">
        <v>44727</v>
      </c>
      <c r="E98" s="140">
        <v>7396</v>
      </c>
      <c r="F98" s="141" t="s">
        <v>16</v>
      </c>
      <c r="G98" s="99"/>
      <c r="H98" s="142">
        <v>507848.68</v>
      </c>
      <c r="I98" s="143">
        <f t="shared" si="2"/>
        <v>16345786.001499999</v>
      </c>
    </row>
    <row r="99" spans="3:9" s="27" customFormat="1" ht="16.5" x14ac:dyDescent="0.2">
      <c r="C99" s="138"/>
      <c r="D99" s="139">
        <v>44727</v>
      </c>
      <c r="E99" s="140">
        <v>7396</v>
      </c>
      <c r="F99" s="141" t="s">
        <v>138</v>
      </c>
      <c r="G99" s="99"/>
      <c r="H99" s="142">
        <v>9649124.9199999999</v>
      </c>
      <c r="I99" s="143">
        <f t="shared" si="2"/>
        <v>6696661.0814999994</v>
      </c>
    </row>
    <row r="100" spans="3:9" s="27" customFormat="1" ht="28.5" x14ac:dyDescent="0.2">
      <c r="C100" s="138"/>
      <c r="D100" s="139">
        <v>44729</v>
      </c>
      <c r="E100" s="140"/>
      <c r="F100" s="141" t="s">
        <v>23</v>
      </c>
      <c r="G100" s="99">
        <v>8422776.0800000001</v>
      </c>
      <c r="H100" s="142"/>
      <c r="I100" s="143">
        <f t="shared" si="2"/>
        <v>15119437.161499999</v>
      </c>
    </row>
    <row r="101" spans="3:9" s="27" customFormat="1" ht="28.5" x14ac:dyDescent="0.2">
      <c r="C101" s="138"/>
      <c r="D101" s="139">
        <v>44729</v>
      </c>
      <c r="E101" s="140"/>
      <c r="F101" s="141" t="s">
        <v>23</v>
      </c>
      <c r="G101" s="99">
        <v>6892765.5800000001</v>
      </c>
      <c r="H101" s="142"/>
      <c r="I101" s="143">
        <f t="shared" si="2"/>
        <v>22012202.741499998</v>
      </c>
    </row>
    <row r="102" spans="3:9" s="27" customFormat="1" ht="28.5" x14ac:dyDescent="0.2">
      <c r="C102" s="138"/>
      <c r="D102" s="139">
        <v>44732</v>
      </c>
      <c r="E102" s="140"/>
      <c r="F102" s="141" t="s">
        <v>23</v>
      </c>
      <c r="G102" s="99">
        <v>218383</v>
      </c>
      <c r="H102" s="142"/>
      <c r="I102" s="143">
        <f t="shared" si="2"/>
        <v>22230585.741499998</v>
      </c>
    </row>
    <row r="103" spans="3:9" s="27" customFormat="1" ht="28.5" x14ac:dyDescent="0.2">
      <c r="C103" s="138"/>
      <c r="D103" s="139">
        <v>44732</v>
      </c>
      <c r="E103" s="140">
        <v>7401</v>
      </c>
      <c r="F103" s="141" t="s">
        <v>16</v>
      </c>
      <c r="G103" s="99"/>
      <c r="H103" s="142">
        <v>56424</v>
      </c>
      <c r="I103" s="143">
        <f t="shared" si="2"/>
        <v>22174161.741499998</v>
      </c>
    </row>
    <row r="104" spans="3:9" s="27" customFormat="1" ht="16.5" x14ac:dyDescent="0.2">
      <c r="C104" s="138"/>
      <c r="D104" s="139">
        <v>44732</v>
      </c>
      <c r="E104" s="140">
        <v>7401</v>
      </c>
      <c r="F104" s="141" t="s">
        <v>139</v>
      </c>
      <c r="G104" s="99"/>
      <c r="H104" s="142">
        <v>1072056</v>
      </c>
      <c r="I104" s="143">
        <f t="shared" si="2"/>
        <v>21102105.741499998</v>
      </c>
    </row>
    <row r="105" spans="3:9" s="27" customFormat="1" ht="28.5" x14ac:dyDescent="0.2">
      <c r="C105" s="138"/>
      <c r="D105" s="139">
        <v>44732</v>
      </c>
      <c r="E105" s="140">
        <v>7402</v>
      </c>
      <c r="F105" s="141" t="s">
        <v>16</v>
      </c>
      <c r="G105" s="99"/>
      <c r="H105" s="142">
        <v>275201.64</v>
      </c>
      <c r="I105" s="143">
        <f t="shared" si="2"/>
        <v>20826904.101499997</v>
      </c>
    </row>
    <row r="106" spans="3:9" s="27" customFormat="1" ht="16.5" x14ac:dyDescent="0.2">
      <c r="C106" s="138"/>
      <c r="D106" s="139">
        <v>44732</v>
      </c>
      <c r="E106" s="140">
        <v>7402</v>
      </c>
      <c r="F106" s="141" t="s">
        <v>54</v>
      </c>
      <c r="G106" s="99"/>
      <c r="H106" s="142">
        <v>5228830.96</v>
      </c>
      <c r="I106" s="143">
        <f t="shared" si="2"/>
        <v>15598073.141499996</v>
      </c>
    </row>
    <row r="107" spans="3:9" s="27" customFormat="1" ht="28.5" x14ac:dyDescent="0.2">
      <c r="C107" s="138"/>
      <c r="D107" s="139">
        <v>44732</v>
      </c>
      <c r="E107" s="140">
        <v>7403</v>
      </c>
      <c r="F107" s="141" t="s">
        <v>16</v>
      </c>
      <c r="G107" s="99"/>
      <c r="H107" s="142">
        <v>445220.53</v>
      </c>
      <c r="I107" s="143">
        <f t="shared" si="2"/>
        <v>15152852.611499997</v>
      </c>
    </row>
    <row r="108" spans="3:9" s="27" customFormat="1" ht="28.5" x14ac:dyDescent="0.2">
      <c r="C108" s="138"/>
      <c r="D108" s="139">
        <v>44732</v>
      </c>
      <c r="E108" s="140">
        <v>7403</v>
      </c>
      <c r="F108" s="141" t="s">
        <v>140</v>
      </c>
      <c r="G108" s="99"/>
      <c r="H108" s="142">
        <v>14674216.630000001</v>
      </c>
      <c r="I108" s="143">
        <f t="shared" si="2"/>
        <v>478635.98149999604</v>
      </c>
    </row>
    <row r="109" spans="3:9" s="27" customFormat="1" ht="28.5" x14ac:dyDescent="0.2">
      <c r="C109" s="138"/>
      <c r="D109" s="139">
        <v>44733</v>
      </c>
      <c r="E109" s="140"/>
      <c r="F109" s="141" t="s">
        <v>23</v>
      </c>
      <c r="G109" s="99">
        <v>9120778.2100000009</v>
      </c>
      <c r="H109" s="142"/>
      <c r="I109" s="143">
        <f t="shared" si="2"/>
        <v>9599414.1914999969</v>
      </c>
    </row>
    <row r="110" spans="3:9" s="27" customFormat="1" ht="28.5" x14ac:dyDescent="0.2">
      <c r="C110" s="138"/>
      <c r="D110" s="139">
        <v>44734</v>
      </c>
      <c r="E110" s="140"/>
      <c r="F110" s="141" t="s">
        <v>23</v>
      </c>
      <c r="G110" s="99">
        <v>84198</v>
      </c>
      <c r="H110" s="142"/>
      <c r="I110" s="143">
        <f t="shared" si="2"/>
        <v>9683612.1914999969</v>
      </c>
    </row>
    <row r="111" spans="3:9" s="27" customFormat="1" ht="28.5" x14ac:dyDescent="0.2">
      <c r="C111" s="138"/>
      <c r="D111" s="139">
        <v>44734</v>
      </c>
      <c r="E111" s="140">
        <v>7410</v>
      </c>
      <c r="F111" s="141" t="s">
        <v>16</v>
      </c>
      <c r="G111" s="99"/>
      <c r="H111" s="142">
        <v>3817.5</v>
      </c>
      <c r="I111" s="143">
        <f t="shared" si="2"/>
        <v>9679794.6914999969</v>
      </c>
    </row>
    <row r="112" spans="3:9" s="27" customFormat="1" ht="16.5" x14ac:dyDescent="0.2">
      <c r="C112" s="138"/>
      <c r="D112" s="139">
        <v>44734</v>
      </c>
      <c r="E112" s="140">
        <v>7410</v>
      </c>
      <c r="F112" s="141" t="s">
        <v>141</v>
      </c>
      <c r="G112" s="99"/>
      <c r="H112" s="142">
        <v>86275.5</v>
      </c>
      <c r="I112" s="143">
        <f t="shared" si="2"/>
        <v>9593519.1914999969</v>
      </c>
    </row>
    <row r="113" spans="3:9" s="27" customFormat="1" ht="28.5" x14ac:dyDescent="0.2">
      <c r="C113" s="138"/>
      <c r="D113" s="144">
        <v>44734</v>
      </c>
      <c r="E113" s="140">
        <v>7411</v>
      </c>
      <c r="F113" s="141" t="s">
        <v>16</v>
      </c>
      <c r="G113" s="99"/>
      <c r="H113" s="142">
        <v>6414.5</v>
      </c>
      <c r="I113" s="143">
        <f t="shared" si="2"/>
        <v>9587104.6914999969</v>
      </c>
    </row>
    <row r="114" spans="3:9" s="27" customFormat="1" ht="16.5" x14ac:dyDescent="0.2">
      <c r="C114" s="138"/>
      <c r="D114" s="139">
        <v>44734</v>
      </c>
      <c r="E114" s="140">
        <v>7411</v>
      </c>
      <c r="F114" s="141" t="s">
        <v>141</v>
      </c>
      <c r="G114" s="99"/>
      <c r="H114" s="142">
        <v>121875.5</v>
      </c>
      <c r="I114" s="143">
        <f t="shared" si="2"/>
        <v>9465229.1914999969</v>
      </c>
    </row>
    <row r="115" spans="3:9" s="27" customFormat="1" ht="28.5" x14ac:dyDescent="0.2">
      <c r="C115" s="138"/>
      <c r="D115" s="139">
        <v>44735</v>
      </c>
      <c r="E115" s="140"/>
      <c r="F115" s="141" t="s">
        <v>23</v>
      </c>
      <c r="G115" s="99">
        <v>10425027.880000001</v>
      </c>
      <c r="H115" s="142"/>
      <c r="I115" s="143">
        <f t="shared" si="2"/>
        <v>19890257.071499996</v>
      </c>
    </row>
    <row r="116" spans="3:9" s="27" customFormat="1" ht="28.5" x14ac:dyDescent="0.2">
      <c r="C116" s="138"/>
      <c r="D116" s="139">
        <v>44735</v>
      </c>
      <c r="E116" s="140">
        <v>7412</v>
      </c>
      <c r="F116" s="141" t="s">
        <v>16</v>
      </c>
      <c r="G116" s="99"/>
      <c r="H116" s="142">
        <v>4200</v>
      </c>
      <c r="I116" s="143">
        <f t="shared" si="2"/>
        <v>19886057.071499996</v>
      </c>
    </row>
    <row r="117" spans="3:9" s="27" customFormat="1" ht="16.5" x14ac:dyDescent="0.2">
      <c r="C117" s="138"/>
      <c r="D117" s="139">
        <v>44735</v>
      </c>
      <c r="E117" s="140">
        <v>7412</v>
      </c>
      <c r="F117" s="141" t="s">
        <v>141</v>
      </c>
      <c r="G117" s="99"/>
      <c r="H117" s="142">
        <v>94920</v>
      </c>
      <c r="I117" s="143">
        <f t="shared" si="2"/>
        <v>19791137.071499996</v>
      </c>
    </row>
    <row r="118" spans="3:9" s="27" customFormat="1" ht="28.5" x14ac:dyDescent="0.2">
      <c r="C118" s="138"/>
      <c r="D118" s="139">
        <v>44735</v>
      </c>
      <c r="E118" s="140">
        <v>7413</v>
      </c>
      <c r="F118" s="141" t="s">
        <v>16</v>
      </c>
      <c r="G118" s="99"/>
      <c r="H118" s="142">
        <v>9964.58</v>
      </c>
      <c r="I118" s="143">
        <f t="shared" si="2"/>
        <v>19781172.491499998</v>
      </c>
    </row>
    <row r="119" spans="3:9" s="27" customFormat="1" ht="16.5" x14ac:dyDescent="0.2">
      <c r="C119" s="138"/>
      <c r="D119" s="139">
        <v>44735</v>
      </c>
      <c r="E119" s="140">
        <v>7413</v>
      </c>
      <c r="F119" s="141" t="s">
        <v>141</v>
      </c>
      <c r="G119" s="99"/>
      <c r="H119" s="142">
        <v>225199.74</v>
      </c>
      <c r="I119" s="143">
        <f t="shared" si="2"/>
        <v>19555972.751499999</v>
      </c>
    </row>
    <row r="120" spans="3:9" s="27" customFormat="1" ht="28.5" x14ac:dyDescent="0.2">
      <c r="C120" s="138"/>
      <c r="D120" s="139">
        <v>44735</v>
      </c>
      <c r="E120" s="140">
        <v>7414</v>
      </c>
      <c r="F120" s="141" t="s">
        <v>16</v>
      </c>
      <c r="G120" s="99"/>
      <c r="H120" s="142">
        <v>7500</v>
      </c>
      <c r="I120" s="143">
        <f t="shared" si="2"/>
        <v>19548472.751499999</v>
      </c>
    </row>
    <row r="121" spans="3:9" s="27" customFormat="1" ht="16.5" x14ac:dyDescent="0.2">
      <c r="C121" s="138"/>
      <c r="D121" s="139">
        <v>44735</v>
      </c>
      <c r="E121" s="140">
        <v>7414</v>
      </c>
      <c r="F121" s="141" t="s">
        <v>141</v>
      </c>
      <c r="G121" s="99"/>
      <c r="H121" s="142">
        <v>169500</v>
      </c>
      <c r="I121" s="143">
        <f t="shared" si="2"/>
        <v>19378972.751499999</v>
      </c>
    </row>
    <row r="122" spans="3:9" s="27" customFormat="1" ht="28.5" x14ac:dyDescent="0.2">
      <c r="C122" s="138"/>
      <c r="D122" s="139">
        <v>44736</v>
      </c>
      <c r="E122" s="140"/>
      <c r="F122" s="141" t="s">
        <v>23</v>
      </c>
      <c r="G122" s="99">
        <v>2945905.32</v>
      </c>
      <c r="H122" s="142"/>
      <c r="I122" s="143">
        <f t="shared" si="2"/>
        <v>22324878.0715</v>
      </c>
    </row>
    <row r="123" spans="3:9" s="27" customFormat="1" ht="28.5" x14ac:dyDescent="0.2">
      <c r="C123" s="138"/>
      <c r="D123" s="139">
        <v>44736</v>
      </c>
      <c r="E123" s="140">
        <v>7415</v>
      </c>
      <c r="F123" s="141" t="s">
        <v>16</v>
      </c>
      <c r="G123" s="99"/>
      <c r="H123" s="142">
        <v>9758.56</v>
      </c>
      <c r="I123" s="143">
        <f t="shared" si="2"/>
        <v>22315119.511500001</v>
      </c>
    </row>
    <row r="124" spans="3:9" s="27" customFormat="1" ht="16.5" x14ac:dyDescent="0.2">
      <c r="C124" s="138"/>
      <c r="D124" s="139">
        <v>44736</v>
      </c>
      <c r="E124" s="140">
        <v>7415</v>
      </c>
      <c r="F124" s="141" t="s">
        <v>141</v>
      </c>
      <c r="G124" s="99"/>
      <c r="H124" s="142">
        <v>186345.94</v>
      </c>
      <c r="I124" s="143">
        <f t="shared" si="2"/>
        <v>22128773.5715</v>
      </c>
    </row>
    <row r="125" spans="3:9" s="27" customFormat="1" ht="28.5" x14ac:dyDescent="0.2">
      <c r="C125" s="138"/>
      <c r="D125" s="139">
        <v>44736</v>
      </c>
      <c r="E125" s="140">
        <v>7416</v>
      </c>
      <c r="F125" s="141" t="s">
        <v>16</v>
      </c>
      <c r="G125" s="99"/>
      <c r="H125" s="142">
        <v>4087.5</v>
      </c>
      <c r="I125" s="143">
        <f t="shared" si="2"/>
        <v>22124686.0715</v>
      </c>
    </row>
    <row r="126" spans="3:9" s="27" customFormat="1" ht="16.5" x14ac:dyDescent="0.2">
      <c r="C126" s="138"/>
      <c r="D126" s="139">
        <v>44736</v>
      </c>
      <c r="E126" s="140">
        <v>7416</v>
      </c>
      <c r="F126" s="141" t="s">
        <v>141</v>
      </c>
      <c r="G126" s="99"/>
      <c r="H126" s="142">
        <v>80110.5</v>
      </c>
      <c r="I126" s="143">
        <f t="shared" si="2"/>
        <v>22044575.5715</v>
      </c>
    </row>
    <row r="127" spans="3:9" s="27" customFormat="1" ht="28.5" x14ac:dyDescent="0.2">
      <c r="C127" s="138"/>
      <c r="D127" s="139">
        <v>44739</v>
      </c>
      <c r="E127" s="140"/>
      <c r="F127" s="141" t="s">
        <v>23</v>
      </c>
      <c r="G127" s="99">
        <v>1019028</v>
      </c>
      <c r="H127" s="142"/>
      <c r="I127" s="143">
        <f t="shared" si="2"/>
        <v>23063603.5715</v>
      </c>
    </row>
    <row r="128" spans="3:9" s="27" customFormat="1" ht="28.5" x14ac:dyDescent="0.2">
      <c r="C128" s="138"/>
      <c r="D128" s="139">
        <v>44740</v>
      </c>
      <c r="E128" s="140"/>
      <c r="F128" s="141" t="s">
        <v>23</v>
      </c>
      <c r="G128" s="99">
        <v>163707.79999999999</v>
      </c>
      <c r="H128" s="142"/>
      <c r="I128" s="143">
        <f t="shared" si="2"/>
        <v>23227311.3715</v>
      </c>
    </row>
    <row r="129" spans="3:9" s="27" customFormat="1" ht="28.5" x14ac:dyDescent="0.2">
      <c r="C129" s="138"/>
      <c r="D129" s="139">
        <v>44740</v>
      </c>
      <c r="E129" s="140">
        <v>7420</v>
      </c>
      <c r="F129" s="141" t="s">
        <v>16</v>
      </c>
      <c r="G129" s="99"/>
      <c r="H129" s="142">
        <v>7128</v>
      </c>
      <c r="I129" s="143">
        <f t="shared" si="2"/>
        <v>23220183.3715</v>
      </c>
    </row>
    <row r="130" spans="3:9" s="27" customFormat="1" ht="16.5" x14ac:dyDescent="0.2">
      <c r="C130" s="138"/>
      <c r="D130" s="139">
        <v>44740</v>
      </c>
      <c r="E130" s="140">
        <v>7420</v>
      </c>
      <c r="F130" s="141" t="s">
        <v>68</v>
      </c>
      <c r="G130" s="99"/>
      <c r="H130" s="142">
        <v>161092.79999999999</v>
      </c>
      <c r="I130" s="143">
        <f t="shared" si="2"/>
        <v>23059090.5715</v>
      </c>
    </row>
    <row r="131" spans="3:9" s="27" customFormat="1" ht="28.5" x14ac:dyDescent="0.2">
      <c r="C131" s="138"/>
      <c r="D131" s="139">
        <v>44740</v>
      </c>
      <c r="E131" s="140">
        <v>7421</v>
      </c>
      <c r="F131" s="141" t="s">
        <v>16</v>
      </c>
      <c r="G131" s="99"/>
      <c r="H131" s="142">
        <v>11130.7</v>
      </c>
      <c r="I131" s="143">
        <f t="shared" si="2"/>
        <v>23047959.8715</v>
      </c>
    </row>
    <row r="132" spans="3:9" s="27" customFormat="1" ht="16.5" x14ac:dyDescent="0.2">
      <c r="C132" s="138"/>
      <c r="D132" s="139">
        <v>44740</v>
      </c>
      <c r="E132" s="140">
        <v>7421</v>
      </c>
      <c r="F132" s="141" t="s">
        <v>142</v>
      </c>
      <c r="G132" s="99"/>
      <c r="H132" s="142">
        <v>251553.82</v>
      </c>
      <c r="I132" s="143">
        <f t="shared" si="2"/>
        <v>22796406.0515</v>
      </c>
    </row>
    <row r="133" spans="3:9" s="27" customFormat="1" ht="28.5" x14ac:dyDescent="0.2">
      <c r="C133" s="138"/>
      <c r="D133" s="139">
        <v>44740</v>
      </c>
      <c r="E133" s="140">
        <v>7422</v>
      </c>
      <c r="F133" s="141" t="s">
        <v>16</v>
      </c>
      <c r="G133" s="99"/>
      <c r="H133" s="142">
        <v>1118.08</v>
      </c>
      <c r="I133" s="143">
        <f t="shared" si="2"/>
        <v>22795287.971500002</v>
      </c>
    </row>
    <row r="134" spans="3:9" s="27" customFormat="1" ht="16.5" x14ac:dyDescent="0.2">
      <c r="C134" s="138"/>
      <c r="D134" s="139">
        <v>44740</v>
      </c>
      <c r="E134" s="140">
        <v>7422</v>
      </c>
      <c r="F134" s="141" t="s">
        <v>52</v>
      </c>
      <c r="G134" s="99"/>
      <c r="H134" s="142">
        <v>281881.92</v>
      </c>
      <c r="I134" s="143">
        <f t="shared" si="2"/>
        <v>22513406.0515</v>
      </c>
    </row>
    <row r="135" spans="3:9" s="27" customFormat="1" ht="28.5" x14ac:dyDescent="0.2">
      <c r="C135" s="138"/>
      <c r="D135" s="139">
        <v>44740</v>
      </c>
      <c r="E135" s="140">
        <v>7423</v>
      </c>
      <c r="F135" s="141" t="s">
        <v>16</v>
      </c>
      <c r="G135" s="99"/>
      <c r="H135" s="142">
        <v>111600</v>
      </c>
      <c r="I135" s="143">
        <f t="shared" si="2"/>
        <v>22401806.0515</v>
      </c>
    </row>
    <row r="136" spans="3:9" s="27" customFormat="1" ht="16.5" x14ac:dyDescent="0.2">
      <c r="C136" s="138"/>
      <c r="D136" s="139">
        <v>44740</v>
      </c>
      <c r="E136" s="140">
        <v>7423</v>
      </c>
      <c r="F136" s="141" t="s">
        <v>143</v>
      </c>
      <c r="G136" s="99"/>
      <c r="H136" s="142">
        <v>2120400</v>
      </c>
      <c r="I136" s="143">
        <f t="shared" si="2"/>
        <v>20281406.0515</v>
      </c>
    </row>
    <row r="137" spans="3:9" s="27" customFormat="1" ht="28.5" x14ac:dyDescent="0.2">
      <c r="C137" s="138"/>
      <c r="D137" s="139">
        <v>44740</v>
      </c>
      <c r="E137" s="140">
        <v>7424</v>
      </c>
      <c r="F137" s="141" t="s">
        <v>16</v>
      </c>
      <c r="G137" s="99"/>
      <c r="H137" s="142">
        <v>449661.6</v>
      </c>
      <c r="I137" s="143">
        <f t="shared" si="2"/>
        <v>19831744.451499999</v>
      </c>
    </row>
    <row r="138" spans="3:9" s="27" customFormat="1" ht="16.5" x14ac:dyDescent="0.2">
      <c r="C138" s="138"/>
      <c r="D138" s="139">
        <v>44740</v>
      </c>
      <c r="E138" s="140">
        <v>7424</v>
      </c>
      <c r="F138" s="141" t="s">
        <v>126</v>
      </c>
      <c r="G138" s="99"/>
      <c r="H138" s="142">
        <v>8543570.4000000004</v>
      </c>
      <c r="I138" s="143">
        <f t="shared" si="2"/>
        <v>11288174.051499998</v>
      </c>
    </row>
    <row r="139" spans="3:9" s="27" customFormat="1" ht="28.5" x14ac:dyDescent="0.2">
      <c r="C139" s="138"/>
      <c r="D139" s="139">
        <v>44740</v>
      </c>
      <c r="E139" s="140">
        <v>7425</v>
      </c>
      <c r="F139" s="141" t="s">
        <v>16</v>
      </c>
      <c r="G139" s="99"/>
      <c r="H139" s="142">
        <v>85803.15</v>
      </c>
      <c r="I139" s="143">
        <f t="shared" si="2"/>
        <v>11202370.901499998</v>
      </c>
    </row>
    <row r="140" spans="3:9" s="27" customFormat="1" ht="28.5" x14ac:dyDescent="0.2">
      <c r="C140" s="138"/>
      <c r="D140" s="139">
        <v>44740</v>
      </c>
      <c r="E140" s="140">
        <v>7425</v>
      </c>
      <c r="F140" s="141" t="s">
        <v>144</v>
      </c>
      <c r="G140" s="99"/>
      <c r="H140" s="142">
        <v>772228.55</v>
      </c>
      <c r="I140" s="143">
        <f t="shared" si="2"/>
        <v>10430142.351499997</v>
      </c>
    </row>
    <row r="141" spans="3:9" s="27" customFormat="1" ht="28.5" x14ac:dyDescent="0.2">
      <c r="C141" s="138"/>
      <c r="D141" s="139">
        <v>44740</v>
      </c>
      <c r="E141" s="140">
        <v>7426</v>
      </c>
      <c r="F141" s="141" t="s">
        <v>16</v>
      </c>
      <c r="G141" s="99"/>
      <c r="H141" s="142">
        <v>597750.81000000006</v>
      </c>
      <c r="I141" s="143">
        <f t="shared" si="2"/>
        <v>9832391.5414999966</v>
      </c>
    </row>
    <row r="142" spans="3:9" s="27" customFormat="1" ht="28.5" x14ac:dyDescent="0.2">
      <c r="C142" s="138"/>
      <c r="D142" s="139">
        <v>44740</v>
      </c>
      <c r="E142" s="140">
        <v>7426</v>
      </c>
      <c r="F142" s="141" t="s">
        <v>145</v>
      </c>
      <c r="G142" s="99"/>
      <c r="H142" s="142">
        <v>5379757.9900000002</v>
      </c>
      <c r="I142" s="143">
        <f t="shared" si="2"/>
        <v>4452633.5514999963</v>
      </c>
    </row>
    <row r="143" spans="3:9" s="27" customFormat="1" ht="28.5" x14ac:dyDescent="0.2">
      <c r="C143" s="138"/>
      <c r="D143" s="139">
        <v>44741</v>
      </c>
      <c r="E143" s="140"/>
      <c r="F143" s="141" t="s">
        <v>23</v>
      </c>
      <c r="G143" s="99">
        <v>6835540.5</v>
      </c>
      <c r="H143" s="142"/>
      <c r="I143" s="143">
        <f t="shared" si="2"/>
        <v>11288174.051499996</v>
      </c>
    </row>
    <row r="144" spans="3:9" s="27" customFormat="1" ht="28.5" x14ac:dyDescent="0.2">
      <c r="C144" s="138"/>
      <c r="D144" s="139">
        <v>44741</v>
      </c>
      <c r="E144" s="140">
        <v>7428</v>
      </c>
      <c r="F144" s="141" t="s">
        <v>16</v>
      </c>
      <c r="G144" s="99"/>
      <c r="H144" s="142">
        <v>3264</v>
      </c>
      <c r="I144" s="143">
        <f t="shared" si="2"/>
        <v>11284910.051499996</v>
      </c>
    </row>
    <row r="145" spans="3:95" s="27" customFormat="1" ht="16.5" x14ac:dyDescent="0.2">
      <c r="C145" s="138"/>
      <c r="D145" s="139">
        <v>44741</v>
      </c>
      <c r="E145" s="140">
        <v>7428</v>
      </c>
      <c r="F145" s="141" t="s">
        <v>63</v>
      </c>
      <c r="G145" s="99"/>
      <c r="H145" s="142">
        <v>67151.399999999994</v>
      </c>
      <c r="I145" s="143">
        <f t="shared" si="2"/>
        <v>11217758.651499996</v>
      </c>
    </row>
    <row r="146" spans="3:95" s="27" customFormat="1" ht="28.5" x14ac:dyDescent="0.2">
      <c r="C146" s="138"/>
      <c r="D146" s="139">
        <v>44741</v>
      </c>
      <c r="E146" s="140">
        <v>7429</v>
      </c>
      <c r="F146" s="141" t="s">
        <v>16</v>
      </c>
      <c r="G146" s="99"/>
      <c r="H146" s="142">
        <v>18273.5</v>
      </c>
      <c r="I146" s="143">
        <f t="shared" si="2"/>
        <v>11199485.151499996</v>
      </c>
    </row>
    <row r="147" spans="3:95" s="27" customFormat="1" ht="16.5" x14ac:dyDescent="0.2">
      <c r="C147" s="138"/>
      <c r="D147" s="139">
        <v>44741</v>
      </c>
      <c r="E147" s="140">
        <v>7429</v>
      </c>
      <c r="F147" s="141" t="s">
        <v>94</v>
      </c>
      <c r="G147" s="99"/>
      <c r="H147" s="142">
        <v>412981.1</v>
      </c>
      <c r="I147" s="143">
        <f t="shared" si="2"/>
        <v>10786504.051499996</v>
      </c>
    </row>
    <row r="148" spans="3:95" s="27" customFormat="1" ht="28.5" x14ac:dyDescent="0.2">
      <c r="C148" s="138"/>
      <c r="D148" s="139">
        <v>44741</v>
      </c>
      <c r="E148" s="140">
        <v>7430</v>
      </c>
      <c r="F148" s="141" t="s">
        <v>16</v>
      </c>
      <c r="G148" s="99"/>
      <c r="H148" s="142">
        <v>23392.9</v>
      </c>
      <c r="I148" s="143">
        <f t="shared" ref="I148:I155" si="3">I147+G148-H148</f>
        <v>10763111.151499996</v>
      </c>
    </row>
    <row r="149" spans="3:95" s="27" customFormat="1" ht="16.5" x14ac:dyDescent="0.2">
      <c r="C149" s="138"/>
      <c r="D149" s="139">
        <v>44741</v>
      </c>
      <c r="E149" s="140">
        <v>7430</v>
      </c>
      <c r="F149" s="141" t="s">
        <v>63</v>
      </c>
      <c r="G149" s="99"/>
      <c r="H149" s="142">
        <v>493965.1</v>
      </c>
      <c r="I149" s="143">
        <f t="shared" si="3"/>
        <v>10269146.051499996</v>
      </c>
    </row>
    <row r="150" spans="3:95" s="27" customFormat="1" ht="28.5" x14ac:dyDescent="0.2">
      <c r="C150" s="138"/>
      <c r="D150" s="139">
        <v>44741</v>
      </c>
      <c r="E150" s="140">
        <v>7431</v>
      </c>
      <c r="F150" s="141" t="s">
        <v>16</v>
      </c>
      <c r="G150" s="99"/>
      <c r="H150" s="142">
        <v>429953.01</v>
      </c>
      <c r="I150" s="143">
        <f t="shared" si="3"/>
        <v>9839193.0414999966</v>
      </c>
    </row>
    <row r="151" spans="3:95" s="27" customFormat="1" ht="16.5" x14ac:dyDescent="0.2">
      <c r="C151" s="138"/>
      <c r="D151" s="139">
        <v>44741</v>
      </c>
      <c r="E151" s="140">
        <v>7431</v>
      </c>
      <c r="F151" s="141" t="s">
        <v>53</v>
      </c>
      <c r="G151" s="99"/>
      <c r="H151" s="142">
        <v>8179540.8799999999</v>
      </c>
      <c r="I151" s="143">
        <f t="shared" si="3"/>
        <v>1659652.1614999967</v>
      </c>
    </row>
    <row r="152" spans="3:95" s="27" customFormat="1" ht="28.5" x14ac:dyDescent="0.2">
      <c r="C152" s="138"/>
      <c r="D152" s="139">
        <v>44742</v>
      </c>
      <c r="E152" s="140">
        <v>7432</v>
      </c>
      <c r="F152" s="141" t="s">
        <v>16</v>
      </c>
      <c r="G152" s="99"/>
      <c r="H152" s="142">
        <v>570</v>
      </c>
      <c r="I152" s="143">
        <f t="shared" si="3"/>
        <v>1659082.1614999967</v>
      </c>
    </row>
    <row r="153" spans="3:95" s="27" customFormat="1" ht="16.5" x14ac:dyDescent="0.2">
      <c r="C153" s="138"/>
      <c r="D153" s="139">
        <v>44742</v>
      </c>
      <c r="E153" s="140">
        <v>7432</v>
      </c>
      <c r="F153" s="141" t="s">
        <v>63</v>
      </c>
      <c r="G153" s="99"/>
      <c r="H153" s="142">
        <v>10830</v>
      </c>
      <c r="I153" s="143">
        <f t="shared" si="3"/>
        <v>1648252.1614999967</v>
      </c>
    </row>
    <row r="154" spans="3:95" s="27" customFormat="1" ht="28.5" x14ac:dyDescent="0.2">
      <c r="C154" s="138"/>
      <c r="D154" s="139">
        <v>44742</v>
      </c>
      <c r="E154" s="140">
        <v>7433</v>
      </c>
      <c r="F154" s="141" t="s">
        <v>16</v>
      </c>
      <c r="G154" s="99"/>
      <c r="H154" s="142">
        <v>6127</v>
      </c>
      <c r="I154" s="143">
        <f t="shared" si="3"/>
        <v>1642125.1614999967</v>
      </c>
    </row>
    <row r="155" spans="3:95" s="27" customFormat="1" ht="17.25" thickBot="1" x14ac:dyDescent="0.25">
      <c r="C155" s="138"/>
      <c r="D155" s="139">
        <v>44742</v>
      </c>
      <c r="E155" s="140">
        <v>7433</v>
      </c>
      <c r="F155" s="141" t="s">
        <v>63</v>
      </c>
      <c r="G155" s="99"/>
      <c r="H155" s="142">
        <v>137861.79999999999</v>
      </c>
      <c r="I155" s="143">
        <f t="shared" si="3"/>
        <v>1504263.3614999966</v>
      </c>
    </row>
    <row r="156" spans="3:95" s="11" customFormat="1" ht="18" thickTop="1" thickBot="1" x14ac:dyDescent="0.25">
      <c r="C156" s="193" t="s">
        <v>8</v>
      </c>
      <c r="D156" s="194"/>
      <c r="E156" s="194"/>
      <c r="F156" s="194"/>
      <c r="G156" s="112">
        <f>SUM(G17:G155)</f>
        <v>100894265.77999999</v>
      </c>
      <c r="H156" s="112">
        <f>SUM(H17:H155)</f>
        <v>100036189.61999999</v>
      </c>
      <c r="I156" s="113">
        <f>+I16+G156-H156</f>
        <v>1504263.3615000099</v>
      </c>
      <c r="J156" s="28">
        <f>+I156-'[2]CTA. RECOLECTORA AUXILIAR 3001'!$J$7553</f>
        <v>2.8172507882118225E-8</v>
      </c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</row>
    <row r="157" spans="3:95" s="11" customFormat="1" ht="17.25" thickTop="1" x14ac:dyDescent="0.2">
      <c r="C157" s="5"/>
      <c r="D157" s="5"/>
      <c r="E157" s="5"/>
      <c r="F157" s="5"/>
      <c r="G157" s="8"/>
      <c r="H157" s="8"/>
      <c r="I157" s="8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</row>
    <row r="158" spans="3:95" s="11" customFormat="1" ht="16.5" x14ac:dyDescent="0.2">
      <c r="C158" s="5"/>
      <c r="D158" s="5"/>
      <c r="E158" s="100" t="s">
        <v>39</v>
      </c>
      <c r="F158" s="101"/>
      <c r="G158" s="100" t="s">
        <v>40</v>
      </c>
      <c r="H158" s="8"/>
      <c r="I158" s="8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</row>
    <row r="159" spans="3:95" s="11" customFormat="1" ht="16.5" x14ac:dyDescent="0.2">
      <c r="C159" s="5"/>
      <c r="D159" s="5"/>
      <c r="E159" s="100" t="s">
        <v>32</v>
      </c>
      <c r="F159" s="101"/>
      <c r="G159" s="100" t="s">
        <v>33</v>
      </c>
      <c r="H159" s="8"/>
      <c r="I159" s="8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</row>
    <row r="160" spans="3:95" s="11" customFormat="1" ht="16.5" x14ac:dyDescent="0.2">
      <c r="C160" s="5"/>
      <c r="D160" s="5"/>
      <c r="E160" s="100" t="s">
        <v>34</v>
      </c>
      <c r="F160" s="101"/>
      <c r="G160" s="117" t="s">
        <v>55</v>
      </c>
      <c r="H160" s="8"/>
      <c r="I160" s="8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</row>
    <row r="161" spans="3:95" s="11" customFormat="1" ht="16.5" x14ac:dyDescent="0.2">
      <c r="C161" s="5"/>
      <c r="D161" s="5"/>
      <c r="E161" s="100" t="s">
        <v>35</v>
      </c>
      <c r="F161" s="101"/>
      <c r="G161" s="100" t="s">
        <v>36</v>
      </c>
      <c r="H161" s="8"/>
      <c r="I161" s="8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</row>
    <row r="162" spans="3:95" s="11" customFormat="1" ht="16.5" x14ac:dyDescent="0.2">
      <c r="C162" s="5"/>
      <c r="D162" s="5"/>
      <c r="E162" s="100"/>
      <c r="F162" s="101"/>
      <c r="G162" s="100"/>
      <c r="H162" s="8"/>
      <c r="I162" s="8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</row>
    <row r="163" spans="3:95" s="11" customFormat="1" ht="16.5" x14ac:dyDescent="0.2">
      <c r="C163" s="5"/>
      <c r="D163" s="5"/>
      <c r="E163" s="102"/>
      <c r="F163" s="134"/>
      <c r="G163" s="101"/>
      <c r="H163" s="8"/>
      <c r="I163" s="8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</row>
    <row r="164" spans="3:95" s="11" customFormat="1" ht="16.5" x14ac:dyDescent="0.2">
      <c r="C164" s="5"/>
      <c r="D164" s="5"/>
      <c r="E164" s="101"/>
      <c r="F164" s="100" t="s">
        <v>37</v>
      </c>
      <c r="G164" s="101"/>
      <c r="H164" s="8"/>
      <c r="I164" s="8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</row>
    <row r="165" spans="3:95" s="11" customFormat="1" ht="18" x14ac:dyDescent="0.25">
      <c r="C165" s="21"/>
      <c r="D165" s="5"/>
      <c r="E165" s="101"/>
      <c r="F165" s="100" t="s">
        <v>47</v>
      </c>
      <c r="G165" s="101"/>
      <c r="H165" s="8"/>
      <c r="I165" s="19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</row>
    <row r="166" spans="3:95" s="11" customFormat="1" ht="18" x14ac:dyDescent="0.2">
      <c r="C166" s="22"/>
      <c r="D166" s="5"/>
      <c r="E166" s="101"/>
      <c r="F166" s="100" t="s">
        <v>38</v>
      </c>
      <c r="G166" s="101"/>
      <c r="H166" s="8"/>
      <c r="I166" s="23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</row>
    <row r="167" spans="3:95" s="11" customFormat="1" ht="18" x14ac:dyDescent="0.2">
      <c r="C167" s="22"/>
      <c r="D167" s="5"/>
      <c r="E167" s="101"/>
      <c r="G167" s="101"/>
      <c r="H167" s="8"/>
      <c r="I167" s="23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</row>
    <row r="168" spans="3:95" s="11" customFormat="1" ht="16.5" x14ac:dyDescent="0.2">
      <c r="C168" s="5"/>
      <c r="D168" s="5"/>
      <c r="E168" s="101"/>
      <c r="F168" s="101"/>
      <c r="G168" s="101"/>
      <c r="H168" s="8"/>
      <c r="I168" s="4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</row>
    <row r="169" spans="3:95" s="11" customFormat="1" ht="20.25" x14ac:dyDescent="0.2">
      <c r="C169" s="192"/>
      <c r="D169" s="192"/>
      <c r="E169" s="192"/>
      <c r="F169" s="192"/>
      <c r="G169" s="192"/>
      <c r="H169" s="192"/>
      <c r="I169" s="192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</row>
    <row r="170" spans="3:95" s="11" customFormat="1" ht="20.25" x14ac:dyDescent="0.2">
      <c r="C170" s="192"/>
      <c r="D170" s="192"/>
      <c r="E170" s="192"/>
      <c r="F170" s="192"/>
      <c r="G170" s="192"/>
      <c r="H170" s="192"/>
      <c r="I170" s="192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</row>
    <row r="171" spans="3:95" s="11" customFormat="1" ht="20.25" x14ac:dyDescent="0.2">
      <c r="C171" s="192"/>
      <c r="D171" s="192"/>
      <c r="E171" s="192"/>
      <c r="F171" s="192"/>
      <c r="G171" s="192"/>
      <c r="H171" s="192"/>
      <c r="I171" s="192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</row>
    <row r="172" spans="3:95" s="11" customFormat="1" ht="20.25" x14ac:dyDescent="0.2">
      <c r="C172" s="192"/>
      <c r="D172" s="192"/>
      <c r="E172" s="192"/>
      <c r="F172" s="192"/>
      <c r="G172" s="192"/>
      <c r="H172" s="192"/>
      <c r="I172" s="192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</row>
    <row r="173" spans="3:95" s="11" customFormat="1" x14ac:dyDescent="0.2">
      <c r="C173" s="9"/>
      <c r="D173" s="9"/>
      <c r="E173" s="9"/>
      <c r="F173" s="9"/>
      <c r="G173" s="9"/>
      <c r="H173" s="9"/>
      <c r="I173" s="9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</row>
    <row r="174" spans="3:95" s="11" customFormat="1" x14ac:dyDescent="0.2">
      <c r="C174" s="9"/>
      <c r="D174" s="9"/>
      <c r="E174" s="9"/>
      <c r="F174" s="9"/>
      <c r="G174" s="9"/>
      <c r="H174" s="9"/>
      <c r="I174" s="9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</row>
    <row r="175" spans="3:95" s="11" customFormat="1" x14ac:dyDescent="0.2">
      <c r="C175" s="9"/>
      <c r="D175" s="9"/>
      <c r="E175" s="9"/>
      <c r="F175" s="9"/>
      <c r="G175" s="9"/>
      <c r="H175" s="9"/>
      <c r="I175" s="9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</row>
    <row r="176" spans="3:95" s="11" customFormat="1" x14ac:dyDescent="0.2">
      <c r="C176" s="9"/>
      <c r="D176" s="9"/>
      <c r="E176" s="9"/>
      <c r="F176" s="9"/>
      <c r="G176" s="9"/>
      <c r="H176" s="9"/>
      <c r="I176" s="9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</row>
    <row r="177" spans="3:95" s="11" customFormat="1" x14ac:dyDescent="0.2">
      <c r="C177" s="9"/>
      <c r="D177" s="9"/>
      <c r="E177" s="9"/>
      <c r="F177" s="9"/>
      <c r="G177" s="9"/>
      <c r="H177" s="9"/>
      <c r="I177" s="9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</row>
    <row r="178" spans="3:95" s="11" customFormat="1" x14ac:dyDescent="0.2">
      <c r="C178" s="9"/>
      <c r="D178" s="9"/>
      <c r="E178" s="9"/>
      <c r="F178" s="9"/>
      <c r="G178" s="9"/>
      <c r="H178" s="9"/>
      <c r="I178" s="9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</row>
    <row r="179" spans="3:95" s="11" customFormat="1" x14ac:dyDescent="0.2">
      <c r="C179" s="9"/>
      <c r="D179" s="9"/>
      <c r="E179" s="9"/>
      <c r="F179" s="9"/>
      <c r="G179" s="9"/>
      <c r="H179" s="9"/>
      <c r="I179" s="9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</row>
    <row r="180" spans="3:95" s="11" customFormat="1" x14ac:dyDescent="0.2">
      <c r="C180" s="9"/>
      <c r="D180" s="9"/>
      <c r="E180" s="9"/>
      <c r="F180" s="9"/>
      <c r="G180" s="9"/>
      <c r="H180" s="9"/>
      <c r="I180" s="9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</row>
    <row r="181" spans="3:95" s="11" customFormat="1" ht="3" customHeight="1" x14ac:dyDescent="0.2">
      <c r="C181" s="9"/>
      <c r="D181" s="9"/>
      <c r="E181" s="9"/>
      <c r="F181" s="9"/>
      <c r="G181" s="9"/>
      <c r="H181" s="9"/>
      <c r="I181" s="9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</row>
    <row r="182" spans="3:95" s="11" customFormat="1" x14ac:dyDescent="0.2">
      <c r="C182" s="9"/>
      <c r="D182" s="9"/>
      <c r="E182" s="9"/>
      <c r="F182" s="9"/>
      <c r="G182" s="9"/>
      <c r="H182" s="9"/>
      <c r="I182" s="9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</row>
    <row r="183" spans="3:95" s="11" customFormat="1" x14ac:dyDescent="0.2">
      <c r="C183" s="9"/>
      <c r="D183" s="9"/>
      <c r="E183" s="9"/>
      <c r="F183" s="9"/>
      <c r="G183" s="9"/>
      <c r="H183" s="9"/>
      <c r="I183" s="9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</row>
    <row r="184" spans="3:95" s="11" customFormat="1" x14ac:dyDescent="0.2">
      <c r="C184" s="9"/>
      <c r="D184" s="9"/>
      <c r="E184" s="9"/>
      <c r="F184" s="9"/>
      <c r="G184" s="9"/>
      <c r="H184" s="9"/>
      <c r="I184" s="9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</row>
    <row r="203" spans="3:3" ht="13.5" thickBot="1" x14ac:dyDescent="0.25"/>
    <row r="204" spans="3:3" ht="15" x14ac:dyDescent="0.2">
      <c r="C204" s="2"/>
    </row>
  </sheetData>
  <mergeCells count="12">
    <mergeCell ref="C6:I6"/>
    <mergeCell ref="C7:I7"/>
    <mergeCell ref="C169:I169"/>
    <mergeCell ref="C8:I8"/>
    <mergeCell ref="C9:I9"/>
    <mergeCell ref="C170:I170"/>
    <mergeCell ref="C171:I171"/>
    <mergeCell ref="C172:I172"/>
    <mergeCell ref="D13:I13"/>
    <mergeCell ref="C13:C15"/>
    <mergeCell ref="D14:H14"/>
    <mergeCell ref="C156:F156"/>
  </mergeCells>
  <printOptions horizontalCentered="1"/>
  <pageMargins left="0.25" right="0.25" top="0.75" bottom="0.75" header="0.3" footer="0.3"/>
  <pageSetup scale="63" orientation="portrait" r:id="rId1"/>
  <headerFooter alignWithMargins="0">
    <oddFooter>Página &amp;P</oddFooter>
  </headerFooter>
  <rowBreaks count="2" manualBreakCount="2">
    <brk id="46" min="1" max="8" man="1"/>
    <brk id="77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83"/>
  <sheetViews>
    <sheetView topLeftCell="B7" zoomScale="80" zoomScaleNormal="80" zoomScaleSheetLayoutView="55" workbookViewId="0">
      <selection activeCell="J54" sqref="J54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3.85546875" style="39" bestFit="1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184" t="s">
        <v>10</v>
      </c>
      <c r="D6" s="184"/>
      <c r="E6" s="184"/>
      <c r="F6" s="184"/>
      <c r="G6" s="184"/>
      <c r="H6" s="184"/>
      <c r="I6" s="184"/>
      <c r="J6" s="40"/>
    </row>
    <row r="7" spans="1:12" s="14" customFormat="1" ht="18" customHeight="1" x14ac:dyDescent="0.2">
      <c r="B7" s="18"/>
      <c r="C7" s="190" t="s">
        <v>11</v>
      </c>
      <c r="D7" s="190"/>
      <c r="E7" s="190"/>
      <c r="F7" s="190"/>
      <c r="G7" s="190"/>
      <c r="H7" s="190"/>
      <c r="I7" s="190"/>
      <c r="J7" s="41"/>
    </row>
    <row r="8" spans="1:12" s="17" customFormat="1" ht="15.75" customHeight="1" x14ac:dyDescent="0.2">
      <c r="B8" s="18"/>
      <c r="C8" s="190" t="s">
        <v>21</v>
      </c>
      <c r="D8" s="190"/>
      <c r="E8" s="190"/>
      <c r="F8" s="190"/>
      <c r="G8" s="190"/>
      <c r="H8" s="190"/>
      <c r="I8" s="190"/>
      <c r="J8" s="42"/>
    </row>
    <row r="9" spans="1:12" s="14" customFormat="1" ht="18.75" x14ac:dyDescent="0.2">
      <c r="B9" s="15"/>
      <c r="C9" s="191" t="s">
        <v>91</v>
      </c>
      <c r="D9" s="191"/>
      <c r="E9" s="191"/>
      <c r="F9" s="191"/>
      <c r="G9" s="191"/>
      <c r="H9" s="191"/>
      <c r="I9" s="191"/>
      <c r="J9" s="41"/>
    </row>
    <row r="10" spans="1:12" s="14" customFormat="1" ht="18.75" x14ac:dyDescent="0.2">
      <c r="B10" s="15"/>
      <c r="C10" s="31"/>
      <c r="D10" s="31"/>
      <c r="E10" s="31"/>
      <c r="F10" s="36"/>
      <c r="G10" s="31"/>
      <c r="H10" s="31"/>
      <c r="I10" s="31"/>
    </row>
    <row r="11" spans="1:12" s="11" customFormat="1" ht="19.5" customHeight="1" thickBot="1" x14ac:dyDescent="0.25">
      <c r="F11" s="32"/>
    </row>
    <row r="12" spans="1:12" s="3" customFormat="1" ht="36.75" customHeight="1" thickTop="1" thickBot="1" x14ac:dyDescent="0.25">
      <c r="A12" s="7"/>
      <c r="B12" s="7"/>
      <c r="C12" s="197"/>
      <c r="D12" s="186" t="s">
        <v>13</v>
      </c>
      <c r="E12" s="186"/>
      <c r="F12" s="186"/>
      <c r="G12" s="186"/>
      <c r="H12" s="186"/>
      <c r="I12" s="186"/>
      <c r="J12" s="7"/>
      <c r="K12" s="7"/>
      <c r="L12" s="7"/>
    </row>
    <row r="13" spans="1:12" s="3" customFormat="1" ht="18" customHeight="1" thickTop="1" thickBot="1" x14ac:dyDescent="0.25">
      <c r="A13" s="7"/>
      <c r="B13" s="7"/>
      <c r="C13" s="198"/>
      <c r="D13" s="185" t="s">
        <v>7</v>
      </c>
      <c r="E13" s="185"/>
      <c r="F13" s="185"/>
      <c r="G13" s="185"/>
      <c r="H13" s="185"/>
      <c r="I13" s="57">
        <v>1381403.6335000112</v>
      </c>
      <c r="J13" s="7"/>
      <c r="K13" s="7"/>
      <c r="L13" s="7"/>
    </row>
    <row r="14" spans="1:12" s="3" customFormat="1" ht="45.75" customHeight="1" thickTop="1" thickBot="1" x14ac:dyDescent="0.25">
      <c r="A14" s="7"/>
      <c r="B14" s="7"/>
      <c r="C14" s="198"/>
      <c r="D14" s="56" t="s">
        <v>4</v>
      </c>
      <c r="E14" s="56" t="s">
        <v>5</v>
      </c>
      <c r="F14" s="56" t="s">
        <v>6</v>
      </c>
      <c r="G14" s="56" t="s">
        <v>0</v>
      </c>
      <c r="H14" s="56" t="s">
        <v>1</v>
      </c>
      <c r="I14" s="56" t="s">
        <v>2</v>
      </c>
      <c r="J14" s="7"/>
      <c r="K14" s="7"/>
      <c r="L14" s="7"/>
    </row>
    <row r="15" spans="1:12" s="10" customFormat="1" ht="38.25" customHeight="1" thickTop="1" thickBot="1" x14ac:dyDescent="0.25">
      <c r="C15" s="51"/>
      <c r="D15" s="52"/>
      <c r="E15" s="53"/>
      <c r="F15" s="82">
        <v>44712</v>
      </c>
      <c r="G15" s="54"/>
      <c r="H15" s="55">
        <v>0</v>
      </c>
      <c r="I15" s="54">
        <f>+I13</f>
        <v>1381403.6335000112</v>
      </c>
    </row>
    <row r="16" spans="1:12" s="10" customFormat="1" ht="17.25" thickTop="1" x14ac:dyDescent="0.2">
      <c r="C16" s="58"/>
      <c r="D16" s="59" t="s">
        <v>146</v>
      </c>
      <c r="E16" s="94"/>
      <c r="F16" s="45" t="s">
        <v>12</v>
      </c>
      <c r="G16" s="60"/>
      <c r="H16" s="60">
        <v>104.51</v>
      </c>
      <c r="I16" s="47">
        <f>I15+G16-H16</f>
        <v>1381299.1235000112</v>
      </c>
    </row>
    <row r="17" spans="3:9" s="10" customFormat="1" ht="16.5" x14ac:dyDescent="0.2">
      <c r="C17" s="61"/>
      <c r="D17" s="62">
        <v>44720</v>
      </c>
      <c r="E17" s="95" t="s">
        <v>147</v>
      </c>
      <c r="F17" s="48" t="s">
        <v>70</v>
      </c>
      <c r="G17" s="63"/>
      <c r="H17" s="49"/>
      <c r="I17" s="50">
        <f t="shared" ref="I17:I34" si="0">I16+G17-H17</f>
        <v>1381299.1235000112</v>
      </c>
    </row>
    <row r="18" spans="3:9" s="7" customFormat="1" ht="16.5" x14ac:dyDescent="0.2">
      <c r="C18" s="61"/>
      <c r="D18" s="62">
        <v>44720</v>
      </c>
      <c r="E18" s="95" t="s">
        <v>148</v>
      </c>
      <c r="F18" s="48" t="s">
        <v>70</v>
      </c>
      <c r="G18" s="63"/>
      <c r="H18" s="49"/>
      <c r="I18" s="50">
        <f t="shared" si="0"/>
        <v>1381299.1235000112</v>
      </c>
    </row>
    <row r="19" spans="3:9" s="7" customFormat="1" ht="16.5" x14ac:dyDescent="0.2">
      <c r="C19" s="61"/>
      <c r="D19" s="62">
        <v>44720</v>
      </c>
      <c r="E19" s="95" t="s">
        <v>149</v>
      </c>
      <c r="F19" s="48" t="s">
        <v>70</v>
      </c>
      <c r="G19" s="63"/>
      <c r="H19" s="49"/>
      <c r="I19" s="50">
        <f t="shared" si="0"/>
        <v>1381299.1235000112</v>
      </c>
    </row>
    <row r="20" spans="3:9" s="7" customFormat="1" ht="16.5" x14ac:dyDescent="0.2">
      <c r="C20" s="61"/>
      <c r="D20" s="62">
        <v>44720</v>
      </c>
      <c r="E20" s="95" t="s">
        <v>150</v>
      </c>
      <c r="F20" s="48" t="s">
        <v>151</v>
      </c>
      <c r="G20" s="63"/>
      <c r="H20" s="49">
        <v>15650.5</v>
      </c>
      <c r="I20" s="50">
        <f t="shared" si="0"/>
        <v>1365648.6235000112</v>
      </c>
    </row>
    <row r="21" spans="3:9" s="7" customFormat="1" ht="16.5" x14ac:dyDescent="0.2">
      <c r="C21" s="61"/>
      <c r="D21" s="62">
        <v>44729</v>
      </c>
      <c r="E21" s="95" t="s">
        <v>152</v>
      </c>
      <c r="F21" s="48" t="s">
        <v>70</v>
      </c>
      <c r="G21" s="63"/>
      <c r="H21" s="49"/>
      <c r="I21" s="50">
        <f t="shared" si="0"/>
        <v>1365648.6235000112</v>
      </c>
    </row>
    <row r="22" spans="3:9" s="7" customFormat="1" ht="28.5" x14ac:dyDescent="0.2">
      <c r="C22" s="61"/>
      <c r="D22" s="62">
        <v>44729</v>
      </c>
      <c r="E22" s="95" t="s">
        <v>153</v>
      </c>
      <c r="F22" s="48" t="s">
        <v>154</v>
      </c>
      <c r="G22" s="63"/>
      <c r="H22" s="49">
        <v>763738.52</v>
      </c>
      <c r="I22" s="50">
        <f t="shared" si="0"/>
        <v>601910.10350001114</v>
      </c>
    </row>
    <row r="23" spans="3:9" s="7" customFormat="1" ht="42.75" x14ac:dyDescent="0.2">
      <c r="C23" s="61"/>
      <c r="D23" s="64">
        <v>44729</v>
      </c>
      <c r="E23" s="65"/>
      <c r="F23" s="48" t="s">
        <v>83</v>
      </c>
      <c r="G23" s="63">
        <v>2767368.64</v>
      </c>
      <c r="H23" s="66"/>
      <c r="I23" s="50">
        <f t="shared" si="0"/>
        <v>3369278.743500011</v>
      </c>
    </row>
    <row r="24" spans="3:9" s="7" customFormat="1" ht="16.5" x14ac:dyDescent="0.2">
      <c r="C24" s="61"/>
      <c r="D24" s="64">
        <v>44732</v>
      </c>
      <c r="E24" s="95" t="s">
        <v>155</v>
      </c>
      <c r="F24" s="48" t="s">
        <v>70</v>
      </c>
      <c r="G24" s="63"/>
      <c r="H24" s="49">
        <v>0</v>
      </c>
      <c r="I24" s="50">
        <f>I23+G24-H24</f>
        <v>3369278.743500011</v>
      </c>
    </row>
    <row r="25" spans="3:9" s="7" customFormat="1" ht="16.5" x14ac:dyDescent="0.2">
      <c r="C25" s="61"/>
      <c r="D25" s="62">
        <v>44732</v>
      </c>
      <c r="E25" s="95" t="s">
        <v>156</v>
      </c>
      <c r="F25" s="48" t="s">
        <v>157</v>
      </c>
      <c r="G25" s="63"/>
      <c r="H25" s="49">
        <v>40841.589999999997</v>
      </c>
      <c r="I25" s="50">
        <f>I24+G25-H25</f>
        <v>3328437.1535000112</v>
      </c>
    </row>
    <row r="26" spans="3:9" s="7" customFormat="1" ht="16.5" x14ac:dyDescent="0.2">
      <c r="C26" s="61"/>
      <c r="D26" s="62">
        <v>44732</v>
      </c>
      <c r="E26" s="95" t="s">
        <v>158</v>
      </c>
      <c r="F26" s="48" t="s">
        <v>159</v>
      </c>
      <c r="G26" s="63"/>
      <c r="H26" s="49">
        <v>28108.75</v>
      </c>
      <c r="I26" s="50">
        <f t="shared" si="0"/>
        <v>3300328.4035000112</v>
      </c>
    </row>
    <row r="27" spans="3:9" s="7" customFormat="1" ht="16.5" x14ac:dyDescent="0.2">
      <c r="C27" s="61"/>
      <c r="D27" s="62">
        <v>44732</v>
      </c>
      <c r="E27" s="95" t="s">
        <v>160</v>
      </c>
      <c r="F27" s="48" t="s">
        <v>161</v>
      </c>
      <c r="G27" s="63"/>
      <c r="H27" s="49">
        <v>8983.5</v>
      </c>
      <c r="I27" s="50">
        <f t="shared" si="0"/>
        <v>3291344.9035000112</v>
      </c>
    </row>
    <row r="28" spans="3:9" s="7" customFormat="1" ht="16.5" x14ac:dyDescent="0.2">
      <c r="C28" s="61"/>
      <c r="D28" s="62">
        <v>44732</v>
      </c>
      <c r="E28" s="95" t="s">
        <v>162</v>
      </c>
      <c r="F28" s="48" t="s">
        <v>163</v>
      </c>
      <c r="G28" s="63"/>
      <c r="H28" s="49">
        <v>7617.92</v>
      </c>
      <c r="I28" s="50">
        <f t="shared" si="0"/>
        <v>3283726.9835000113</v>
      </c>
    </row>
    <row r="29" spans="3:9" s="7" customFormat="1" ht="16.5" x14ac:dyDescent="0.2">
      <c r="C29" s="61"/>
      <c r="D29" s="62">
        <v>44732</v>
      </c>
      <c r="E29" s="95" t="s">
        <v>164</v>
      </c>
      <c r="F29" s="48" t="s">
        <v>70</v>
      </c>
      <c r="G29" s="63"/>
      <c r="H29" s="49"/>
      <c r="I29" s="50">
        <f t="shared" si="0"/>
        <v>3283726.9835000113</v>
      </c>
    </row>
    <row r="30" spans="3:9" s="7" customFormat="1" ht="16.5" x14ac:dyDescent="0.2">
      <c r="C30" s="120"/>
      <c r="D30" s="118">
        <v>44732</v>
      </c>
      <c r="E30" s="132" t="s">
        <v>165</v>
      </c>
      <c r="F30" s="121" t="s">
        <v>166</v>
      </c>
      <c r="G30" s="119"/>
      <c r="H30" s="114">
        <v>16513.75</v>
      </c>
      <c r="I30" s="50">
        <f t="shared" si="0"/>
        <v>3267213.2335000113</v>
      </c>
    </row>
    <row r="31" spans="3:9" s="7" customFormat="1" ht="16.5" x14ac:dyDescent="0.2">
      <c r="C31" s="120"/>
      <c r="D31" s="118">
        <v>44732</v>
      </c>
      <c r="E31" s="132" t="s">
        <v>167</v>
      </c>
      <c r="F31" s="121" t="s">
        <v>70</v>
      </c>
      <c r="G31" s="119"/>
      <c r="H31" s="114">
        <v>0</v>
      </c>
      <c r="I31" s="50">
        <f t="shared" si="0"/>
        <v>3267213.2335000113</v>
      </c>
    </row>
    <row r="32" spans="3:9" s="7" customFormat="1" ht="16.5" x14ac:dyDescent="0.2">
      <c r="C32" s="120"/>
      <c r="D32" s="118">
        <v>44732</v>
      </c>
      <c r="E32" s="132" t="s">
        <v>168</v>
      </c>
      <c r="F32" s="121" t="s">
        <v>169</v>
      </c>
      <c r="G32" s="119"/>
      <c r="H32" s="114">
        <v>2476.96</v>
      </c>
      <c r="I32" s="50">
        <f t="shared" si="0"/>
        <v>3264736.2735000113</v>
      </c>
    </row>
    <row r="33" spans="3:9" s="7" customFormat="1" ht="16.5" x14ac:dyDescent="0.2">
      <c r="C33" s="120"/>
      <c r="D33" s="118">
        <v>44732</v>
      </c>
      <c r="E33" s="132" t="s">
        <v>170</v>
      </c>
      <c r="F33" s="121" t="s">
        <v>171</v>
      </c>
      <c r="G33" s="119"/>
      <c r="H33" s="114">
        <v>4037.5</v>
      </c>
      <c r="I33" s="50">
        <f t="shared" si="0"/>
        <v>3260698.7735000113</v>
      </c>
    </row>
    <row r="34" spans="3:9" s="7" customFormat="1" ht="16.5" x14ac:dyDescent="0.2">
      <c r="C34" s="120"/>
      <c r="D34" s="118">
        <v>44732</v>
      </c>
      <c r="E34" s="132" t="s">
        <v>172</v>
      </c>
      <c r="F34" s="121" t="s">
        <v>70</v>
      </c>
      <c r="G34" s="119"/>
      <c r="H34" s="114"/>
      <c r="I34" s="50">
        <f t="shared" si="0"/>
        <v>3260698.7735000113</v>
      </c>
    </row>
    <row r="35" spans="3:9" s="7" customFormat="1" ht="28.5" x14ac:dyDescent="0.2">
      <c r="C35" s="120"/>
      <c r="D35" s="118">
        <v>44732</v>
      </c>
      <c r="E35" s="132" t="s">
        <v>173</v>
      </c>
      <c r="F35" s="121" t="s">
        <v>174</v>
      </c>
      <c r="G35" s="119"/>
      <c r="H35" s="114">
        <v>27120</v>
      </c>
      <c r="I35" s="50">
        <f>I34+G35-H35</f>
        <v>3233578.7735000113</v>
      </c>
    </row>
    <row r="36" spans="3:9" s="7" customFormat="1" ht="16.5" x14ac:dyDescent="0.2">
      <c r="C36" s="120"/>
      <c r="D36" s="118">
        <v>44732</v>
      </c>
      <c r="E36" s="132" t="s">
        <v>176</v>
      </c>
      <c r="F36" s="121" t="s">
        <v>70</v>
      </c>
      <c r="G36" s="119"/>
      <c r="H36" s="114"/>
      <c r="I36" s="50">
        <f t="shared" ref="I36:I52" si="1">I35+G36-H36</f>
        <v>3233578.7735000113</v>
      </c>
    </row>
    <row r="37" spans="3:9" s="7" customFormat="1" ht="16.5" x14ac:dyDescent="0.2">
      <c r="C37" s="120"/>
      <c r="D37" s="118">
        <v>44732</v>
      </c>
      <c r="E37" s="132" t="s">
        <v>177</v>
      </c>
      <c r="F37" s="121" t="s">
        <v>178</v>
      </c>
      <c r="G37" s="119"/>
      <c r="H37" s="114">
        <v>17921.8</v>
      </c>
      <c r="I37" s="50">
        <f t="shared" si="1"/>
        <v>3215656.9735000115</v>
      </c>
    </row>
    <row r="38" spans="3:9" s="7" customFormat="1" ht="16.5" x14ac:dyDescent="0.2">
      <c r="C38" s="120"/>
      <c r="D38" s="118">
        <v>44732</v>
      </c>
      <c r="E38" s="132" t="s">
        <v>179</v>
      </c>
      <c r="F38" s="121" t="s">
        <v>70</v>
      </c>
      <c r="G38" s="119"/>
      <c r="H38" s="114"/>
      <c r="I38" s="50">
        <f t="shared" si="1"/>
        <v>3215656.9735000115</v>
      </c>
    </row>
    <row r="39" spans="3:9" s="7" customFormat="1" ht="16.5" x14ac:dyDescent="0.2">
      <c r="C39" s="120"/>
      <c r="D39" s="118">
        <v>44732</v>
      </c>
      <c r="E39" s="132" t="s">
        <v>180</v>
      </c>
      <c r="F39" s="121" t="s">
        <v>70</v>
      </c>
      <c r="G39" s="119"/>
      <c r="H39" s="114"/>
      <c r="I39" s="50">
        <f t="shared" si="1"/>
        <v>3215656.9735000115</v>
      </c>
    </row>
    <row r="40" spans="3:9" s="7" customFormat="1" ht="16.5" x14ac:dyDescent="0.2">
      <c r="C40" s="120"/>
      <c r="D40" s="118" t="s">
        <v>175</v>
      </c>
      <c r="E40" s="132"/>
      <c r="F40" s="121" t="s">
        <v>12</v>
      </c>
      <c r="G40" s="119"/>
      <c r="H40" s="114">
        <v>5.4</v>
      </c>
      <c r="I40" s="50">
        <f t="shared" si="1"/>
        <v>3215651.5735000116</v>
      </c>
    </row>
    <row r="41" spans="3:9" s="7" customFormat="1" ht="16.5" x14ac:dyDescent="0.2">
      <c r="C41" s="120"/>
      <c r="D41" s="118">
        <v>44735</v>
      </c>
      <c r="E41" s="132" t="s">
        <v>181</v>
      </c>
      <c r="F41" s="121" t="s">
        <v>182</v>
      </c>
      <c r="G41" s="119"/>
      <c r="H41" s="114">
        <v>15000</v>
      </c>
      <c r="I41" s="50">
        <f t="shared" si="1"/>
        <v>3200651.5735000116</v>
      </c>
    </row>
    <row r="42" spans="3:9" s="7" customFormat="1" ht="16.5" x14ac:dyDescent="0.2">
      <c r="C42" s="120"/>
      <c r="D42" s="118">
        <v>44735</v>
      </c>
      <c r="E42" s="132" t="s">
        <v>183</v>
      </c>
      <c r="F42" s="121" t="s">
        <v>70</v>
      </c>
      <c r="G42" s="119"/>
      <c r="H42" s="114"/>
      <c r="I42" s="50">
        <f t="shared" si="1"/>
        <v>3200651.5735000116</v>
      </c>
    </row>
    <row r="43" spans="3:9" s="7" customFormat="1" ht="16.5" x14ac:dyDescent="0.2">
      <c r="C43" s="120"/>
      <c r="D43" s="118">
        <v>44735</v>
      </c>
      <c r="E43" s="132" t="s">
        <v>184</v>
      </c>
      <c r="F43" s="121" t="s">
        <v>185</v>
      </c>
      <c r="G43" s="119"/>
      <c r="H43" s="114">
        <v>5876</v>
      </c>
      <c r="I43" s="50">
        <f t="shared" si="1"/>
        <v>3194775.5735000116</v>
      </c>
    </row>
    <row r="44" spans="3:9" s="7" customFormat="1" ht="16.5" x14ac:dyDescent="0.2">
      <c r="C44" s="120"/>
      <c r="D44" s="118">
        <v>44739</v>
      </c>
      <c r="E44" s="132" t="s">
        <v>186</v>
      </c>
      <c r="F44" s="121" t="s">
        <v>71</v>
      </c>
      <c r="G44" s="119"/>
      <c r="H44" s="114">
        <v>36852.28</v>
      </c>
      <c r="I44" s="50">
        <f t="shared" si="1"/>
        <v>3157923.2935000118</v>
      </c>
    </row>
    <row r="45" spans="3:9" s="7" customFormat="1" ht="16.5" x14ac:dyDescent="0.2">
      <c r="C45" s="120"/>
      <c r="D45" s="118">
        <v>44739</v>
      </c>
      <c r="E45" s="132" t="s">
        <v>187</v>
      </c>
      <c r="F45" s="121" t="s">
        <v>188</v>
      </c>
      <c r="G45" s="119"/>
      <c r="H45" s="114">
        <v>1032323.9</v>
      </c>
      <c r="I45" s="50">
        <f t="shared" si="1"/>
        <v>2125599.3935000119</v>
      </c>
    </row>
    <row r="46" spans="3:9" s="7" customFormat="1" ht="16.5" x14ac:dyDescent="0.2">
      <c r="C46" s="120"/>
      <c r="D46" s="118">
        <v>44739</v>
      </c>
      <c r="E46" s="132" t="s">
        <v>189</v>
      </c>
      <c r="F46" s="121" t="s">
        <v>188</v>
      </c>
      <c r="G46" s="119"/>
      <c r="H46" s="114">
        <v>11840.95</v>
      </c>
      <c r="I46" s="50">
        <f t="shared" si="1"/>
        <v>2113758.4435000117</v>
      </c>
    </row>
    <row r="47" spans="3:9" s="7" customFormat="1" ht="16.5" x14ac:dyDescent="0.2">
      <c r="C47" s="120"/>
      <c r="D47" s="118">
        <v>44739</v>
      </c>
      <c r="E47" s="132" t="s">
        <v>190</v>
      </c>
      <c r="F47" s="121" t="s">
        <v>191</v>
      </c>
      <c r="G47" s="119"/>
      <c r="H47" s="114">
        <v>3500</v>
      </c>
      <c r="I47" s="50">
        <f t="shared" si="1"/>
        <v>2110258.4435000117</v>
      </c>
    </row>
    <row r="48" spans="3:9" s="7" customFormat="1" ht="16.5" x14ac:dyDescent="0.2">
      <c r="C48" s="120"/>
      <c r="D48" s="118">
        <v>44740</v>
      </c>
      <c r="E48" s="132" t="s">
        <v>194</v>
      </c>
      <c r="F48" s="121" t="s">
        <v>166</v>
      </c>
      <c r="G48" s="119"/>
      <c r="H48" s="114">
        <v>9193.68</v>
      </c>
      <c r="I48" s="50">
        <f t="shared" si="1"/>
        <v>2101064.7635000115</v>
      </c>
    </row>
    <row r="49" spans="3:94" s="7" customFormat="1" ht="16.5" x14ac:dyDescent="0.2">
      <c r="C49" s="120"/>
      <c r="D49" s="118" t="s">
        <v>192</v>
      </c>
      <c r="E49" s="132"/>
      <c r="F49" s="121" t="s">
        <v>12</v>
      </c>
      <c r="G49" s="119"/>
      <c r="H49" s="114">
        <v>23.48</v>
      </c>
      <c r="I49" s="50">
        <f t="shared" si="1"/>
        <v>2101041.2835000115</v>
      </c>
    </row>
    <row r="50" spans="3:94" s="7" customFormat="1" ht="16.5" x14ac:dyDescent="0.2">
      <c r="C50" s="120"/>
      <c r="D50" s="118">
        <v>44741</v>
      </c>
      <c r="E50" s="132" t="s">
        <v>195</v>
      </c>
      <c r="F50" s="121" t="s">
        <v>196</v>
      </c>
      <c r="G50" s="119"/>
      <c r="H50" s="114">
        <v>50239.8</v>
      </c>
      <c r="I50" s="50">
        <f t="shared" si="1"/>
        <v>2050801.4835000115</v>
      </c>
    </row>
    <row r="51" spans="3:94" s="7" customFormat="1" ht="16.5" x14ac:dyDescent="0.2">
      <c r="C51" s="120"/>
      <c r="D51" s="118" t="s">
        <v>193</v>
      </c>
      <c r="E51" s="132"/>
      <c r="F51" s="121" t="s">
        <v>12</v>
      </c>
      <c r="G51" s="119"/>
      <c r="H51" s="114">
        <v>22.5</v>
      </c>
      <c r="I51" s="50">
        <f t="shared" si="1"/>
        <v>2050778.9835000115</v>
      </c>
    </row>
    <row r="52" spans="3:94" s="7" customFormat="1" ht="29.25" thickBot="1" x14ac:dyDescent="0.25">
      <c r="C52" s="120"/>
      <c r="D52" s="118" t="s">
        <v>193</v>
      </c>
      <c r="E52" s="132"/>
      <c r="F52" s="121" t="s">
        <v>30</v>
      </c>
      <c r="G52" s="119"/>
      <c r="H52" s="114">
        <v>175</v>
      </c>
      <c r="I52" s="50">
        <f t="shared" si="1"/>
        <v>2050603.9835000115</v>
      </c>
    </row>
    <row r="53" spans="3:94" s="11" customFormat="1" ht="17.25" thickBot="1" x14ac:dyDescent="0.25">
      <c r="C53" s="195" t="s">
        <v>8</v>
      </c>
      <c r="D53" s="196"/>
      <c r="E53" s="196"/>
      <c r="F53" s="196"/>
      <c r="G53" s="122">
        <f>SUM(G16:G52)</f>
        <v>2767368.64</v>
      </c>
      <c r="H53" s="122">
        <f>SUM(H16:H52)</f>
        <v>2098168.29</v>
      </c>
      <c r="I53" s="123">
        <f>+I13+G53-H53</f>
        <v>2050603.9835000113</v>
      </c>
      <c r="J53" s="25">
        <f>+I53-'[2]CTA. OPERATIVA.(160)'!$J$6060</f>
        <v>0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</row>
    <row r="54" spans="3:94" s="11" customFormat="1" ht="16.5" x14ac:dyDescent="0.2">
      <c r="C54" s="5"/>
      <c r="D54" s="5"/>
      <c r="E54" s="5"/>
      <c r="F54" s="37"/>
      <c r="G54" s="8"/>
      <c r="H54" s="8"/>
      <c r="I54" s="8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</row>
    <row r="55" spans="3:94" s="11" customFormat="1" ht="16.5" x14ac:dyDescent="0.2">
      <c r="C55" s="5"/>
      <c r="D55" s="5"/>
      <c r="E55" s="5"/>
      <c r="F55" s="38"/>
      <c r="G55" s="9"/>
      <c r="H55" s="101"/>
      <c r="I55" s="9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</row>
    <row r="56" spans="3:94" s="11" customFormat="1" ht="16.5" x14ac:dyDescent="0.2">
      <c r="C56" s="5"/>
      <c r="D56" s="100" t="s">
        <v>39</v>
      </c>
      <c r="E56" s="9"/>
      <c r="F56" s="38" t="s">
        <v>49</v>
      </c>
      <c r="G56" s="9"/>
      <c r="H56" s="100" t="s">
        <v>40</v>
      </c>
      <c r="I56" s="9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</row>
    <row r="57" spans="3:94" s="11" customFormat="1" ht="16.5" x14ac:dyDescent="0.2">
      <c r="C57" s="5"/>
      <c r="D57" s="100" t="s">
        <v>32</v>
      </c>
      <c r="E57" s="9"/>
      <c r="F57" s="100" t="s">
        <v>37</v>
      </c>
      <c r="G57" s="9"/>
      <c r="H57" s="100" t="s">
        <v>33</v>
      </c>
      <c r="I57" s="9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  <row r="58" spans="3:94" s="11" customFormat="1" ht="16.5" x14ac:dyDescent="0.2">
      <c r="C58" s="5"/>
      <c r="D58" s="100" t="s">
        <v>34</v>
      </c>
      <c r="E58" s="9"/>
      <c r="F58" s="100" t="s">
        <v>47</v>
      </c>
      <c r="G58" s="9"/>
      <c r="H58" s="117" t="s">
        <v>48</v>
      </c>
      <c r="I58" s="9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</row>
    <row r="59" spans="3:94" s="11" customFormat="1" ht="16.5" x14ac:dyDescent="0.2">
      <c r="C59" s="5"/>
      <c r="D59" s="100" t="s">
        <v>35</v>
      </c>
      <c r="E59" s="9"/>
      <c r="F59" s="100" t="s">
        <v>38</v>
      </c>
      <c r="G59" s="9"/>
      <c r="H59" s="100" t="s">
        <v>36</v>
      </c>
      <c r="I59" s="9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</row>
    <row r="60" spans="3:94" s="11" customFormat="1" ht="16.5" x14ac:dyDescent="0.2">
      <c r="C60" s="5"/>
      <c r="D60" s="9"/>
      <c r="E60" s="9"/>
      <c r="G60" s="9"/>
      <c r="H60" s="9"/>
      <c r="I60" s="9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</row>
    <row r="61" spans="3:94" s="11" customFormat="1" ht="16.5" x14ac:dyDescent="0.2">
      <c r="C61" s="5"/>
      <c r="D61" s="9"/>
      <c r="E61" s="9"/>
      <c r="G61" s="9"/>
      <c r="H61" s="9"/>
      <c r="I61" s="9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</row>
    <row r="62" spans="3:94" s="11" customFormat="1" ht="18" x14ac:dyDescent="0.2">
      <c r="C62" s="22"/>
      <c r="D62" s="9"/>
      <c r="E62" s="9"/>
      <c r="G62" s="9"/>
      <c r="H62" s="9"/>
      <c r="I62" s="9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</row>
    <row r="63" spans="3:94" s="11" customFormat="1" ht="18" x14ac:dyDescent="0.2">
      <c r="C63" s="22"/>
      <c r="D63" s="9"/>
      <c r="E63" s="9"/>
      <c r="F63" s="101"/>
      <c r="G63" s="9"/>
      <c r="H63" s="9"/>
      <c r="I63" s="9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</row>
    <row r="64" spans="3:94" ht="16.5" x14ac:dyDescent="0.2">
      <c r="C64" s="5"/>
      <c r="D64" s="9"/>
      <c r="E64" s="9"/>
    </row>
    <row r="83" spans="3:3" ht="15" x14ac:dyDescent="0.2">
      <c r="C83" s="107"/>
    </row>
  </sheetData>
  <mergeCells count="8">
    <mergeCell ref="C53:F53"/>
    <mergeCell ref="C12:C14"/>
    <mergeCell ref="D12:I12"/>
    <mergeCell ref="D13:H13"/>
    <mergeCell ref="C6:I6"/>
    <mergeCell ref="C7:I7"/>
    <mergeCell ref="C8:I8"/>
    <mergeCell ref="C9:I9"/>
  </mergeCells>
  <printOptions horizontalCentered="1"/>
  <pageMargins left="0.25" right="0.25" top="0.75" bottom="0.75" header="0.3" footer="0.3"/>
  <pageSetup scale="54" orientation="portrait" r:id="rId1"/>
  <headerFooter alignWithMargins="0">
    <oddFooter>Página &amp;P</oddFooter>
  </headerFooter>
  <rowBreaks count="1" manualBreakCount="1">
    <brk id="75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119"/>
  <sheetViews>
    <sheetView tabSelected="1" topLeftCell="C4" zoomScale="85" zoomScaleNormal="85" zoomScaleSheetLayoutView="70" workbookViewId="0">
      <selection activeCell="K80" sqref="K80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0.42578125" style="1" customWidth="1"/>
    <col min="9" max="9" width="21.140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84" t="s">
        <v>10</v>
      </c>
      <c r="E8" s="184"/>
      <c r="F8" s="184"/>
      <c r="G8" s="184"/>
      <c r="H8" s="184"/>
      <c r="I8" s="184"/>
      <c r="J8" s="184"/>
      <c r="K8" s="16"/>
      <c r="L8" s="16"/>
    </row>
    <row r="9" spans="1:14" s="14" customFormat="1" ht="18.75" x14ac:dyDescent="0.2">
      <c r="C9" s="18"/>
      <c r="D9" s="190" t="s">
        <v>18</v>
      </c>
      <c r="E9" s="190"/>
      <c r="F9" s="190"/>
      <c r="G9" s="190"/>
      <c r="H9" s="190"/>
      <c r="I9" s="190"/>
      <c r="J9" s="190"/>
    </row>
    <row r="10" spans="1:14" s="17" customFormat="1" ht="18" customHeight="1" x14ac:dyDescent="0.2">
      <c r="B10" s="18"/>
      <c r="C10" s="18"/>
      <c r="D10" s="190" t="s">
        <v>20</v>
      </c>
      <c r="E10" s="190"/>
      <c r="F10" s="190"/>
      <c r="G10" s="190"/>
      <c r="H10" s="190"/>
      <c r="I10" s="190"/>
      <c r="J10" s="190"/>
    </row>
    <row r="11" spans="1:14" s="14" customFormat="1" ht="18.75" customHeight="1" x14ac:dyDescent="0.2">
      <c r="D11" s="191" t="s">
        <v>91</v>
      </c>
      <c r="E11" s="191"/>
      <c r="F11" s="191"/>
      <c r="G11" s="191"/>
      <c r="H11" s="191"/>
      <c r="I11" s="191"/>
      <c r="J11" s="191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189"/>
      <c r="E13" s="186" t="s">
        <v>18</v>
      </c>
      <c r="F13" s="186"/>
      <c r="G13" s="186"/>
      <c r="H13" s="186"/>
      <c r="I13" s="186"/>
      <c r="J13" s="186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189"/>
      <c r="E14" s="185" t="s">
        <v>7</v>
      </c>
      <c r="F14" s="185"/>
      <c r="G14" s="185"/>
      <c r="H14" s="185"/>
      <c r="I14" s="185"/>
      <c r="J14" s="57">
        <v>5775653.0859998763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189"/>
      <c r="E15" s="68" t="s">
        <v>4</v>
      </c>
      <c r="F15" s="68" t="s">
        <v>5</v>
      </c>
      <c r="G15" s="68" t="s">
        <v>6</v>
      </c>
      <c r="H15" s="68" t="s">
        <v>0</v>
      </c>
      <c r="I15" s="68" t="s">
        <v>1</v>
      </c>
      <c r="J15" s="68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81"/>
      <c r="E16" s="82"/>
      <c r="F16" s="81"/>
      <c r="G16" s="82">
        <v>44712</v>
      </c>
      <c r="H16" s="83"/>
      <c r="I16" s="84">
        <v>0</v>
      </c>
      <c r="J16" s="83">
        <f>+J14</f>
        <v>5775653.0859998763</v>
      </c>
    </row>
    <row r="17" spans="4:11" s="10" customFormat="1" ht="16.5" x14ac:dyDescent="0.2">
      <c r="D17" s="85"/>
      <c r="E17" s="86">
        <v>44714</v>
      </c>
      <c r="F17" s="87"/>
      <c r="G17" s="108" t="s">
        <v>51</v>
      </c>
      <c r="H17" s="89">
        <v>610000</v>
      </c>
      <c r="I17" s="89"/>
      <c r="J17" s="89">
        <f>J16+H17-I17</f>
        <v>6385653.0859998763</v>
      </c>
    </row>
    <row r="18" spans="4:11" s="10" customFormat="1" ht="28.5" x14ac:dyDescent="0.2">
      <c r="D18" s="85"/>
      <c r="E18" s="86">
        <v>44714</v>
      </c>
      <c r="F18" s="87"/>
      <c r="G18" s="88" t="s">
        <v>24</v>
      </c>
      <c r="H18" s="89">
        <v>385493.35</v>
      </c>
      <c r="I18" s="89"/>
      <c r="J18" s="89">
        <f>J17+H18-I18</f>
        <v>6771146.4359998759</v>
      </c>
    </row>
    <row r="19" spans="4:11" s="10" customFormat="1" ht="28.5" x14ac:dyDescent="0.2">
      <c r="D19" s="85"/>
      <c r="E19" s="86">
        <v>44714</v>
      </c>
      <c r="F19" s="87"/>
      <c r="G19" s="88" t="s">
        <v>24</v>
      </c>
      <c r="H19" s="89"/>
      <c r="I19" s="89">
        <v>385493.35</v>
      </c>
      <c r="J19" s="89">
        <f>J18+H19-I19</f>
        <v>6385653.0859998763</v>
      </c>
    </row>
    <row r="20" spans="4:11" s="10" customFormat="1" ht="28.5" x14ac:dyDescent="0.2">
      <c r="D20" s="85"/>
      <c r="E20" s="86">
        <v>44715</v>
      </c>
      <c r="F20" s="87"/>
      <c r="G20" s="88" t="s">
        <v>24</v>
      </c>
      <c r="H20" s="89">
        <v>26375.58</v>
      </c>
      <c r="I20" s="89"/>
      <c r="J20" s="89">
        <f>J19+H20-I20</f>
        <v>6412028.6659998763</v>
      </c>
    </row>
    <row r="21" spans="4:11" s="10" customFormat="1" ht="28.5" x14ac:dyDescent="0.2">
      <c r="D21" s="85"/>
      <c r="E21" s="86">
        <v>44715</v>
      </c>
      <c r="F21" s="87"/>
      <c r="G21" s="88" t="s">
        <v>24</v>
      </c>
      <c r="H21" s="89"/>
      <c r="I21" s="89">
        <v>26375.58</v>
      </c>
      <c r="J21" s="89">
        <f>J20+H21-I21</f>
        <v>6385653.0859998763</v>
      </c>
    </row>
    <row r="22" spans="4:11" s="10" customFormat="1" ht="28.5" x14ac:dyDescent="0.2">
      <c r="D22" s="85"/>
      <c r="E22" s="86">
        <v>44718</v>
      </c>
      <c r="F22" s="87">
        <v>7361</v>
      </c>
      <c r="G22" s="88" t="s">
        <v>16</v>
      </c>
      <c r="H22" s="89"/>
      <c r="I22" s="89">
        <v>18644.349999999999</v>
      </c>
      <c r="J22" s="89">
        <f t="shared" ref="J22:J78" si="0">J21+H22-I22</f>
        <v>6367008.7359998766</v>
      </c>
    </row>
    <row r="23" spans="4:11" s="10" customFormat="1" ht="28.5" x14ac:dyDescent="0.2">
      <c r="D23" s="85"/>
      <c r="E23" s="86">
        <v>44718</v>
      </c>
      <c r="F23" s="87"/>
      <c r="G23" s="88" t="s">
        <v>197</v>
      </c>
      <c r="H23" s="89"/>
      <c r="I23" s="89">
        <v>20135.900000000001</v>
      </c>
      <c r="J23" s="89">
        <f t="shared" si="0"/>
        <v>6346872.8359998763</v>
      </c>
    </row>
    <row r="24" spans="4:11" s="10" customFormat="1" ht="16.5" x14ac:dyDescent="0.2">
      <c r="D24" s="85"/>
      <c r="E24" s="86">
        <v>44718</v>
      </c>
      <c r="F24" s="87">
        <v>7361</v>
      </c>
      <c r="G24" s="88" t="s">
        <v>198</v>
      </c>
      <c r="H24" s="89"/>
      <c r="I24" s="89">
        <v>401226.6</v>
      </c>
      <c r="J24" s="89">
        <f t="shared" si="0"/>
        <v>5945646.2359998766</v>
      </c>
    </row>
    <row r="25" spans="4:11" s="10" customFormat="1" ht="28.5" x14ac:dyDescent="0.2">
      <c r="D25" s="85"/>
      <c r="E25" s="86">
        <v>44719</v>
      </c>
      <c r="F25" s="87"/>
      <c r="G25" s="88" t="s">
        <v>61</v>
      </c>
      <c r="H25" s="89">
        <v>83754.399999999994</v>
      </c>
      <c r="I25" s="89"/>
      <c r="J25" s="89">
        <f t="shared" si="0"/>
        <v>6029400.635999877</v>
      </c>
    </row>
    <row r="26" spans="4:11" s="10" customFormat="1" ht="28.5" x14ac:dyDescent="0.2">
      <c r="D26" s="85"/>
      <c r="E26" s="86">
        <v>44719</v>
      </c>
      <c r="F26" s="87">
        <v>7365</v>
      </c>
      <c r="G26" s="88" t="s">
        <v>16</v>
      </c>
      <c r="H26" s="89"/>
      <c r="I26" s="89">
        <v>1318.78</v>
      </c>
      <c r="J26" s="89">
        <f t="shared" si="0"/>
        <v>6028081.8559998767</v>
      </c>
      <c r="K26" s="98"/>
    </row>
    <row r="27" spans="4:11" s="10" customFormat="1" ht="28.5" x14ac:dyDescent="0.2">
      <c r="D27" s="85"/>
      <c r="E27" s="86">
        <v>44719</v>
      </c>
      <c r="F27" s="87">
        <v>7365</v>
      </c>
      <c r="G27" s="88" t="s">
        <v>199</v>
      </c>
      <c r="H27" s="89"/>
      <c r="I27" s="89">
        <v>25056.799999999999</v>
      </c>
      <c r="J27" s="89">
        <f t="shared" si="0"/>
        <v>6003025.0559998769</v>
      </c>
    </row>
    <row r="28" spans="4:11" s="10" customFormat="1" ht="31.5" customHeight="1" x14ac:dyDescent="0.2">
      <c r="D28" s="85"/>
      <c r="E28" s="86">
        <v>44721</v>
      </c>
      <c r="F28" s="87"/>
      <c r="G28" s="88" t="s">
        <v>24</v>
      </c>
      <c r="H28" s="89">
        <v>952200.8</v>
      </c>
      <c r="I28" s="89"/>
      <c r="J28" s="89">
        <f t="shared" si="0"/>
        <v>6955225.8559998767</v>
      </c>
    </row>
    <row r="29" spans="4:11" s="10" customFormat="1" ht="28.5" x14ac:dyDescent="0.2">
      <c r="D29" s="85"/>
      <c r="E29" s="86">
        <v>44721</v>
      </c>
      <c r="F29" s="87"/>
      <c r="G29" s="88" t="s">
        <v>24</v>
      </c>
      <c r="H29" s="89"/>
      <c r="I29" s="89">
        <v>952200.8</v>
      </c>
      <c r="J29" s="89">
        <f t="shared" si="0"/>
        <v>6003025.0559998769</v>
      </c>
    </row>
    <row r="30" spans="4:11" s="10" customFormat="1" ht="28.5" x14ac:dyDescent="0.2">
      <c r="D30" s="85"/>
      <c r="E30" s="86">
        <v>44721</v>
      </c>
      <c r="F30" s="87"/>
      <c r="G30" s="88" t="s">
        <v>28</v>
      </c>
      <c r="H30" s="89">
        <v>1010358.75</v>
      </c>
      <c r="I30" s="89"/>
      <c r="J30" s="89">
        <f t="shared" si="0"/>
        <v>7013383.8059998769</v>
      </c>
    </row>
    <row r="31" spans="4:11" s="10" customFormat="1" ht="28.5" x14ac:dyDescent="0.2">
      <c r="D31" s="85"/>
      <c r="E31" s="86">
        <v>44722</v>
      </c>
      <c r="F31" s="87"/>
      <c r="G31" s="88" t="s">
        <v>28</v>
      </c>
      <c r="H31" s="89">
        <v>26825775.670000002</v>
      </c>
      <c r="I31" s="89"/>
      <c r="J31" s="89">
        <f t="shared" si="0"/>
        <v>33839159.475999877</v>
      </c>
    </row>
    <row r="32" spans="4:11" s="10" customFormat="1" ht="28.5" x14ac:dyDescent="0.2">
      <c r="D32" s="85"/>
      <c r="E32" s="86">
        <v>44725</v>
      </c>
      <c r="F32" s="87">
        <v>7382</v>
      </c>
      <c r="G32" s="88" t="s">
        <v>16</v>
      </c>
      <c r="H32" s="89"/>
      <c r="I32" s="89">
        <v>5703</v>
      </c>
      <c r="J32" s="89">
        <f t="shared" si="0"/>
        <v>33833456.475999877</v>
      </c>
    </row>
    <row r="33" spans="4:11" s="10" customFormat="1" ht="16.5" x14ac:dyDescent="0.2">
      <c r="D33" s="85"/>
      <c r="E33" s="86">
        <v>44725</v>
      </c>
      <c r="F33" s="87">
        <v>7382</v>
      </c>
      <c r="G33" s="108" t="s">
        <v>200</v>
      </c>
      <c r="H33" s="89"/>
      <c r="I33" s="89">
        <v>108357</v>
      </c>
      <c r="J33" s="89">
        <f t="shared" si="0"/>
        <v>33725099.475999877</v>
      </c>
    </row>
    <row r="34" spans="4:11" s="10" customFormat="1" ht="28.5" x14ac:dyDescent="0.2">
      <c r="D34" s="85"/>
      <c r="E34" s="86">
        <v>44725</v>
      </c>
      <c r="F34" s="87">
        <v>7383</v>
      </c>
      <c r="G34" s="108" t="s">
        <v>16</v>
      </c>
      <c r="H34" s="89"/>
      <c r="I34" s="89">
        <v>3164.04</v>
      </c>
      <c r="J34" s="89">
        <f t="shared" si="0"/>
        <v>33721935.435999878</v>
      </c>
      <c r="K34" s="98"/>
    </row>
    <row r="35" spans="4:11" s="10" customFormat="1" ht="31.5" customHeight="1" x14ac:dyDescent="0.2">
      <c r="D35" s="85"/>
      <c r="E35" s="86">
        <v>44725</v>
      </c>
      <c r="F35" s="87">
        <v>7383</v>
      </c>
      <c r="G35" s="88" t="s">
        <v>201</v>
      </c>
      <c r="H35" s="89"/>
      <c r="I35" s="89">
        <v>60116.76</v>
      </c>
      <c r="J35" s="89">
        <f t="shared" si="0"/>
        <v>33661818.67599988</v>
      </c>
      <c r="K35" s="98"/>
    </row>
    <row r="36" spans="4:11" s="10" customFormat="1" ht="26.25" customHeight="1" x14ac:dyDescent="0.2">
      <c r="D36" s="85"/>
      <c r="E36" s="86">
        <v>44725</v>
      </c>
      <c r="F36" s="87">
        <v>7384</v>
      </c>
      <c r="G36" s="88" t="s">
        <v>16</v>
      </c>
      <c r="H36" s="89"/>
      <c r="I36" s="89">
        <v>17775</v>
      </c>
      <c r="J36" s="89">
        <f t="shared" si="0"/>
        <v>33644043.67599988</v>
      </c>
      <c r="K36" s="98"/>
    </row>
    <row r="37" spans="4:11" s="10" customFormat="1" ht="25.5" customHeight="1" x14ac:dyDescent="0.2">
      <c r="D37" s="85"/>
      <c r="E37" s="86">
        <v>44725</v>
      </c>
      <c r="F37" s="87">
        <v>7384</v>
      </c>
      <c r="G37" s="88" t="s">
        <v>67</v>
      </c>
      <c r="H37" s="89"/>
      <c r="I37" s="89">
        <v>337725</v>
      </c>
      <c r="J37" s="89">
        <f t="shared" si="0"/>
        <v>33306318.67599988</v>
      </c>
      <c r="K37" s="98"/>
    </row>
    <row r="38" spans="4:11" s="10" customFormat="1" ht="25.5" customHeight="1" x14ac:dyDescent="0.2">
      <c r="D38" s="85"/>
      <c r="E38" s="86">
        <v>44726</v>
      </c>
      <c r="F38" s="87"/>
      <c r="G38" s="88" t="s">
        <v>72</v>
      </c>
      <c r="H38" s="89">
        <v>151800</v>
      </c>
      <c r="I38" s="89"/>
      <c r="J38" s="89">
        <f t="shared" si="0"/>
        <v>33458118.67599988</v>
      </c>
      <c r="K38" s="98"/>
    </row>
    <row r="39" spans="4:11" s="10" customFormat="1" ht="27.75" customHeight="1" x14ac:dyDescent="0.2">
      <c r="D39" s="85"/>
      <c r="E39" s="86">
        <v>44727</v>
      </c>
      <c r="F39" s="87"/>
      <c r="G39" s="88" t="s">
        <v>24</v>
      </c>
      <c r="H39" s="89">
        <v>54513.5</v>
      </c>
      <c r="I39" s="89"/>
      <c r="J39" s="89">
        <f t="shared" si="0"/>
        <v>33512632.17599988</v>
      </c>
      <c r="K39" s="98"/>
    </row>
    <row r="40" spans="4:11" s="10" customFormat="1" ht="27.75" customHeight="1" x14ac:dyDescent="0.2">
      <c r="D40" s="85"/>
      <c r="E40" s="86">
        <v>44727</v>
      </c>
      <c r="F40" s="87"/>
      <c r="G40" s="88" t="s">
        <v>24</v>
      </c>
      <c r="H40" s="89"/>
      <c r="I40" s="89">
        <v>54513.5</v>
      </c>
      <c r="J40" s="89">
        <f t="shared" si="0"/>
        <v>33458118.67599988</v>
      </c>
      <c r="K40" s="98"/>
    </row>
    <row r="41" spans="4:11" s="10" customFormat="1" ht="27.75" customHeight="1" x14ac:dyDescent="0.2">
      <c r="D41" s="85"/>
      <c r="E41" s="86">
        <v>44727</v>
      </c>
      <c r="F41" s="87">
        <v>7398</v>
      </c>
      <c r="G41" s="88" t="s">
        <v>16</v>
      </c>
      <c r="H41" s="89"/>
      <c r="I41" s="89">
        <v>15368</v>
      </c>
      <c r="J41" s="89">
        <f t="shared" si="0"/>
        <v>33442750.67599988</v>
      </c>
      <c r="K41" s="98"/>
    </row>
    <row r="42" spans="4:11" s="10" customFormat="1" ht="27.75" customHeight="1" x14ac:dyDescent="0.2">
      <c r="D42" s="85"/>
      <c r="E42" s="86">
        <v>44727</v>
      </c>
      <c r="F42" s="87">
        <v>7398</v>
      </c>
      <c r="G42" s="88" t="s">
        <v>202</v>
      </c>
      <c r="H42" s="89"/>
      <c r="I42" s="89">
        <v>291992</v>
      </c>
      <c r="J42" s="89">
        <f t="shared" si="0"/>
        <v>33150758.67599988</v>
      </c>
      <c r="K42" s="98"/>
    </row>
    <row r="43" spans="4:11" s="10" customFormat="1" ht="27.75" customHeight="1" x14ac:dyDescent="0.2">
      <c r="D43" s="85"/>
      <c r="E43" s="86">
        <v>44727</v>
      </c>
      <c r="F43" s="87">
        <v>7399</v>
      </c>
      <c r="G43" s="88" t="s">
        <v>16</v>
      </c>
      <c r="H43" s="89"/>
      <c r="I43" s="89">
        <v>2657.5</v>
      </c>
      <c r="J43" s="89">
        <f t="shared" si="0"/>
        <v>33148101.17599988</v>
      </c>
      <c r="K43" s="98"/>
    </row>
    <row r="44" spans="4:11" s="10" customFormat="1" ht="27.75" customHeight="1" x14ac:dyDescent="0.2">
      <c r="D44" s="85"/>
      <c r="E44" s="86">
        <v>44727</v>
      </c>
      <c r="F44" s="87">
        <v>7399</v>
      </c>
      <c r="G44" s="88" t="s">
        <v>141</v>
      </c>
      <c r="H44" s="89"/>
      <c r="I44" s="89">
        <v>51856</v>
      </c>
      <c r="J44" s="89">
        <f t="shared" si="0"/>
        <v>33096245.17599988</v>
      </c>
      <c r="K44" s="98"/>
    </row>
    <row r="45" spans="4:11" s="10" customFormat="1" ht="27.75" customHeight="1" x14ac:dyDescent="0.2">
      <c r="D45" s="85"/>
      <c r="E45" s="86">
        <v>44727</v>
      </c>
      <c r="F45" s="87">
        <v>7400</v>
      </c>
      <c r="G45" s="88" t="s">
        <v>16</v>
      </c>
      <c r="H45" s="89"/>
      <c r="I45" s="89">
        <v>1345.89</v>
      </c>
      <c r="J45" s="89">
        <f t="shared" si="0"/>
        <v>33094899.285999879</v>
      </c>
      <c r="K45" s="98"/>
    </row>
    <row r="46" spans="4:11" s="10" customFormat="1" ht="27.75" customHeight="1" x14ac:dyDescent="0.2">
      <c r="D46" s="85"/>
      <c r="E46" s="86">
        <v>44727</v>
      </c>
      <c r="F46" s="87">
        <v>7400</v>
      </c>
      <c r="G46" s="88" t="s">
        <v>53</v>
      </c>
      <c r="H46" s="89"/>
      <c r="I46" s="89">
        <v>30427.73</v>
      </c>
      <c r="J46" s="89">
        <f t="shared" si="0"/>
        <v>33064471.555999879</v>
      </c>
      <c r="K46" s="98"/>
    </row>
    <row r="47" spans="4:11" s="10" customFormat="1" ht="27.75" customHeight="1" x14ac:dyDescent="0.2">
      <c r="D47" s="85"/>
      <c r="E47" s="86">
        <v>44729</v>
      </c>
      <c r="F47" s="87"/>
      <c r="G47" s="88" t="s">
        <v>24</v>
      </c>
      <c r="H47" s="89">
        <v>26761105.989999998</v>
      </c>
      <c r="I47" s="89"/>
      <c r="J47" s="89">
        <f t="shared" si="0"/>
        <v>59825577.545999877</v>
      </c>
      <c r="K47" s="98"/>
    </row>
    <row r="48" spans="4:11" s="10" customFormat="1" ht="27.75" customHeight="1" x14ac:dyDescent="0.2">
      <c r="D48" s="85"/>
      <c r="E48" s="86">
        <v>44729</v>
      </c>
      <c r="F48" s="87"/>
      <c r="G48" s="88" t="s">
        <v>24</v>
      </c>
      <c r="H48" s="89"/>
      <c r="I48" s="89">
        <v>26761105.989999998</v>
      </c>
      <c r="J48" s="89">
        <f t="shared" si="0"/>
        <v>33064471.555999879</v>
      </c>
      <c r="K48" s="98"/>
    </row>
    <row r="49" spans="4:11" s="10" customFormat="1" ht="27.75" customHeight="1" x14ac:dyDescent="0.2">
      <c r="D49" s="85"/>
      <c r="E49" s="86">
        <v>44729</v>
      </c>
      <c r="F49" s="87"/>
      <c r="G49" s="88" t="s">
        <v>24</v>
      </c>
      <c r="H49" s="89">
        <v>112000</v>
      </c>
      <c r="I49" s="89"/>
      <c r="J49" s="89">
        <f t="shared" si="0"/>
        <v>33176471.555999879</v>
      </c>
      <c r="K49" s="98"/>
    </row>
    <row r="50" spans="4:11" s="10" customFormat="1" ht="27.75" customHeight="1" x14ac:dyDescent="0.2">
      <c r="D50" s="85"/>
      <c r="E50" s="86">
        <v>44729</v>
      </c>
      <c r="F50" s="87"/>
      <c r="G50" s="88" t="s">
        <v>24</v>
      </c>
      <c r="H50" s="89"/>
      <c r="I50" s="89">
        <v>112000</v>
      </c>
      <c r="J50" s="89">
        <f t="shared" si="0"/>
        <v>33064471.555999879</v>
      </c>
      <c r="K50" s="98"/>
    </row>
    <row r="51" spans="4:11" s="10" customFormat="1" ht="27.75" customHeight="1" x14ac:dyDescent="0.2">
      <c r="D51" s="85"/>
      <c r="E51" s="86">
        <v>44732</v>
      </c>
      <c r="F51" s="87">
        <v>7404</v>
      </c>
      <c r="G51" s="88" t="s">
        <v>203</v>
      </c>
      <c r="H51" s="89"/>
      <c r="I51" s="89">
        <v>100000</v>
      </c>
      <c r="J51" s="89">
        <f t="shared" si="0"/>
        <v>32964471.555999879</v>
      </c>
      <c r="K51" s="98"/>
    </row>
    <row r="52" spans="4:11" s="10" customFormat="1" ht="27.75" customHeight="1" x14ac:dyDescent="0.2">
      <c r="D52" s="85"/>
      <c r="E52" s="86">
        <v>44732</v>
      </c>
      <c r="F52" s="87">
        <v>7405</v>
      </c>
      <c r="G52" s="88" t="s">
        <v>16</v>
      </c>
      <c r="H52" s="89"/>
      <c r="I52" s="89">
        <v>11646.4</v>
      </c>
      <c r="J52" s="89">
        <f t="shared" si="0"/>
        <v>32952825.15599988</v>
      </c>
      <c r="K52" s="98"/>
    </row>
    <row r="53" spans="4:11" s="10" customFormat="1" ht="27.75" customHeight="1" x14ac:dyDescent="0.2">
      <c r="D53" s="85"/>
      <c r="E53" s="86">
        <v>44732</v>
      </c>
      <c r="F53" s="87">
        <v>7405</v>
      </c>
      <c r="G53" s="88" t="s">
        <v>204</v>
      </c>
      <c r="H53" s="89"/>
      <c r="I53" s="89">
        <v>104817.57</v>
      </c>
      <c r="J53" s="89">
        <f t="shared" si="0"/>
        <v>32848007.58599988</v>
      </c>
      <c r="K53" s="98"/>
    </row>
    <row r="54" spans="4:11" s="10" customFormat="1" ht="27.75" customHeight="1" x14ac:dyDescent="0.2">
      <c r="D54" s="85"/>
      <c r="E54" s="86">
        <v>44732</v>
      </c>
      <c r="F54" s="87">
        <v>7406</v>
      </c>
      <c r="G54" s="88" t="s">
        <v>16</v>
      </c>
      <c r="H54" s="89"/>
      <c r="I54" s="89">
        <v>1083318.3799999999</v>
      </c>
      <c r="J54" s="89">
        <f t="shared" si="0"/>
        <v>31764689.205999881</v>
      </c>
      <c r="K54" s="98"/>
    </row>
    <row r="55" spans="4:11" s="10" customFormat="1" ht="27.75" customHeight="1" x14ac:dyDescent="0.2">
      <c r="D55" s="85"/>
      <c r="E55" s="86">
        <v>44732</v>
      </c>
      <c r="F55" s="87">
        <v>7406</v>
      </c>
      <c r="G55" s="88" t="s">
        <v>205</v>
      </c>
      <c r="H55" s="89"/>
      <c r="I55" s="89">
        <v>20657994.170000002</v>
      </c>
      <c r="J55" s="89">
        <f t="shared" si="0"/>
        <v>11106695.035999879</v>
      </c>
      <c r="K55" s="98"/>
    </row>
    <row r="56" spans="4:11" s="10" customFormat="1" ht="27.75" customHeight="1" x14ac:dyDescent="0.2">
      <c r="D56" s="85"/>
      <c r="E56" s="86">
        <v>44732</v>
      </c>
      <c r="F56" s="87">
        <v>7407</v>
      </c>
      <c r="G56" s="88" t="s">
        <v>16</v>
      </c>
      <c r="H56" s="89"/>
      <c r="I56" s="89">
        <v>170479.13</v>
      </c>
      <c r="J56" s="89">
        <f t="shared" si="0"/>
        <v>10936215.905999878</v>
      </c>
      <c r="K56" s="98"/>
    </row>
    <row r="57" spans="4:11" s="10" customFormat="1" ht="27.75" customHeight="1" x14ac:dyDescent="0.2">
      <c r="D57" s="85"/>
      <c r="E57" s="86">
        <v>44732</v>
      </c>
      <c r="F57" s="87">
        <v>7407</v>
      </c>
      <c r="G57" s="88" t="s">
        <v>206</v>
      </c>
      <c r="H57" s="89"/>
      <c r="I57" s="89">
        <v>4237471.9400000004</v>
      </c>
      <c r="J57" s="89">
        <f t="shared" si="0"/>
        <v>6698743.965999878</v>
      </c>
      <c r="K57" s="98"/>
    </row>
    <row r="58" spans="4:11" s="10" customFormat="1" ht="27.75" customHeight="1" x14ac:dyDescent="0.2">
      <c r="D58" s="85"/>
      <c r="E58" s="86">
        <v>44732</v>
      </c>
      <c r="F58" s="87">
        <v>7408</v>
      </c>
      <c r="G58" s="88" t="s">
        <v>16</v>
      </c>
      <c r="H58" s="89"/>
      <c r="I58" s="89">
        <v>50533.19</v>
      </c>
      <c r="J58" s="89">
        <f t="shared" si="0"/>
        <v>6648210.7759998776</v>
      </c>
      <c r="K58" s="98"/>
    </row>
    <row r="59" spans="4:11" s="10" customFormat="1" ht="27.75" customHeight="1" x14ac:dyDescent="0.2">
      <c r="D59" s="85"/>
      <c r="E59" s="86">
        <v>44732</v>
      </c>
      <c r="F59" s="87">
        <v>7408</v>
      </c>
      <c r="G59" s="88" t="s">
        <v>207</v>
      </c>
      <c r="H59" s="89"/>
      <c r="I59" s="89">
        <v>425071.59</v>
      </c>
      <c r="J59" s="89">
        <f t="shared" si="0"/>
        <v>6223139.1859998778</v>
      </c>
      <c r="K59" s="98"/>
    </row>
    <row r="60" spans="4:11" s="10" customFormat="1" ht="27.75" customHeight="1" x14ac:dyDescent="0.2">
      <c r="D60" s="85"/>
      <c r="E60" s="86">
        <v>44733</v>
      </c>
      <c r="F60" s="87">
        <v>7417</v>
      </c>
      <c r="G60" s="88" t="s">
        <v>139</v>
      </c>
      <c r="H60" s="89"/>
      <c r="I60" s="89">
        <v>112000</v>
      </c>
      <c r="J60" s="89">
        <f t="shared" si="0"/>
        <v>6111139.1859998778</v>
      </c>
      <c r="K60" s="98"/>
    </row>
    <row r="61" spans="4:11" s="10" customFormat="1" ht="27.75" customHeight="1" x14ac:dyDescent="0.2">
      <c r="D61" s="85"/>
      <c r="E61" s="86">
        <v>44734</v>
      </c>
      <c r="F61" s="87"/>
      <c r="G61" s="88" t="s">
        <v>24</v>
      </c>
      <c r="H61" s="89">
        <v>120000</v>
      </c>
      <c r="I61" s="89"/>
      <c r="J61" s="89">
        <f t="shared" si="0"/>
        <v>6231139.1859998778</v>
      </c>
      <c r="K61" s="98"/>
    </row>
    <row r="62" spans="4:11" s="10" customFormat="1" ht="27.75" customHeight="1" x14ac:dyDescent="0.2">
      <c r="D62" s="85"/>
      <c r="E62" s="86">
        <v>44734</v>
      </c>
      <c r="F62" s="87"/>
      <c r="G62" s="88" t="s">
        <v>24</v>
      </c>
      <c r="H62" s="89"/>
      <c r="I62" s="89">
        <v>120000</v>
      </c>
      <c r="J62" s="89">
        <f t="shared" si="0"/>
        <v>6111139.1859998778</v>
      </c>
      <c r="K62" s="98"/>
    </row>
    <row r="63" spans="4:11" s="10" customFormat="1" ht="27.75" customHeight="1" x14ac:dyDescent="0.2">
      <c r="D63" s="85"/>
      <c r="E63" s="86">
        <v>44735</v>
      </c>
      <c r="F63" s="87"/>
      <c r="G63" s="88" t="s">
        <v>24</v>
      </c>
      <c r="H63" s="89">
        <v>200434</v>
      </c>
      <c r="I63" s="89"/>
      <c r="J63" s="89">
        <f t="shared" si="0"/>
        <v>6311573.1859998778</v>
      </c>
      <c r="K63" s="98"/>
    </row>
    <row r="64" spans="4:11" s="10" customFormat="1" ht="27.75" customHeight="1" x14ac:dyDescent="0.2">
      <c r="D64" s="85"/>
      <c r="E64" s="86">
        <v>44735</v>
      </c>
      <c r="F64" s="87"/>
      <c r="G64" s="88" t="s">
        <v>24</v>
      </c>
      <c r="H64" s="89"/>
      <c r="I64" s="89">
        <v>200434</v>
      </c>
      <c r="J64" s="89">
        <f t="shared" si="0"/>
        <v>6111139.1859998778</v>
      </c>
      <c r="K64" s="98"/>
    </row>
    <row r="65" spans="4:96" s="10" customFormat="1" ht="27.75" customHeight="1" x14ac:dyDescent="0.2">
      <c r="D65" s="85"/>
      <c r="E65" s="86">
        <v>44736</v>
      </c>
      <c r="F65" s="87"/>
      <c r="G65" s="88" t="s">
        <v>24</v>
      </c>
      <c r="H65" s="89">
        <v>676416</v>
      </c>
      <c r="I65" s="89"/>
      <c r="J65" s="89">
        <f t="shared" si="0"/>
        <v>6787555.1859998778</v>
      </c>
      <c r="K65" s="98"/>
    </row>
    <row r="66" spans="4:96" s="10" customFormat="1" ht="27.75" customHeight="1" x14ac:dyDescent="0.2">
      <c r="D66" s="85"/>
      <c r="E66" s="86">
        <v>44736</v>
      </c>
      <c r="F66" s="87"/>
      <c r="G66" s="88" t="s">
        <v>24</v>
      </c>
      <c r="H66" s="89"/>
      <c r="I66" s="89">
        <v>676416</v>
      </c>
      <c r="J66" s="89">
        <f t="shared" si="0"/>
        <v>6111139.1859998778</v>
      </c>
      <c r="K66" s="98"/>
    </row>
    <row r="67" spans="4:96" s="10" customFormat="1" ht="27.75" customHeight="1" x14ac:dyDescent="0.2">
      <c r="D67" s="85"/>
      <c r="E67" s="86">
        <v>44736</v>
      </c>
      <c r="F67" s="87">
        <v>7409</v>
      </c>
      <c r="G67" s="88" t="s">
        <v>16</v>
      </c>
      <c r="H67" s="89"/>
      <c r="I67" s="89">
        <v>6000</v>
      </c>
      <c r="J67" s="89">
        <f t="shared" si="0"/>
        <v>6105139.1859998778</v>
      </c>
      <c r="K67" s="98"/>
    </row>
    <row r="68" spans="4:96" s="10" customFormat="1" ht="27.75" customHeight="1" x14ac:dyDescent="0.2">
      <c r="D68" s="85"/>
      <c r="E68" s="86">
        <v>44736</v>
      </c>
      <c r="F68" s="87">
        <v>7409</v>
      </c>
      <c r="G68" s="88" t="s">
        <v>143</v>
      </c>
      <c r="H68" s="89"/>
      <c r="I68" s="89">
        <v>114000</v>
      </c>
      <c r="J68" s="89">
        <f t="shared" si="0"/>
        <v>5991139.1859998778</v>
      </c>
      <c r="K68" s="98"/>
    </row>
    <row r="69" spans="4:96" s="10" customFormat="1" ht="27.75" customHeight="1" x14ac:dyDescent="0.2">
      <c r="D69" s="85"/>
      <c r="E69" s="86">
        <v>44739</v>
      </c>
      <c r="F69" s="87">
        <v>7418</v>
      </c>
      <c r="G69" s="88" t="s">
        <v>16</v>
      </c>
      <c r="H69" s="89"/>
      <c r="I69" s="89">
        <v>3643.25</v>
      </c>
      <c r="J69" s="89">
        <f t="shared" si="0"/>
        <v>5987495.9359998778</v>
      </c>
      <c r="K69" s="98"/>
    </row>
    <row r="70" spans="4:96" s="10" customFormat="1" ht="27.75" customHeight="1" x14ac:dyDescent="0.2">
      <c r="D70" s="85"/>
      <c r="E70" s="86">
        <v>44739</v>
      </c>
      <c r="F70" s="87">
        <v>7418</v>
      </c>
      <c r="G70" s="88" t="s">
        <v>208</v>
      </c>
      <c r="H70" s="89"/>
      <c r="I70" s="89">
        <v>69221.75</v>
      </c>
      <c r="J70" s="89">
        <f t="shared" si="0"/>
        <v>5918274.1859998778</v>
      </c>
      <c r="K70" s="98"/>
    </row>
    <row r="71" spans="4:96" s="10" customFormat="1" ht="27.75" customHeight="1" x14ac:dyDescent="0.2">
      <c r="D71" s="85"/>
      <c r="E71" s="86">
        <v>44739</v>
      </c>
      <c r="F71" s="87">
        <v>7419</v>
      </c>
      <c r="G71" s="88" t="s">
        <v>16</v>
      </c>
      <c r="H71" s="89"/>
      <c r="I71" s="89">
        <v>6378.45</v>
      </c>
      <c r="J71" s="89">
        <f t="shared" si="0"/>
        <v>5911895.7359998776</v>
      </c>
      <c r="K71" s="98"/>
    </row>
    <row r="72" spans="4:96" s="10" customFormat="1" ht="27.75" customHeight="1" x14ac:dyDescent="0.2">
      <c r="D72" s="85"/>
      <c r="E72" s="86">
        <v>44739</v>
      </c>
      <c r="F72" s="87">
        <v>7419</v>
      </c>
      <c r="G72" s="88" t="s">
        <v>143</v>
      </c>
      <c r="H72" s="89"/>
      <c r="I72" s="89">
        <v>121190.55</v>
      </c>
      <c r="J72" s="89">
        <f t="shared" si="0"/>
        <v>5790705.1859998778</v>
      </c>
      <c r="K72" s="98"/>
    </row>
    <row r="73" spans="4:96" s="10" customFormat="1" ht="27.75" customHeight="1" x14ac:dyDescent="0.2">
      <c r="D73" s="85"/>
      <c r="E73" s="86">
        <v>44740</v>
      </c>
      <c r="F73" s="87"/>
      <c r="G73" s="88" t="s">
        <v>24</v>
      </c>
      <c r="H73" s="89">
        <v>450417.21</v>
      </c>
      <c r="I73" s="89"/>
      <c r="J73" s="89">
        <f t="shared" si="0"/>
        <v>6241122.3959998777</v>
      </c>
      <c r="K73" s="98"/>
    </row>
    <row r="74" spans="4:96" s="10" customFormat="1" ht="27.75" customHeight="1" x14ac:dyDescent="0.2">
      <c r="D74" s="85"/>
      <c r="E74" s="86">
        <v>44740</v>
      </c>
      <c r="F74" s="87"/>
      <c r="G74" s="88" t="s">
        <v>24</v>
      </c>
      <c r="H74" s="89"/>
      <c r="I74" s="89">
        <v>450417.21</v>
      </c>
      <c r="J74" s="89">
        <f t="shared" si="0"/>
        <v>5790705.1859998778</v>
      </c>
      <c r="K74" s="98"/>
    </row>
    <row r="75" spans="4:96" s="10" customFormat="1" ht="27.75" customHeight="1" x14ac:dyDescent="0.2">
      <c r="D75" s="85"/>
      <c r="E75" s="86">
        <v>44740</v>
      </c>
      <c r="F75" s="87">
        <v>7427</v>
      </c>
      <c r="G75" s="88" t="s">
        <v>16</v>
      </c>
      <c r="H75" s="89"/>
      <c r="I75" s="89">
        <v>33820.800000000003</v>
      </c>
      <c r="J75" s="89">
        <f t="shared" si="0"/>
        <v>5756884.3859998779</v>
      </c>
      <c r="K75" s="98"/>
    </row>
    <row r="76" spans="4:96" s="10" customFormat="1" ht="27.75" customHeight="1" x14ac:dyDescent="0.2">
      <c r="D76" s="85"/>
      <c r="E76" s="86">
        <v>44740</v>
      </c>
      <c r="F76" s="87">
        <v>7427</v>
      </c>
      <c r="G76" s="88" t="s">
        <v>208</v>
      </c>
      <c r="H76" s="89"/>
      <c r="I76" s="89">
        <v>642595.19999999995</v>
      </c>
      <c r="J76" s="89">
        <f t="shared" si="0"/>
        <v>5114289.1859998778</v>
      </c>
      <c r="K76" s="98"/>
    </row>
    <row r="77" spans="4:96" s="10" customFormat="1" ht="27.75" customHeight="1" x14ac:dyDescent="0.2">
      <c r="D77" s="85"/>
      <c r="E77" s="86">
        <v>44742</v>
      </c>
      <c r="F77" s="87">
        <v>7434</v>
      </c>
      <c r="G77" s="88" t="s">
        <v>16</v>
      </c>
      <c r="H77" s="89"/>
      <c r="I77" s="89">
        <v>6333</v>
      </c>
      <c r="J77" s="89">
        <f t="shared" si="0"/>
        <v>5107956.1859998778</v>
      </c>
      <c r="K77" s="98"/>
    </row>
    <row r="78" spans="4:96" s="10" customFormat="1" ht="25.5" customHeight="1" thickBot="1" x14ac:dyDescent="0.25">
      <c r="D78" s="85"/>
      <c r="E78" s="86">
        <v>44742</v>
      </c>
      <c r="F78" s="87">
        <v>7434</v>
      </c>
      <c r="G78" s="88" t="s">
        <v>209</v>
      </c>
      <c r="H78" s="89"/>
      <c r="I78" s="89">
        <v>120327</v>
      </c>
      <c r="J78" s="89">
        <f t="shared" si="0"/>
        <v>4987629.1859998778</v>
      </c>
      <c r="K78" s="98"/>
    </row>
    <row r="79" spans="4:96" s="11" customFormat="1" ht="18.75" thickBot="1" x14ac:dyDescent="0.25">
      <c r="D79" s="199" t="s">
        <v>8</v>
      </c>
      <c r="E79" s="200"/>
      <c r="F79" s="200"/>
      <c r="G79" s="200"/>
      <c r="H79" s="115">
        <f>SUM(H17:H78)</f>
        <v>58420645.25</v>
      </c>
      <c r="I79" s="115">
        <f>SUM(I17:I78)</f>
        <v>59208669.150000006</v>
      </c>
      <c r="J79" s="116">
        <f>+J16+H79-I79</f>
        <v>4987629.1859998703</v>
      </c>
      <c r="K79" s="29">
        <f>+J79-'[2]CTA. NOMINA 2000'!$G$1622</f>
        <v>-2.2351741790771484E-8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4:96" s="11" customFormat="1" ht="18" x14ac:dyDescent="0.2">
      <c r="D80" s="109"/>
      <c r="E80" s="109"/>
      <c r="F80" s="109"/>
      <c r="G80" s="109"/>
      <c r="H80" s="110"/>
      <c r="I80" s="110"/>
      <c r="J80" s="111"/>
      <c r="K80" s="29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4:96" s="11" customFormat="1" ht="14.25" x14ac:dyDescent="0.2">
      <c r="D81" s="9"/>
      <c r="E81" s="100" t="s">
        <v>39</v>
      </c>
      <c r="F81" s="9"/>
      <c r="G81" s="38"/>
      <c r="H81" s="9"/>
      <c r="I81" s="101"/>
      <c r="J81" s="9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4:96" s="11" customFormat="1" ht="14.25" x14ac:dyDescent="0.2">
      <c r="D82" s="9"/>
      <c r="E82" s="100" t="s">
        <v>32</v>
      </c>
      <c r="F82" s="9"/>
      <c r="G82" s="38"/>
      <c r="H82" s="9"/>
      <c r="I82" s="100" t="s">
        <v>40</v>
      </c>
      <c r="J82" s="9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4:96" s="11" customFormat="1" ht="14.25" x14ac:dyDescent="0.2">
      <c r="D83" s="9"/>
      <c r="E83" s="100" t="s">
        <v>34</v>
      </c>
      <c r="F83" s="9"/>
      <c r="G83" s="38" t="s">
        <v>45</v>
      </c>
      <c r="H83" s="9"/>
      <c r="I83" s="100" t="s">
        <v>33</v>
      </c>
      <c r="J83" s="9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</row>
    <row r="84" spans="4:96" s="11" customFormat="1" ht="14.25" x14ac:dyDescent="0.2">
      <c r="D84" s="9"/>
      <c r="E84" s="100" t="s">
        <v>35</v>
      </c>
      <c r="F84" s="9"/>
      <c r="G84" s="100" t="s">
        <v>37</v>
      </c>
      <c r="H84" s="9"/>
      <c r="I84" s="117" t="s">
        <v>48</v>
      </c>
      <c r="J84" s="9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</row>
    <row r="85" spans="4:96" s="11" customFormat="1" ht="14.25" x14ac:dyDescent="0.2">
      <c r="D85" s="9"/>
      <c r="E85" s="9"/>
      <c r="F85" s="9"/>
      <c r="G85" s="100" t="s">
        <v>47</v>
      </c>
      <c r="H85" s="9"/>
      <c r="I85" s="100" t="s">
        <v>36</v>
      </c>
      <c r="J85" s="9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</row>
    <row r="86" spans="4:96" s="11" customFormat="1" ht="14.25" x14ac:dyDescent="0.2">
      <c r="D86" s="9"/>
      <c r="E86" s="9"/>
      <c r="F86" s="9"/>
      <c r="G86" s="100" t="s">
        <v>38</v>
      </c>
      <c r="H86" s="9"/>
      <c r="I86" s="9"/>
      <c r="J86" s="9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</row>
    <row r="87" spans="4:96" s="11" customFormat="1" x14ac:dyDescent="0.2">
      <c r="D87" s="9"/>
      <c r="E87" s="9"/>
      <c r="F87" s="9"/>
      <c r="H87" s="9"/>
      <c r="I87" s="9"/>
      <c r="J87" s="9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4:96" s="11" customFormat="1" ht="14.25" x14ac:dyDescent="0.2">
      <c r="D88" s="9"/>
      <c r="E88" s="9"/>
      <c r="F88" s="9"/>
      <c r="G88" s="101"/>
      <c r="H88" s="9"/>
      <c r="I88" s="9"/>
      <c r="J88" s="9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</row>
    <row r="89" spans="4:96" s="11" customFormat="1" x14ac:dyDescent="0.2">
      <c r="D89" s="9"/>
      <c r="E89" s="9"/>
      <c r="F89" s="9"/>
      <c r="G89" s="9"/>
      <c r="H89" s="9"/>
      <c r="I89" s="9"/>
      <c r="J89" s="9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4:96" s="11" customFormat="1" x14ac:dyDescent="0.2">
      <c r="D90" s="1"/>
      <c r="E90" s="1"/>
      <c r="F90" s="1"/>
      <c r="G90" s="1"/>
      <c r="H90" s="1"/>
      <c r="I90" s="1"/>
      <c r="J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</row>
    <row r="91" spans="4:96" s="11" customFormat="1" x14ac:dyDescent="0.2">
      <c r="D91" s="1"/>
      <c r="E91" s="1"/>
      <c r="F91" s="1"/>
      <c r="G91" s="1"/>
      <c r="H91" s="1"/>
      <c r="I91" s="1"/>
      <c r="J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</row>
    <row r="92" spans="4:96" s="11" customFormat="1" x14ac:dyDescent="0.2">
      <c r="D92" s="1"/>
      <c r="E92" s="1"/>
      <c r="F92" s="1"/>
      <c r="G92" s="1"/>
      <c r="H92" s="1"/>
      <c r="I92" s="1"/>
      <c r="J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</row>
    <row r="93" spans="4:96" s="11" customFormat="1" x14ac:dyDescent="0.2">
      <c r="D93" s="1"/>
      <c r="E93" s="1"/>
      <c r="F93" s="1"/>
      <c r="G93" s="1"/>
      <c r="H93" s="1"/>
      <c r="I93" s="1"/>
      <c r="J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</row>
    <row r="94" spans="4:96" s="11" customFormat="1" x14ac:dyDescent="0.2">
      <c r="D94" s="1"/>
      <c r="E94" s="1"/>
      <c r="F94" s="1"/>
      <c r="G94" s="1"/>
      <c r="H94" s="1"/>
      <c r="I94" s="1"/>
      <c r="J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</row>
    <row r="95" spans="4:96" s="11" customFormat="1" x14ac:dyDescent="0.2">
      <c r="D95" s="1"/>
      <c r="E95" s="1"/>
      <c r="F95" s="1"/>
      <c r="G95" s="1"/>
      <c r="H95" s="1"/>
      <c r="I95" s="1"/>
      <c r="J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</row>
    <row r="96" spans="4:96" s="11" customFormat="1" x14ac:dyDescent="0.2">
      <c r="D96" s="1"/>
      <c r="E96" s="1"/>
      <c r="F96" s="1"/>
      <c r="G96" s="1"/>
      <c r="H96" s="1"/>
      <c r="I96" s="1"/>
      <c r="J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</row>
    <row r="97" spans="4:96" s="11" customFormat="1" x14ac:dyDescent="0.2">
      <c r="D97" s="1"/>
      <c r="E97" s="1"/>
      <c r="F97" s="1"/>
      <c r="G97" s="1"/>
      <c r="H97" s="1"/>
      <c r="I97" s="1"/>
      <c r="J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</row>
    <row r="98" spans="4:96" s="11" customFormat="1" x14ac:dyDescent="0.2">
      <c r="D98" s="1"/>
      <c r="E98" s="1"/>
      <c r="F98" s="1"/>
      <c r="G98" s="1"/>
      <c r="H98" s="1"/>
      <c r="I98" s="1"/>
      <c r="J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</row>
    <row r="99" spans="4:96" s="11" customFormat="1" x14ac:dyDescent="0.2">
      <c r="D99" s="9"/>
      <c r="E99" s="9"/>
      <c r="F99" s="9"/>
      <c r="G99" s="9"/>
      <c r="H99" s="9"/>
      <c r="I99" s="9"/>
      <c r="J99" s="9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</row>
    <row r="119" spans="4:4" ht="15" x14ac:dyDescent="0.2">
      <c r="D119" s="107"/>
    </row>
  </sheetData>
  <mergeCells count="8">
    <mergeCell ref="D8:J8"/>
    <mergeCell ref="D9:J9"/>
    <mergeCell ref="D79:G7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4" orientation="portrait" r:id="rId1"/>
  <headerFooter alignWithMargins="0">
    <oddFooter>Página &amp;P</oddFooter>
  </headerFooter>
  <rowBreaks count="2" manualBreakCount="2">
    <brk id="43" max="9" man="1"/>
    <brk id="74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2"/>
  <sheetViews>
    <sheetView topLeftCell="C10" zoomScale="85" zoomScaleNormal="85" zoomScaleSheetLayoutView="70" workbookViewId="0">
      <selection activeCell="G21" sqref="G21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84" t="s">
        <v>10</v>
      </c>
      <c r="E8" s="184"/>
      <c r="F8" s="184"/>
      <c r="G8" s="184"/>
      <c r="H8" s="184"/>
      <c r="I8" s="184"/>
      <c r="J8" s="184"/>
      <c r="K8" s="16"/>
      <c r="L8" s="16"/>
    </row>
    <row r="9" spans="1:14" s="14" customFormat="1" ht="18.75" x14ac:dyDescent="0.2">
      <c r="C9" s="18"/>
      <c r="D9" s="190" t="s">
        <v>25</v>
      </c>
      <c r="E9" s="190"/>
      <c r="F9" s="190"/>
      <c r="G9" s="190"/>
      <c r="H9" s="190"/>
      <c r="I9" s="190"/>
      <c r="J9" s="190"/>
    </row>
    <row r="10" spans="1:14" s="17" customFormat="1" ht="18" customHeight="1" x14ac:dyDescent="0.2">
      <c r="B10" s="18"/>
      <c r="C10" s="18"/>
      <c r="D10" s="190" t="s">
        <v>20</v>
      </c>
      <c r="E10" s="190"/>
      <c r="F10" s="190"/>
      <c r="G10" s="190"/>
      <c r="H10" s="190"/>
      <c r="I10" s="190"/>
      <c r="J10" s="190"/>
    </row>
    <row r="11" spans="1:14" s="14" customFormat="1" ht="18.75" customHeight="1" x14ac:dyDescent="0.2">
      <c r="D11" s="191" t="s">
        <v>91</v>
      </c>
      <c r="E11" s="191"/>
      <c r="F11" s="191"/>
      <c r="G11" s="191"/>
      <c r="H11" s="191"/>
      <c r="I11" s="191"/>
      <c r="J11" s="191"/>
    </row>
    <row r="12" spans="1:14" s="14" customFormat="1" ht="18.75" x14ac:dyDescent="0.2">
      <c r="D12" s="97"/>
      <c r="E12" s="97"/>
      <c r="F12" s="97"/>
      <c r="G12" s="97"/>
      <c r="H12" s="97"/>
      <c r="I12" s="97"/>
      <c r="J12" s="97"/>
    </row>
    <row r="13" spans="1:14" s="14" customFormat="1" ht="18.75" x14ac:dyDescent="0.2">
      <c r="D13" s="31"/>
      <c r="E13" s="31"/>
      <c r="F13" s="31"/>
      <c r="G13" s="31"/>
      <c r="H13" s="31"/>
      <c r="I13" s="31"/>
      <c r="J13" s="31"/>
    </row>
    <row r="14" spans="1:14" s="11" customFormat="1" ht="19.5" customHeight="1" thickBot="1" x14ac:dyDescent="0.25"/>
    <row r="15" spans="1:14" s="3" customFormat="1" ht="36.75" customHeight="1" thickTop="1" thickBot="1" x14ac:dyDescent="0.25">
      <c r="A15" s="7"/>
      <c r="B15" s="7"/>
      <c r="C15" s="7"/>
      <c r="D15" s="189"/>
      <c r="E15" s="186" t="s">
        <v>25</v>
      </c>
      <c r="F15" s="186"/>
      <c r="G15" s="186"/>
      <c r="H15" s="186"/>
      <c r="I15" s="186"/>
      <c r="J15" s="186"/>
      <c r="K15" s="7"/>
      <c r="L15" s="7"/>
      <c r="M15" s="7"/>
      <c r="N15" s="7"/>
    </row>
    <row r="16" spans="1:14" s="3" customFormat="1" ht="18" customHeight="1" thickTop="1" thickBot="1" x14ac:dyDescent="0.25">
      <c r="A16" s="7"/>
      <c r="B16" s="7"/>
      <c r="C16" s="7"/>
      <c r="D16" s="189"/>
      <c r="E16" s="185" t="s">
        <v>26</v>
      </c>
      <c r="F16" s="185"/>
      <c r="G16" s="185"/>
      <c r="H16" s="185"/>
      <c r="I16" s="185"/>
      <c r="J16" s="57">
        <v>671775.72999999975</v>
      </c>
      <c r="K16" s="7"/>
      <c r="L16" s="7"/>
      <c r="M16" s="7"/>
      <c r="N16" s="7"/>
    </row>
    <row r="17" spans="1:96" s="3" customFormat="1" ht="45.75" customHeight="1" thickTop="1" thickBot="1" x14ac:dyDescent="0.25">
      <c r="A17" s="7"/>
      <c r="B17" s="7"/>
      <c r="C17" s="7"/>
      <c r="D17" s="189"/>
      <c r="E17" s="68" t="s">
        <v>4</v>
      </c>
      <c r="F17" s="68" t="s">
        <v>5</v>
      </c>
      <c r="G17" s="68" t="s">
        <v>6</v>
      </c>
      <c r="H17" s="68" t="s">
        <v>0</v>
      </c>
      <c r="I17" s="68" t="s">
        <v>1</v>
      </c>
      <c r="J17" s="68" t="s">
        <v>2</v>
      </c>
      <c r="K17" s="7"/>
      <c r="L17" s="7"/>
      <c r="M17" s="7"/>
      <c r="N17" s="7"/>
    </row>
    <row r="18" spans="1:96" s="10" customFormat="1" ht="35.25" customHeight="1" thickTop="1" x14ac:dyDescent="0.2">
      <c r="D18" s="145"/>
      <c r="E18" s="146"/>
      <c r="F18" s="145"/>
      <c r="G18" s="146">
        <v>44712</v>
      </c>
      <c r="H18" s="147"/>
      <c r="I18" s="148">
        <v>0</v>
      </c>
      <c r="J18" s="147">
        <f>+J16</f>
        <v>671775.72999999975</v>
      </c>
    </row>
    <row r="19" spans="1:96" s="10" customFormat="1" ht="29.25" thickBot="1" x14ac:dyDescent="0.25">
      <c r="D19" s="85"/>
      <c r="E19" s="86">
        <v>44742</v>
      </c>
      <c r="F19" s="87"/>
      <c r="G19" s="88" t="s">
        <v>30</v>
      </c>
      <c r="H19" s="89"/>
      <c r="I19" s="89">
        <v>175</v>
      </c>
      <c r="J19" s="90">
        <f>J18+H19-I19</f>
        <v>671600.72999999975</v>
      </c>
    </row>
    <row r="20" spans="1:96" s="11" customFormat="1" ht="19.5" thickTop="1" thickBot="1" x14ac:dyDescent="0.25">
      <c r="D20" s="201" t="s">
        <v>8</v>
      </c>
      <c r="E20" s="201"/>
      <c r="F20" s="201"/>
      <c r="G20" s="201"/>
      <c r="H20" s="91">
        <f>SUM(H19:H19)</f>
        <v>0</v>
      </c>
      <c r="I20" s="91">
        <f>SUM(I19:I19)</f>
        <v>175</v>
      </c>
      <c r="J20" s="67">
        <f>+J18+H20-I20</f>
        <v>671600.72999999975</v>
      </c>
      <c r="K20" s="29">
        <f>+J20-'[2]CTA. FONDOCYT 960'!$J$106</f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1:96" s="11" customFormat="1" ht="17.25" thickTop="1" x14ac:dyDescent="0.2">
      <c r="D21" s="5"/>
      <c r="E21" s="5"/>
      <c r="F21" s="5"/>
      <c r="G21" s="5"/>
      <c r="H21" s="8"/>
      <c r="I21" s="8"/>
      <c r="J21" s="8"/>
      <c r="K21" s="11" t="s">
        <v>27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1:96" s="11" customFormat="1" ht="16.5" x14ac:dyDescent="0.2">
      <c r="D22" s="5"/>
      <c r="E22" s="5"/>
      <c r="F22" s="5"/>
      <c r="G22" s="5"/>
      <c r="H22" s="8"/>
      <c r="I22" s="8"/>
      <c r="J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1:96" s="11" customFormat="1" ht="16.5" x14ac:dyDescent="0.2">
      <c r="D23" s="5"/>
      <c r="E23" s="100" t="s">
        <v>39</v>
      </c>
      <c r="F23" s="9"/>
      <c r="G23" s="38"/>
      <c r="H23" s="9"/>
      <c r="I23" s="101"/>
      <c r="J23" s="9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1:96" s="11" customFormat="1" ht="16.5" x14ac:dyDescent="0.2">
      <c r="D24" s="5"/>
      <c r="E24" s="100" t="s">
        <v>32</v>
      </c>
      <c r="F24" s="9"/>
      <c r="G24" s="38"/>
      <c r="H24" s="9"/>
      <c r="I24" s="100" t="s">
        <v>40</v>
      </c>
      <c r="J24" s="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1:96" s="11" customFormat="1" ht="16.5" x14ac:dyDescent="0.2">
      <c r="D25" s="5"/>
      <c r="E25" s="100" t="s">
        <v>34</v>
      </c>
      <c r="F25" s="9"/>
      <c r="G25" s="38"/>
      <c r="H25" s="9"/>
      <c r="I25" s="100" t="s">
        <v>33</v>
      </c>
      <c r="J25" s="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1:96" s="11" customFormat="1" ht="16.5" x14ac:dyDescent="0.2">
      <c r="D26" s="5"/>
      <c r="E26" s="100" t="s">
        <v>35</v>
      </c>
      <c r="F26" s="9"/>
      <c r="G26" s="38"/>
      <c r="H26" s="9"/>
      <c r="I26" s="100" t="s">
        <v>48</v>
      </c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s="11" customFormat="1" ht="16.5" x14ac:dyDescent="0.2">
      <c r="D27" s="5"/>
      <c r="E27" s="9"/>
      <c r="F27" s="9"/>
      <c r="G27" s="101" t="s">
        <v>41</v>
      </c>
      <c r="H27" s="9"/>
      <c r="I27" s="100" t="s">
        <v>36</v>
      </c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1:96" s="11" customFormat="1" ht="16.5" x14ac:dyDescent="0.2">
      <c r="D28" s="5"/>
      <c r="E28" s="9"/>
      <c r="F28" s="9"/>
      <c r="G28" s="100" t="s">
        <v>37</v>
      </c>
      <c r="H28" s="9"/>
      <c r="I28" s="9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1:96" s="11" customFormat="1" ht="16.5" x14ac:dyDescent="0.2">
      <c r="D29" s="5"/>
      <c r="E29" s="9"/>
      <c r="F29" s="9"/>
      <c r="G29" s="100" t="s">
        <v>47</v>
      </c>
      <c r="H29" s="9"/>
      <c r="I29" s="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s="11" customFormat="1" ht="16.5" x14ac:dyDescent="0.2">
      <c r="D30" s="5"/>
      <c r="E30" s="9"/>
      <c r="F30" s="9"/>
      <c r="G30" s="100" t="s">
        <v>38</v>
      </c>
      <c r="H30" s="9"/>
      <c r="I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1:96" s="11" customFormat="1" ht="16.5" x14ac:dyDescent="0.2">
      <c r="D31" s="5"/>
      <c r="E31" s="9"/>
      <c r="F31" s="9"/>
      <c r="G31" s="101"/>
      <c r="H31" s="9"/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1:96" s="11" customFormat="1" ht="16.5" x14ac:dyDescent="0.2">
      <c r="D32" s="5"/>
      <c r="E32" s="5"/>
      <c r="F32" s="5"/>
      <c r="G32" s="5"/>
      <c r="H32" s="8"/>
      <c r="I32" s="8"/>
      <c r="J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8" x14ac:dyDescent="0.2">
      <c r="D33" s="22"/>
      <c r="E33" s="21"/>
      <c r="F33" s="20"/>
      <c r="G33" s="20"/>
      <c r="H33" s="23"/>
      <c r="I33" s="23"/>
      <c r="J33" s="23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6"/>
      <c r="F34" s="3"/>
      <c r="G34" s="3"/>
      <c r="H34" s="4"/>
      <c r="I34" s="4"/>
      <c r="J34" s="4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202"/>
      <c r="E35" s="202"/>
      <c r="F35" s="202"/>
      <c r="G35" s="202"/>
      <c r="H35" s="202"/>
      <c r="I35" s="202"/>
      <c r="J35" s="20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203"/>
      <c r="E36" s="203"/>
      <c r="F36" s="203"/>
      <c r="G36" s="203"/>
      <c r="H36" s="203"/>
      <c r="I36" s="203"/>
      <c r="J36" s="203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20.25" x14ac:dyDescent="0.2">
      <c r="D37" s="192"/>
      <c r="E37" s="192"/>
      <c r="F37" s="192"/>
      <c r="G37" s="192"/>
      <c r="H37" s="192"/>
      <c r="I37" s="192"/>
      <c r="J37" s="19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20.25" x14ac:dyDescent="0.2">
      <c r="D38" s="192"/>
      <c r="E38" s="192"/>
      <c r="F38" s="192"/>
      <c r="G38" s="192"/>
      <c r="H38" s="192"/>
      <c r="I38" s="192"/>
      <c r="J38" s="19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0.25" x14ac:dyDescent="0.2">
      <c r="D39" s="192"/>
      <c r="E39" s="192"/>
      <c r="F39" s="192"/>
      <c r="G39" s="192"/>
      <c r="H39" s="192"/>
      <c r="I39" s="192"/>
      <c r="J39" s="19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192"/>
      <c r="E40" s="192"/>
      <c r="F40" s="192"/>
      <c r="G40" s="192"/>
      <c r="H40" s="192"/>
      <c r="I40" s="192"/>
      <c r="J40" s="19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9"/>
      <c r="E41" s="9"/>
      <c r="F41" s="9"/>
      <c r="G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9"/>
      <c r="E42" s="9"/>
      <c r="F42" s="9"/>
      <c r="G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G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71" spans="4:4" ht="13.5" thickBot="1" x14ac:dyDescent="0.25"/>
    <row r="72" spans="4:4" ht="15" x14ac:dyDescent="0.2">
      <c r="D72" s="2"/>
    </row>
  </sheetData>
  <mergeCells count="14">
    <mergeCell ref="D40:J40"/>
    <mergeCell ref="D20:G20"/>
    <mergeCell ref="D35:J35"/>
    <mergeCell ref="D36:J36"/>
    <mergeCell ref="D37:J37"/>
    <mergeCell ref="D38:J38"/>
    <mergeCell ref="D39:J39"/>
    <mergeCell ref="D8:J8"/>
    <mergeCell ref="D9:J9"/>
    <mergeCell ref="D10:J10"/>
    <mergeCell ref="D11:J11"/>
    <mergeCell ref="D15:D17"/>
    <mergeCell ref="E15:J15"/>
    <mergeCell ref="E16:I16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Rosina Del Carmen Barreiro Liriano</cp:lastModifiedBy>
  <cp:lastPrinted>2022-07-07T13:12:54Z</cp:lastPrinted>
  <dcterms:created xsi:type="dcterms:W3CDTF">2006-07-11T17:39:34Z</dcterms:created>
  <dcterms:modified xsi:type="dcterms:W3CDTF">2022-07-26T16:07:57Z</dcterms:modified>
</cp:coreProperties>
</file>