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 2019\4.METAS FISICAS\Metas Fisicas 2022\"/>
    </mc:Choice>
  </mc:AlternateContent>
  <bookViews>
    <workbookView xWindow="0" yWindow="0" windowWidth="20490" windowHeight="8445"/>
  </bookViews>
  <sheets>
    <sheet name="Hoja1" sheetId="1" r:id="rId1"/>
  </sheets>
  <externalReferences>
    <externalReference r:id="rId2"/>
  </externalReferences>
  <definedNames>
    <definedName name="_xlnm.Print_Area" localSheetId="0">Hoja1!$A$1:$J$45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9" i="1" l="1"/>
  <c r="J30" i="1"/>
  <c r="I29" i="1"/>
  <c r="I30" i="1"/>
  <c r="M43" i="1" l="1"/>
  <c r="Q34" i="1"/>
  <c r="P35" i="1"/>
  <c r="P38" i="1" s="1"/>
  <c r="O35" i="1"/>
  <c r="O38" i="1" s="1"/>
  <c r="N35" i="1"/>
  <c r="N38" i="1" s="1"/>
  <c r="M35" i="1"/>
  <c r="M38" i="1" s="1"/>
  <c r="M45" i="1" s="1"/>
  <c r="M46" i="1" l="1"/>
  <c r="Q38" i="1"/>
  <c r="I25" i="1" l="1"/>
  <c r="G29" i="1" l="1"/>
  <c r="E29" i="1"/>
  <c r="C16" i="1" l="1"/>
  <c r="C15" i="1"/>
</calcChain>
</file>

<file path=xl/sharedStrings.xml><?xml version="1.0" encoding="utf-8"?>
<sst xmlns="http://schemas.openxmlformats.org/spreadsheetml/2006/main" count="83" uniqueCount="82">
  <si>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</si>
  <si>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</si>
  <si>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</si>
  <si>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</si>
  <si>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</si>
  <si>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</si>
  <si>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</si>
  <si>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</si>
  <si>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</si>
  <si>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</si>
  <si>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</si>
  <si>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</si>
  <si>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</si>
  <si>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</si>
  <si>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</si>
  <si>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</si>
  <si>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</si>
  <si>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</si>
  <si>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</si>
  <si>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</si>
  <si>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</si>
  <si>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</si>
  <si>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</si>
  <si>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</si>
  <si>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</si>
  <si>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</si>
  <si>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</si>
  <si>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</si>
  <si>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</si>
  <si>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</si>
  <si>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</si>
  <si>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</si>
  <si>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</si>
  <si>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</si>
  <si>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</si>
  <si>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</si>
  <si>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</si>
  <si>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</si>
  <si>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</si>
  <si>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</si>
  <si>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</si>
  <si>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</si>
  <si>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</si>
  <si>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</si>
  <si>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</si>
  <si>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 xml:space="preserve"> Presupuesto Anual</t>
  </si>
  <si>
    <t>Informe de Evaluación semestral de las Metas Físicas-Financieras</t>
  </si>
  <si>
    <t>Nivel de Avance de produccion, sigef</t>
  </si>
  <si>
    <t>Desarrollo Social</t>
  </si>
  <si>
    <t>2.2.1</t>
  </si>
  <si>
    <t>6311 - Personas acceden a servicios de salud especializados en oncología en Instituto Nacional del Cáncer Rosa Emilia</t>
  </si>
  <si>
    <t>Número de atenciones por tipo de servicio</t>
  </si>
  <si>
    <t>Ejecución Semestral</t>
  </si>
  <si>
    <t>Incluir todas las areas de servicios en el SIGEF..</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</si>
  <si>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</si>
  <si>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</si>
  <si>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</si>
  <si>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</si>
  <si>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</si>
  <si>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</si>
  <si>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</si>
  <si>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</si>
  <si>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</si>
  <si>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Plantea la atención en el nivel especializado, ofertando los servicios de consulta, emergencias, hospitalización y diagnósticos que garantice la pronta recuperación y satisfacción del ciudadano</t>
  </si>
  <si>
    <r>
      <t>Beneficiarios:</t>
    </r>
    <r>
      <rPr>
        <sz val="10"/>
        <color rgb="FF000000"/>
        <rFont val="Century Gothic"/>
        <family val="2"/>
      </rPr>
      <t xml:space="preserve"> </t>
    </r>
  </si>
  <si>
    <r>
      <t xml:space="preserve">VI. </t>
    </r>
    <r>
      <rPr>
        <b/>
        <sz val="10"/>
        <color theme="0"/>
        <rFont val="Century Gothic"/>
        <family val="2"/>
      </rPr>
      <t>Oportunidades de Mejora</t>
    </r>
  </si>
  <si>
    <t>Para este semestre nos propusimos alcanzar una cantidad de 180,005 atenciones en las areas priorizadas con un presupuesto de    160,715,320.00 Millones ( Incluye solo los  ingresos del fondo general).        
2.Logramos atender 229,774 pacientes en las areas priorizadas con una ejecución Financiera de  73,226, 775.93 millones de fondo general y 355,887,366.93 de fondos propio.</t>
  </si>
  <si>
    <t>En la parte fisica solo estamos considerando las Seis Areas Priroizadas por el SNS. En la finaciera esta incluido lo ejecutado del fondo por venta de servcios de todas las areas mas el fondo general.</t>
  </si>
  <si>
    <t>3ER TRIM</t>
  </si>
  <si>
    <t>4TO TRIM</t>
  </si>
  <si>
    <t>2DO TRIM</t>
  </si>
  <si>
    <t>1ER TRIM</t>
  </si>
  <si>
    <t>Fondo General (100)</t>
  </si>
  <si>
    <t>Fondos Propios (102)</t>
  </si>
  <si>
    <t>% aplicado a cada trimestre</t>
  </si>
  <si>
    <t>Programacion Meta Financiera 2022</t>
  </si>
  <si>
    <t>Presupuesto Aprobado</t>
  </si>
  <si>
    <t>Presupuesto Modificado</t>
  </si>
  <si>
    <t>Total Devengado</t>
  </si>
  <si>
    <t>Programación Semestral</t>
  </si>
  <si>
    <r>
      <rPr>
        <b/>
        <sz val="8"/>
        <rFont val="Calibri"/>
        <family val="2"/>
      </rPr>
      <t>Nota 1:</t>
    </r>
    <r>
      <rPr>
        <sz val="8"/>
        <rFont val="Calibri"/>
        <family val="2"/>
      </rPr>
      <t xml:space="preserve"> La diferencia entre lo programado en el sistema (SIGEF) y lo mostrado en este reporte se debe a que en el sigef solo se esta considerando el valor del fondo General (fondo 100), y en la programación semestral en el reporte se incluye  fondo general y fondos propios (fondo 102).</t>
    </r>
  </si>
  <si>
    <r>
      <rPr>
        <b/>
        <sz val="8"/>
        <rFont val="Calibri"/>
        <family val="2"/>
      </rPr>
      <t>Nota 2</t>
    </r>
    <r>
      <rPr>
        <sz val="8"/>
        <rFont val="Calibri"/>
        <family val="2"/>
      </rPr>
      <t>: para el calculo de las metas fisicas solo se esta considerando los servicios contemplados en el 67A, las demas areas de servicios no estan incluidas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</si>
</sst>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1"/>
      <name val="Calibri"/>
      <family val="2"/>
    </font>
    <font>
      <b/>
      <sz val="11"/>
      <name val="Calibri"/>
      <family val="2"/>
    </font>
    <font>
      <b/>
      <sz val="10"/>
      <color rgb="FF000000"/>
      <name val="Calibri"/>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b/>
      <sz val="10"/>
      <color theme="0"/>
      <name val="Calibri"/>
      <family val="2"/>
      <scheme val="minor"/>
    </font>
    <font>
      <b/>
      <sz val="10"/>
      <color theme="1"/>
      <name val="Calibri"/>
      <family val="2"/>
      <scheme val="minor"/>
    </font>
    <font>
      <sz val="10"/>
      <color rgb="FF000000"/>
      <name val="Century Gothic"/>
      <family val="2"/>
    </font>
    <font>
      <b/>
      <sz val="10"/>
      <color theme="0"/>
      <name val="Century Gothic"/>
      <family val="2"/>
    </font>
    <font>
      <i/>
      <sz val="9"/>
      <color theme="1"/>
      <name val="Calibri"/>
      <family val="2"/>
      <scheme val="minor"/>
    </font>
    <font>
      <b/>
      <i/>
      <sz val="9"/>
      <color theme="1"/>
      <name val="Calibri"/>
      <family val="2"/>
      <scheme val="minor"/>
    </font>
    <font>
      <sz val="8"/>
      <name val="Calibri"/>
      <family val="2"/>
    </font>
    <font>
      <b/>
      <sz val="8"/>
      <name val="Calibri"/>
      <family val="2"/>
    </font>
  </fonts>
  <fills count="11">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1">
    <xf numFmtId="0" fontId="0" fillId="0" borderId="0" xfId="0"/>
    <xf numFmtId="0" fontId="0" fillId="0" borderId="0" xfId="0" applyProtection="1">
      <protection locked="0"/>
    </xf>
    <xf numFmtId="0" fontId="5" fillId="0" borderId="0" xfId="0" applyFont="1" applyProtection="1">
      <protection locked="0"/>
    </xf>
    <xf numFmtId="0" fontId="4" fillId="6" borderId="19" xfId="0" applyFont="1" applyFill="1" applyBorder="1" applyAlignment="1">
      <alignment horizontal="center" vertical="center"/>
    </xf>
    <xf numFmtId="0" fontId="7" fillId="8" borderId="30" xfId="0" applyFont="1" applyFill="1" applyBorder="1" applyAlignment="1">
      <alignment horizontal="center" vertical="center" wrapText="1" readingOrder="1"/>
    </xf>
    <xf numFmtId="0" fontId="7" fillId="8" borderId="31" xfId="0" applyFont="1" applyFill="1" applyBorder="1" applyAlignment="1">
      <alignment horizontal="center" vertical="center" wrapText="1" readingOrder="1"/>
    </xf>
    <xf numFmtId="0" fontId="7" fillId="8" borderId="32" xfId="0" applyFont="1" applyFill="1" applyBorder="1" applyAlignment="1">
      <alignment horizontal="center" vertical="center" wrapText="1" readingOrder="1"/>
    </xf>
    <xf numFmtId="0" fontId="4" fillId="6" borderId="19" xfId="0" applyFont="1" applyFill="1" applyBorder="1" applyAlignment="1">
      <alignment horizontal="center" vertical="center" wrapText="1"/>
    </xf>
    <xf numFmtId="0" fontId="11" fillId="0" borderId="0" xfId="0" applyFont="1" applyBorder="1" applyAlignment="1" applyProtection="1">
      <alignment horizontal="left" vertical="center" wrapText="1"/>
      <protection locked="0"/>
    </xf>
    <xf numFmtId="0" fontId="13" fillId="9" borderId="1" xfId="0" applyFont="1" applyFill="1" applyBorder="1" applyAlignment="1">
      <alignment vertical="top" wrapText="1"/>
    </xf>
    <xf numFmtId="0" fontId="13" fillId="9" borderId="5" xfId="0" applyFont="1" applyFill="1" applyBorder="1" applyAlignment="1">
      <alignment vertical="top"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9" borderId="9" xfId="0" applyFont="1" applyFill="1" applyBorder="1" applyAlignment="1">
      <alignment vertical="top" wrapText="1"/>
    </xf>
    <xf numFmtId="164" fontId="14" fillId="0" borderId="12"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3" fillId="0" borderId="17" xfId="0" applyFont="1" applyBorder="1" applyAlignment="1">
      <alignment vertical="center"/>
    </xf>
    <xf numFmtId="0" fontId="16" fillId="0" borderId="17" xfId="0" applyFont="1" applyBorder="1"/>
    <xf numFmtId="0" fontId="13" fillId="0" borderId="17" xfId="0" applyFont="1" applyBorder="1" applyAlignment="1">
      <alignment vertical="center" wrapText="1"/>
    </xf>
    <xf numFmtId="0" fontId="8" fillId="0" borderId="24" xfId="0" applyFont="1" applyBorder="1" applyAlignment="1" applyProtection="1">
      <alignment vertical="top" wrapText="1"/>
      <protection locked="0"/>
    </xf>
    <xf numFmtId="0" fontId="8" fillId="0" borderId="28" xfId="0" applyFont="1" applyBorder="1" applyAlignment="1" applyProtection="1">
      <alignment vertical="top" wrapText="1"/>
      <protection locked="0"/>
    </xf>
    <xf numFmtId="165" fontId="8" fillId="0" borderId="28" xfId="0" applyNumberFormat="1" applyFont="1" applyBorder="1" applyAlignment="1" applyProtection="1">
      <alignment horizontal="center" vertical="center" wrapText="1" readingOrder="1"/>
      <protection locked="0"/>
    </xf>
    <xf numFmtId="166" fontId="8" fillId="0" borderId="28" xfId="0" applyNumberFormat="1" applyFont="1" applyBorder="1" applyAlignment="1" applyProtection="1">
      <alignment horizontal="center" vertical="center" wrapText="1" readingOrder="1"/>
      <protection locked="0"/>
    </xf>
    <xf numFmtId="165" fontId="8" fillId="0" borderId="28" xfId="0" applyNumberFormat="1" applyFont="1" applyBorder="1" applyAlignment="1" applyProtection="1">
      <alignment horizontal="center" vertical="center" wrapText="1"/>
      <protection locked="0"/>
    </xf>
    <xf numFmtId="10" fontId="8" fillId="7" borderId="28" xfId="2" applyNumberFormat="1" applyFont="1" applyFill="1" applyBorder="1" applyAlignment="1" applyProtection="1">
      <alignment horizontal="center" vertical="center" wrapText="1" readingOrder="1"/>
      <protection locked="0"/>
    </xf>
    <xf numFmtId="167" fontId="8" fillId="7" borderId="25" xfId="0" applyNumberFormat="1" applyFont="1" applyFill="1" applyBorder="1" applyAlignment="1" applyProtection="1">
      <alignment horizontal="center" vertical="center" wrapText="1" readingOrder="1"/>
      <protection locked="0"/>
    </xf>
    <xf numFmtId="0" fontId="8" fillId="0" borderId="33" xfId="0" applyFont="1" applyBorder="1" applyAlignment="1" applyProtection="1">
      <alignment vertical="top" wrapText="1"/>
      <protection locked="0"/>
    </xf>
    <xf numFmtId="0" fontId="8" fillId="0" borderId="34" xfId="0" applyFont="1" applyBorder="1" applyAlignment="1" applyProtection="1">
      <alignment vertical="top" wrapText="1"/>
      <protection locked="0"/>
    </xf>
    <xf numFmtId="165" fontId="8" fillId="0" borderId="34" xfId="0" applyNumberFormat="1" applyFont="1" applyBorder="1" applyAlignment="1" applyProtection="1">
      <alignment horizontal="center" vertical="center" wrapText="1" readingOrder="1"/>
      <protection locked="0"/>
    </xf>
    <xf numFmtId="166" fontId="8" fillId="0" borderId="34" xfId="0" applyNumberFormat="1" applyFont="1" applyBorder="1" applyAlignment="1" applyProtection="1">
      <alignment horizontal="center" vertical="center" wrapText="1" readingOrder="1"/>
      <protection locked="0"/>
    </xf>
    <xf numFmtId="165" fontId="8" fillId="0" borderId="34" xfId="0" applyNumberFormat="1" applyFont="1" applyBorder="1" applyAlignment="1" applyProtection="1">
      <alignment horizontal="center" vertical="center" wrapText="1"/>
      <protection locked="0"/>
    </xf>
    <xf numFmtId="0" fontId="13" fillId="0" borderId="17" xfId="0" applyFont="1" applyBorder="1" applyAlignment="1" applyProtection="1">
      <alignment vertical="center" wrapText="1"/>
      <protection locked="0"/>
    </xf>
    <xf numFmtId="4" fontId="0" fillId="0" borderId="0" xfId="0" applyNumberFormat="1"/>
    <xf numFmtId="43" fontId="0" fillId="0" borderId="0" xfId="0" applyNumberFormat="1"/>
    <xf numFmtId="4" fontId="0" fillId="10" borderId="15" xfId="0" applyNumberFormat="1" applyFill="1" applyBorder="1"/>
    <xf numFmtId="0" fontId="0" fillId="0" borderId="15" xfId="0" applyBorder="1"/>
    <xf numFmtId="0" fontId="0" fillId="0" borderId="39" xfId="0" applyBorder="1"/>
    <xf numFmtId="0" fontId="2" fillId="0" borderId="0" xfId="0" applyFont="1" applyBorder="1" applyAlignment="1">
      <alignment horizontal="center"/>
    </xf>
    <xf numFmtId="0" fontId="0" fillId="0" borderId="6" xfId="0" applyBorder="1"/>
    <xf numFmtId="4" fontId="0" fillId="0" borderId="0" xfId="0" applyNumberFormat="1" applyBorder="1"/>
    <xf numFmtId="4" fontId="2" fillId="0" borderId="6" xfId="0" applyNumberFormat="1" applyFont="1" applyBorder="1"/>
    <xf numFmtId="0" fontId="6" fillId="0" borderId="5" xfId="0" applyFont="1" applyBorder="1" applyAlignment="1" applyProtection="1">
      <alignment horizontal="center" vertical="center" wrapText="1"/>
      <protection locked="0"/>
    </xf>
    <xf numFmtId="9" fontId="0" fillId="0" borderId="0" xfId="2" applyFont="1" applyBorder="1" applyAlignment="1">
      <alignment horizontal="center" vertical="center"/>
    </xf>
    <xf numFmtId="43" fontId="0" fillId="10" borderId="0" xfId="1" applyFont="1" applyFill="1" applyBorder="1"/>
    <xf numFmtId="0" fontId="0" fillId="0" borderId="0" xfId="0" applyBorder="1"/>
    <xf numFmtId="43" fontId="0" fillId="0" borderId="10" xfId="1" applyFont="1" applyBorder="1"/>
    <xf numFmtId="43" fontId="2" fillId="0" borderId="11" xfId="0" applyNumberFormat="1" applyFont="1" applyBorder="1"/>
    <xf numFmtId="0" fontId="10" fillId="0" borderId="0" xfId="0" applyFont="1" applyBorder="1" applyAlignment="1" applyProtection="1">
      <alignment horizontal="left" vertical="center" wrapText="1"/>
      <protection locked="0"/>
    </xf>
    <xf numFmtId="43" fontId="19" fillId="0" borderId="22" xfId="1"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7" fillId="8" borderId="28" xfId="0" applyFont="1" applyFill="1" applyBorder="1" applyAlignment="1">
      <alignment horizontal="center" vertical="center" wrapText="1" readingOrder="1"/>
    </xf>
    <xf numFmtId="0" fontId="8" fillId="6" borderId="28" xfId="0" applyFont="1" applyFill="1" applyBorder="1" applyAlignment="1">
      <alignment vertical="top" wrapText="1"/>
    </xf>
    <xf numFmtId="0" fontId="4" fillId="6" borderId="22" xfId="0" applyFont="1" applyFill="1" applyBorder="1" applyAlignment="1">
      <alignment horizontal="center" vertical="center" wrapText="1"/>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8" xfId="0" applyFont="1" applyFill="1" applyBorder="1" applyAlignment="1">
      <alignment horizontal="center"/>
    </xf>
    <xf numFmtId="0" fontId="15" fillId="4" borderId="17" xfId="0" applyFont="1" applyFill="1" applyBorder="1" applyAlignment="1">
      <alignment horizontal="left" vertical="center"/>
    </xf>
    <xf numFmtId="0" fontId="15" fillId="4" borderId="0" xfId="0" applyFont="1" applyFill="1" applyAlignment="1">
      <alignment horizontal="left" vertical="center"/>
    </xf>
    <xf numFmtId="0" fontId="15" fillId="4" borderId="18" xfId="0" applyFont="1" applyFill="1" applyBorder="1" applyAlignment="1">
      <alignment horizontal="left" vertical="center"/>
    </xf>
    <xf numFmtId="0" fontId="16" fillId="5" borderId="17" xfId="0" applyFont="1" applyFill="1" applyBorder="1" applyAlignment="1">
      <alignment horizontal="left" vertical="center"/>
    </xf>
    <xf numFmtId="0" fontId="16" fillId="5" borderId="0" xfId="0" applyFont="1" applyFill="1" applyAlignment="1">
      <alignment horizontal="left" vertical="center"/>
    </xf>
    <xf numFmtId="0" fontId="16" fillId="5" borderId="18" xfId="0" applyFont="1" applyFill="1" applyBorder="1" applyAlignment="1">
      <alignment horizontal="left" vertical="center"/>
    </xf>
    <xf numFmtId="0" fontId="4" fillId="6" borderId="22" xfId="0" applyFont="1" applyFill="1" applyBorder="1" applyAlignment="1">
      <alignment horizontal="left" vertical="top" wrapText="1"/>
    </xf>
    <xf numFmtId="0" fontId="10" fillId="0" borderId="0" xfId="0" applyFont="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9" fillId="6" borderId="23" xfId="0" applyFont="1" applyFill="1" applyBorder="1" applyAlignment="1">
      <alignment horizontal="center" vertical="center" wrapText="1" readingOrder="1"/>
    </xf>
    <xf numFmtId="0" fontId="9" fillId="6" borderId="24" xfId="0" applyFont="1" applyFill="1" applyBorder="1" applyAlignment="1">
      <alignment horizontal="center" vertical="center" wrapText="1" readingOrder="1"/>
    </xf>
    <xf numFmtId="0" fontId="9" fillId="6" borderId="25"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38" xfId="0" applyFont="1" applyFill="1" applyBorder="1" applyAlignment="1">
      <alignment horizontal="center" vertical="center" wrapText="1" readingOrder="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4" fillId="0" borderId="14"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16" xfId="0" applyFont="1" applyBorder="1" applyAlignment="1">
      <alignment horizontal="center"/>
    </xf>
    <xf numFmtId="49" fontId="10" fillId="0" borderId="19" xfId="0" quotePrefix="1" applyNumberFormat="1" applyFont="1" applyBorder="1" applyAlignment="1" applyProtection="1">
      <alignment horizontal="left" vertical="center" wrapText="1"/>
      <protection locked="0"/>
    </xf>
    <xf numFmtId="49" fontId="10" fillId="0" borderId="20" xfId="0" quotePrefix="1" applyNumberFormat="1" applyFont="1" applyBorder="1" applyAlignment="1" applyProtection="1">
      <alignment horizontal="left" vertical="center" wrapText="1"/>
      <protection locked="0"/>
    </xf>
    <xf numFmtId="49" fontId="10" fillId="0" borderId="21" xfId="0" quotePrefix="1" applyNumberFormat="1" applyFont="1" applyBorder="1" applyAlignment="1" applyProtection="1">
      <alignment horizontal="left" vertical="center" wrapText="1"/>
      <protection locked="0"/>
    </xf>
    <xf numFmtId="0" fontId="10" fillId="0" borderId="0" xfId="0" applyFont="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0" fontId="8" fillId="6" borderId="29" xfId="0" applyFont="1" applyFill="1" applyBorder="1" applyAlignment="1">
      <alignment vertical="top" wrapText="1"/>
    </xf>
    <xf numFmtId="39" fontId="8" fillId="0" borderId="25" xfId="1" applyNumberFormat="1" applyFont="1" applyFill="1" applyBorder="1" applyAlignment="1" applyProtection="1">
      <alignment horizontal="center" vertical="center" wrapText="1" readingOrder="1"/>
      <protection locked="0"/>
    </xf>
    <xf numFmtId="39" fontId="8" fillId="0" borderId="38" xfId="1" applyNumberFormat="1" applyFont="1" applyFill="1" applyBorder="1" applyAlignment="1" applyProtection="1">
      <alignment horizontal="center" vertical="center" wrapText="1" readingOrder="1"/>
      <protection locked="0"/>
    </xf>
    <xf numFmtId="39" fontId="8" fillId="0" borderId="24" xfId="1" applyNumberFormat="1" applyFont="1" applyFill="1" applyBorder="1" applyAlignment="1" applyProtection="1">
      <alignment horizontal="center" vertical="center" wrapText="1" readingOrder="1"/>
      <protection locked="0"/>
    </xf>
    <xf numFmtId="0" fontId="10" fillId="0" borderId="35"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39" fontId="8" fillId="0" borderId="27" xfId="1" applyNumberFormat="1" applyFont="1" applyFill="1" applyBorder="1" applyAlignment="1" applyProtection="1">
      <alignment horizontal="center" vertical="center" wrapText="1" readingOrder="1"/>
      <protection locked="0"/>
    </xf>
    <xf numFmtId="39" fontId="8" fillId="0" borderId="28" xfId="1" applyNumberFormat="1" applyFont="1" applyFill="1" applyBorder="1" applyAlignment="1" applyProtection="1">
      <alignment horizontal="center" vertical="center" wrapText="1" readingOrder="1"/>
      <protection locked="0"/>
    </xf>
    <xf numFmtId="10" fontId="8" fillId="7" borderId="28" xfId="2" applyNumberFormat="1" applyFont="1" applyFill="1" applyBorder="1" applyAlignment="1" applyProtection="1">
      <alignment horizontal="center" vertical="center" wrapText="1" readingOrder="1"/>
    </xf>
    <xf numFmtId="10" fontId="8" fillId="7" borderId="29" xfId="2" applyNumberFormat="1" applyFont="1" applyFill="1" applyBorder="1" applyAlignment="1" applyProtection="1">
      <alignment horizontal="center" vertical="center" wrapText="1" readingOrder="1"/>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0" borderId="1" xfId="0" applyFont="1" applyBorder="1" applyAlignment="1">
      <alignment horizontal="center"/>
    </xf>
    <xf numFmtId="0" fontId="3" fillId="0" borderId="15" xfId="0" applyFont="1" applyBorder="1" applyAlignment="1">
      <alignment horizontal="center"/>
    </xf>
    <xf numFmtId="0" fontId="3" fillId="0" borderId="39" xfId="0" applyFont="1" applyBorder="1" applyAlignment="1">
      <alignment horizontal="center"/>
    </xf>
    <xf numFmtId="0" fontId="16" fillId="5" borderId="17"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8" xfId="0" applyFont="1" applyFill="1" applyBorder="1" applyAlignment="1">
      <alignment horizontal="left" vertical="center" wrapText="1"/>
    </xf>
    <xf numFmtId="0" fontId="21" fillId="0" borderId="0" xfId="0" applyFont="1" applyAlignment="1">
      <alignment horizontal="left" vertical="center" wrapText="1"/>
    </xf>
    <xf numFmtId="0" fontId="21" fillId="0" borderId="0" xfId="0" applyFont="1" applyAlignment="1" applyProtection="1">
      <alignment horizontal="left"/>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calculatedColumnFormula>117814+111960</calculatedColumnFormula>
    </tableColumn>
    <tableColumn id="6" name="Financiera _x000a_ (F)" dataDxfId="2">
      <calculatedColumnFormula>205719613.34+323395529.52</calculatedColumnFormula>
    </tableColumn>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abSelected="1" topLeftCell="A34" workbookViewId="0">
      <selection activeCell="A49" sqref="A49"/>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70" t="s">
        <v>46</v>
      </c>
      <c r="C1" s="71"/>
      <c r="D1" s="71"/>
      <c r="E1" s="71"/>
      <c r="F1" s="71"/>
      <c r="G1" s="71"/>
      <c r="H1" s="71"/>
      <c r="I1" s="71"/>
      <c r="J1" s="72"/>
      <c r="K1" s="1"/>
      <c r="L1" s="1"/>
    </row>
    <row r="2" spans="1:12" ht="26.25" thickBot="1" x14ac:dyDescent="0.3">
      <c r="A2" s="10"/>
      <c r="B2" s="73" t="s">
        <v>0</v>
      </c>
      <c r="C2" s="74"/>
      <c r="D2" s="73" t="s">
        <v>1</v>
      </c>
      <c r="E2" s="75"/>
      <c r="F2" s="75"/>
      <c r="G2" s="74"/>
      <c r="H2" s="76"/>
      <c r="I2" s="11" t="s">
        <v>2</v>
      </c>
      <c r="J2" s="12" t="s">
        <v>3</v>
      </c>
      <c r="K2" s="1"/>
      <c r="L2" s="1"/>
    </row>
    <row r="3" spans="1:12" ht="15.75" thickBot="1" x14ac:dyDescent="0.3">
      <c r="A3" s="13"/>
      <c r="B3" s="77" t="s">
        <v>4</v>
      </c>
      <c r="C3" s="78"/>
      <c r="D3" s="77" t="s">
        <v>47</v>
      </c>
      <c r="E3" s="78"/>
      <c r="F3" s="78"/>
      <c r="G3" s="78"/>
      <c r="H3" s="79"/>
      <c r="I3" s="14">
        <v>44749</v>
      </c>
      <c r="J3" s="15">
        <v>1</v>
      </c>
      <c r="K3" s="1"/>
      <c r="L3" s="1"/>
    </row>
    <row r="4" spans="1:12" x14ac:dyDescent="0.25">
      <c r="A4" s="80"/>
      <c r="B4" s="81"/>
      <c r="C4" s="81"/>
      <c r="D4" s="82"/>
      <c r="E4" s="82"/>
      <c r="F4" s="82"/>
      <c r="G4" s="82"/>
      <c r="H4" s="82"/>
      <c r="I4" s="81"/>
      <c r="J4" s="83"/>
      <c r="K4" s="1"/>
      <c r="L4" s="1"/>
    </row>
    <row r="5" spans="1:12" ht="3" customHeight="1" x14ac:dyDescent="0.25">
      <c r="A5" s="53"/>
      <c r="B5" s="54"/>
      <c r="C5" s="54"/>
      <c r="D5" s="54"/>
      <c r="E5" s="54"/>
      <c r="F5" s="54"/>
      <c r="G5" s="54"/>
      <c r="H5" s="54"/>
      <c r="I5" s="54"/>
      <c r="J5" s="55"/>
      <c r="K5" s="1"/>
      <c r="L5" s="1"/>
    </row>
    <row r="6" spans="1:12" x14ac:dyDescent="0.25">
      <c r="A6" s="56" t="s">
        <v>5</v>
      </c>
      <c r="B6" s="57"/>
      <c r="C6" s="57"/>
      <c r="D6" s="57"/>
      <c r="E6" s="57"/>
      <c r="F6" s="57"/>
      <c r="G6" s="57"/>
      <c r="H6" s="57"/>
      <c r="I6" s="57"/>
      <c r="J6" s="58"/>
      <c r="K6" s="1"/>
      <c r="L6" s="1"/>
    </row>
    <row r="7" spans="1:12" x14ac:dyDescent="0.25">
      <c r="A7" s="59" t="s">
        <v>6</v>
      </c>
      <c r="B7" s="60"/>
      <c r="C7" s="60"/>
      <c r="D7" s="60"/>
      <c r="E7" s="60"/>
      <c r="F7" s="60"/>
      <c r="G7" s="60"/>
      <c r="H7" s="60"/>
      <c r="I7" s="60"/>
      <c r="J7" s="61"/>
      <c r="K7" s="1"/>
      <c r="L7" s="1"/>
    </row>
    <row r="8" spans="1:12" x14ac:dyDescent="0.25">
      <c r="A8" s="16" t="s">
        <v>7</v>
      </c>
      <c r="B8" s="84" t="s">
        <v>54</v>
      </c>
      <c r="C8" s="85"/>
      <c r="D8" s="85"/>
      <c r="E8" s="85"/>
      <c r="F8" s="85"/>
      <c r="G8" s="85"/>
      <c r="H8" s="85"/>
      <c r="I8" s="85"/>
      <c r="J8" s="86"/>
      <c r="K8" s="1"/>
      <c r="L8" s="1"/>
    </row>
    <row r="9" spans="1:12" ht="15" customHeight="1" x14ac:dyDescent="0.25">
      <c r="A9" s="17" t="s">
        <v>34</v>
      </c>
      <c r="B9" s="84" t="s">
        <v>55</v>
      </c>
      <c r="C9" s="85"/>
      <c r="D9" s="85"/>
      <c r="E9" s="85"/>
      <c r="F9" s="85"/>
      <c r="G9" s="85"/>
      <c r="H9" s="85"/>
      <c r="I9" s="85"/>
      <c r="J9" s="86"/>
      <c r="K9" s="1"/>
      <c r="L9" s="1"/>
    </row>
    <row r="10" spans="1:12" x14ac:dyDescent="0.25">
      <c r="A10" s="17" t="s">
        <v>35</v>
      </c>
      <c r="B10" s="84" t="s">
        <v>56</v>
      </c>
      <c r="C10" s="85"/>
      <c r="D10" s="85"/>
      <c r="E10" s="85"/>
      <c r="F10" s="85"/>
      <c r="G10" s="85"/>
      <c r="H10" s="85"/>
      <c r="I10" s="85"/>
      <c r="J10" s="86"/>
      <c r="K10" s="1"/>
      <c r="L10" s="1"/>
    </row>
    <row r="11" spans="1:12" ht="43.5" customHeight="1" x14ac:dyDescent="0.25">
      <c r="A11" s="16" t="s">
        <v>8</v>
      </c>
      <c r="B11" s="87" t="s">
        <v>57</v>
      </c>
      <c r="C11" s="87"/>
      <c r="D11" s="87"/>
      <c r="E11" s="87"/>
      <c r="F11" s="87"/>
      <c r="G11" s="87"/>
      <c r="H11" s="87"/>
      <c r="I11" s="87"/>
      <c r="J11" s="88"/>
    </row>
    <row r="12" spans="1:12" ht="43.5" customHeight="1" x14ac:dyDescent="0.25">
      <c r="A12" s="16" t="s">
        <v>9</v>
      </c>
      <c r="B12" s="87" t="s">
        <v>58</v>
      </c>
      <c r="C12" s="87"/>
      <c r="D12" s="87"/>
      <c r="E12" s="87"/>
      <c r="F12" s="87"/>
      <c r="G12" s="87"/>
      <c r="H12" s="87"/>
      <c r="I12" s="87"/>
      <c r="J12" s="88"/>
    </row>
    <row r="13" spans="1:12" x14ac:dyDescent="0.25">
      <c r="A13" s="56" t="s">
        <v>10</v>
      </c>
      <c r="B13" s="57"/>
      <c r="C13" s="57"/>
      <c r="D13" s="57"/>
      <c r="E13" s="57"/>
      <c r="F13" s="57"/>
      <c r="G13" s="57"/>
      <c r="H13" s="57"/>
      <c r="I13" s="57"/>
      <c r="J13" s="58"/>
    </row>
    <row r="14" spans="1:12" ht="27.75" customHeight="1" x14ac:dyDescent="0.25">
      <c r="A14" s="16" t="s">
        <v>11</v>
      </c>
      <c r="B14" s="7">
        <v>2</v>
      </c>
      <c r="C14" s="52" t="s">
        <v>48</v>
      </c>
      <c r="D14" s="52"/>
      <c r="E14" s="52"/>
      <c r="F14" s="52"/>
      <c r="G14" s="52"/>
      <c r="H14" s="52"/>
      <c r="I14" s="52"/>
      <c r="J14" s="52"/>
    </row>
    <row r="15" spans="1:12" ht="26.25" customHeight="1" x14ac:dyDescent="0.25">
      <c r="A15" s="16" t="s">
        <v>12</v>
      </c>
      <c r="B15" s="3">
        <v>2.2000000000000002</v>
      </c>
      <c r="C15" s="52" t="str">
        <f>IFERROR(VLOOKUP(B15,'[1]Validacion datos'!A8:B26,2,FALSE),"")</f>
        <v>Salud y seguridad social integral</v>
      </c>
      <c r="D15" s="52"/>
      <c r="E15" s="52"/>
      <c r="F15" s="52"/>
      <c r="G15" s="52"/>
      <c r="H15" s="52"/>
      <c r="I15" s="52"/>
      <c r="J15" s="52"/>
    </row>
    <row r="16" spans="1:12" ht="28.5" customHeight="1" x14ac:dyDescent="0.25">
      <c r="A16" s="16" t="s">
        <v>13</v>
      </c>
      <c r="B16" s="3" t="s">
        <v>49</v>
      </c>
      <c r="C16" s="62"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2"/>
      <c r="E16" s="62"/>
      <c r="F16" s="62"/>
      <c r="G16" s="62"/>
      <c r="H16" s="62"/>
      <c r="I16" s="62"/>
      <c r="J16" s="62"/>
    </row>
    <row r="17" spans="1:17" x14ac:dyDescent="0.25">
      <c r="A17" s="56" t="s">
        <v>14</v>
      </c>
      <c r="B17" s="57"/>
      <c r="C17" s="57"/>
      <c r="D17" s="57"/>
      <c r="E17" s="57"/>
      <c r="F17" s="57"/>
      <c r="G17" s="57"/>
      <c r="H17" s="57"/>
      <c r="I17" s="57"/>
      <c r="J17" s="58"/>
    </row>
    <row r="18" spans="1:17" ht="21.75" customHeight="1" x14ac:dyDescent="0.25">
      <c r="A18" s="16" t="s">
        <v>15</v>
      </c>
      <c r="B18" s="63" t="s">
        <v>59</v>
      </c>
      <c r="C18" s="63"/>
      <c r="D18" s="63"/>
      <c r="E18" s="63"/>
      <c r="F18" s="63"/>
      <c r="G18" s="63"/>
      <c r="H18" s="63"/>
      <c r="I18" s="63"/>
      <c r="J18" s="64"/>
    </row>
    <row r="19" spans="1:17" ht="30" customHeight="1" x14ac:dyDescent="0.25">
      <c r="A19" s="18" t="s">
        <v>16</v>
      </c>
      <c r="B19" s="63" t="s">
        <v>60</v>
      </c>
      <c r="C19" s="63"/>
      <c r="D19" s="63"/>
      <c r="E19" s="63"/>
      <c r="F19" s="63"/>
      <c r="G19" s="63"/>
      <c r="H19" s="63"/>
      <c r="I19" s="63"/>
      <c r="J19" s="64"/>
    </row>
    <row r="20" spans="1:17" ht="17.25" customHeight="1" x14ac:dyDescent="0.25">
      <c r="A20" s="18" t="s">
        <v>64</v>
      </c>
      <c r="B20" s="63" t="s">
        <v>61</v>
      </c>
      <c r="C20" s="63"/>
      <c r="D20" s="63"/>
      <c r="E20" s="63"/>
      <c r="F20" s="63"/>
      <c r="G20" s="63"/>
      <c r="H20" s="63"/>
      <c r="I20" s="63"/>
      <c r="J20" s="64"/>
    </row>
    <row r="21" spans="1:17" ht="19.5" customHeight="1" x14ac:dyDescent="0.25">
      <c r="A21" s="18" t="s">
        <v>36</v>
      </c>
      <c r="B21" s="63" t="s">
        <v>62</v>
      </c>
      <c r="C21" s="63"/>
      <c r="D21" s="63"/>
      <c r="E21" s="63"/>
      <c r="F21" s="63"/>
      <c r="G21" s="63"/>
      <c r="H21" s="63"/>
      <c r="I21" s="63"/>
      <c r="J21" s="64"/>
      <c r="K21" s="1"/>
      <c r="L21" s="1"/>
    </row>
    <row r="22" spans="1:17" x14ac:dyDescent="0.25">
      <c r="A22" s="56" t="s">
        <v>17</v>
      </c>
      <c r="B22" s="57"/>
      <c r="C22" s="57"/>
      <c r="D22" s="57"/>
      <c r="E22" s="57"/>
      <c r="F22" s="57"/>
      <c r="G22" s="57"/>
      <c r="H22" s="57"/>
      <c r="I22" s="57"/>
      <c r="J22" s="58"/>
    </row>
    <row r="23" spans="1:17" x14ac:dyDescent="0.25">
      <c r="A23" s="59" t="s">
        <v>18</v>
      </c>
      <c r="B23" s="60"/>
      <c r="C23" s="60"/>
      <c r="D23" s="60"/>
      <c r="E23" s="60"/>
      <c r="F23" s="60"/>
      <c r="G23" s="60"/>
      <c r="H23" s="60"/>
      <c r="I23" s="60"/>
      <c r="J23" s="61"/>
      <c r="K23" s="1"/>
      <c r="L23" s="1"/>
    </row>
    <row r="24" spans="1:17" ht="27.75" customHeight="1" x14ac:dyDescent="0.25">
      <c r="A24" s="65" t="s">
        <v>19</v>
      </c>
      <c r="B24" s="66"/>
      <c r="C24" s="67" t="s">
        <v>20</v>
      </c>
      <c r="D24" s="69"/>
      <c r="E24" s="69"/>
      <c r="F24" s="69" t="s">
        <v>21</v>
      </c>
      <c r="G24" s="69"/>
      <c r="H24" s="66"/>
      <c r="I24" s="67" t="s">
        <v>22</v>
      </c>
      <c r="J24" s="68"/>
    </row>
    <row r="25" spans="1:17" x14ac:dyDescent="0.25">
      <c r="A25" s="96">
        <v>1349970650</v>
      </c>
      <c r="B25" s="97"/>
      <c r="C25" s="90">
        <v>1363677447.0599999</v>
      </c>
      <c r="D25" s="91"/>
      <c r="E25" s="92"/>
      <c r="F25" s="90">
        <v>529114142.86000001</v>
      </c>
      <c r="G25" s="91"/>
      <c r="H25" s="92"/>
      <c r="I25" s="98">
        <f>IF(F25&gt;0,F25/C25,0)</f>
        <v>0.38800534833272765</v>
      </c>
      <c r="J25" s="99"/>
    </row>
    <row r="26" spans="1:17" x14ac:dyDescent="0.25">
      <c r="A26" s="59" t="s">
        <v>23</v>
      </c>
      <c r="B26" s="60"/>
      <c r="C26" s="60"/>
      <c r="D26" s="60"/>
      <c r="E26" s="60"/>
      <c r="F26" s="60"/>
      <c r="G26" s="60"/>
      <c r="H26" s="60"/>
      <c r="I26" s="60"/>
      <c r="J26" s="61"/>
      <c r="K26" s="1"/>
      <c r="L26" s="1"/>
    </row>
    <row r="27" spans="1:17" x14ac:dyDescent="0.25">
      <c r="A27" s="50"/>
      <c r="B27" s="51"/>
      <c r="C27" s="50" t="s">
        <v>45</v>
      </c>
      <c r="D27" s="51"/>
      <c r="E27" s="50" t="s">
        <v>79</v>
      </c>
      <c r="F27" s="51"/>
      <c r="G27" s="50" t="s">
        <v>52</v>
      </c>
      <c r="H27" s="50"/>
      <c r="I27" s="50" t="s">
        <v>24</v>
      </c>
      <c r="J27" s="89"/>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f>84002+96003</f>
        <v>180005</v>
      </c>
      <c r="F29" s="22">
        <v>607486793.44000006</v>
      </c>
      <c r="G29" s="23">
        <f t="shared" ref="G29" si="0">117814+111960</f>
        <v>229774</v>
      </c>
      <c r="H29" s="22">
        <v>529114142.86000001</v>
      </c>
      <c r="I29" s="24">
        <f t="shared" ref="I29:I30" si="1">IF(G29&gt;0,G29/E29,0)</f>
        <v>1.2764867642565485</v>
      </c>
      <c r="J29" s="25">
        <f t="shared" ref="J29:J30" si="2">IF(H29&gt;0,H29/F29,0)</f>
        <v>0.87098871707778003</v>
      </c>
    </row>
    <row r="30" spans="1:17" ht="15.75" hidden="1" thickBot="1" x14ac:dyDescent="0.3">
      <c r="A30" s="26"/>
      <c r="B30" s="27"/>
      <c r="C30" s="28"/>
      <c r="D30" s="29"/>
      <c r="E30" s="29"/>
      <c r="F30" s="29"/>
      <c r="G30" s="30"/>
      <c r="H30" s="29"/>
      <c r="I30" s="24">
        <f t="shared" si="1"/>
        <v>0</v>
      </c>
      <c r="J30" s="25">
        <f t="shared" si="2"/>
        <v>0</v>
      </c>
    </row>
    <row r="31" spans="1:17" ht="16.5" thickBot="1" x14ac:dyDescent="0.3">
      <c r="A31" s="56" t="s">
        <v>27</v>
      </c>
      <c r="B31" s="57"/>
      <c r="C31" s="57"/>
      <c r="D31" s="57"/>
      <c r="E31" s="57"/>
      <c r="F31" s="57"/>
      <c r="G31" s="57"/>
      <c r="H31" s="57"/>
      <c r="I31" s="57"/>
      <c r="J31" s="58"/>
      <c r="M31" s="103" t="s">
        <v>75</v>
      </c>
      <c r="N31" s="104"/>
      <c r="O31" s="104"/>
      <c r="P31" s="105"/>
    </row>
    <row r="32" spans="1:17" x14ac:dyDescent="0.25">
      <c r="A32" s="59" t="s">
        <v>28</v>
      </c>
      <c r="B32" s="60"/>
      <c r="C32" s="60"/>
      <c r="D32" s="60"/>
      <c r="E32" s="60"/>
      <c r="F32" s="60"/>
      <c r="G32" s="60"/>
      <c r="H32" s="60"/>
      <c r="I32" s="60"/>
      <c r="J32" s="61"/>
      <c r="K32" s="1"/>
      <c r="L32" s="100" t="s">
        <v>72</v>
      </c>
      <c r="M32" s="34">
        <v>357145155</v>
      </c>
      <c r="N32" s="35"/>
      <c r="O32" s="35"/>
      <c r="P32" s="35"/>
      <c r="Q32" s="36"/>
    </row>
    <row r="33" spans="1:17" ht="21" customHeight="1" x14ac:dyDescent="0.25">
      <c r="A33" s="31" t="s">
        <v>29</v>
      </c>
      <c r="B33" s="63" t="s">
        <v>50</v>
      </c>
      <c r="C33" s="63"/>
      <c r="D33" s="63"/>
      <c r="E33" s="63"/>
      <c r="F33" s="63"/>
      <c r="G33" s="63"/>
      <c r="H33" s="63"/>
      <c r="I33" s="63"/>
      <c r="J33" s="64"/>
      <c r="L33" s="101"/>
      <c r="M33" s="37" t="s">
        <v>71</v>
      </c>
      <c r="N33" s="37" t="s">
        <v>70</v>
      </c>
      <c r="O33" s="37" t="s">
        <v>68</v>
      </c>
      <c r="P33" s="37" t="s">
        <v>69</v>
      </c>
      <c r="Q33" s="38"/>
    </row>
    <row r="34" spans="1:17" ht="31.5" customHeight="1" x14ac:dyDescent="0.25">
      <c r="A34" s="31" t="s">
        <v>30</v>
      </c>
      <c r="B34" s="63" t="s">
        <v>63</v>
      </c>
      <c r="C34" s="63"/>
      <c r="D34" s="63"/>
      <c r="E34" s="63"/>
      <c r="F34" s="63"/>
      <c r="G34" s="63"/>
      <c r="H34" s="63"/>
      <c r="I34" s="63"/>
      <c r="J34" s="64"/>
      <c r="L34" s="101"/>
      <c r="M34" s="39">
        <v>75000483</v>
      </c>
      <c r="N34" s="39">
        <v>85714837</v>
      </c>
      <c r="O34" s="39">
        <v>100000643</v>
      </c>
      <c r="P34" s="39">
        <v>96429192</v>
      </c>
      <c r="Q34" s="40">
        <f>SUM(M34:P34)</f>
        <v>357145155</v>
      </c>
    </row>
    <row r="35" spans="1:17" ht="57" customHeight="1" x14ac:dyDescent="0.25">
      <c r="A35" s="31" t="s">
        <v>31</v>
      </c>
      <c r="B35" s="87" t="s">
        <v>66</v>
      </c>
      <c r="C35" s="87"/>
      <c r="D35" s="87"/>
      <c r="E35" s="87"/>
      <c r="F35" s="87"/>
      <c r="G35" s="87"/>
      <c r="H35" s="87"/>
      <c r="I35" s="87"/>
      <c r="J35" s="88"/>
      <c r="L35" s="41"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3" t="s">
        <v>67</v>
      </c>
      <c r="C36" s="63"/>
      <c r="D36" s="63"/>
      <c r="E36" s="63"/>
      <c r="F36" s="63"/>
      <c r="G36" s="63"/>
      <c r="H36" s="63"/>
      <c r="I36" s="63"/>
      <c r="J36" s="64"/>
      <c r="L36" s="101" t="s">
        <v>73</v>
      </c>
      <c r="M36" s="43">
        <v>992825495</v>
      </c>
      <c r="N36" s="44"/>
      <c r="O36" s="44"/>
      <c r="P36" s="44"/>
      <c r="Q36" s="38"/>
    </row>
    <row r="37" spans="1:17" x14ac:dyDescent="0.25">
      <c r="A37" s="56" t="s">
        <v>65</v>
      </c>
      <c r="B37" s="57"/>
      <c r="C37" s="57"/>
      <c r="D37" s="57"/>
      <c r="E37" s="57"/>
      <c r="F37" s="57"/>
      <c r="G37" s="57"/>
      <c r="H37" s="57"/>
      <c r="I37" s="57"/>
      <c r="J37" s="58"/>
      <c r="L37" s="101"/>
      <c r="M37" s="44"/>
      <c r="N37" s="44"/>
      <c r="O37" s="44"/>
      <c r="P37" s="44"/>
      <c r="Q37" s="38"/>
    </row>
    <row r="38" spans="1:17" ht="15.75" thickBot="1" x14ac:dyDescent="0.3">
      <c r="A38" s="106" t="s">
        <v>33</v>
      </c>
      <c r="B38" s="107"/>
      <c r="C38" s="107"/>
      <c r="D38" s="107"/>
      <c r="E38" s="107"/>
      <c r="F38" s="107"/>
      <c r="G38" s="107"/>
      <c r="H38" s="107"/>
      <c r="I38" s="107"/>
      <c r="J38" s="108"/>
      <c r="K38" s="1"/>
      <c r="L38" s="102"/>
      <c r="M38" s="45">
        <f>+M36*M35</f>
        <v>208493355.20095205</v>
      </c>
      <c r="N38" s="45">
        <f>+M36*N35</f>
        <v>238278118.2440213</v>
      </c>
      <c r="O38" s="45">
        <f>+M36*O35</f>
        <v>277991137.48804259</v>
      </c>
      <c r="P38" s="45">
        <f>+M36*P35</f>
        <v>268062884.066984</v>
      </c>
      <c r="Q38" s="46">
        <f>SUM(M38:P38)</f>
        <v>992825495</v>
      </c>
    </row>
    <row r="39" spans="1:17" ht="15" customHeight="1" x14ac:dyDescent="0.25">
      <c r="A39" s="93" t="s">
        <v>53</v>
      </c>
      <c r="B39" s="94"/>
      <c r="C39" s="94"/>
      <c r="D39" s="94"/>
      <c r="E39" s="94"/>
      <c r="F39" s="94"/>
      <c r="G39" s="94"/>
      <c r="H39" s="94"/>
      <c r="I39" s="94"/>
      <c r="J39" s="95"/>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529114142.86000001</v>
      </c>
      <c r="C43" s="8"/>
      <c r="D43" s="8"/>
      <c r="E43" s="8"/>
      <c r="F43" s="8"/>
      <c r="G43" s="8"/>
      <c r="H43" s="8"/>
      <c r="I43" s="8"/>
      <c r="J43" s="8"/>
      <c r="M43" s="32">
        <f>+M34+N34</f>
        <v>160715320</v>
      </c>
    </row>
    <row r="44" spans="1:17" ht="23.25" customHeight="1" x14ac:dyDescent="0.25">
      <c r="A44" s="109" t="s">
        <v>80</v>
      </c>
      <c r="B44" s="109"/>
      <c r="C44" s="109"/>
      <c r="D44" s="109"/>
      <c r="E44" s="109"/>
      <c r="F44" s="109"/>
      <c r="G44" s="109"/>
      <c r="H44" s="109"/>
      <c r="I44" s="109"/>
      <c r="J44" s="109"/>
      <c r="M44" s="32"/>
    </row>
    <row r="45" spans="1:17" ht="12.75" customHeight="1" x14ac:dyDescent="0.25">
      <c r="A45" s="110" t="s">
        <v>81</v>
      </c>
      <c r="B45" s="110"/>
      <c r="C45" s="110"/>
      <c r="D45" s="110"/>
      <c r="E45" s="110"/>
      <c r="F45" s="110"/>
      <c r="G45" s="110"/>
      <c r="H45" s="110"/>
      <c r="I45" s="110"/>
      <c r="M45" s="33">
        <f>+M38+N38</f>
        <v>446771473.44497335</v>
      </c>
    </row>
    <row r="46" spans="1:17" x14ac:dyDescent="0.25">
      <c r="M46" s="33">
        <f>+M43+M45</f>
        <v>607486793.44497335</v>
      </c>
    </row>
  </sheetData>
  <mergeCells count="53">
    <mergeCell ref="A45:I45"/>
    <mergeCell ref="L32:L34"/>
    <mergeCell ref="L36:L38"/>
    <mergeCell ref="M31:P31"/>
    <mergeCell ref="A37:J37"/>
    <mergeCell ref="A38:J38"/>
    <mergeCell ref="A39:J39"/>
    <mergeCell ref="A44:J44"/>
    <mergeCell ref="B9:J9"/>
    <mergeCell ref="B10:J10"/>
    <mergeCell ref="B21:J21"/>
    <mergeCell ref="A31:J31"/>
    <mergeCell ref="A32:J32"/>
    <mergeCell ref="B33:J33"/>
    <mergeCell ref="B34:J34"/>
    <mergeCell ref="B35:J35"/>
    <mergeCell ref="B36:J36"/>
    <mergeCell ref="A25:B25"/>
    <mergeCell ref="I25:J25"/>
    <mergeCell ref="A26:J26"/>
    <mergeCell ref="F24:H24"/>
    <mergeCell ref="C27:D27"/>
    <mergeCell ref="G27:H27"/>
    <mergeCell ref="I27:J27"/>
    <mergeCell ref="C25:E25"/>
    <mergeCell ref="F25:H25"/>
    <mergeCell ref="E27:F27"/>
    <mergeCell ref="A4:J4"/>
    <mergeCell ref="B8:J8"/>
    <mergeCell ref="B11:J11"/>
    <mergeCell ref="B12:J12"/>
    <mergeCell ref="A13:J13"/>
    <mergeCell ref="B1:J1"/>
    <mergeCell ref="B2:C2"/>
    <mergeCell ref="D2:H2"/>
    <mergeCell ref="B3:C3"/>
    <mergeCell ref="D3:H3"/>
    <mergeCell ref="A27:B27"/>
    <mergeCell ref="C15:J15"/>
    <mergeCell ref="A5:J5"/>
    <mergeCell ref="A6:J6"/>
    <mergeCell ref="A7:J7"/>
    <mergeCell ref="C14:J14"/>
    <mergeCell ref="C16:J16"/>
    <mergeCell ref="A17:J17"/>
    <mergeCell ref="B18:J18"/>
    <mergeCell ref="B19:J19"/>
    <mergeCell ref="B20:J20"/>
    <mergeCell ref="A22:J22"/>
    <mergeCell ref="A23:J23"/>
    <mergeCell ref="A24:B24"/>
    <mergeCell ref="I24:J24"/>
    <mergeCell ref="C24:E24"/>
  </mergeCells>
  <phoneticPr fontId="12" type="noConversion"/>
  <dataValidations xWindow="554" yWindow="610"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3"/>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70866141732283472" top="0.39370078740157483" bottom="0.74803149606299213" header="0.31496062992125984" footer="0.31496062992125984"/>
  <pageSetup scale="75"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2022-09-14T17:56:11Z</cp:lastPrinted>
  <dcterms:created xsi:type="dcterms:W3CDTF">2021-03-22T15:50:10Z</dcterms:created>
  <dcterms:modified xsi:type="dcterms:W3CDTF">2022-09-14T17:58:48Z</dcterms:modified>
</cp:coreProperties>
</file>