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10.REPORTES OAI\2022\"/>
    </mc:Choice>
  </mc:AlternateContent>
  <bookViews>
    <workbookView xWindow="0" yWindow="0" windowWidth="20490" windowHeight="7455" firstSheet="1" activeTab="1"/>
  </bookViews>
  <sheets>
    <sheet name="1er Semestre" sheetId="1" state="hidden" r:id="rId1"/>
    <sheet name="Año 2022" sheetId="2" r:id="rId2"/>
  </sheets>
  <externalReferences>
    <externalReference r:id="rId3"/>
  </externalReferences>
  <definedNames>
    <definedName name="_xlnm.Print_Area" localSheetId="0">'1er Semestre'!$A$1:$J$45</definedName>
    <definedName name="_xlnm.Print_Area" localSheetId="1">'Año 2022'!$A$1:$J$45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2" l="1"/>
  <c r="B42" i="2"/>
  <c r="B41" i="2"/>
  <c r="G30" i="2" l="1"/>
  <c r="I25" i="2"/>
  <c r="M43" i="2"/>
  <c r="P35" i="2"/>
  <c r="P38" i="2" s="1"/>
  <c r="O35" i="2"/>
  <c r="O38" i="2" s="1"/>
  <c r="N35" i="2"/>
  <c r="N38" i="2" s="1"/>
  <c r="M35" i="2"/>
  <c r="M38" i="2" s="1"/>
  <c r="Q34" i="2"/>
  <c r="J30" i="2"/>
  <c r="I30" i="2"/>
  <c r="J29" i="2"/>
  <c r="I29" i="2"/>
  <c r="C16" i="2"/>
  <c r="C15" i="2"/>
  <c r="M44" i="2" l="1"/>
  <c r="M45" i="2" s="1"/>
  <c r="Q38" i="2"/>
  <c r="J29" i="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<sst xmlns="http://schemas.openxmlformats.org/spreadsheetml/2006/main" count="166" uniqueCount="89">
  <si>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</si>
  <si>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</si>
  <si>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</si>
  <si>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</si>
  <si>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</si>
  <si>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</si>
  <si>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</si>
  <si>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</si>
  <si>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</si>
  <si>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</si>
  <si>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</si>
  <si>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</si>
  <si>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</si>
  <si>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</si>
  <si>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</si>
  <si>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</si>
  <si>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</si>
  <si>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</si>
  <si>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</si>
  <si>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</si>
  <si>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</si>
  <si>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</si>
  <si>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</si>
  <si>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</si>
  <si>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</si>
  <si>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</si>
  <si>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</si>
  <si>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</si>
  <si>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</si>
  <si>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</si>
  <si>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</si>
  <si>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</si>
  <si>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</si>
  <si>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</si>
  <si>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</si>
  <si>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</si>
  <si>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</si>
  <si>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</si>
  <si>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</si>
  <si>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</si>
  <si>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</si>
  <si>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</si>
  <si>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</si>
  <si>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</si>
  <si>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</si>
  <si>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</si>
  <si>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</si>
  <si>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</si>
  <si>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</si>
  <si>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</si>
  <si>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</si>
  <si>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</si>
  <si>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</si>
  <si>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</si>
  <si>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</si>
  <si>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</si>
  <si>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</si>
  <si>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</si>
  <si>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</si>
  <si>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</si>
  <si>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</si>
  <si>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</si>
  <si>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</si>
  <si>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</si>
  <si>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</si>
  <si>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</si>
  <si>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</si>
  <si>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</si>
  <si>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</si>
  <si>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</si>
  <si>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</si>
  <si>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</si>
  <si>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</si>
  <si>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</si>
  <si>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</si>
  <si>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</si>
  <si>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</si>
  <si>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</si>
  <si>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</si>
  <si>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</si>
  <si>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</si>
  <si>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</si>
  <si>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Informe de Evaluación de las Metas Físicas-Financieras 2022</t>
  </si>
  <si>
    <t>Nivel de Avance de producción, sigef</t>
  </si>
  <si>
    <t>Programación Anual</t>
  </si>
  <si>
    <t>Ejecución Anual</t>
  </si>
  <si>
    <t>Para este año nos propusimos alcanzar una cantidad de 416,732 atenciones en las areas priorizadas puediendo atender a 468,629 pacientes, esto nos da un incremento de un 12% en base a lo programado, Financieramente iniciamos con un presupuesto general de 1,349,970,650 ejecutando un monto de 1,192,621,046.33 logrando asi un 87.47 % ejecutado del presupuesto del año.</t>
  </si>
  <si>
    <r>
      <rPr>
        <b/>
        <sz val="8"/>
        <rFont val="Calibri"/>
        <family val="2"/>
      </rPr>
      <t>Nota 1</t>
    </r>
    <r>
      <rPr>
        <sz val="8"/>
        <rFont val="Calibri"/>
        <family val="2"/>
      </rPr>
      <t>: para el calculo de las metas fisicas solo se esta considerando los servicios contemplados en el 67A, las demas areas de servicios no estan incluidas</t>
    </r>
  </si>
  <si>
    <t>Nota 2: La diferencia financiera entre lo programado en el Sigef y lo ejecutado se debe a que la programación solo incluye el mondo del fondo general(100) y la ejecución suma ambos fondo General (100) y Propios (102)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</si>
</sst>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6">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21" fillId="0" borderId="0" xfId="0" applyFont="1" applyAlignment="1" applyProtection="1">
      <alignment horizontal="left"/>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4" fillId="6" borderId="22" xfId="0" applyFont="1" applyFill="1" applyBorder="1" applyAlignment="1">
      <alignment horizontal="left" vertical="top" wrapText="1"/>
    </xf>
    <xf numFmtId="39" fontId="8" fillId="9" borderId="25" xfId="1" applyNumberFormat="1" applyFont="1" applyFill="1" applyBorder="1" applyAlignment="1" applyProtection="1">
      <alignment horizontal="center" vertical="center" wrapText="1" readingOrder="1"/>
      <protection locked="0"/>
    </xf>
    <xf numFmtId="39" fontId="8" fillId="9" borderId="38" xfId="1" applyNumberFormat="1" applyFont="1" applyFill="1" applyBorder="1" applyAlignment="1" applyProtection="1">
      <alignment horizontal="center" vertical="center" wrapText="1" readingOrder="1"/>
      <protection locked="0"/>
    </xf>
    <xf numFmtId="39" fontId="8" fillId="9" borderId="24" xfId="1" applyNumberFormat="1" applyFont="1" applyFill="1" applyBorder="1" applyAlignment="1" applyProtection="1">
      <alignment horizontal="center" vertical="center" wrapText="1" readingOrder="1"/>
      <protection locked="0"/>
    </xf>
    <xf numFmtId="0" fontId="21" fillId="0" borderId="0" xfId="0" applyFont="1" applyAlignment="1" applyProtection="1">
      <alignment horizontal="left" wrapText="1"/>
      <protection locked="0"/>
    </xf>
  </cellXfs>
  <cellStyles count="3">
    <cellStyle name="Millares" xfId="1" builtinId="3"/>
    <cellStyle name="Normal" xfId="0" builtinId="0"/>
    <cellStyle name="Porcentaje" xfId="2" builtinId="5"/>
  </cellStyles>
  <dxfs count="30">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2" name="Imagen 1">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29" dataDxfId="27" headerRowBorderDxfId="28" tableBorderDxfId="26" totalsRowBorderDxfId="25">
  <tableColumns count="10">
    <tableColumn id="1" name="Producto" dataDxfId="24"/>
    <tableColumn id="2" name="Indicador" dataDxfId="23"/>
    <tableColumn id="3" name="Física_x000a_(A)" dataDxfId="22"/>
    <tableColumn id="4" name="Financiera_x000a_(B)" dataDxfId="21"/>
    <tableColumn id="9" name="Física_x000a_(C)" dataDxfId="20"/>
    <tableColumn id="10" name="Financiera_x000a_(D)" dataDxfId="19"/>
    <tableColumn id="5" name="Física _x000a_(E)" dataDxfId="18">
      <calculatedColumnFormula>117814+111960</calculatedColumnFormula>
    </tableColumn>
    <tableColumn id="6" name="Financiera _x000a_ (F)" dataDxfId="17">
      <calculatedColumnFormula>205719613.34+323395529.52</calculatedColumnFormula>
    </tableColumn>
    <tableColumn id="7" name="Física _x000a_(%)_x000a_ G=E/C" dataDxfId="16" dataCellStyle="Porcentaje">
      <calculatedColumnFormula>IF(G29&gt;0,G29/E29,0)</calculatedColumnFormula>
    </tableColumn>
    <tableColumn id="8" name="Financiero _x000a_(%) _x000a_H=F/D" dataDxfId="1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calculatedColumnFormula>121442</calculatedColumnFormula>
    </tableColumn>
    <tableColumn id="6" name="Financiera _x000a_ (F)" dataDxfId="2">
      <calculatedColumnFormula>205719613.34+323395529.52</calculatedColumnFormula>
    </tableColumn>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19" workbookViewId="0">
      <selection activeCell="I3" sqref="I3"/>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92" t="s">
        <v>46</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47</v>
      </c>
      <c r="E3" s="100"/>
      <c r="F3" s="100"/>
      <c r="G3" s="100"/>
      <c r="H3" s="101"/>
      <c r="I3" s="14">
        <v>44749</v>
      </c>
      <c r="J3" s="15">
        <v>1</v>
      </c>
      <c r="K3" s="1"/>
      <c r="L3" s="1"/>
    </row>
    <row r="4" spans="1:12" x14ac:dyDescent="0.25">
      <c r="A4" s="85"/>
      <c r="B4" s="86"/>
      <c r="C4" s="86"/>
      <c r="D4" s="87"/>
      <c r="E4" s="87"/>
      <c r="F4" s="87"/>
      <c r="G4" s="87"/>
      <c r="H4" s="87"/>
      <c r="I4" s="86"/>
      <c r="J4" s="88"/>
      <c r="K4" s="1"/>
      <c r="L4" s="1"/>
    </row>
    <row r="5" spans="1:12" ht="3" customHeight="1"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ht="15" customHeight="1"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ht="43.5" customHeight="1" x14ac:dyDescent="0.25">
      <c r="A11" s="16" t="s">
        <v>8</v>
      </c>
      <c r="B11" s="70" t="s">
        <v>57</v>
      </c>
      <c r="C11" s="70"/>
      <c r="D11" s="70"/>
      <c r="E11" s="70"/>
      <c r="F11" s="70"/>
      <c r="G11" s="70"/>
      <c r="H11" s="70"/>
      <c r="I11" s="70"/>
      <c r="J11" s="71"/>
    </row>
    <row r="12" spans="1:12" ht="43.5" customHeight="1"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ht="27.75" customHeight="1" x14ac:dyDescent="0.25">
      <c r="A14" s="16" t="s">
        <v>11</v>
      </c>
      <c r="B14" s="7">
        <v>2</v>
      </c>
      <c r="C14" s="102" t="s">
        <v>48</v>
      </c>
      <c r="D14" s="102"/>
      <c r="E14" s="102"/>
      <c r="F14" s="102"/>
      <c r="G14" s="102"/>
      <c r="H14" s="102"/>
      <c r="I14" s="102"/>
      <c r="J14" s="102"/>
    </row>
    <row r="15" spans="1:12" ht="26.25" customHeight="1"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28.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7" x14ac:dyDescent="0.25">
      <c r="A17" s="58" t="s">
        <v>14</v>
      </c>
      <c r="B17" s="59"/>
      <c r="C17" s="59"/>
      <c r="D17" s="59"/>
      <c r="E17" s="59"/>
      <c r="F17" s="59"/>
      <c r="G17" s="59"/>
      <c r="H17" s="59"/>
      <c r="I17" s="59"/>
      <c r="J17" s="60"/>
    </row>
    <row r="18" spans="1:17" ht="21.75" customHeight="1" x14ac:dyDescent="0.25">
      <c r="A18" s="16" t="s">
        <v>15</v>
      </c>
      <c r="B18" s="68" t="s">
        <v>59</v>
      </c>
      <c r="C18" s="68"/>
      <c r="D18" s="68"/>
      <c r="E18" s="68"/>
      <c r="F18" s="68"/>
      <c r="G18" s="68"/>
      <c r="H18" s="68"/>
      <c r="I18" s="68"/>
      <c r="J18" s="69"/>
    </row>
    <row r="19" spans="1:17" ht="30" customHeight="1" x14ac:dyDescent="0.25">
      <c r="A19" s="18" t="s">
        <v>16</v>
      </c>
      <c r="B19" s="68" t="s">
        <v>60</v>
      </c>
      <c r="C19" s="68"/>
      <c r="D19" s="68"/>
      <c r="E19" s="68"/>
      <c r="F19" s="68"/>
      <c r="G19" s="68"/>
      <c r="H19" s="68"/>
      <c r="I19" s="68"/>
      <c r="J19" s="69"/>
    </row>
    <row r="20" spans="1:17" ht="17.25" customHeight="1" x14ac:dyDescent="0.25">
      <c r="A20" s="18" t="s">
        <v>64</v>
      </c>
      <c r="B20" s="68" t="s">
        <v>61</v>
      </c>
      <c r="C20" s="68"/>
      <c r="D20" s="68"/>
      <c r="E20" s="68"/>
      <c r="F20" s="68"/>
      <c r="G20" s="68"/>
      <c r="H20" s="68"/>
      <c r="I20" s="68"/>
      <c r="J20" s="69"/>
    </row>
    <row r="21" spans="1:17" ht="19.5" customHeight="1" x14ac:dyDescent="0.25">
      <c r="A21" s="18" t="s">
        <v>36</v>
      </c>
      <c r="B21" s="68" t="s">
        <v>62</v>
      </c>
      <c r="C21" s="68"/>
      <c r="D21" s="68"/>
      <c r="E21" s="68"/>
      <c r="F21" s="68"/>
      <c r="G21" s="68"/>
      <c r="H21" s="68"/>
      <c r="I21" s="68"/>
      <c r="J21" s="69"/>
      <c r="K21" s="1"/>
      <c r="L21" s="1"/>
    </row>
    <row r="22" spans="1:17" x14ac:dyDescent="0.25">
      <c r="A22" s="58" t="s">
        <v>17</v>
      </c>
      <c r="B22" s="59"/>
      <c r="C22" s="59"/>
      <c r="D22" s="59"/>
      <c r="E22" s="59"/>
      <c r="F22" s="59"/>
      <c r="G22" s="59"/>
      <c r="H22" s="59"/>
      <c r="I22" s="59"/>
      <c r="J22" s="60"/>
    </row>
    <row r="23" spans="1:17" x14ac:dyDescent="0.25">
      <c r="A23" s="72" t="s">
        <v>18</v>
      </c>
      <c r="B23" s="73"/>
      <c r="C23" s="73"/>
      <c r="D23" s="73"/>
      <c r="E23" s="73"/>
      <c r="F23" s="73"/>
      <c r="G23" s="73"/>
      <c r="H23" s="73"/>
      <c r="I23" s="73"/>
      <c r="J23" s="74"/>
      <c r="K23" s="1"/>
      <c r="L23" s="1"/>
    </row>
    <row r="24" spans="1:17" ht="27.75" customHeight="1" x14ac:dyDescent="0.25">
      <c r="A24" s="106" t="s">
        <v>19</v>
      </c>
      <c r="B24" s="107"/>
      <c r="C24" s="108" t="s">
        <v>20</v>
      </c>
      <c r="D24" s="110"/>
      <c r="E24" s="110"/>
      <c r="F24" s="110" t="s">
        <v>21</v>
      </c>
      <c r="G24" s="110"/>
      <c r="H24" s="107"/>
      <c r="I24" s="108" t="s">
        <v>22</v>
      </c>
      <c r="J24" s="109"/>
    </row>
    <row r="25" spans="1:17" x14ac:dyDescent="0.25">
      <c r="A25" s="75">
        <v>1349970650</v>
      </c>
      <c r="B25" s="76"/>
      <c r="C25" s="82">
        <v>1363677447.0599999</v>
      </c>
      <c r="D25" s="83"/>
      <c r="E25" s="84"/>
      <c r="F25" s="82">
        <v>529114142.86000001</v>
      </c>
      <c r="G25" s="83"/>
      <c r="H25" s="84"/>
      <c r="I25" s="77">
        <f>IF(F25&gt;0,F25/C25,0)</f>
        <v>0.38800534833272765</v>
      </c>
      <c r="J25" s="78"/>
    </row>
    <row r="26" spans="1:17" x14ac:dyDescent="0.25">
      <c r="A26" s="72" t="s">
        <v>23</v>
      </c>
      <c r="B26" s="73"/>
      <c r="C26" s="73"/>
      <c r="D26" s="73"/>
      <c r="E26" s="73"/>
      <c r="F26" s="73"/>
      <c r="G26" s="73"/>
      <c r="H26" s="73"/>
      <c r="I26" s="73"/>
      <c r="J26" s="74"/>
      <c r="K26" s="1"/>
      <c r="L26" s="1"/>
    </row>
    <row r="27" spans="1:17" x14ac:dyDescent="0.25">
      <c r="A27" s="79"/>
      <c r="B27" s="80"/>
      <c r="C27" s="79" t="s">
        <v>45</v>
      </c>
      <c r="D27" s="80"/>
      <c r="E27" s="79" t="s">
        <v>79</v>
      </c>
      <c r="F27" s="80"/>
      <c r="G27" s="79" t="s">
        <v>52</v>
      </c>
      <c r="H27" s="79"/>
      <c r="I27" s="79" t="s">
        <v>24</v>
      </c>
      <c r="J27" s="81"/>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8" t="s">
        <v>27</v>
      </c>
      <c r="B31" s="59"/>
      <c r="C31" s="59"/>
      <c r="D31" s="59"/>
      <c r="E31" s="59"/>
      <c r="F31" s="59"/>
      <c r="G31" s="59"/>
      <c r="H31" s="59"/>
      <c r="I31" s="59"/>
      <c r="J31" s="60"/>
      <c r="M31" s="55" t="s">
        <v>75</v>
      </c>
      <c r="N31" s="56"/>
      <c r="O31" s="56"/>
      <c r="P31" s="57"/>
    </row>
    <row r="32" spans="1:17"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57" customHeight="1" x14ac:dyDescent="0.25">
      <c r="A35" s="31" t="s">
        <v>31</v>
      </c>
      <c r="B35" s="70" t="s">
        <v>66</v>
      </c>
      <c r="C35" s="70"/>
      <c r="D35" s="70"/>
      <c r="E35" s="70"/>
      <c r="F35" s="70"/>
      <c r="G35" s="70"/>
      <c r="H35" s="70"/>
      <c r="I35" s="70"/>
      <c r="J35" s="71"/>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8" t="s">
        <v>67</v>
      </c>
      <c r="C36" s="68"/>
      <c r="D36" s="68"/>
      <c r="E36" s="68"/>
      <c r="F36" s="68"/>
      <c r="G36" s="68"/>
      <c r="H36" s="68"/>
      <c r="I36" s="68"/>
      <c r="J36" s="69"/>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67" t="s">
        <v>80</v>
      </c>
      <c r="B44" s="67"/>
      <c r="C44" s="67"/>
      <c r="D44" s="67"/>
      <c r="E44" s="67"/>
      <c r="F44" s="67"/>
      <c r="G44" s="67"/>
      <c r="H44" s="67"/>
      <c r="I44" s="67"/>
      <c r="J44" s="67"/>
      <c r="M44" s="32"/>
    </row>
    <row r="45" spans="1:17" ht="12.75" customHeight="1" x14ac:dyDescent="0.25">
      <c r="A45" s="51" t="s">
        <v>81</v>
      </c>
      <c r="B45" s="51"/>
      <c r="C45" s="51"/>
      <c r="D45" s="51"/>
      <c r="E45" s="51"/>
      <c r="F45" s="51"/>
      <c r="G45" s="51"/>
      <c r="H45" s="51"/>
      <c r="I45" s="51"/>
      <c r="M45" s="33">
        <f>+M38+N38</f>
        <v>446771473.44497335</v>
      </c>
    </row>
    <row r="46" spans="1:17" x14ac:dyDescent="0.25">
      <c r="M46" s="33">
        <f>+M43+M45</f>
        <v>607486793.44497335</v>
      </c>
    </row>
  </sheetData>
  <mergeCells count="53">
    <mergeCell ref="A24:B24"/>
    <mergeCell ref="I24:J24"/>
    <mergeCell ref="C24:E24"/>
    <mergeCell ref="C16:J16"/>
    <mergeCell ref="A17:J17"/>
    <mergeCell ref="B18:J18"/>
    <mergeCell ref="B19:J19"/>
    <mergeCell ref="B20:J20"/>
    <mergeCell ref="B21:J21"/>
    <mergeCell ref="F24:H24"/>
    <mergeCell ref="A22:J22"/>
    <mergeCell ref="A23:J23"/>
    <mergeCell ref="C15:J15"/>
    <mergeCell ref="A5:J5"/>
    <mergeCell ref="A6:J6"/>
    <mergeCell ref="A7:J7"/>
    <mergeCell ref="C14:J14"/>
    <mergeCell ref="B1:J1"/>
    <mergeCell ref="B2:C2"/>
    <mergeCell ref="D2:H2"/>
    <mergeCell ref="B3:C3"/>
    <mergeCell ref="D3:H3"/>
    <mergeCell ref="A4:J4"/>
    <mergeCell ref="B8:J8"/>
    <mergeCell ref="B11:J11"/>
    <mergeCell ref="B12:J12"/>
    <mergeCell ref="A13:J13"/>
    <mergeCell ref="B9:J9"/>
    <mergeCell ref="B10:J10"/>
    <mergeCell ref="A25:B25"/>
    <mergeCell ref="I25:J25"/>
    <mergeCell ref="A26:J26"/>
    <mergeCell ref="C27:D27"/>
    <mergeCell ref="G27:H27"/>
    <mergeCell ref="I27:J27"/>
    <mergeCell ref="C25:E25"/>
    <mergeCell ref="F25:H25"/>
    <mergeCell ref="E27:F27"/>
    <mergeCell ref="A27:B27"/>
    <mergeCell ref="A45:I45"/>
    <mergeCell ref="L32:L34"/>
    <mergeCell ref="L36:L38"/>
    <mergeCell ref="M31:P31"/>
    <mergeCell ref="A37:J37"/>
    <mergeCell ref="A38:J38"/>
    <mergeCell ref="A39:J39"/>
    <mergeCell ref="A44:J44"/>
    <mergeCell ref="B33:J33"/>
    <mergeCell ref="B34:J34"/>
    <mergeCell ref="B35:J35"/>
    <mergeCell ref="B36:J36"/>
    <mergeCell ref="A31:J31"/>
    <mergeCell ref="A32:J32"/>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5"/>
  <sheetViews>
    <sheetView tabSelected="1" topLeftCell="A31" workbookViewId="0">
      <selection activeCell="A45" sqref="A45:I45"/>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7.28515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92" t="s">
        <v>82</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83</v>
      </c>
      <c r="E3" s="100"/>
      <c r="F3" s="100"/>
      <c r="G3" s="100"/>
      <c r="H3" s="101"/>
      <c r="I3" s="14">
        <v>44974</v>
      </c>
      <c r="J3" s="15">
        <v>1</v>
      </c>
      <c r="K3" s="1"/>
      <c r="L3" s="1"/>
    </row>
    <row r="4" spans="1:12" x14ac:dyDescent="0.25">
      <c r="A4" s="85"/>
      <c r="B4" s="86"/>
      <c r="C4" s="86"/>
      <c r="D4" s="87"/>
      <c r="E4" s="87"/>
      <c r="F4" s="87"/>
      <c r="G4" s="87"/>
      <c r="H4" s="87"/>
      <c r="I4" s="86"/>
      <c r="J4" s="88"/>
      <c r="K4" s="1"/>
      <c r="L4" s="1"/>
    </row>
    <row r="5" spans="1:12"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x14ac:dyDescent="0.25">
      <c r="A11" s="16" t="s">
        <v>8</v>
      </c>
      <c r="B11" s="70" t="s">
        <v>57</v>
      </c>
      <c r="C11" s="70"/>
      <c r="D11" s="70"/>
      <c r="E11" s="70"/>
      <c r="F11" s="70"/>
      <c r="G11" s="70"/>
      <c r="H11" s="70"/>
      <c r="I11" s="70"/>
      <c r="J11" s="71"/>
    </row>
    <row r="12" spans="1:12"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x14ac:dyDescent="0.25">
      <c r="A14" s="16" t="s">
        <v>11</v>
      </c>
      <c r="B14" s="7">
        <v>2</v>
      </c>
      <c r="C14" s="102" t="s">
        <v>48</v>
      </c>
      <c r="D14" s="102"/>
      <c r="E14" s="102"/>
      <c r="F14" s="102"/>
      <c r="G14" s="102"/>
      <c r="H14" s="102"/>
      <c r="I14" s="102"/>
      <c r="J14" s="102"/>
    </row>
    <row r="15" spans="1:12"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30.7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7" x14ac:dyDescent="0.25">
      <c r="A17" s="58" t="s">
        <v>14</v>
      </c>
      <c r="B17" s="59"/>
      <c r="C17" s="59"/>
      <c r="D17" s="59"/>
      <c r="E17" s="59"/>
      <c r="F17" s="59"/>
      <c r="G17" s="59"/>
      <c r="H17" s="59"/>
      <c r="I17" s="59"/>
      <c r="J17" s="60"/>
    </row>
    <row r="18" spans="1:17" ht="21.75" customHeight="1" x14ac:dyDescent="0.25">
      <c r="A18" s="16" t="s">
        <v>15</v>
      </c>
      <c r="B18" s="68" t="s">
        <v>59</v>
      </c>
      <c r="C18" s="68"/>
      <c r="D18" s="68"/>
      <c r="E18" s="68"/>
      <c r="F18" s="68"/>
      <c r="G18" s="68"/>
      <c r="H18" s="68"/>
      <c r="I18" s="68"/>
      <c r="J18" s="69"/>
    </row>
    <row r="19" spans="1:17" ht="30" customHeight="1" x14ac:dyDescent="0.25">
      <c r="A19" s="18" t="s">
        <v>16</v>
      </c>
      <c r="B19" s="68" t="s">
        <v>60</v>
      </c>
      <c r="C19" s="68"/>
      <c r="D19" s="68"/>
      <c r="E19" s="68"/>
      <c r="F19" s="68"/>
      <c r="G19" s="68"/>
      <c r="H19" s="68"/>
      <c r="I19" s="68"/>
      <c r="J19" s="69"/>
    </row>
    <row r="20" spans="1:17" ht="17.25" customHeight="1" x14ac:dyDescent="0.25">
      <c r="A20" s="18" t="s">
        <v>64</v>
      </c>
      <c r="B20" s="68" t="s">
        <v>61</v>
      </c>
      <c r="C20" s="68"/>
      <c r="D20" s="68"/>
      <c r="E20" s="68"/>
      <c r="F20" s="68"/>
      <c r="G20" s="68"/>
      <c r="H20" s="68"/>
      <c r="I20" s="68"/>
      <c r="J20" s="69"/>
    </row>
    <row r="21" spans="1:17" ht="19.5" customHeight="1" x14ac:dyDescent="0.25">
      <c r="A21" s="18" t="s">
        <v>36</v>
      </c>
      <c r="B21" s="68" t="s">
        <v>62</v>
      </c>
      <c r="C21" s="68"/>
      <c r="D21" s="68"/>
      <c r="E21" s="68"/>
      <c r="F21" s="68"/>
      <c r="G21" s="68"/>
      <c r="H21" s="68"/>
      <c r="I21" s="68"/>
      <c r="J21" s="69"/>
      <c r="K21" s="1"/>
      <c r="L21" s="1"/>
    </row>
    <row r="22" spans="1:17" x14ac:dyDescent="0.25">
      <c r="A22" s="58" t="s">
        <v>17</v>
      </c>
      <c r="B22" s="59"/>
      <c r="C22" s="59"/>
      <c r="D22" s="59"/>
      <c r="E22" s="59"/>
      <c r="F22" s="59"/>
      <c r="G22" s="59"/>
      <c r="H22" s="59"/>
      <c r="I22" s="59"/>
      <c r="J22" s="60"/>
    </row>
    <row r="23" spans="1:17" x14ac:dyDescent="0.25">
      <c r="A23" s="72" t="s">
        <v>18</v>
      </c>
      <c r="B23" s="73"/>
      <c r="C23" s="73"/>
      <c r="D23" s="73"/>
      <c r="E23" s="73"/>
      <c r="F23" s="73"/>
      <c r="G23" s="73"/>
      <c r="H23" s="73"/>
      <c r="I23" s="73"/>
      <c r="J23" s="74"/>
      <c r="K23" s="1"/>
      <c r="L23" s="1"/>
    </row>
    <row r="24" spans="1:17" ht="27.75" customHeight="1" x14ac:dyDescent="0.25">
      <c r="A24" s="106" t="s">
        <v>19</v>
      </c>
      <c r="B24" s="107"/>
      <c r="C24" s="108" t="s">
        <v>20</v>
      </c>
      <c r="D24" s="110"/>
      <c r="E24" s="110"/>
      <c r="F24" s="110" t="s">
        <v>21</v>
      </c>
      <c r="G24" s="110"/>
      <c r="H24" s="107"/>
      <c r="I24" s="108" t="s">
        <v>22</v>
      </c>
      <c r="J24" s="109"/>
    </row>
    <row r="25" spans="1:17" x14ac:dyDescent="0.25">
      <c r="A25" s="75">
        <v>1349970650</v>
      </c>
      <c r="B25" s="76"/>
      <c r="C25" s="82">
        <v>1363677447.0599999</v>
      </c>
      <c r="D25" s="83"/>
      <c r="E25" s="84"/>
      <c r="F25" s="112">
        <v>1192762827.3699999</v>
      </c>
      <c r="G25" s="113"/>
      <c r="H25" s="114"/>
      <c r="I25" s="77">
        <f>IF(F25&gt;0,F25/C25,0)</f>
        <v>0.8746663882588358</v>
      </c>
      <c r="J25" s="78"/>
    </row>
    <row r="26" spans="1:17" x14ac:dyDescent="0.25">
      <c r="A26" s="72" t="s">
        <v>23</v>
      </c>
      <c r="B26" s="73"/>
      <c r="C26" s="73"/>
      <c r="D26" s="73"/>
      <c r="E26" s="73"/>
      <c r="F26" s="73"/>
      <c r="G26" s="73"/>
      <c r="H26" s="73"/>
      <c r="I26" s="73"/>
      <c r="J26" s="74"/>
      <c r="K26" s="1"/>
      <c r="L26" s="1"/>
    </row>
    <row r="27" spans="1:17" ht="29.25" customHeight="1" x14ac:dyDescent="0.25">
      <c r="A27" s="79"/>
      <c r="B27" s="80"/>
      <c r="C27" s="79" t="s">
        <v>45</v>
      </c>
      <c r="D27" s="80"/>
      <c r="E27" s="79" t="s">
        <v>84</v>
      </c>
      <c r="F27" s="80"/>
      <c r="G27" s="79" t="s">
        <v>85</v>
      </c>
      <c r="H27" s="79"/>
      <c r="I27" s="79" t="s">
        <v>24</v>
      </c>
      <c r="J27" s="81"/>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v>416732</v>
      </c>
      <c r="F29" s="22">
        <v>357145155</v>
      </c>
      <c r="G29" s="23">
        <v>468629</v>
      </c>
      <c r="H29" s="22">
        <v>1192621046.3299999</v>
      </c>
      <c r="I29" s="24">
        <f t="shared" ref="I29:J30" si="0">IF(G29&gt;0,G29/E29,0)</f>
        <v>1.1245332731827649</v>
      </c>
      <c r="J29" s="25">
        <f t="shared" si="0"/>
        <v>3.3393174445555616</v>
      </c>
    </row>
    <row r="30" spans="1:17" ht="15.75" hidden="1" thickBot="1" x14ac:dyDescent="0.3">
      <c r="A30" s="26"/>
      <c r="B30" s="27"/>
      <c r="C30" s="28"/>
      <c r="D30" s="29"/>
      <c r="E30" s="29"/>
      <c r="F30" s="29"/>
      <c r="G30" s="30">
        <f t="shared" ref="G30" si="1">121442</f>
        <v>121442</v>
      </c>
      <c r="H30" s="29"/>
      <c r="I30" s="24" t="e">
        <f t="shared" si="0"/>
        <v>#DIV/0!</v>
      </c>
      <c r="J30" s="25">
        <f t="shared" si="0"/>
        <v>0</v>
      </c>
    </row>
    <row r="31" spans="1:17" ht="16.5" thickBot="1" x14ac:dyDescent="0.3">
      <c r="A31" s="58" t="s">
        <v>27</v>
      </c>
      <c r="B31" s="59"/>
      <c r="C31" s="59"/>
      <c r="D31" s="59"/>
      <c r="E31" s="59"/>
      <c r="F31" s="59"/>
      <c r="G31" s="59"/>
      <c r="H31" s="59"/>
      <c r="I31" s="59"/>
      <c r="J31" s="60"/>
      <c r="M31" s="55" t="s">
        <v>75</v>
      </c>
      <c r="N31" s="56"/>
      <c r="O31" s="56"/>
      <c r="P31" s="57"/>
    </row>
    <row r="32" spans="1:17"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38.25" customHeight="1" x14ac:dyDescent="0.25">
      <c r="A35" s="31" t="s">
        <v>31</v>
      </c>
      <c r="B35" s="70" t="s">
        <v>86</v>
      </c>
      <c r="C35" s="70"/>
      <c r="D35" s="70"/>
      <c r="E35" s="70"/>
      <c r="F35" s="70"/>
      <c r="G35" s="70"/>
      <c r="H35" s="70"/>
      <c r="I35" s="70"/>
      <c r="J35" s="71"/>
      <c r="L35" s="50" t="s">
        <v>74</v>
      </c>
      <c r="M35" s="42">
        <f>+M34/M32</f>
        <v>0.21000000125999188</v>
      </c>
      <c r="N35" s="42">
        <f>+N34/M32</f>
        <v>0.23999999944000361</v>
      </c>
      <c r="O35" s="42">
        <f>+O34/M32</f>
        <v>0.27999999888000721</v>
      </c>
      <c r="P35" s="42">
        <f>+P34/M32</f>
        <v>0.27000000041999728</v>
      </c>
      <c r="Q35" s="38"/>
    </row>
    <row r="36" spans="1:17" ht="26.25" customHeight="1" x14ac:dyDescent="0.25">
      <c r="A36" s="31" t="s">
        <v>32</v>
      </c>
      <c r="B36" s="70" t="s">
        <v>67</v>
      </c>
      <c r="C36" s="70"/>
      <c r="D36" s="70"/>
      <c r="E36" s="70"/>
      <c r="F36" s="70"/>
      <c r="G36" s="70"/>
      <c r="H36" s="70"/>
      <c r="I36" s="70"/>
      <c r="J36" s="71"/>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f>+A25</f>
        <v>1349970650</v>
      </c>
      <c r="C41" s="47"/>
      <c r="D41" s="47"/>
      <c r="E41" s="47"/>
      <c r="F41" s="47"/>
      <c r="G41" s="47"/>
      <c r="H41" s="47"/>
      <c r="I41" s="47"/>
      <c r="J41" s="47"/>
    </row>
    <row r="42" spans="1:17" ht="13.5" customHeight="1" x14ac:dyDescent="0.25">
      <c r="A42" s="49" t="s">
        <v>77</v>
      </c>
      <c r="B42" s="48">
        <f>+C25</f>
        <v>1363677447.0599999</v>
      </c>
      <c r="C42" s="47"/>
      <c r="D42" s="47"/>
      <c r="E42" s="47"/>
      <c r="F42" s="47"/>
      <c r="G42" s="47"/>
      <c r="H42" s="47"/>
      <c r="I42" s="47"/>
      <c r="J42" s="47"/>
    </row>
    <row r="43" spans="1:17" ht="13.5" customHeight="1" x14ac:dyDescent="0.25">
      <c r="A43" s="49" t="s">
        <v>78</v>
      </c>
      <c r="B43" s="48">
        <f>+F25</f>
        <v>1192762827.3699999</v>
      </c>
      <c r="C43" s="8"/>
      <c r="D43" s="8"/>
      <c r="E43" s="8"/>
      <c r="F43" s="8"/>
      <c r="G43" s="8"/>
      <c r="H43" s="8"/>
      <c r="I43" s="8"/>
      <c r="J43" s="8"/>
      <c r="M43" s="32">
        <f>+M34+N34</f>
        <v>160715320</v>
      </c>
    </row>
    <row r="44" spans="1:17" ht="12.75" customHeight="1" x14ac:dyDescent="0.25">
      <c r="A44" s="51" t="s">
        <v>87</v>
      </c>
      <c r="B44" s="51"/>
      <c r="C44" s="51"/>
      <c r="D44" s="51"/>
      <c r="E44" s="51"/>
      <c r="F44" s="51"/>
      <c r="G44" s="51"/>
      <c r="H44" s="51"/>
      <c r="I44" s="51"/>
      <c r="M44" s="33">
        <f>+M38+N38</f>
        <v>446771473.44497335</v>
      </c>
    </row>
    <row r="45" spans="1:17" ht="22.5" customHeight="1" x14ac:dyDescent="0.25">
      <c r="A45" s="115" t="s">
        <v>88</v>
      </c>
      <c r="B45" s="115"/>
      <c r="C45" s="115"/>
      <c r="D45" s="115"/>
      <c r="E45" s="115"/>
      <c r="F45" s="115"/>
      <c r="G45" s="115"/>
      <c r="H45" s="115"/>
      <c r="I45" s="115"/>
      <c r="M45" s="33">
        <f>+M43+M44</f>
        <v>607486793.44497335</v>
      </c>
    </row>
  </sheetData>
  <mergeCells count="53">
    <mergeCell ref="A44:I44"/>
    <mergeCell ref="B35:J35"/>
    <mergeCell ref="B36:J36"/>
    <mergeCell ref="L36:L38"/>
    <mergeCell ref="A37:J37"/>
    <mergeCell ref="A38:J38"/>
    <mergeCell ref="A39:J39"/>
    <mergeCell ref="A45:I45"/>
    <mergeCell ref="A31:J31"/>
    <mergeCell ref="M31:P31"/>
    <mergeCell ref="A32:J32"/>
    <mergeCell ref="L32:L34"/>
    <mergeCell ref="B33:J33"/>
    <mergeCell ref="B34:J34"/>
    <mergeCell ref="A26:J26"/>
    <mergeCell ref="A27:B27"/>
    <mergeCell ref="C27:D27"/>
    <mergeCell ref="E27:F27"/>
    <mergeCell ref="G27:H27"/>
    <mergeCell ref="I27:J27"/>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count="16">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3:J33"/>
    <dataValidation allowBlank="1" showInputMessage="1" showErrorMessage="1" prompt="¿En qué consiste el producto? su objetivo" sqref="B34:J34"/>
    <dataValidation allowBlank="1" showInputMessage="1" showErrorMessage="1" prompt="1. Describir lo plasmado en el presupuesto_x000a_2. Describir lo alcanzado en términos financieros y de producción " sqref="B35:J35"/>
    <dataValidation allowBlank="1" showInputMessage="1" showErrorMessage="1" prompt="De existir desvío, explicar razones." sqref="B36:J36"/>
    <dataValidation allowBlank="1" showInputMessage="1" showErrorMessage="1" prompt="Oportunidades de mejora identificadas" sqref="A39:J43"/>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Nombre de cada producto" sqref="A28:A30"/>
    <dataValidation allowBlank="1" showInputMessage="1" showErrorMessage="1" prompt="Nombre del indicador" sqref="B28:B30"/>
    <dataValidation allowBlank="1" showInputMessage="1" showErrorMessage="1" prompt="Meta anual del indicador" sqref="C28:C30 E28"/>
    <dataValidation allowBlank="1" showInputMessage="1" showErrorMessage="1" prompt="Monto presupuestado para el producto" sqref="D28:D30 E29:F30 F28"/>
    <dataValidation allowBlank="1" showInputMessage="1" showErrorMessage="1" prompt="Meta alcanzada en el trimestre" sqref="G28:G30"/>
    <dataValidation allowBlank="1" showInputMessage="1" showErrorMessage="1" prompt="Monto ejecutado en el trimestre" sqref="H28:H30"/>
  </dataValidations>
  <pageMargins left="0.23622047244094491" right="0.23622047244094491" top="0.74803149606299213" bottom="0.74803149606299213" header="0.31496062992125984" footer="0.31496062992125984"/>
  <pageSetup scale="77"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1er Semestre</vt:lpstr>
      <vt:lpstr>Año 2022</vt:lpstr>
      <vt:lpstr>'1er Semestre'!Área_de_impresión</vt:lpstr>
      <vt:lpstr>'Año 2022'!Área_de_impresión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2023-02-20T11:57:10Z</cp:lastPrinted>
  <dcterms:created xsi:type="dcterms:W3CDTF">2021-03-22T15:50:10Z</dcterms:created>
  <dcterms:modified xsi:type="dcterms:W3CDTF">2023-02-20T19:55:00Z</dcterms:modified>
</cp:coreProperties>
</file>