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 tabRatio="601" firstSheet="1" activeTab="3"/>
  </bookViews>
  <sheets>
    <sheet name="INGRESOS CUENTA COLECT" sheetId="1" state="hidden" r:id="rId1"/>
    <sheet name="EGRESOS CTA. AUXILIAR 33001" sheetId="4" r:id="rId2"/>
    <sheet name="EGRESOS CTA.  OPERT. 160" sheetId="5" r:id="rId3"/>
    <sheet name="EGRESOS CTA. NOMINA" sheetId="6" r:id="rId4"/>
    <sheet name="EGRESOS CTA. FONDOCYT" sheetId="7" state="hidden" r:id="rId5"/>
  </sheets>
  <externalReferences>
    <externalReference r:id="rId6"/>
    <externalReference r:id="rId7"/>
  </externalReferences>
  <definedNames>
    <definedName name="_xlnm._FilterDatabase" localSheetId="0" hidden="1">'INGRESOS CUENTA COLECT'!$B$1:$H$243</definedName>
    <definedName name="_xlnm.Print_Area" localSheetId="2">'EGRESOS CTA.  OPERT. 160'!$A$1:$I$74</definedName>
    <definedName name="_xlnm.Print_Area" localSheetId="1">'EGRESOS CTA. AUXILIAR 33001'!$B$1:$I$169</definedName>
    <definedName name="_xlnm.Print_Area" localSheetId="4">'EGRESOS CTA. FONDOCYT'!$A$1:$J$36</definedName>
    <definedName name="_xlnm.Print_Area" localSheetId="3">'EGRESOS CTA. NOMINA'!$A$1:$J$71</definedName>
    <definedName name="_xlnm.Print_Area" localSheetId="0">'INGRESOS CUENTA COLECT'!$A$1:$G$216</definedName>
    <definedName name="_xlnm.Print_Titles" localSheetId="2">'EGRESOS CTA.  OPERT. 160'!$1:$14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J55" i="5" l="1"/>
  <c r="I53" i="5"/>
  <c r="I54" i="5"/>
  <c r="I52" i="5"/>
  <c r="I55" i="5"/>
  <c r="J16" i="7" l="1"/>
  <c r="J14" i="6"/>
  <c r="I13" i="5"/>
  <c r="G142" i="4" l="1"/>
  <c r="H142" i="4"/>
  <c r="H55" i="5" l="1"/>
  <c r="F204" i="1"/>
  <c r="E204" i="1"/>
  <c r="H63" i="6" l="1"/>
  <c r="I63" i="6"/>
  <c r="H20" i="7" l="1"/>
  <c r="I20" i="7"/>
  <c r="G55" i="5" l="1"/>
  <c r="I15" i="5" l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J18" i="7"/>
  <c r="J19" i="7" s="1"/>
  <c r="J16" i="6"/>
  <c r="J63" i="6" s="1"/>
  <c r="K63" i="6" s="1"/>
  <c r="E17" i="1"/>
  <c r="I27" i="5" l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J20" i="7"/>
  <c r="K20" i="7" s="1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I14" i="4" l="1"/>
  <c r="I16" i="4" s="1"/>
  <c r="I17" i="4" l="1"/>
  <c r="I18" i="4" s="1"/>
  <c r="I19" i="4" s="1"/>
  <c r="I20" i="4" s="1"/>
  <c r="I21" i="4" s="1"/>
  <c r="I22" i="4" s="1"/>
  <c r="I23" i="4" s="1"/>
  <c r="I142" i="4"/>
  <c r="J142" i="4" s="1"/>
  <c r="I24" i="4" l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G14" i="1" l="1"/>
  <c r="G17" i="1" s="1"/>
  <c r="G204" i="1" l="1"/>
  <c r="H204" i="1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</calcChain>
</file>

<file path=xl/sharedStrings.xml><?xml version="1.0" encoding="utf-8"?>
<sst xmlns="http://schemas.openxmlformats.org/spreadsheetml/2006/main" count="579" uniqueCount="199">
  <si>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</si>
  <si>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</si>
  <si>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</si>
  <si>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</si>
  <si>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</si>
  <si>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</si>
  <si>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</si>
  <si>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</si>
  <si>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</si>
  <si>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</si>
  <si>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</si>
  <si>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</si>
  <si>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</si>
  <si>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</si>
  <si>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</si>
  <si>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</si>
  <si>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</si>
  <si>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</si>
  <si>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</si>
  <si>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</si>
  <si>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</si>
  <si>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</si>
  <si>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</si>
  <si>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</si>
  <si>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</si>
  <si>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</si>
  <si>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</si>
  <si>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</si>
  <si>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</si>
  <si>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</si>
  <si>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</si>
  <si>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NOTA DEBITO POR COBRO TARJETA CREDITO AMERICAN EXPRESS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</si>
  <si>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</si>
  <si>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</si>
  <si>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</si>
  <si>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</si>
  <si>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</si>
  <si>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</si>
  <si>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</si>
  <si>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</si>
  <si>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</si>
  <si>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</si>
  <si>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</si>
  <si>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</si>
  <si>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____________________________________________ </t>
  </si>
  <si>
    <t xml:space="preserve">Lcda. Sandra Ciprian </t>
  </si>
  <si>
    <t>Yokasta Burgos</t>
  </si>
  <si>
    <t>_______________________________________</t>
  </si>
  <si>
    <t>DEPOSITO VIA TRANSF. ARS RENACER</t>
  </si>
  <si>
    <t>DEPOSITO PENDIENTE POR IDENTIFICAR</t>
  </si>
  <si>
    <t>BIO NUCLEAR, S. A.</t>
  </si>
  <si>
    <t>Lcda. Yokasta Burgos</t>
  </si>
  <si>
    <t>TRANSFERENCIA RICIBIDA EN LA CUENTA  3000 PENDIENTE POR IDENTIFICAR</t>
  </si>
  <si>
    <t>DEPOSITO VIA TRANSF. ARS YUNEN</t>
  </si>
  <si>
    <t>CRISTALIA DOMINICANA, S.R.L.</t>
  </si>
  <si>
    <t>NULO</t>
  </si>
  <si>
    <t>MILDRED VIRGINIA CASTILLO RIERA</t>
  </si>
  <si>
    <t>DEPOSITO VIA TRANSF. ARS METASALUD</t>
  </si>
  <si>
    <t>DEPOSITO VIA TRANSF. ARS SIMAG</t>
  </si>
  <si>
    <t>INGENIERIA DE PROTECCION, SRL (INPROTEC)</t>
  </si>
  <si>
    <t>RADIONCOL SERVICIOS MEDICOS, S.R.L.</t>
  </si>
  <si>
    <t>WEST, S.A.</t>
  </si>
  <si>
    <t>ALIANZA INNOVADORA DE SERVICIOS AMBIENTALES , S.R.L.</t>
  </si>
  <si>
    <t>ALTICE DOMINICANA, S.A.</t>
  </si>
  <si>
    <t>CORPORACION DEL ACUEDUCTO Y ALCANTARILLADO DE SANTO DOMINGO (CAASD)</t>
  </si>
  <si>
    <t>QUIES COMPANY, S.R.L.</t>
  </si>
  <si>
    <t>COMPAÑÍA DOMINICANA DE TELEFONOS, S. A.</t>
  </si>
  <si>
    <t>LUYENS COMERCIAL, SRL</t>
  </si>
  <si>
    <t>PRO PHARMACEUTICAL PEÑA, SRL</t>
  </si>
  <si>
    <t>RETENCION 30.% POR TRASF. VIA LIBRAMIENTOS A PROVEERDORES</t>
  </si>
  <si>
    <t>KYODOM, S.R.L.</t>
  </si>
  <si>
    <t xml:space="preserve">      Aprobabdo Por:</t>
  </si>
  <si>
    <t xml:space="preserve">     Lcda. Sandra Ciprian </t>
  </si>
  <si>
    <t xml:space="preserve">     Directora Financiera</t>
  </si>
  <si>
    <t xml:space="preserve"> ______________________________</t>
  </si>
  <si>
    <t>Del 01 Al 31 De Julio 2022</t>
  </si>
  <si>
    <t>pago de alquiler de espacio máquinas expendedoras snacks y café (mes de junio/2022) por RD$$20,000.00 de parte de VS Solution, SRL </t>
  </si>
  <si>
    <t>DEPOSITO VIA TRANSF. ARS SENASA (ODONTOLOGIA MÉDICA)</t>
  </si>
  <si>
    <t>DEPOSITO VIA TRANSFERENCIA, FUNDACION AMIGOS  CONTRA EL CANCER INFANTIL,  LEYSSON MICHEL CHERY, NASHLA LUCIA DACIERE, YENSI ISMAEL TEJEDA COLLADO, YSLANDA ORELUS JEAN POR EL MONTO DE RD$ 29,728.00</t>
  </si>
  <si>
    <t> Deposito via transferencia Sr. José Manuel Rincon Abono para quimio terapia factura 838425</t>
  </si>
  <si>
    <t>DEPOSITO DE CK. RECLAMACIONES MEDICAS ARS MONUMENTAL</t>
  </si>
  <si>
    <t>DEPOSITO CK.  SOLEO FOOD SERVICES SRL PAGO  RENTA CAFETERIA JUNIO  2022</t>
  </si>
  <si>
    <t>DEPOSITO PAGO CHEQUES ARS HUMANOS SEGUROS</t>
  </si>
  <si>
    <t xml:space="preserve">DEPOSITO PAGO CHEQUES ARS PRIMERA DE HUMANOS </t>
  </si>
  <si>
    <t>DEPOSITO VIA TRANSF. ARS APS</t>
  </si>
  <si>
    <t xml:space="preserve"> Deposito Via Transferencia  Fundacion Saint Jude,  factura B0100003630 del menor Noah Alexander Gonzalez Paez </t>
  </si>
  <si>
    <t xml:space="preserve"> Deposito CK.Asoc. Mujeres Solidarias (AMSI) Donacion a la Sra. Juana Altagracia Custodio, para compra de medicamentos, por el monto de RD$14,760.00. </t>
  </si>
  <si>
    <t>DEPOSITO VIA TRANSF., RED ONCOLOGICA DOMINICANA INTEGRAL ,(RODI) saldo a facturas, despacho FDG-18 Comprobante B0100003627 RD$153462.40 -B0100003650 RD$153,907.04 -B0100003676 RD$96037.90 y despacho PSMA comprobante B0100003672 RD$12,883.84</t>
  </si>
  <si>
    <t xml:space="preserve">DEPOSITO VIA TRANSF. ARS UNIVERSAL </t>
  </si>
  <si>
    <t>Deposito Via Banco Maria Ysabel Duarte Colmenares, Para procedimiento quirugico.</t>
  </si>
  <si>
    <t>Deposito Via Banco Fany Josefina Larreal, Para procedimiento quirugico.</t>
  </si>
  <si>
    <t xml:space="preserve"> Deposito CK.Asoc. Mujeres Solidarias (AMSI) Donacion a la Sra. Dolkis Linette Paulino Fulgencio, para Radio Terapia. , por el monto de RD$10,857.20 </t>
  </si>
  <si>
    <t xml:space="preserve">DEPOSITO VIA TRANSF. ARS CRESA PEPTP-ZT   ABONO A CUENTA </t>
  </si>
  <si>
    <t>DEPOSITO VIA TRANSF. POR SUBSIDIO MATERNIDAD Y ENFERMEDAD</t>
  </si>
  <si>
    <t>DEPOSITO VIA TRANSF. ARS ASEMAP</t>
  </si>
  <si>
    <t>DEPOSITO VIA TRANSF. ARS GMA</t>
  </si>
  <si>
    <t>007435</t>
  </si>
  <si>
    <t>PROQUIMIA DOMINICANA, SRL</t>
  </si>
  <si>
    <t>007436</t>
  </si>
  <si>
    <t>LUFISA COMERCIAL, S.R.L.</t>
  </si>
  <si>
    <t>007437</t>
  </si>
  <si>
    <t>SUPLIDORA DANIELA, S.R.L.</t>
  </si>
  <si>
    <t>007438</t>
  </si>
  <si>
    <t>AGUA CRYSTAL, S. A.</t>
  </si>
  <si>
    <t>007439</t>
  </si>
  <si>
    <t>BAUSSER GLOBAL, S.R.L.</t>
  </si>
  <si>
    <t>007440</t>
  </si>
  <si>
    <t>PROAGRO DOMINICANA, E.I.R.L.</t>
  </si>
  <si>
    <t>007443</t>
  </si>
  <si>
    <t>REFERENCIA LABORATORIO CLINICO, S. A.</t>
  </si>
  <si>
    <t>007444</t>
  </si>
  <si>
    <t>RETENCION 0.10 % POR TRASF. VIA LIBRAMIENTOS A PROVEERDORES</t>
  </si>
  <si>
    <t>RETENCION 100% POR TRASF. VIA LIBRAMIENTOS A PROVEERDORES</t>
  </si>
  <si>
    <t>ALTAGRACIA GRACIA JIMENEZ DE PEGUERO</t>
  </si>
  <si>
    <t>CENTRO DE MEDICINA PALIATIVA DRA. GLORIA CASTILLO, E.I.R.L.</t>
  </si>
  <si>
    <t>ELECTRO SERVICIOS QUISQUEYA, S.R.L.</t>
  </si>
  <si>
    <t>UNIQUE REPRESENTACIONES, S.R.L.</t>
  </si>
  <si>
    <t>SUPLISERVI VASMI, S.R.L.</t>
  </si>
  <si>
    <t>SERVICIOS ELECTROMEDICOS E INSTITUCIONALES, S.A.</t>
  </si>
  <si>
    <t>RETENCION 30.00% POR TRASF. VIA LIBRAMIENTOS A PROVEERDORES</t>
  </si>
  <si>
    <t>INCLISE,SRL</t>
  </si>
  <si>
    <t>MANAGEMENT CONSULTING GROUP, S.R.L.</t>
  </si>
  <si>
    <t>ICU SOLUCIONES EMPRESARIALES, S.R.L.</t>
  </si>
  <si>
    <t>AYUNTAMIENTO DEL DISTRITO NACIONAL</t>
  </si>
  <si>
    <t>POHUT COMERCIAL, S.R.L.</t>
  </si>
  <si>
    <t>FARMACO QUIMICA NACIONAL, S.A.</t>
  </si>
  <si>
    <t>PRODUCTOS MEDICINALES, S.R.L (PROMEDCA)</t>
  </si>
  <si>
    <t>BIO-NOVA, S.R.L.</t>
  </si>
  <si>
    <t>QUIROFANOS L Q, S. R. L.</t>
  </si>
  <si>
    <t>R&amp;R MANTENIMIENTO, S. R. L.</t>
  </si>
  <si>
    <t>CARIBBEAN INTEGRATED SOLUTIONS, S.R.L.</t>
  </si>
  <si>
    <t>ALL OFFICE SOLUTIONS TS, S.R.L.</t>
  </si>
  <si>
    <t>EPX DOMINICANA, S.R.L.</t>
  </si>
  <si>
    <t>EDITORA EL NUEVO DIARIO,S.A</t>
  </si>
  <si>
    <t>EDITORA LISTIN DIARIO, S.A.</t>
  </si>
  <si>
    <t>NOMINA PERSONAL CARÁCTER TEMPORAL JULIO 2022 FP</t>
  </si>
  <si>
    <t>NOMINA PERSONAL SUPLENCIA JULIO 2022 FONDO PROPIO</t>
  </si>
  <si>
    <t xml:space="preserve">NOMINA PERSONAL CARÁCTER  EVENTUAL JULIO 2022 FONDO PROPIO </t>
  </si>
  <si>
    <t>ULTRALAB, S. R. L.</t>
  </si>
  <si>
    <t>LIRIANO NUEZ COMERCIAL, S.R.L.</t>
  </si>
  <si>
    <t>05/07/2022</t>
  </si>
  <si>
    <t>1897</t>
  </si>
  <si>
    <t>BIO-WIN, SRL</t>
  </si>
  <si>
    <t>1898</t>
  </si>
  <si>
    <t>GRUPO RAMINEN, SRL</t>
  </si>
  <si>
    <t>1899</t>
  </si>
  <si>
    <t>BIO-NOVA, SRL</t>
  </si>
  <si>
    <t>1900</t>
  </si>
  <si>
    <t>VOLTAII, SRL</t>
  </si>
  <si>
    <t>1901</t>
  </si>
  <si>
    <t>YENNY ALEXANDRA GOMEZ PEREZ</t>
  </si>
  <si>
    <t>1902</t>
  </si>
  <si>
    <t>CIENCIA TECNOLOGIA Y CONSULTAS, SRL</t>
  </si>
  <si>
    <t>1903</t>
  </si>
  <si>
    <t xml:space="preserve">ANA ANGELICA DE LOS SANTOS </t>
  </si>
  <si>
    <t>1904</t>
  </si>
  <si>
    <t>SIALAP SOLUCIONES, SRL</t>
  </si>
  <si>
    <t>07/07/2022</t>
  </si>
  <si>
    <t>12/07/2022</t>
  </si>
  <si>
    <t>1905</t>
  </si>
  <si>
    <t>COPEM HOSPICLINIC,SRL</t>
  </si>
  <si>
    <t>1906</t>
  </si>
  <si>
    <t>FARACH, S.A.</t>
  </si>
  <si>
    <t>1907</t>
  </si>
  <si>
    <t>1908</t>
  </si>
  <si>
    <t>SUED &amp; FARGESA, SRL</t>
  </si>
  <si>
    <t>1909</t>
  </si>
  <si>
    <t>1910</t>
  </si>
  <si>
    <t>NEW IMAGE SOLUTIONS AND MARKETING, SRL</t>
  </si>
  <si>
    <t>15/07/2022</t>
  </si>
  <si>
    <t>20/07/2022</t>
  </si>
  <si>
    <t>21/07/2022</t>
  </si>
  <si>
    <t>22/07/2022</t>
  </si>
  <si>
    <t xml:space="preserve">REINTEGRO CK. 1885, ( DEVUELTO POR EL BANCO EN PROCESO DE INVESTIGACION, LEROMED PHARMA, SRL </t>
  </si>
  <si>
    <t>1911</t>
  </si>
  <si>
    <t>JOHANNY CAROLINA CONTRERAS GONZALEZ</t>
  </si>
  <si>
    <t>25/07/2022</t>
  </si>
  <si>
    <t>27/07/2022</t>
  </si>
  <si>
    <t>28/07/2022</t>
  </si>
  <si>
    <t>1912</t>
  </si>
  <si>
    <t>IHARA CRISTY LOW FERNANDEZ BAUTISTA</t>
  </si>
  <si>
    <t>1913</t>
  </si>
  <si>
    <t>MARIELLA CEDANO NUÑEZ DE SANCHEZ</t>
  </si>
  <si>
    <t>MARIA MAGDALENA HERNANDEZ VICTORIANO</t>
  </si>
  <si>
    <t>29/07/2022</t>
  </si>
  <si>
    <t xml:space="preserve">ANGELA MARIA FIGUEREO MARTINEZ </t>
  </si>
  <si>
    <t>31/06/2022</t>
  </si>
  <si>
    <t>SERVICIOS Y SOLUCIONES DAUREF, S.R.L.</t>
  </si>
  <si>
    <t>AGRO DE MI TIERRA ISIDRO QUEZADA, S.R.L.</t>
  </si>
  <si>
    <t>PROPANO Y DERIVADOS, S. A.</t>
  </si>
  <si>
    <t>NOMINA PERSONAL TEMPORAL (CICLOTRON) JULIO 2022.-FONDO GENERAL</t>
  </si>
  <si>
    <t>NOMINA COMPENSACION MILITAR JULIO 2022.FONDO GENERAL</t>
  </si>
  <si>
    <t>NOMINA COMPENSACION ESPECIAL JULIO 2022.FONDO GENERAL</t>
  </si>
  <si>
    <t>NOMINA PERSONAL  FIJO JULIO 2022 FONDO GENERAL</t>
  </si>
  <si>
    <t>NOMINA PERSONAL CARÁCTER TEMPORAL JULIO 2022 FG</t>
  </si>
  <si>
    <t>GRUPO FARMACEUTICO CAR-M, S.R.L.</t>
  </si>
  <si>
    <t>NOTA DEBITO POR COBRO TARJETA CREDITO JUNIO 2022</t>
  </si>
  <si>
    <t xml:space="preserve">REINTEGRO CK. 1895, ( DEVUELTO POR EL POR DETERIORO, LEROMED PHARMA, SRL </t>
  </si>
  <si>
    <t>REINTEGRO CK. 1878, ( NULO ERROR EN DIGITACION , LUYENS COMERCIAL,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</si>
</sst>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7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vertical="center" wrapText="1"/>
    </xf>
    <xf numFmtId="43" fontId="19" fillId="0" borderId="8" xfId="1" applyFont="1" applyFill="1" applyBorder="1" applyAlignment="1">
      <alignment vertical="center"/>
    </xf>
    <xf numFmtId="43" fontId="12" fillId="0" borderId="8" xfId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center" vertical="center"/>
    </xf>
    <xf numFmtId="165" fontId="13" fillId="6" borderId="9" xfId="0" applyNumberFormat="1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43" fontId="20" fillId="6" borderId="9" xfId="1" applyFont="1" applyFill="1" applyBorder="1" applyAlignment="1">
      <alignment vertical="center"/>
    </xf>
    <xf numFmtId="43" fontId="13" fillId="6" borderId="9" xfId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left" vertical="center" wrapText="1"/>
    </xf>
    <xf numFmtId="43" fontId="19" fillId="0" borderId="8" xfId="1" applyFont="1" applyFill="1" applyBorder="1" applyAlignment="1">
      <alignment vertical="center" wrapText="1"/>
    </xf>
    <xf numFmtId="165" fontId="12" fillId="0" borderId="8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3" fontId="12" fillId="0" borderId="8" xfId="1" applyFont="1" applyFill="1" applyBorder="1" applyAlignment="1">
      <alignment horizontal="right" vertical="center" wrapText="1"/>
    </xf>
    <xf numFmtId="43" fontId="20" fillId="0" borderId="11" xfId="1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vertical="center"/>
    </xf>
    <xf numFmtId="165" fontId="13" fillId="6" borderId="11" xfId="0" applyNumberFormat="1" applyFont="1" applyFill="1" applyBorder="1" applyAlignment="1">
      <alignment vertical="center"/>
    </xf>
    <xf numFmtId="0" fontId="13" fillId="6" borderId="11" xfId="0" applyFont="1" applyFill="1" applyBorder="1" applyAlignment="1">
      <alignment vertical="center"/>
    </xf>
    <xf numFmtId="43" fontId="20" fillId="6" borderId="11" xfId="1" applyFont="1" applyFill="1" applyBorder="1" applyAlignment="1">
      <alignment vertical="center"/>
    </xf>
    <xf numFmtId="43" fontId="13" fillId="6" borderId="11" xfId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5" fontId="12" fillId="0" borderId="8" xfId="0" applyNumberFormat="1" applyFont="1" applyFill="1" applyBorder="1" applyAlignment="1">
      <alignment horizontal="right" vertical="center"/>
    </xf>
    <xf numFmtId="0" fontId="19" fillId="7" borderId="8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vertical="center"/>
    </xf>
    <xf numFmtId="49" fontId="12" fillId="3" borderId="8" xfId="0" quotePrefix="1" applyNumberFormat="1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/>
    </xf>
    <xf numFmtId="165" fontId="13" fillId="6" borderId="7" xfId="0" applyNumberFormat="1" applyFont="1" applyFill="1" applyBorder="1" applyAlignment="1">
      <alignment horizontal="center" vertical="center"/>
    </xf>
    <xf numFmtId="43" fontId="20" fillId="6" borderId="7" xfId="1" applyFont="1" applyFill="1" applyBorder="1" applyAlignment="1">
      <alignment vertical="center"/>
    </xf>
    <xf numFmtId="43" fontId="13" fillId="6" borderId="7" xfId="1" applyFont="1" applyFill="1" applyBorder="1" applyAlignment="1">
      <alignment horizontal="right" vertical="center"/>
    </xf>
    <xf numFmtId="0" fontId="12" fillId="3" borderId="8" xfId="0" applyFont="1" applyFill="1" applyBorder="1" applyAlignment="1">
      <alignment horizontal="center" vertical="center"/>
    </xf>
    <xf numFmtId="165" fontId="15" fillId="0" borderId="8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right" vertical="center"/>
    </xf>
    <xf numFmtId="43" fontId="5" fillId="2" borderId="11" xfId="1" applyFont="1" applyFill="1" applyBorder="1" applyAlignment="1">
      <alignment horizontal="center" vertical="center" wrapText="1"/>
    </xf>
    <xf numFmtId="43" fontId="20" fillId="5" borderId="11" xfId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2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165" fontId="13" fillId="5" borderId="15" xfId="0" applyNumberFormat="1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43" fontId="20" fillId="5" borderId="15" xfId="1" applyFont="1" applyFill="1" applyBorder="1" applyAlignment="1">
      <alignment vertical="center"/>
    </xf>
    <xf numFmtId="43" fontId="13" fillId="5" borderId="15" xfId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8" xfId="0" applyNumberFormat="1" applyFont="1" applyFill="1" applyBorder="1" applyAlignment="1">
      <alignment horizontal="right" vertical="center"/>
    </xf>
    <xf numFmtId="43" fontId="20" fillId="0" borderId="18" xfId="1" applyFont="1" applyFill="1" applyBorder="1" applyAlignment="1">
      <alignment vertical="center"/>
    </xf>
    <xf numFmtId="43" fontId="19" fillId="0" borderId="19" xfId="1" applyFont="1" applyFill="1" applyBorder="1" applyAlignment="1">
      <alignment vertical="center"/>
    </xf>
    <xf numFmtId="4" fontId="13" fillId="3" borderId="21" xfId="0" applyNumberFormat="1" applyFont="1" applyFill="1" applyBorder="1" applyAlignment="1">
      <alignment horizontal="right" vertical="center"/>
    </xf>
    <xf numFmtId="43" fontId="20" fillId="0" borderId="22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19" xfId="0" applyNumberFormat="1" applyFont="1" applyFill="1" applyBorder="1" applyAlignment="1">
      <alignment horizontal="left" vertical="center" wrapText="1"/>
    </xf>
    <xf numFmtId="43" fontId="19" fillId="0" borderId="19" xfId="1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vertical="center" wrapText="1"/>
    </xf>
    <xf numFmtId="4" fontId="5" fillId="3" borderId="24" xfId="0" applyNumberFormat="1" applyFont="1" applyFill="1" applyBorder="1" applyAlignment="1">
      <alignment horizontal="right" vertical="center"/>
    </xf>
    <xf numFmtId="43" fontId="20" fillId="0" borderId="25" xfId="1" applyFont="1" applyFill="1" applyBorder="1" applyAlignment="1">
      <alignment vertical="center"/>
    </xf>
    <xf numFmtId="0" fontId="19" fillId="7" borderId="27" xfId="0" applyFont="1" applyFill="1" applyBorder="1" applyAlignment="1">
      <alignment vertical="center" wrapText="1"/>
    </xf>
    <xf numFmtId="43" fontId="12" fillId="0" borderId="28" xfId="1" applyFont="1" applyFill="1" applyBorder="1" applyAlignment="1">
      <alignment vertical="center"/>
    </xf>
    <xf numFmtId="43" fontId="19" fillId="0" borderId="29" xfId="4" applyFont="1" applyFill="1" applyBorder="1" applyAlignment="1">
      <alignment horizontal="left" vertical="center"/>
    </xf>
    <xf numFmtId="43" fontId="20" fillId="6" borderId="15" xfId="1" applyFont="1" applyFill="1" applyBorder="1" applyAlignment="1">
      <alignment vertical="center"/>
    </xf>
    <xf numFmtId="43" fontId="19" fillId="0" borderId="5" xfId="4" applyFont="1" applyFill="1" applyBorder="1" applyAlignment="1">
      <alignment horizontal="left" vertical="center"/>
    </xf>
    <xf numFmtId="43" fontId="19" fillId="0" borderId="30" xfId="4" applyFont="1" applyFill="1" applyBorder="1"/>
    <xf numFmtId="43" fontId="19" fillId="0" borderId="31" xfId="4" applyFont="1" applyFill="1" applyBorder="1" applyAlignment="1">
      <alignment horizontal="left" vertical="center"/>
    </xf>
    <xf numFmtId="43" fontId="19" fillId="0" borderId="32" xfId="4" applyFont="1" applyFill="1" applyBorder="1" applyAlignment="1">
      <alignment horizontal="left" vertical="center"/>
    </xf>
    <xf numFmtId="0" fontId="12" fillId="0" borderId="2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vertical="center"/>
    </xf>
    <xf numFmtId="0" fontId="22" fillId="0" borderId="33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8" xfId="0" applyFont="1" applyFill="1" applyBorder="1" applyAlignment="1">
      <alignment vertical="center"/>
    </xf>
    <xf numFmtId="0" fontId="13" fillId="8" borderId="7" xfId="0" applyFont="1" applyFill="1" applyBorder="1" applyAlignment="1">
      <alignment horizontal="center" vertical="center"/>
    </xf>
    <xf numFmtId="165" fontId="13" fillId="8" borderId="7" xfId="0" applyNumberFormat="1" applyFont="1" applyFill="1" applyBorder="1" applyAlignment="1">
      <alignment horizontal="center" vertical="center"/>
    </xf>
    <xf numFmtId="43" fontId="20" fillId="8" borderId="7" xfId="1" applyFont="1" applyFill="1" applyBorder="1" applyAlignment="1">
      <alignment vertical="center"/>
    </xf>
    <xf numFmtId="43" fontId="13" fillId="8" borderId="7" xfId="1" applyFont="1" applyFill="1" applyBorder="1" applyAlignment="1">
      <alignment horizontal="right" vertical="center"/>
    </xf>
    <xf numFmtId="165" fontId="24" fillId="0" borderId="16" xfId="0" applyNumberFormat="1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center"/>
    </xf>
    <xf numFmtId="0" fontId="24" fillId="0" borderId="2" xfId="0" applyFont="1" applyFill="1" applyBorder="1" applyAlignment="1">
      <alignment vertical="center" wrapText="1"/>
    </xf>
    <xf numFmtId="43" fontId="24" fillId="0" borderId="31" xfId="4" applyFont="1" applyFill="1" applyBorder="1" applyAlignment="1">
      <alignment vertical="center"/>
    </xf>
    <xf numFmtId="43" fontId="24" fillId="0" borderId="14" xfId="1" applyFont="1" applyFill="1" applyBorder="1" applyAlignment="1">
      <alignment vertical="center"/>
    </xf>
    <xf numFmtId="165" fontId="24" fillId="0" borderId="17" xfId="0" applyNumberFormat="1" applyFont="1" applyFill="1" applyBorder="1" applyAlignment="1">
      <alignment horizontal="left" vertical="center" wrapText="1"/>
    </xf>
    <xf numFmtId="0" fontId="24" fillId="0" borderId="17" xfId="0" applyFont="1" applyFill="1" applyBorder="1" applyAlignment="1">
      <alignment horizontal="center"/>
    </xf>
    <xf numFmtId="43" fontId="24" fillId="0" borderId="29" xfId="4" applyFont="1" applyFill="1" applyBorder="1"/>
    <xf numFmtId="43" fontId="24" fillId="0" borderId="29" xfId="4" applyFont="1" applyFill="1" applyBorder="1" applyAlignment="1">
      <alignment vertical="center"/>
    </xf>
    <xf numFmtId="0" fontId="24" fillId="0" borderId="2" xfId="0" applyFont="1" applyFill="1" applyBorder="1" applyAlignment="1">
      <alignment vertical="top" wrapText="1"/>
    </xf>
    <xf numFmtId="43" fontId="24" fillId="0" borderId="29" xfId="4" applyFont="1" applyFill="1" applyBorder="1" applyAlignment="1">
      <alignment horizontal="left" vertical="center"/>
    </xf>
    <xf numFmtId="43" fontId="14" fillId="0" borderId="31" xfId="4" applyFont="1" applyFill="1" applyBorder="1" applyAlignment="1">
      <alignment vertical="center"/>
    </xf>
    <xf numFmtId="43" fontId="14" fillId="0" borderId="29" xfId="4" applyFont="1" applyFill="1" applyBorder="1"/>
    <xf numFmtId="165" fontId="14" fillId="0" borderId="17" xfId="0" applyNumberFormat="1" applyFont="1" applyFill="1" applyBorder="1" applyAlignment="1">
      <alignment horizontal="left" vertical="center" wrapText="1"/>
    </xf>
    <xf numFmtId="0" fontId="14" fillId="0" borderId="17" xfId="0" applyFont="1" applyFill="1" applyBorder="1" applyAlignment="1">
      <alignment horizontal="center"/>
    </xf>
    <xf numFmtId="43" fontId="24" fillId="0" borderId="29" xfId="4" applyFont="1" applyFill="1" applyBorder="1" applyAlignment="1">
      <alignment vertical="center" wrapText="1"/>
    </xf>
    <xf numFmtId="43" fontId="24" fillId="0" borderId="35" xfId="1" applyFont="1" applyFill="1" applyBorder="1" applyAlignment="1">
      <alignment vertical="center"/>
    </xf>
    <xf numFmtId="43" fontId="24" fillId="0" borderId="36" xfId="4" applyFont="1" applyFill="1" applyBorder="1"/>
    <xf numFmtId="43" fontId="24" fillId="0" borderId="34" xfId="1" applyFont="1" applyFill="1" applyBorder="1" applyAlignment="1">
      <alignment vertical="center"/>
    </xf>
    <xf numFmtId="165" fontId="24" fillId="0" borderId="12" xfId="0" applyNumberFormat="1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center"/>
    </xf>
    <xf numFmtId="4" fontId="25" fillId="4" borderId="4" xfId="0" applyNumberFormat="1" applyFont="1" applyFill="1" applyBorder="1" applyAlignment="1">
      <alignment vertical="center"/>
    </xf>
    <xf numFmtId="4" fontId="25" fillId="4" borderId="5" xfId="0" applyNumberFormat="1" applyFont="1" applyFill="1" applyBorder="1" applyAlignment="1">
      <alignment vertical="center"/>
    </xf>
    <xf numFmtId="43" fontId="25" fillId="4" borderId="5" xfId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26" fillId="0" borderId="0" xfId="0" applyFont="1" applyAlignment="1">
      <alignment horizontal="center"/>
    </xf>
    <xf numFmtId="0" fontId="24" fillId="0" borderId="0" xfId="0" applyFont="1"/>
    <xf numFmtId="0" fontId="7" fillId="0" borderId="0" xfId="0" applyFont="1" applyAlignment="1">
      <alignment vertical="center"/>
    </xf>
    <xf numFmtId="0" fontId="27" fillId="3" borderId="0" xfId="0" applyFont="1" applyFill="1" applyAlignment="1">
      <alignment horizont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165" fontId="12" fillId="3" borderId="39" xfId="0" applyNumberFormat="1" applyFont="1" applyFill="1" applyBorder="1" applyAlignment="1">
      <alignment horizontal="left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18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5" fillId="3" borderId="24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21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1143001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205</xdr:row>
      <xdr:rowOff>28575</xdr:rowOff>
    </xdr:from>
    <xdr:to>
      <xdr:col>7</xdr:col>
      <xdr:colOff>895350</xdr:colOff>
      <xdr:row>215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121</xdr:row>
      <xdr:rowOff>47625</xdr:rowOff>
    </xdr:from>
    <xdr:to>
      <xdr:col>8</xdr:col>
      <xdr:colOff>1065120</xdr:colOff>
      <xdr:row>132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122</xdr:row>
      <xdr:rowOff>38100</xdr:rowOff>
    </xdr:from>
    <xdr:to>
      <xdr:col>8</xdr:col>
      <xdr:colOff>1179420</xdr:colOff>
      <xdr:row>133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123</xdr:row>
      <xdr:rowOff>38100</xdr:rowOff>
    </xdr:from>
    <xdr:to>
      <xdr:col>8</xdr:col>
      <xdr:colOff>1179420</xdr:colOff>
      <xdr:row>134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124</xdr:row>
      <xdr:rowOff>28575</xdr:rowOff>
    </xdr:from>
    <xdr:to>
      <xdr:col>8</xdr:col>
      <xdr:colOff>1179420</xdr:colOff>
      <xdr:row>135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10</xdr:col>
      <xdr:colOff>108697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Dynamics Enum Cache"/>
      <sheetName val="CTA. NOMINA 2000"/>
      <sheetName val="Hoja1"/>
      <sheetName val="CTA. FONDOCYT 960"/>
      <sheetName val="RENTA CAFETERIA  "/>
      <sheetName val="DISPONIBILIDAD"/>
      <sheetName val="CUENTA SUBVENCION DE NOMINA"/>
      <sheetName val="Hoja3"/>
    </sheetNames>
    <sheetDataSet>
      <sheetData sheetId="0">
        <row r="15525">
          <cell r="G15525">
            <v>55778406.240399972</v>
          </cell>
        </row>
        <row r="15742">
          <cell r="G15742">
            <v>67640987.69039993</v>
          </cell>
        </row>
      </sheetData>
      <sheetData sheetId="1"/>
      <sheetData sheetId="2">
        <row r="7553">
          <cell r="J7553">
            <v>1504263.3614999817</v>
          </cell>
        </row>
        <row r="7678">
          <cell r="J7678">
            <v>21133514.70149998</v>
          </cell>
        </row>
      </sheetData>
      <sheetData sheetId="3">
        <row r="6060">
          <cell r="J6060">
            <v>2050603.9835000115</v>
          </cell>
        </row>
        <row r="6099">
          <cell r="J6099">
            <v>1547212.0418000112</v>
          </cell>
        </row>
      </sheetData>
      <sheetData sheetId="4"/>
      <sheetData sheetId="5">
        <row r="1622">
          <cell r="G1622">
            <v>4987629.1859998927</v>
          </cell>
        </row>
        <row r="1668">
          <cell r="G1668">
            <v>4884022.6139998939</v>
          </cell>
        </row>
      </sheetData>
      <sheetData sheetId="6"/>
      <sheetData sheetId="7">
        <row r="106">
          <cell r="J106">
            <v>671600.72999999975</v>
          </cell>
        </row>
        <row r="107">
          <cell r="J107">
            <v>671425.72999999975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43"/>
  <sheetViews>
    <sheetView topLeftCell="B4" zoomScale="80" zoomScaleNormal="80" zoomScaleSheetLayoutView="40" workbookViewId="0">
      <selection activeCell="D121" sqref="D121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1" style="1" customWidth="1"/>
    <col min="5" max="5" width="33.85546875" style="1" customWidth="1"/>
    <col min="6" max="6" width="27.42578125" style="1" customWidth="1"/>
    <col min="7" max="7" width="27.5703125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/>
    <row r="2" spans="1:14" s="11" customFormat="1" x14ac:dyDescent="0.2"/>
    <row r="3" spans="1:14" s="14" customFormat="1" ht="12" customHeight="1" x14ac:dyDescent="0.2"/>
    <row r="4" spans="1:14" s="15" customFormat="1" ht="18" customHeight="1" x14ac:dyDescent="0.3">
      <c r="A4" s="16"/>
      <c r="B4" s="12"/>
      <c r="C4" s="16"/>
      <c r="D4" s="16"/>
      <c r="E4" s="16"/>
      <c r="F4" s="16"/>
      <c r="G4" s="16"/>
      <c r="H4" s="16"/>
      <c r="I4" s="16"/>
    </row>
    <row r="5" spans="1:14" s="13" customFormat="1" ht="18.75" x14ac:dyDescent="0.2">
      <c r="A5" s="177"/>
      <c r="B5" s="177"/>
      <c r="C5" s="177"/>
      <c r="D5" s="177"/>
      <c r="E5" s="177"/>
      <c r="F5" s="177"/>
      <c r="G5" s="177"/>
    </row>
    <row r="6" spans="1:14" s="15" customFormat="1" ht="18.75" x14ac:dyDescent="0.3">
      <c r="A6" s="177" t="s">
        <v>10</v>
      </c>
      <c r="B6" s="177"/>
      <c r="C6" s="177"/>
      <c r="D6" s="177"/>
      <c r="E6" s="177"/>
      <c r="F6" s="177"/>
      <c r="G6" s="177"/>
      <c r="H6" s="16"/>
      <c r="I6" s="16"/>
    </row>
    <row r="7" spans="1:14" s="14" customFormat="1" ht="18.75" x14ac:dyDescent="0.2">
      <c r="A7" s="177" t="s">
        <v>15</v>
      </c>
      <c r="B7" s="177"/>
      <c r="C7" s="177"/>
      <c r="D7" s="177"/>
      <c r="E7" s="177"/>
      <c r="F7" s="177"/>
      <c r="G7" s="177"/>
    </row>
    <row r="8" spans="1:14" s="17" customFormat="1" ht="21" customHeight="1" x14ac:dyDescent="0.2">
      <c r="A8" s="183" t="s">
        <v>3</v>
      </c>
      <c r="B8" s="183"/>
      <c r="C8" s="183"/>
      <c r="D8" s="183"/>
      <c r="E8" s="183"/>
      <c r="F8" s="183"/>
      <c r="G8" s="183"/>
    </row>
    <row r="9" spans="1:14" s="14" customFormat="1" ht="18.75" x14ac:dyDescent="0.2">
      <c r="A9" s="184" t="s">
        <v>75</v>
      </c>
      <c r="B9" s="184"/>
      <c r="C9" s="184"/>
      <c r="D9" s="184"/>
      <c r="E9" s="184"/>
      <c r="F9" s="184"/>
      <c r="G9" s="184"/>
    </row>
    <row r="10" spans="1:14" s="14" customFormat="1" ht="18.75" x14ac:dyDescent="0.2">
      <c r="A10" s="15"/>
      <c r="B10" s="31"/>
      <c r="C10" s="31"/>
      <c r="D10" s="31"/>
      <c r="E10" s="31"/>
      <c r="F10" s="31"/>
      <c r="G10" s="15"/>
    </row>
    <row r="11" spans="1:14" s="14" customFormat="1" ht="18.75" x14ac:dyDescent="0.2">
      <c r="A11" s="15"/>
      <c r="B11" s="31"/>
      <c r="C11" s="31"/>
      <c r="D11" s="31"/>
      <c r="E11" s="31"/>
      <c r="F11" s="31"/>
      <c r="G11" s="15"/>
    </row>
    <row r="12" spans="1:14" s="11" customFormat="1" ht="19.5" customHeight="1" thickBot="1" x14ac:dyDescent="0.25">
      <c r="N12" s="30"/>
    </row>
    <row r="13" spans="1:14" s="3" customFormat="1" ht="27.75" customHeight="1" thickTop="1" thickBot="1" x14ac:dyDescent="0.25">
      <c r="A13" s="180"/>
      <c r="B13" s="179" t="s">
        <v>14</v>
      </c>
      <c r="C13" s="179"/>
      <c r="D13" s="179"/>
      <c r="E13" s="179"/>
      <c r="F13" s="179"/>
      <c r="G13" s="179"/>
      <c r="H13" s="7"/>
      <c r="I13" s="7"/>
      <c r="J13" s="7"/>
      <c r="K13" s="7"/>
    </row>
    <row r="14" spans="1:14" s="3" customFormat="1" ht="27.75" customHeight="1" thickTop="1" thickBot="1" x14ac:dyDescent="0.25">
      <c r="A14" s="180"/>
      <c r="B14" s="178" t="s">
        <v>15</v>
      </c>
      <c r="C14" s="178"/>
      <c r="D14" s="178"/>
      <c r="E14" s="178"/>
      <c r="F14" s="178"/>
      <c r="G14" s="92">
        <f>+'[1]CTA. RECOLECTORA (010) y 3000'!$G$15525</f>
        <v>55778406.240399972</v>
      </c>
      <c r="H14" s="7"/>
      <c r="I14" s="7"/>
      <c r="J14" s="7"/>
      <c r="K14" s="7"/>
    </row>
    <row r="15" spans="1:14" s="3" customFormat="1" ht="26.25" customHeight="1" thickTop="1" thickBot="1" x14ac:dyDescent="0.25">
      <c r="A15" s="180"/>
      <c r="B15" s="182"/>
      <c r="C15" s="182"/>
      <c r="D15" s="182"/>
      <c r="E15" s="182"/>
      <c r="F15" s="182"/>
      <c r="G15" s="92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181"/>
      <c r="B16" s="68" t="s">
        <v>4</v>
      </c>
      <c r="C16" s="68" t="s">
        <v>5</v>
      </c>
      <c r="D16" s="68" t="s">
        <v>6</v>
      </c>
      <c r="E16" s="68" t="s">
        <v>0</v>
      </c>
      <c r="F16" s="68" t="s">
        <v>1</v>
      </c>
      <c r="G16" s="68" t="s">
        <v>2</v>
      </c>
      <c r="H16" s="7"/>
      <c r="I16" s="7"/>
      <c r="J16" s="7"/>
      <c r="K16" s="7"/>
    </row>
    <row r="17" spans="1:7" s="10" customFormat="1" ht="36.75" customHeight="1" thickTop="1" thickBot="1" x14ac:dyDescent="0.25">
      <c r="A17" s="43"/>
      <c r="B17" s="103"/>
      <c r="C17" s="104"/>
      <c r="D17" s="103">
        <v>44742</v>
      </c>
      <c r="E17" s="105">
        <f>'[2]CTA. RECOLECTORA (010)'!E6</f>
        <v>0</v>
      </c>
      <c r="F17" s="106">
        <v>0</v>
      </c>
      <c r="G17" s="93">
        <f>+G14</f>
        <v>55778406.240399972</v>
      </c>
    </row>
    <row r="18" spans="1:7" s="10" customFormat="1" ht="27" customHeight="1" thickTop="1" thickBot="1" x14ac:dyDescent="0.25">
      <c r="A18" s="44"/>
      <c r="B18" s="143">
        <v>44743</v>
      </c>
      <c r="C18" s="144"/>
      <c r="D18" s="145" t="s">
        <v>196</v>
      </c>
      <c r="E18" s="146"/>
      <c r="F18" s="146">
        <v>4656.79</v>
      </c>
      <c r="G18" s="147">
        <f>G17+E18-F18</f>
        <v>55773749.450399972</v>
      </c>
    </row>
    <row r="19" spans="1:7" s="10" customFormat="1" ht="18" thickTop="1" thickBot="1" x14ac:dyDescent="0.25">
      <c r="A19" s="24"/>
      <c r="B19" s="148">
        <v>44743</v>
      </c>
      <c r="C19" s="149"/>
      <c r="D19" s="145" t="s">
        <v>42</v>
      </c>
      <c r="E19" s="146">
        <v>103265</v>
      </c>
      <c r="F19" s="150"/>
      <c r="G19" s="147">
        <f t="shared" ref="G19:G82" si="0">G18+E19-F19</f>
        <v>55877014.450399972</v>
      </c>
    </row>
    <row r="20" spans="1:7" s="7" customFormat="1" ht="18" thickTop="1" thickBot="1" x14ac:dyDescent="0.25">
      <c r="A20" s="24"/>
      <c r="B20" s="148">
        <v>44743</v>
      </c>
      <c r="C20" s="149"/>
      <c r="D20" s="145" t="s">
        <v>42</v>
      </c>
      <c r="E20" s="146">
        <v>71320</v>
      </c>
      <c r="F20" s="150"/>
      <c r="G20" s="147">
        <f t="shared" si="0"/>
        <v>55948334.450399972</v>
      </c>
    </row>
    <row r="21" spans="1:7" s="7" customFormat="1" ht="18" thickTop="1" thickBot="1" x14ac:dyDescent="0.25">
      <c r="A21" s="24"/>
      <c r="B21" s="148">
        <v>44743</v>
      </c>
      <c r="C21" s="149"/>
      <c r="D21" s="145" t="s">
        <v>42</v>
      </c>
      <c r="E21" s="146">
        <v>4795</v>
      </c>
      <c r="F21" s="150"/>
      <c r="G21" s="147">
        <f t="shared" si="0"/>
        <v>55953129.450399972</v>
      </c>
    </row>
    <row r="22" spans="1:7" s="7" customFormat="1" ht="18" thickTop="1" thickBot="1" x14ac:dyDescent="0.25">
      <c r="A22" s="24"/>
      <c r="B22" s="148">
        <v>44743</v>
      </c>
      <c r="C22" s="149"/>
      <c r="D22" s="145" t="s">
        <v>42</v>
      </c>
      <c r="E22" s="146">
        <v>1700</v>
      </c>
      <c r="F22" s="150"/>
      <c r="G22" s="147">
        <f t="shared" si="0"/>
        <v>55954829.450399972</v>
      </c>
    </row>
    <row r="23" spans="1:7" s="7" customFormat="1" ht="18" thickTop="1" thickBot="1" x14ac:dyDescent="0.25">
      <c r="A23" s="24"/>
      <c r="B23" s="148">
        <v>44743</v>
      </c>
      <c r="C23" s="149"/>
      <c r="D23" s="145" t="s">
        <v>29</v>
      </c>
      <c r="E23" s="146">
        <v>149692.6</v>
      </c>
      <c r="F23" s="150">
        <v>3892.01</v>
      </c>
      <c r="G23" s="147">
        <f t="shared" si="0"/>
        <v>56100630.040399976</v>
      </c>
    </row>
    <row r="24" spans="1:7" s="7" customFormat="1" ht="46.5" thickTop="1" thickBot="1" x14ac:dyDescent="0.25">
      <c r="A24" s="24"/>
      <c r="B24" s="148">
        <v>44743</v>
      </c>
      <c r="C24" s="149"/>
      <c r="D24" s="145" t="s">
        <v>76</v>
      </c>
      <c r="E24" s="146">
        <v>20000</v>
      </c>
      <c r="F24" s="150"/>
      <c r="G24" s="147">
        <f t="shared" si="0"/>
        <v>56120630.040399976</v>
      </c>
    </row>
    <row r="25" spans="1:7" s="7" customFormat="1" ht="18" thickTop="1" thickBot="1" x14ac:dyDescent="0.25">
      <c r="A25" s="24"/>
      <c r="B25" s="148">
        <v>44743</v>
      </c>
      <c r="C25" s="149"/>
      <c r="D25" s="145" t="s">
        <v>23</v>
      </c>
      <c r="E25" s="146"/>
      <c r="F25" s="150">
        <v>4357165.12</v>
      </c>
      <c r="G25" s="147">
        <f t="shared" si="0"/>
        <v>51763464.920399979</v>
      </c>
    </row>
    <row r="26" spans="1:7" s="7" customFormat="1" ht="18" customHeight="1" thickTop="1" thickBot="1" x14ac:dyDescent="0.25">
      <c r="A26" s="24"/>
      <c r="B26" s="148">
        <v>44744</v>
      </c>
      <c r="C26" s="149"/>
      <c r="D26" s="145" t="s">
        <v>42</v>
      </c>
      <c r="E26" s="146">
        <v>41800</v>
      </c>
      <c r="F26" s="150"/>
      <c r="G26" s="147">
        <f t="shared" si="0"/>
        <v>51805264.920399979</v>
      </c>
    </row>
    <row r="27" spans="1:7" s="7" customFormat="1" ht="18" thickTop="1" thickBot="1" x14ac:dyDescent="0.25">
      <c r="A27" s="24"/>
      <c r="B27" s="148">
        <v>44744</v>
      </c>
      <c r="C27" s="149"/>
      <c r="D27" s="145" t="s">
        <v>29</v>
      </c>
      <c r="E27" s="146">
        <v>10500</v>
      </c>
      <c r="F27" s="150">
        <v>273</v>
      </c>
      <c r="G27" s="147">
        <f t="shared" si="0"/>
        <v>51815491.920399979</v>
      </c>
    </row>
    <row r="28" spans="1:7" s="7" customFormat="1" ht="17.25" customHeight="1" thickTop="1" thickBot="1" x14ac:dyDescent="0.25">
      <c r="A28" s="24"/>
      <c r="B28" s="148">
        <v>44745</v>
      </c>
      <c r="C28" s="149"/>
      <c r="D28" s="145" t="s">
        <v>42</v>
      </c>
      <c r="E28" s="146">
        <v>17320</v>
      </c>
      <c r="F28" s="151"/>
      <c r="G28" s="147">
        <f t="shared" si="0"/>
        <v>51832811.920399979</v>
      </c>
    </row>
    <row r="29" spans="1:7" s="7" customFormat="1" ht="18" thickTop="1" thickBot="1" x14ac:dyDescent="0.25">
      <c r="A29" s="24"/>
      <c r="B29" s="148">
        <v>44745</v>
      </c>
      <c r="C29" s="149"/>
      <c r="D29" s="145" t="s">
        <v>29</v>
      </c>
      <c r="E29" s="146">
        <v>7500</v>
      </c>
      <c r="F29" s="150">
        <v>195</v>
      </c>
      <c r="G29" s="147">
        <f t="shared" si="0"/>
        <v>51840116.920399979</v>
      </c>
    </row>
    <row r="30" spans="1:7" s="7" customFormat="1" ht="18" thickTop="1" thickBot="1" x14ac:dyDescent="0.25">
      <c r="A30" s="24"/>
      <c r="B30" s="148">
        <v>44746</v>
      </c>
      <c r="C30" s="149"/>
      <c r="D30" s="145" t="s">
        <v>42</v>
      </c>
      <c r="E30" s="146">
        <v>133001</v>
      </c>
      <c r="F30" s="150"/>
      <c r="G30" s="147">
        <f t="shared" si="0"/>
        <v>51973117.920399979</v>
      </c>
    </row>
    <row r="31" spans="1:7" s="7" customFormat="1" ht="18" thickTop="1" thickBot="1" x14ac:dyDescent="0.25">
      <c r="A31" s="24"/>
      <c r="B31" s="148">
        <v>44746</v>
      </c>
      <c r="C31" s="149"/>
      <c r="D31" s="145" t="s">
        <v>42</v>
      </c>
      <c r="E31" s="146">
        <v>62260</v>
      </c>
      <c r="F31" s="150"/>
      <c r="G31" s="147">
        <f t="shared" si="0"/>
        <v>52035377.920399979</v>
      </c>
    </row>
    <row r="32" spans="1:7" s="7" customFormat="1" ht="18" thickTop="1" thickBot="1" x14ac:dyDescent="0.25">
      <c r="A32" s="24"/>
      <c r="B32" s="148">
        <v>44746</v>
      </c>
      <c r="C32" s="149"/>
      <c r="D32" s="145" t="s">
        <v>42</v>
      </c>
      <c r="E32" s="146">
        <v>3325</v>
      </c>
      <c r="F32" s="150"/>
      <c r="G32" s="147">
        <f t="shared" si="0"/>
        <v>52038702.920399979</v>
      </c>
    </row>
    <row r="33" spans="1:7" s="7" customFormat="1" ht="17.25" customHeight="1" thickTop="1" thickBot="1" x14ac:dyDescent="0.25">
      <c r="A33" s="24"/>
      <c r="B33" s="148">
        <v>44746</v>
      </c>
      <c r="C33" s="149"/>
      <c r="D33" s="145" t="s">
        <v>42</v>
      </c>
      <c r="E33" s="146">
        <v>35</v>
      </c>
      <c r="F33" s="150"/>
      <c r="G33" s="147">
        <f t="shared" si="0"/>
        <v>52038737.920399979</v>
      </c>
    </row>
    <row r="34" spans="1:7" s="7" customFormat="1" ht="18" thickTop="1" thickBot="1" x14ac:dyDescent="0.25">
      <c r="A34" s="24"/>
      <c r="B34" s="148">
        <v>44746</v>
      </c>
      <c r="C34" s="149"/>
      <c r="D34" s="145" t="s">
        <v>29</v>
      </c>
      <c r="E34" s="146">
        <v>71677.61</v>
      </c>
      <c r="F34" s="150">
        <v>1863.61</v>
      </c>
      <c r="G34" s="147">
        <f t="shared" si="0"/>
        <v>52108551.920399979</v>
      </c>
    </row>
    <row r="35" spans="1:7" s="7" customFormat="1" ht="18" thickTop="1" thickBot="1" x14ac:dyDescent="0.25">
      <c r="A35" s="24"/>
      <c r="B35" s="148">
        <v>44746</v>
      </c>
      <c r="C35" s="149"/>
      <c r="D35" s="145" t="s">
        <v>23</v>
      </c>
      <c r="E35" s="146"/>
      <c r="F35" s="150">
        <v>1948735.51</v>
      </c>
      <c r="G35" s="147">
        <f t="shared" si="0"/>
        <v>50159816.410399981</v>
      </c>
    </row>
    <row r="36" spans="1:7" s="7" customFormat="1" ht="18" thickTop="1" thickBot="1" x14ac:dyDescent="0.25">
      <c r="A36" s="24"/>
      <c r="B36" s="148">
        <v>44747</v>
      </c>
      <c r="C36" s="149"/>
      <c r="D36" s="145" t="s">
        <v>42</v>
      </c>
      <c r="E36" s="146">
        <v>115445</v>
      </c>
      <c r="F36" s="150"/>
      <c r="G36" s="147">
        <f t="shared" si="0"/>
        <v>50275261.410399981</v>
      </c>
    </row>
    <row r="37" spans="1:7" s="7" customFormat="1" ht="18" thickTop="1" thickBot="1" x14ac:dyDescent="0.25">
      <c r="A37" s="24"/>
      <c r="B37" s="148">
        <v>44747</v>
      </c>
      <c r="C37" s="149"/>
      <c r="D37" s="145" t="s">
        <v>42</v>
      </c>
      <c r="E37" s="146">
        <v>102958</v>
      </c>
      <c r="F37" s="150"/>
      <c r="G37" s="147">
        <f t="shared" si="0"/>
        <v>50378219.410399981</v>
      </c>
    </row>
    <row r="38" spans="1:7" s="7" customFormat="1" ht="18" thickTop="1" thickBot="1" x14ac:dyDescent="0.25">
      <c r="A38" s="24"/>
      <c r="B38" s="148">
        <v>44747</v>
      </c>
      <c r="C38" s="149"/>
      <c r="D38" s="145" t="s">
        <v>42</v>
      </c>
      <c r="E38" s="146">
        <v>4602</v>
      </c>
      <c r="F38" s="150"/>
      <c r="G38" s="147">
        <f t="shared" si="0"/>
        <v>50382821.410399981</v>
      </c>
    </row>
    <row r="39" spans="1:7" s="7" customFormat="1" ht="18" thickTop="1" thickBot="1" x14ac:dyDescent="0.25">
      <c r="A39" s="24"/>
      <c r="B39" s="148">
        <v>44747</v>
      </c>
      <c r="C39" s="149"/>
      <c r="D39" s="145" t="s">
        <v>29</v>
      </c>
      <c r="E39" s="146">
        <v>88526.57</v>
      </c>
      <c r="F39" s="150">
        <v>2301.6999999999998</v>
      </c>
      <c r="G39" s="147">
        <f t="shared" si="0"/>
        <v>50469046.280399978</v>
      </c>
    </row>
    <row r="40" spans="1:7" s="7" customFormat="1" ht="31.5" thickTop="1" thickBot="1" x14ac:dyDescent="0.25">
      <c r="A40" s="24"/>
      <c r="B40" s="148">
        <v>44747</v>
      </c>
      <c r="C40" s="149"/>
      <c r="D40" s="145" t="s">
        <v>31</v>
      </c>
      <c r="E40" s="146">
        <v>9729</v>
      </c>
      <c r="F40" s="150">
        <v>316.87</v>
      </c>
      <c r="G40" s="147">
        <f t="shared" si="0"/>
        <v>50478458.410399981</v>
      </c>
    </row>
    <row r="41" spans="1:7" s="7" customFormat="1" ht="18" thickTop="1" thickBot="1" x14ac:dyDescent="0.25">
      <c r="A41" s="24"/>
      <c r="B41" s="148">
        <v>44748</v>
      </c>
      <c r="C41" s="149"/>
      <c r="D41" s="145" t="s">
        <v>42</v>
      </c>
      <c r="E41" s="146">
        <v>81090</v>
      </c>
      <c r="F41" s="150"/>
      <c r="G41" s="147">
        <f t="shared" si="0"/>
        <v>50559548.410399981</v>
      </c>
    </row>
    <row r="42" spans="1:7" s="7" customFormat="1" ht="21.75" customHeight="1" thickTop="1" thickBot="1" x14ac:dyDescent="0.25">
      <c r="A42" s="24"/>
      <c r="B42" s="148">
        <v>44748</v>
      </c>
      <c r="C42" s="149"/>
      <c r="D42" s="145" t="s">
        <v>42</v>
      </c>
      <c r="E42" s="146">
        <v>36560</v>
      </c>
      <c r="F42" s="151"/>
      <c r="G42" s="147">
        <f t="shared" si="0"/>
        <v>50596108.410399981</v>
      </c>
    </row>
    <row r="43" spans="1:7" s="7" customFormat="1" ht="18" thickTop="1" thickBot="1" x14ac:dyDescent="0.25">
      <c r="A43" s="24"/>
      <c r="B43" s="148">
        <v>44748</v>
      </c>
      <c r="C43" s="149"/>
      <c r="D43" s="145" t="s">
        <v>42</v>
      </c>
      <c r="E43" s="146">
        <v>9710</v>
      </c>
      <c r="F43" s="150"/>
      <c r="G43" s="147">
        <f t="shared" si="0"/>
        <v>50605818.410399981</v>
      </c>
    </row>
    <row r="44" spans="1:7" s="7" customFormat="1" ht="18" thickTop="1" thickBot="1" x14ac:dyDescent="0.25">
      <c r="A44" s="24"/>
      <c r="B44" s="148">
        <v>44748</v>
      </c>
      <c r="C44" s="149"/>
      <c r="D44" s="145" t="s">
        <v>29</v>
      </c>
      <c r="E44" s="146">
        <v>61850.58</v>
      </c>
      <c r="F44" s="150">
        <v>1608.1</v>
      </c>
      <c r="G44" s="147">
        <f t="shared" si="0"/>
        <v>50666060.890399978</v>
      </c>
    </row>
    <row r="45" spans="1:7" s="7" customFormat="1" ht="18" thickTop="1" thickBot="1" x14ac:dyDescent="0.25">
      <c r="A45" s="24"/>
      <c r="B45" s="148">
        <v>44748</v>
      </c>
      <c r="C45" s="149"/>
      <c r="D45" s="145" t="s">
        <v>22</v>
      </c>
      <c r="E45" s="146">
        <v>1608899.02</v>
      </c>
      <c r="F45" s="150"/>
      <c r="G45" s="147">
        <f t="shared" si="0"/>
        <v>52274959.910399981</v>
      </c>
    </row>
    <row r="46" spans="1:7" s="7" customFormat="1" ht="31.5" thickTop="1" thickBot="1" x14ac:dyDescent="0.25">
      <c r="A46" s="24"/>
      <c r="B46" s="148">
        <v>44748</v>
      </c>
      <c r="C46" s="149"/>
      <c r="D46" s="145" t="s">
        <v>77</v>
      </c>
      <c r="E46" s="146">
        <v>50000</v>
      </c>
      <c r="F46" s="150"/>
      <c r="G46" s="147">
        <f t="shared" si="0"/>
        <v>52324959.910399981</v>
      </c>
    </row>
    <row r="47" spans="1:7" s="7" customFormat="1" ht="19.5" customHeight="1" thickTop="1" thickBot="1" x14ac:dyDescent="0.25">
      <c r="A47" s="24"/>
      <c r="B47" s="148">
        <v>44748</v>
      </c>
      <c r="C47" s="149"/>
      <c r="D47" s="145" t="s">
        <v>22</v>
      </c>
      <c r="E47" s="146">
        <v>3726779.01</v>
      </c>
      <c r="F47" s="151"/>
      <c r="G47" s="147">
        <f t="shared" si="0"/>
        <v>56051738.920399979</v>
      </c>
    </row>
    <row r="48" spans="1:7" s="7" customFormat="1" ht="18" thickTop="1" thickBot="1" x14ac:dyDescent="0.25">
      <c r="A48" s="24"/>
      <c r="B48" s="148">
        <v>44749</v>
      </c>
      <c r="C48" s="149"/>
      <c r="D48" s="145" t="s">
        <v>42</v>
      </c>
      <c r="E48" s="146">
        <v>136720</v>
      </c>
      <c r="F48" s="150"/>
      <c r="G48" s="147">
        <f t="shared" si="0"/>
        <v>56188458.920399979</v>
      </c>
    </row>
    <row r="49" spans="1:7" s="7" customFormat="1" ht="18" thickTop="1" thickBot="1" x14ac:dyDescent="0.25">
      <c r="A49" s="24"/>
      <c r="B49" s="148">
        <v>44749</v>
      </c>
      <c r="C49" s="149"/>
      <c r="D49" s="145" t="s">
        <v>42</v>
      </c>
      <c r="E49" s="146">
        <v>36465</v>
      </c>
      <c r="F49" s="150"/>
      <c r="G49" s="147">
        <f t="shared" si="0"/>
        <v>56224923.920399979</v>
      </c>
    </row>
    <row r="50" spans="1:7" s="7" customFormat="1" ht="18" thickTop="1" thickBot="1" x14ac:dyDescent="0.25">
      <c r="A50" s="24"/>
      <c r="B50" s="148">
        <v>44749</v>
      </c>
      <c r="C50" s="149"/>
      <c r="D50" s="145" t="s">
        <v>42</v>
      </c>
      <c r="E50" s="146">
        <v>21296</v>
      </c>
      <c r="F50" s="150"/>
      <c r="G50" s="147">
        <f t="shared" si="0"/>
        <v>56246219.920399979</v>
      </c>
    </row>
    <row r="51" spans="1:7" s="7" customFormat="1" ht="18" thickTop="1" thickBot="1" x14ac:dyDescent="0.25">
      <c r="A51" s="24"/>
      <c r="B51" s="148">
        <v>44749</v>
      </c>
      <c r="C51" s="149"/>
      <c r="D51" s="145" t="s">
        <v>42</v>
      </c>
      <c r="E51" s="146">
        <v>40</v>
      </c>
      <c r="F51" s="150"/>
      <c r="G51" s="147">
        <f t="shared" si="0"/>
        <v>56246259.920399979</v>
      </c>
    </row>
    <row r="52" spans="1:7" s="7" customFormat="1" ht="18" thickTop="1" thickBot="1" x14ac:dyDescent="0.25">
      <c r="A52" s="24"/>
      <c r="B52" s="148">
        <v>44749</v>
      </c>
      <c r="C52" s="149"/>
      <c r="D52" s="145" t="s">
        <v>29</v>
      </c>
      <c r="E52" s="146">
        <v>111770.41</v>
      </c>
      <c r="F52" s="150">
        <v>2906.03</v>
      </c>
      <c r="G52" s="147">
        <f t="shared" si="0"/>
        <v>56355124.300399974</v>
      </c>
    </row>
    <row r="53" spans="1:7" s="7" customFormat="1" ht="18" thickTop="1" thickBot="1" x14ac:dyDescent="0.25">
      <c r="A53" s="24"/>
      <c r="B53" s="148">
        <v>44749</v>
      </c>
      <c r="C53" s="149"/>
      <c r="D53" s="145" t="s">
        <v>22</v>
      </c>
      <c r="E53" s="146">
        <v>5031038.8099999996</v>
      </c>
      <c r="F53" s="150"/>
      <c r="G53" s="147">
        <f t="shared" si="0"/>
        <v>61386163.110399976</v>
      </c>
    </row>
    <row r="54" spans="1:7" s="7" customFormat="1" ht="18" thickTop="1" thickBot="1" x14ac:dyDescent="0.25">
      <c r="A54" s="24"/>
      <c r="B54" s="148">
        <v>44749</v>
      </c>
      <c r="C54" s="149"/>
      <c r="D54" s="152" t="s">
        <v>22</v>
      </c>
      <c r="E54" s="146">
        <v>1316798.3</v>
      </c>
      <c r="F54" s="153"/>
      <c r="G54" s="147">
        <f t="shared" si="0"/>
        <v>62702961.410399973</v>
      </c>
    </row>
    <row r="55" spans="1:7" s="7" customFormat="1" ht="69" customHeight="1" thickTop="1" thickBot="1" x14ac:dyDescent="0.25">
      <c r="A55" s="24"/>
      <c r="B55" s="148">
        <v>44749</v>
      </c>
      <c r="C55" s="149"/>
      <c r="D55" s="145" t="s">
        <v>78</v>
      </c>
      <c r="E55" s="146">
        <v>29728</v>
      </c>
      <c r="F55" s="150"/>
      <c r="G55" s="147">
        <f t="shared" si="0"/>
        <v>62732689.410399973</v>
      </c>
    </row>
    <row r="56" spans="1:7" s="7" customFormat="1" ht="31.5" thickTop="1" thickBot="1" x14ac:dyDescent="0.25">
      <c r="A56" s="24"/>
      <c r="B56" s="148">
        <v>44749</v>
      </c>
      <c r="C56" s="149"/>
      <c r="D56" s="145" t="s">
        <v>79</v>
      </c>
      <c r="E56" s="146">
        <v>2500</v>
      </c>
      <c r="F56" s="150"/>
      <c r="G56" s="147">
        <f t="shared" si="0"/>
        <v>62735189.410399973</v>
      </c>
    </row>
    <row r="57" spans="1:7" s="7" customFormat="1" ht="18" thickTop="1" thickBot="1" x14ac:dyDescent="0.25">
      <c r="A57" s="24"/>
      <c r="B57" s="148">
        <v>44749</v>
      </c>
      <c r="C57" s="149"/>
      <c r="D57" s="145" t="s">
        <v>23</v>
      </c>
      <c r="E57" s="146"/>
      <c r="F57" s="151">
        <v>1127279.76</v>
      </c>
      <c r="G57" s="147">
        <f t="shared" si="0"/>
        <v>61607909.650399975</v>
      </c>
    </row>
    <row r="58" spans="1:7" s="7" customFormat="1" ht="18" thickTop="1" thickBot="1" x14ac:dyDescent="0.25">
      <c r="A58" s="24"/>
      <c r="B58" s="148">
        <v>44750</v>
      </c>
      <c r="C58" s="149"/>
      <c r="D58" s="145" t="s">
        <v>42</v>
      </c>
      <c r="E58" s="146">
        <v>62945</v>
      </c>
      <c r="F58" s="150"/>
      <c r="G58" s="147">
        <f t="shared" si="0"/>
        <v>61670854.650399975</v>
      </c>
    </row>
    <row r="59" spans="1:7" s="7" customFormat="1" ht="23.25" customHeight="1" thickTop="1" thickBot="1" x14ac:dyDescent="0.25">
      <c r="A59" s="24"/>
      <c r="B59" s="148">
        <v>44750</v>
      </c>
      <c r="C59" s="149"/>
      <c r="D59" s="145" t="s">
        <v>42</v>
      </c>
      <c r="E59" s="146">
        <v>31200</v>
      </c>
      <c r="F59" s="150"/>
      <c r="G59" s="147">
        <f t="shared" si="0"/>
        <v>61702054.650399975</v>
      </c>
    </row>
    <row r="60" spans="1:7" s="7" customFormat="1" ht="18" thickTop="1" thickBot="1" x14ac:dyDescent="0.25">
      <c r="A60" s="24"/>
      <c r="B60" s="148">
        <v>44750</v>
      </c>
      <c r="C60" s="149"/>
      <c r="D60" s="145" t="s">
        <v>42</v>
      </c>
      <c r="E60" s="146">
        <v>7975</v>
      </c>
      <c r="F60" s="150"/>
      <c r="G60" s="147">
        <f t="shared" si="0"/>
        <v>61710029.650399975</v>
      </c>
    </row>
    <row r="61" spans="1:7" s="7" customFormat="1" ht="18" thickTop="1" thickBot="1" x14ac:dyDescent="0.25">
      <c r="A61" s="24"/>
      <c r="B61" s="148">
        <v>44750</v>
      </c>
      <c r="C61" s="149"/>
      <c r="D61" s="145" t="s">
        <v>29</v>
      </c>
      <c r="E61" s="146">
        <v>70512.55</v>
      </c>
      <c r="F61" s="150">
        <v>1833.32</v>
      </c>
      <c r="G61" s="147">
        <f t="shared" si="0"/>
        <v>61778708.880399972</v>
      </c>
    </row>
    <row r="62" spans="1:7" s="7" customFormat="1" ht="18" thickTop="1" thickBot="1" x14ac:dyDescent="0.25">
      <c r="A62" s="24"/>
      <c r="B62" s="148">
        <v>44750</v>
      </c>
      <c r="C62" s="149"/>
      <c r="D62" s="145" t="s">
        <v>23</v>
      </c>
      <c r="E62" s="146"/>
      <c r="F62" s="150">
        <v>1252818.28</v>
      </c>
      <c r="G62" s="147">
        <f t="shared" si="0"/>
        <v>60525890.600399971</v>
      </c>
    </row>
    <row r="63" spans="1:7" s="7" customFormat="1" ht="18.75" customHeight="1" thickTop="1" thickBot="1" x14ac:dyDescent="0.25">
      <c r="A63" s="24"/>
      <c r="B63" s="148">
        <v>44751</v>
      </c>
      <c r="C63" s="149"/>
      <c r="D63" s="145" t="s">
        <v>42</v>
      </c>
      <c r="E63" s="146">
        <v>2500</v>
      </c>
      <c r="F63" s="150"/>
      <c r="G63" s="147">
        <f t="shared" si="0"/>
        <v>60528390.600399971</v>
      </c>
    </row>
    <row r="64" spans="1:7" s="7" customFormat="1" ht="18" thickTop="1" thickBot="1" x14ac:dyDescent="0.25">
      <c r="A64" s="24"/>
      <c r="B64" s="148">
        <v>44752</v>
      </c>
      <c r="C64" s="149"/>
      <c r="D64" s="152" t="s">
        <v>42</v>
      </c>
      <c r="E64" s="146">
        <v>20000</v>
      </c>
      <c r="F64" s="153"/>
      <c r="G64" s="147">
        <f t="shared" si="0"/>
        <v>60548390.600399971</v>
      </c>
    </row>
    <row r="65" spans="1:7" s="7" customFormat="1" ht="18" thickTop="1" thickBot="1" x14ac:dyDescent="0.25">
      <c r="A65" s="24"/>
      <c r="B65" s="148">
        <v>44752</v>
      </c>
      <c r="C65" s="149"/>
      <c r="D65" s="145" t="s">
        <v>42</v>
      </c>
      <c r="E65" s="146">
        <v>8150</v>
      </c>
      <c r="F65" s="150"/>
      <c r="G65" s="147">
        <f t="shared" si="0"/>
        <v>60556540.600399971</v>
      </c>
    </row>
    <row r="66" spans="1:7" s="7" customFormat="1" ht="18" thickTop="1" thickBot="1" x14ac:dyDescent="0.25">
      <c r="A66" s="24"/>
      <c r="B66" s="148">
        <v>44752</v>
      </c>
      <c r="C66" s="149"/>
      <c r="D66" s="145" t="s">
        <v>29</v>
      </c>
      <c r="E66" s="146">
        <v>31000</v>
      </c>
      <c r="F66" s="150">
        <v>806</v>
      </c>
      <c r="G66" s="147">
        <f t="shared" si="0"/>
        <v>60586734.600399971</v>
      </c>
    </row>
    <row r="67" spans="1:7" s="7" customFormat="1" ht="18" thickTop="1" thickBot="1" x14ac:dyDescent="0.25">
      <c r="A67" s="24"/>
      <c r="B67" s="148">
        <v>44753</v>
      </c>
      <c r="C67" s="149"/>
      <c r="D67" s="145" t="s">
        <v>42</v>
      </c>
      <c r="E67" s="146">
        <v>83567</v>
      </c>
      <c r="F67" s="150"/>
      <c r="G67" s="147">
        <f t="shared" si="0"/>
        <v>60670301.600399971</v>
      </c>
    </row>
    <row r="68" spans="1:7" s="7" customFormat="1" ht="18" thickTop="1" thickBot="1" x14ac:dyDescent="0.25">
      <c r="A68" s="24"/>
      <c r="B68" s="148">
        <v>44753</v>
      </c>
      <c r="C68" s="149"/>
      <c r="D68" s="145" t="s">
        <v>42</v>
      </c>
      <c r="E68" s="146">
        <v>97700</v>
      </c>
      <c r="F68" s="150"/>
      <c r="G68" s="147">
        <f t="shared" si="0"/>
        <v>60768001.600399971</v>
      </c>
    </row>
    <row r="69" spans="1:7" s="7" customFormat="1" ht="18" thickTop="1" thickBot="1" x14ac:dyDescent="0.25">
      <c r="A69" s="24"/>
      <c r="B69" s="148">
        <v>44753</v>
      </c>
      <c r="C69" s="149"/>
      <c r="D69" s="145" t="s">
        <v>42</v>
      </c>
      <c r="E69" s="146">
        <v>1750</v>
      </c>
      <c r="F69" s="150"/>
      <c r="G69" s="147">
        <f t="shared" si="0"/>
        <v>60769751.600399971</v>
      </c>
    </row>
    <row r="70" spans="1:7" s="7" customFormat="1" ht="18" thickTop="1" thickBot="1" x14ac:dyDescent="0.25">
      <c r="A70" s="24"/>
      <c r="B70" s="148">
        <v>44753</v>
      </c>
      <c r="C70" s="149"/>
      <c r="D70" s="145" t="s">
        <v>42</v>
      </c>
      <c r="E70" s="146">
        <v>20</v>
      </c>
      <c r="F70" s="150"/>
      <c r="G70" s="147">
        <f t="shared" si="0"/>
        <v>60769771.600399971</v>
      </c>
    </row>
    <row r="71" spans="1:7" s="7" customFormat="1" ht="18" thickTop="1" thickBot="1" x14ac:dyDescent="0.25">
      <c r="A71" s="24"/>
      <c r="B71" s="148">
        <v>44753</v>
      </c>
      <c r="C71" s="149"/>
      <c r="D71" s="145" t="s">
        <v>29</v>
      </c>
      <c r="E71" s="146">
        <v>26712.67</v>
      </c>
      <c r="F71" s="150">
        <v>694.53</v>
      </c>
      <c r="G71" s="147">
        <f t="shared" si="0"/>
        <v>60795789.740399972</v>
      </c>
    </row>
    <row r="72" spans="1:7" s="7" customFormat="1" ht="18" thickTop="1" thickBot="1" x14ac:dyDescent="0.25">
      <c r="A72" s="24"/>
      <c r="B72" s="148">
        <v>44753</v>
      </c>
      <c r="C72" s="149"/>
      <c r="D72" s="145" t="s">
        <v>49</v>
      </c>
      <c r="E72" s="154">
        <v>27522.5</v>
      </c>
      <c r="F72" s="150"/>
      <c r="G72" s="147">
        <f t="shared" si="0"/>
        <v>60823312.240399972</v>
      </c>
    </row>
    <row r="73" spans="1:7" s="7" customFormat="1" ht="18" thickTop="1" thickBot="1" x14ac:dyDescent="0.25">
      <c r="A73" s="24"/>
      <c r="B73" s="148">
        <v>44753</v>
      </c>
      <c r="C73" s="149"/>
      <c r="D73" s="145" t="s">
        <v>23</v>
      </c>
      <c r="E73" s="154"/>
      <c r="F73" s="150">
        <v>463032</v>
      </c>
      <c r="G73" s="147">
        <f t="shared" si="0"/>
        <v>60360280.240399972</v>
      </c>
    </row>
    <row r="74" spans="1:7" s="7" customFormat="1" ht="18" thickTop="1" thickBot="1" x14ac:dyDescent="0.25">
      <c r="A74" s="24"/>
      <c r="B74" s="148">
        <v>44754</v>
      </c>
      <c r="C74" s="149"/>
      <c r="D74" s="145" t="s">
        <v>42</v>
      </c>
      <c r="E74" s="154">
        <v>105055</v>
      </c>
      <c r="F74" s="155"/>
      <c r="G74" s="147">
        <f t="shared" si="0"/>
        <v>60465335.240399972</v>
      </c>
    </row>
    <row r="75" spans="1:7" s="7" customFormat="1" ht="18" thickTop="1" thickBot="1" x14ac:dyDescent="0.25">
      <c r="A75" s="24"/>
      <c r="B75" s="148">
        <v>44754</v>
      </c>
      <c r="C75" s="149"/>
      <c r="D75" s="145" t="s">
        <v>42</v>
      </c>
      <c r="E75" s="154">
        <v>74250</v>
      </c>
      <c r="F75" s="155"/>
      <c r="G75" s="147">
        <f t="shared" si="0"/>
        <v>60539585.240399972</v>
      </c>
    </row>
    <row r="76" spans="1:7" s="7" customFormat="1" ht="18" thickTop="1" thickBot="1" x14ac:dyDescent="0.25">
      <c r="A76" s="24"/>
      <c r="B76" s="148">
        <v>44754</v>
      </c>
      <c r="C76" s="149"/>
      <c r="D76" s="152" t="s">
        <v>42</v>
      </c>
      <c r="E76" s="146">
        <v>4080</v>
      </c>
      <c r="F76" s="150"/>
      <c r="G76" s="147">
        <f t="shared" si="0"/>
        <v>60543665.240399972</v>
      </c>
    </row>
    <row r="77" spans="1:7" s="7" customFormat="1" ht="18" customHeight="1" thickTop="1" thickBot="1" x14ac:dyDescent="0.25">
      <c r="A77" s="24"/>
      <c r="B77" s="148">
        <v>44754</v>
      </c>
      <c r="C77" s="149"/>
      <c r="D77" s="145" t="s">
        <v>42</v>
      </c>
      <c r="E77" s="146">
        <v>605</v>
      </c>
      <c r="F77" s="150"/>
      <c r="G77" s="147">
        <f t="shared" si="0"/>
        <v>60544270.240399972</v>
      </c>
    </row>
    <row r="78" spans="1:7" s="7" customFormat="1" ht="20.25" customHeight="1" thickTop="1" thickBot="1" x14ac:dyDescent="0.25">
      <c r="A78" s="24"/>
      <c r="B78" s="148">
        <v>44754</v>
      </c>
      <c r="C78" s="149"/>
      <c r="D78" s="145" t="s">
        <v>29</v>
      </c>
      <c r="E78" s="146">
        <v>71274.100000000006</v>
      </c>
      <c r="F78" s="150">
        <v>1853.14</v>
      </c>
      <c r="G78" s="147">
        <f t="shared" si="0"/>
        <v>60613691.200399972</v>
      </c>
    </row>
    <row r="79" spans="1:7" s="137" customFormat="1" ht="31.5" thickTop="1" thickBot="1" x14ac:dyDescent="0.25">
      <c r="A79" s="136"/>
      <c r="B79" s="148">
        <v>44754</v>
      </c>
      <c r="C79" s="149"/>
      <c r="D79" s="145" t="s">
        <v>31</v>
      </c>
      <c r="E79" s="146">
        <v>314</v>
      </c>
      <c r="F79" s="150">
        <v>34.42</v>
      </c>
      <c r="G79" s="147">
        <f t="shared" si="0"/>
        <v>60613970.780399971</v>
      </c>
    </row>
    <row r="80" spans="1:7" s="7" customFormat="1" ht="18" thickTop="1" thickBot="1" x14ac:dyDescent="0.25">
      <c r="A80" s="24"/>
      <c r="B80" s="148">
        <v>44754</v>
      </c>
      <c r="C80" s="149"/>
      <c r="D80" s="145" t="s">
        <v>23</v>
      </c>
      <c r="E80" s="146"/>
      <c r="F80" s="150">
        <v>1500947.89</v>
      </c>
      <c r="G80" s="147">
        <f t="shared" si="0"/>
        <v>59113022.89039997</v>
      </c>
    </row>
    <row r="81" spans="1:8" s="7" customFormat="1" ht="18" thickTop="1" thickBot="1" x14ac:dyDescent="0.25">
      <c r="A81" s="24"/>
      <c r="B81" s="148">
        <v>44755</v>
      </c>
      <c r="C81" s="149"/>
      <c r="D81" s="145" t="s">
        <v>42</v>
      </c>
      <c r="E81" s="146">
        <v>77366</v>
      </c>
      <c r="F81" s="150"/>
      <c r="G81" s="147">
        <f t="shared" si="0"/>
        <v>59190388.89039997</v>
      </c>
    </row>
    <row r="82" spans="1:8" s="7" customFormat="1" ht="18" thickTop="1" thickBot="1" x14ac:dyDescent="0.25">
      <c r="A82" s="24"/>
      <c r="B82" s="148">
        <v>44755</v>
      </c>
      <c r="C82" s="149"/>
      <c r="D82" s="145" t="s">
        <v>42</v>
      </c>
      <c r="E82" s="146">
        <v>41111</v>
      </c>
      <c r="F82" s="150"/>
      <c r="G82" s="147">
        <f t="shared" si="0"/>
        <v>59231499.89039997</v>
      </c>
    </row>
    <row r="83" spans="1:8" s="7" customFormat="1" ht="20.25" customHeight="1" thickTop="1" thickBot="1" x14ac:dyDescent="0.25">
      <c r="A83" s="24"/>
      <c r="B83" s="148">
        <v>44755</v>
      </c>
      <c r="C83" s="149"/>
      <c r="D83" s="145" t="s">
        <v>42</v>
      </c>
      <c r="E83" s="146">
        <v>11335</v>
      </c>
      <c r="F83" s="150"/>
      <c r="G83" s="147">
        <f t="shared" ref="G83:G146" si="1">G82+E83-F83</f>
        <v>59242834.89039997</v>
      </c>
    </row>
    <row r="84" spans="1:8" s="7" customFormat="1" ht="21.75" customHeight="1" thickTop="1" thickBot="1" x14ac:dyDescent="0.25">
      <c r="A84" s="24"/>
      <c r="B84" s="148">
        <v>44755</v>
      </c>
      <c r="C84" s="149"/>
      <c r="D84" s="145" t="s">
        <v>29</v>
      </c>
      <c r="E84" s="146">
        <v>49383.39</v>
      </c>
      <c r="F84" s="150">
        <v>1283.97</v>
      </c>
      <c r="G84" s="147">
        <f t="shared" si="1"/>
        <v>59290934.310399972</v>
      </c>
    </row>
    <row r="85" spans="1:8" s="7" customFormat="1" ht="28.5" customHeight="1" thickTop="1" thickBot="1" x14ac:dyDescent="0.25">
      <c r="A85" s="24"/>
      <c r="B85" s="148">
        <v>44755</v>
      </c>
      <c r="C85" s="149"/>
      <c r="D85" s="145" t="s">
        <v>31</v>
      </c>
      <c r="E85" s="146">
        <v>2250.5</v>
      </c>
      <c r="F85" s="150">
        <v>92.52</v>
      </c>
      <c r="G85" s="147">
        <f t="shared" si="1"/>
        <v>59293092.290399969</v>
      </c>
    </row>
    <row r="86" spans="1:8" s="7" customFormat="1" ht="31.5" thickTop="1" thickBot="1" x14ac:dyDescent="0.25">
      <c r="A86" s="24"/>
      <c r="B86" s="148">
        <v>44755</v>
      </c>
      <c r="C86" s="149"/>
      <c r="D86" s="145" t="s">
        <v>80</v>
      </c>
      <c r="E86" s="146">
        <v>26353.95</v>
      </c>
      <c r="F86" s="150"/>
      <c r="G86" s="147">
        <f t="shared" si="1"/>
        <v>59319446.240399972</v>
      </c>
    </row>
    <row r="87" spans="1:8" s="7" customFormat="1" ht="31.5" thickTop="1" thickBot="1" x14ac:dyDescent="0.25">
      <c r="A87" s="24"/>
      <c r="B87" s="148">
        <v>44755</v>
      </c>
      <c r="C87" s="149"/>
      <c r="D87" s="145" t="s">
        <v>81</v>
      </c>
      <c r="E87" s="146">
        <v>70000</v>
      </c>
      <c r="F87" s="150"/>
      <c r="G87" s="147">
        <f t="shared" si="1"/>
        <v>59389446.240399972</v>
      </c>
    </row>
    <row r="88" spans="1:8" s="7" customFormat="1" ht="18" thickTop="1" thickBot="1" x14ac:dyDescent="0.25">
      <c r="A88" s="24"/>
      <c r="B88" s="148">
        <v>44756</v>
      </c>
      <c r="C88" s="149"/>
      <c r="D88" s="145" t="s">
        <v>42</v>
      </c>
      <c r="E88" s="146">
        <v>97415</v>
      </c>
      <c r="F88" s="150"/>
      <c r="G88" s="147">
        <f t="shared" si="1"/>
        <v>59486861.240399972</v>
      </c>
    </row>
    <row r="89" spans="1:8" s="7" customFormat="1" ht="18" thickTop="1" thickBot="1" x14ac:dyDescent="0.25">
      <c r="A89" s="24"/>
      <c r="B89" s="148">
        <v>44756</v>
      </c>
      <c r="C89" s="149"/>
      <c r="D89" s="152" t="s">
        <v>42</v>
      </c>
      <c r="E89" s="146">
        <v>72150</v>
      </c>
      <c r="F89" s="150"/>
      <c r="G89" s="147">
        <f t="shared" si="1"/>
        <v>59559011.240399972</v>
      </c>
    </row>
    <row r="90" spans="1:8" s="7" customFormat="1" ht="18" thickTop="1" thickBot="1" x14ac:dyDescent="0.25">
      <c r="A90" s="24"/>
      <c r="B90" s="148">
        <v>44756</v>
      </c>
      <c r="C90" s="149"/>
      <c r="D90" s="145" t="s">
        <v>42</v>
      </c>
      <c r="E90" s="146">
        <v>2126</v>
      </c>
      <c r="F90" s="150"/>
      <c r="G90" s="147">
        <f t="shared" si="1"/>
        <v>59561137.240399972</v>
      </c>
    </row>
    <row r="91" spans="1:8" s="7" customFormat="1" ht="18" thickTop="1" thickBot="1" x14ac:dyDescent="0.25">
      <c r="A91" s="24"/>
      <c r="B91" s="148">
        <v>44756</v>
      </c>
      <c r="C91" s="149"/>
      <c r="D91" s="145" t="s">
        <v>42</v>
      </c>
      <c r="E91" s="146">
        <v>1750</v>
      </c>
      <c r="F91" s="150"/>
      <c r="G91" s="147">
        <f t="shared" si="1"/>
        <v>59562887.240399972</v>
      </c>
    </row>
    <row r="92" spans="1:8" s="7" customFormat="1" ht="18" thickTop="1" thickBot="1" x14ac:dyDescent="0.25">
      <c r="A92" s="24"/>
      <c r="B92" s="148">
        <v>44756</v>
      </c>
      <c r="C92" s="149"/>
      <c r="D92" s="145" t="s">
        <v>29</v>
      </c>
      <c r="E92" s="146">
        <v>76266.100000000006</v>
      </c>
      <c r="F92" s="150">
        <v>1982.91</v>
      </c>
      <c r="G92" s="147">
        <f t="shared" si="1"/>
        <v>59637170.430399977</v>
      </c>
    </row>
    <row r="93" spans="1:8" s="7" customFormat="1" ht="18" thickTop="1" thickBot="1" x14ac:dyDescent="0.25">
      <c r="A93" s="24"/>
      <c r="B93" s="148">
        <v>44756</v>
      </c>
      <c r="C93" s="149"/>
      <c r="D93" s="145" t="s">
        <v>23</v>
      </c>
      <c r="E93" s="146"/>
      <c r="F93" s="150">
        <v>1024155.09</v>
      </c>
      <c r="G93" s="147">
        <f t="shared" si="1"/>
        <v>58613015.340399973</v>
      </c>
    </row>
    <row r="94" spans="1:8" s="7" customFormat="1" ht="18" thickTop="1" thickBot="1" x14ac:dyDescent="0.25">
      <c r="A94" s="24"/>
      <c r="B94" s="148">
        <v>44756</v>
      </c>
      <c r="C94" s="149"/>
      <c r="D94" s="145" t="s">
        <v>23</v>
      </c>
      <c r="E94" s="146"/>
      <c r="F94" s="150">
        <v>6549251.6600000001</v>
      </c>
      <c r="G94" s="147">
        <f t="shared" si="1"/>
        <v>52063763.680399969</v>
      </c>
      <c r="H94" s="135"/>
    </row>
    <row r="95" spans="1:8" s="7" customFormat="1" ht="18" thickTop="1" thickBot="1" x14ac:dyDescent="0.25">
      <c r="A95" s="24"/>
      <c r="B95" s="148">
        <v>44757</v>
      </c>
      <c r="C95" s="149"/>
      <c r="D95" s="145" t="s">
        <v>42</v>
      </c>
      <c r="E95" s="146">
        <v>134192</v>
      </c>
      <c r="F95" s="150"/>
      <c r="G95" s="147">
        <f t="shared" si="1"/>
        <v>52197955.680399969</v>
      </c>
    </row>
    <row r="96" spans="1:8" s="7" customFormat="1" ht="18" thickTop="1" thickBot="1" x14ac:dyDescent="0.25">
      <c r="A96" s="24"/>
      <c r="B96" s="148">
        <v>44757</v>
      </c>
      <c r="C96" s="149"/>
      <c r="D96" s="145" t="s">
        <v>42</v>
      </c>
      <c r="E96" s="146">
        <v>46200</v>
      </c>
      <c r="F96" s="150"/>
      <c r="G96" s="147">
        <f t="shared" si="1"/>
        <v>52244155.680399969</v>
      </c>
    </row>
    <row r="97" spans="1:7" s="7" customFormat="1" ht="18" thickTop="1" thickBot="1" x14ac:dyDescent="0.25">
      <c r="A97" s="24"/>
      <c r="B97" s="148">
        <v>44757</v>
      </c>
      <c r="C97" s="149"/>
      <c r="D97" s="145" t="s">
        <v>42</v>
      </c>
      <c r="E97" s="146">
        <v>15330</v>
      </c>
      <c r="F97" s="150"/>
      <c r="G97" s="147">
        <f t="shared" si="1"/>
        <v>52259485.680399969</v>
      </c>
    </row>
    <row r="98" spans="1:7" s="7" customFormat="1" ht="18" thickTop="1" thickBot="1" x14ac:dyDescent="0.25">
      <c r="A98" s="24"/>
      <c r="B98" s="148">
        <v>44757</v>
      </c>
      <c r="C98" s="149"/>
      <c r="D98" s="145" t="s">
        <v>29</v>
      </c>
      <c r="E98" s="146">
        <v>45426.34</v>
      </c>
      <c r="F98" s="150">
        <v>1181.0899999999999</v>
      </c>
      <c r="G98" s="147">
        <f t="shared" si="1"/>
        <v>52303730.930399969</v>
      </c>
    </row>
    <row r="99" spans="1:7" s="7" customFormat="1" ht="18" thickTop="1" thickBot="1" x14ac:dyDescent="0.25">
      <c r="A99" s="24"/>
      <c r="B99" s="148">
        <v>44757</v>
      </c>
      <c r="C99" s="149"/>
      <c r="D99" s="145" t="s">
        <v>82</v>
      </c>
      <c r="E99" s="146">
        <v>1326591.99</v>
      </c>
      <c r="F99" s="150"/>
      <c r="G99" s="147">
        <f t="shared" si="1"/>
        <v>53630322.920399971</v>
      </c>
    </row>
    <row r="100" spans="1:7" s="7" customFormat="1" ht="18" thickTop="1" thickBot="1" x14ac:dyDescent="0.25">
      <c r="A100" s="24"/>
      <c r="B100" s="148">
        <v>44757</v>
      </c>
      <c r="C100" s="149"/>
      <c r="D100" s="145" t="s">
        <v>83</v>
      </c>
      <c r="E100" s="146">
        <v>4676478.9400000004</v>
      </c>
      <c r="F100" s="150"/>
      <c r="G100" s="147">
        <f t="shared" si="1"/>
        <v>58306801.860399969</v>
      </c>
    </row>
    <row r="101" spans="1:7" s="7" customFormat="1" ht="18" thickTop="1" thickBot="1" x14ac:dyDescent="0.25">
      <c r="A101" s="24"/>
      <c r="B101" s="148">
        <v>44757</v>
      </c>
      <c r="C101" s="149"/>
      <c r="D101" s="145" t="s">
        <v>84</v>
      </c>
      <c r="E101" s="146">
        <v>310552</v>
      </c>
      <c r="F101" s="151"/>
      <c r="G101" s="147">
        <f t="shared" si="1"/>
        <v>58617353.860399969</v>
      </c>
    </row>
    <row r="102" spans="1:7" s="7" customFormat="1" ht="18" thickTop="1" thickBot="1" x14ac:dyDescent="0.25">
      <c r="A102" s="24"/>
      <c r="B102" s="148">
        <v>44757</v>
      </c>
      <c r="C102" s="149"/>
      <c r="D102" s="152" t="s">
        <v>23</v>
      </c>
      <c r="E102" s="146"/>
      <c r="F102" s="150">
        <v>4087350.8</v>
      </c>
      <c r="G102" s="147">
        <f t="shared" si="1"/>
        <v>54530003.060399972</v>
      </c>
    </row>
    <row r="103" spans="1:7" s="7" customFormat="1" ht="18" thickTop="1" thickBot="1" x14ac:dyDescent="0.25">
      <c r="A103" s="24"/>
      <c r="B103" s="148">
        <v>44758</v>
      </c>
      <c r="C103" s="149"/>
      <c r="D103" s="145" t="s">
        <v>42</v>
      </c>
      <c r="E103" s="146">
        <v>10110</v>
      </c>
      <c r="F103" s="150"/>
      <c r="G103" s="147">
        <f t="shared" si="1"/>
        <v>54540113.060399972</v>
      </c>
    </row>
    <row r="104" spans="1:7" s="7" customFormat="1" ht="18" thickTop="1" thickBot="1" x14ac:dyDescent="0.25">
      <c r="A104" s="24"/>
      <c r="B104" s="148">
        <v>44758</v>
      </c>
      <c r="C104" s="149"/>
      <c r="D104" s="145" t="s">
        <v>29</v>
      </c>
      <c r="E104" s="146">
        <v>17085</v>
      </c>
      <c r="F104" s="150">
        <v>444.21</v>
      </c>
      <c r="G104" s="147">
        <f t="shared" si="1"/>
        <v>54556753.850399971</v>
      </c>
    </row>
    <row r="105" spans="1:7" s="7" customFormat="1" ht="23.25" customHeight="1" thickTop="1" thickBot="1" x14ac:dyDescent="0.25">
      <c r="A105" s="24"/>
      <c r="B105" s="148">
        <v>44759</v>
      </c>
      <c r="C105" s="149"/>
      <c r="D105" s="145" t="s">
        <v>42</v>
      </c>
      <c r="E105" s="146">
        <v>63250</v>
      </c>
      <c r="F105" s="150"/>
      <c r="G105" s="147">
        <f t="shared" si="1"/>
        <v>54620003.850399971</v>
      </c>
    </row>
    <row r="106" spans="1:7" s="7" customFormat="1" ht="18" thickTop="1" thickBot="1" x14ac:dyDescent="0.25">
      <c r="A106" s="24"/>
      <c r="B106" s="148">
        <v>44759</v>
      </c>
      <c r="C106" s="149"/>
      <c r="D106" s="145" t="s">
        <v>29</v>
      </c>
      <c r="E106" s="146">
        <v>80280</v>
      </c>
      <c r="F106" s="150">
        <v>2087.2800000000002</v>
      </c>
      <c r="G106" s="147">
        <f t="shared" si="1"/>
        <v>54698196.57039997</v>
      </c>
    </row>
    <row r="107" spans="1:7" s="7" customFormat="1" ht="18" thickTop="1" thickBot="1" x14ac:dyDescent="0.25">
      <c r="A107" s="24"/>
      <c r="B107" s="148">
        <v>44760</v>
      </c>
      <c r="C107" s="149"/>
      <c r="D107" s="145" t="s">
        <v>42</v>
      </c>
      <c r="E107" s="146">
        <v>95575</v>
      </c>
      <c r="F107" s="150"/>
      <c r="G107" s="147">
        <f t="shared" si="1"/>
        <v>54793771.57039997</v>
      </c>
    </row>
    <row r="108" spans="1:7" s="7" customFormat="1" ht="18" thickTop="1" thickBot="1" x14ac:dyDescent="0.25">
      <c r="A108" s="24"/>
      <c r="B108" s="148">
        <v>44760</v>
      </c>
      <c r="C108" s="149"/>
      <c r="D108" s="145" t="s">
        <v>42</v>
      </c>
      <c r="E108" s="146">
        <v>67152</v>
      </c>
      <c r="F108" s="150"/>
      <c r="G108" s="147">
        <f t="shared" si="1"/>
        <v>54860923.57039997</v>
      </c>
    </row>
    <row r="109" spans="1:7" s="7" customFormat="1" ht="20.25" customHeight="1" thickTop="1" thickBot="1" x14ac:dyDescent="0.25">
      <c r="A109" s="24"/>
      <c r="B109" s="156">
        <v>44760</v>
      </c>
      <c r="C109" s="157"/>
      <c r="D109" s="145" t="s">
        <v>42</v>
      </c>
      <c r="E109" s="146">
        <v>1955</v>
      </c>
      <c r="F109" s="150"/>
      <c r="G109" s="147">
        <f t="shared" si="1"/>
        <v>54862878.57039997</v>
      </c>
    </row>
    <row r="110" spans="1:7" s="7" customFormat="1" ht="18" thickTop="1" thickBot="1" x14ac:dyDescent="0.25">
      <c r="A110" s="24"/>
      <c r="B110" s="148">
        <v>44760</v>
      </c>
      <c r="C110" s="149"/>
      <c r="D110" s="145" t="s">
        <v>29</v>
      </c>
      <c r="E110" s="146">
        <v>55588.33</v>
      </c>
      <c r="F110" s="150">
        <v>1445.29</v>
      </c>
      <c r="G110" s="147">
        <f t="shared" si="1"/>
        <v>54917021.610399969</v>
      </c>
    </row>
    <row r="111" spans="1:7" s="7" customFormat="1" ht="18" thickTop="1" thickBot="1" x14ac:dyDescent="0.25">
      <c r="A111" s="24"/>
      <c r="B111" s="148">
        <v>44760</v>
      </c>
      <c r="C111" s="149"/>
      <c r="D111" s="145" t="s">
        <v>22</v>
      </c>
      <c r="E111" s="146">
        <v>2486561.7000000002</v>
      </c>
      <c r="F111" s="150"/>
      <c r="G111" s="147">
        <f t="shared" si="1"/>
        <v>57403583.310399972</v>
      </c>
    </row>
    <row r="112" spans="1:7" s="7" customFormat="1" ht="18" thickTop="1" thickBot="1" x14ac:dyDescent="0.25">
      <c r="A112" s="24"/>
      <c r="B112" s="148">
        <v>44760</v>
      </c>
      <c r="C112" s="149"/>
      <c r="D112" s="145" t="s">
        <v>22</v>
      </c>
      <c r="E112" s="146">
        <v>8316587.4500000002</v>
      </c>
      <c r="F112" s="150"/>
      <c r="G112" s="147">
        <f t="shared" si="1"/>
        <v>65720170.760399975</v>
      </c>
    </row>
    <row r="113" spans="1:7" s="7" customFormat="1" ht="18" thickTop="1" thickBot="1" x14ac:dyDescent="0.25">
      <c r="A113" s="24"/>
      <c r="B113" s="148">
        <v>44760</v>
      </c>
      <c r="C113" s="149"/>
      <c r="D113" s="145" t="s">
        <v>22</v>
      </c>
      <c r="E113" s="146">
        <v>1901455.98</v>
      </c>
      <c r="F113" s="150"/>
      <c r="G113" s="147">
        <f t="shared" si="1"/>
        <v>67621626.740399972</v>
      </c>
    </row>
    <row r="114" spans="1:7" s="7" customFormat="1" ht="43.5" customHeight="1" thickTop="1" thickBot="1" x14ac:dyDescent="0.25">
      <c r="A114" s="24"/>
      <c r="B114" s="148">
        <v>44760</v>
      </c>
      <c r="C114" s="149"/>
      <c r="D114" s="145" t="s">
        <v>85</v>
      </c>
      <c r="E114" s="146">
        <v>8699.2999999999993</v>
      </c>
      <c r="F114" s="150"/>
      <c r="G114" s="147">
        <f t="shared" si="1"/>
        <v>67630326.040399969</v>
      </c>
    </row>
    <row r="115" spans="1:7" s="7" customFormat="1" ht="31.5" customHeight="1" thickTop="1" thickBot="1" x14ac:dyDescent="0.25">
      <c r="A115" s="24"/>
      <c r="B115" s="156">
        <v>44760</v>
      </c>
      <c r="C115" s="157"/>
      <c r="D115" s="145" t="s">
        <v>52</v>
      </c>
      <c r="E115" s="146">
        <v>15807.57</v>
      </c>
      <c r="F115" s="150"/>
      <c r="G115" s="147">
        <f t="shared" si="1"/>
        <v>67646133.610399961</v>
      </c>
    </row>
    <row r="116" spans="1:7" s="7" customFormat="1" ht="31.5" thickTop="1" thickBot="1" x14ac:dyDescent="0.25">
      <c r="A116" s="24"/>
      <c r="B116" s="148">
        <v>44760</v>
      </c>
      <c r="C116" s="149"/>
      <c r="D116" s="145" t="s">
        <v>52</v>
      </c>
      <c r="E116" s="146">
        <v>33917.86</v>
      </c>
      <c r="F116" s="150"/>
      <c r="G116" s="147">
        <f t="shared" si="1"/>
        <v>67680051.470399961</v>
      </c>
    </row>
    <row r="117" spans="1:7" s="7" customFormat="1" ht="31.5" thickTop="1" thickBot="1" x14ac:dyDescent="0.25">
      <c r="A117" s="24"/>
      <c r="B117" s="148">
        <v>44760</v>
      </c>
      <c r="C117" s="149"/>
      <c r="D117" s="145" t="s">
        <v>52</v>
      </c>
      <c r="E117" s="146">
        <v>9137.06</v>
      </c>
      <c r="F117" s="150"/>
      <c r="G117" s="147">
        <f t="shared" si="1"/>
        <v>67689188.530399963</v>
      </c>
    </row>
    <row r="118" spans="1:7" s="7" customFormat="1" ht="31.5" thickTop="1" thickBot="1" x14ac:dyDescent="0.25">
      <c r="A118" s="24"/>
      <c r="B118" s="148">
        <v>44760</v>
      </c>
      <c r="C118" s="149"/>
      <c r="D118" s="145" t="s">
        <v>52</v>
      </c>
      <c r="E118" s="146">
        <v>41532.07</v>
      </c>
      <c r="F118" s="150"/>
      <c r="G118" s="147">
        <f t="shared" si="1"/>
        <v>67730720.600399956</v>
      </c>
    </row>
    <row r="119" spans="1:7" s="7" customFormat="1" ht="31.5" thickTop="1" thickBot="1" x14ac:dyDescent="0.25">
      <c r="A119" s="24"/>
      <c r="B119" s="148">
        <v>44760</v>
      </c>
      <c r="C119" s="149"/>
      <c r="D119" s="145" t="s">
        <v>52</v>
      </c>
      <c r="E119" s="146">
        <v>10383.02</v>
      </c>
      <c r="F119" s="150"/>
      <c r="G119" s="147">
        <f t="shared" si="1"/>
        <v>67741103.620399952</v>
      </c>
    </row>
    <row r="120" spans="1:7" s="7" customFormat="1" ht="31.5" thickTop="1" thickBot="1" x14ac:dyDescent="0.25">
      <c r="A120" s="24"/>
      <c r="B120" s="148">
        <v>44760</v>
      </c>
      <c r="C120" s="149"/>
      <c r="D120" s="152" t="s">
        <v>52</v>
      </c>
      <c r="E120" s="146">
        <v>799.49</v>
      </c>
      <c r="F120" s="150"/>
      <c r="G120" s="147">
        <f t="shared" si="1"/>
        <v>67741903.110399947</v>
      </c>
    </row>
    <row r="121" spans="1:7" s="7" customFormat="1" ht="18" thickTop="1" thickBot="1" x14ac:dyDescent="0.25">
      <c r="A121" s="24"/>
      <c r="B121" s="148">
        <v>44760</v>
      </c>
      <c r="C121" s="149"/>
      <c r="D121" s="145" t="s">
        <v>23</v>
      </c>
      <c r="E121" s="146"/>
      <c r="F121" s="150">
        <v>904884.62</v>
      </c>
      <c r="G121" s="147">
        <f t="shared" si="1"/>
        <v>66837018.490399949</v>
      </c>
    </row>
    <row r="122" spans="1:7" s="7" customFormat="1" ht="18" thickTop="1" thickBot="1" x14ac:dyDescent="0.25">
      <c r="A122" s="24"/>
      <c r="B122" s="148">
        <v>44760</v>
      </c>
      <c r="C122" s="149"/>
      <c r="D122" s="145" t="s">
        <v>23</v>
      </c>
      <c r="E122" s="146"/>
      <c r="F122" s="150">
        <v>3221647.6</v>
      </c>
      <c r="G122" s="147">
        <f t="shared" si="1"/>
        <v>63615370.890399948</v>
      </c>
    </row>
    <row r="123" spans="1:7" s="7" customFormat="1" ht="18" thickTop="1" thickBot="1" x14ac:dyDescent="0.25">
      <c r="A123" s="24"/>
      <c r="B123" s="148">
        <v>44761</v>
      </c>
      <c r="C123" s="149"/>
      <c r="D123" s="145" t="s">
        <v>42</v>
      </c>
      <c r="E123" s="146">
        <v>100865</v>
      </c>
      <c r="F123" s="150"/>
      <c r="G123" s="147">
        <f t="shared" si="1"/>
        <v>63716235.890399948</v>
      </c>
    </row>
    <row r="124" spans="1:7" s="7" customFormat="1" ht="18" thickTop="1" thickBot="1" x14ac:dyDescent="0.25">
      <c r="A124" s="24"/>
      <c r="B124" s="148">
        <v>44761</v>
      </c>
      <c r="C124" s="149"/>
      <c r="D124" s="145" t="s">
        <v>42</v>
      </c>
      <c r="E124" s="146">
        <v>44075</v>
      </c>
      <c r="F124" s="150"/>
      <c r="G124" s="147">
        <f t="shared" si="1"/>
        <v>63760310.890399948</v>
      </c>
    </row>
    <row r="125" spans="1:7" s="7" customFormat="1" ht="18" thickTop="1" thickBot="1" x14ac:dyDescent="0.25">
      <c r="A125" s="24"/>
      <c r="B125" s="148">
        <v>44761</v>
      </c>
      <c r="C125" s="149"/>
      <c r="D125" s="145" t="s">
        <v>42</v>
      </c>
      <c r="E125" s="146">
        <v>3200</v>
      </c>
      <c r="F125" s="150"/>
      <c r="G125" s="147">
        <f t="shared" si="1"/>
        <v>63763510.890399948</v>
      </c>
    </row>
    <row r="126" spans="1:7" s="7" customFormat="1" ht="18" thickTop="1" thickBot="1" x14ac:dyDescent="0.25">
      <c r="A126" s="24"/>
      <c r="B126" s="148">
        <v>44761</v>
      </c>
      <c r="C126" s="149"/>
      <c r="D126" s="145" t="s">
        <v>29</v>
      </c>
      <c r="E126" s="146">
        <v>138765.25</v>
      </c>
      <c r="F126" s="151">
        <v>3607.89</v>
      </c>
      <c r="G126" s="147">
        <f t="shared" si="1"/>
        <v>63898668.250399947</v>
      </c>
    </row>
    <row r="127" spans="1:7" s="7" customFormat="1" ht="46.5" thickTop="1" thickBot="1" x14ac:dyDescent="0.25">
      <c r="A127" s="24"/>
      <c r="B127" s="148">
        <v>44761</v>
      </c>
      <c r="C127" s="149"/>
      <c r="D127" s="145" t="s">
        <v>86</v>
      </c>
      <c r="E127" s="146">
        <v>14760</v>
      </c>
      <c r="F127" s="150"/>
      <c r="G127" s="147">
        <f t="shared" si="1"/>
        <v>63913428.250399947</v>
      </c>
    </row>
    <row r="128" spans="1:7" s="7" customFormat="1" ht="76.5" thickTop="1" thickBot="1" x14ac:dyDescent="0.25">
      <c r="A128" s="24"/>
      <c r="B128" s="148">
        <v>44761</v>
      </c>
      <c r="C128" s="149"/>
      <c r="D128" s="145" t="s">
        <v>87</v>
      </c>
      <c r="E128" s="146">
        <v>524291.18000000005</v>
      </c>
      <c r="F128" s="150"/>
      <c r="G128" s="147">
        <f t="shared" si="1"/>
        <v>64437719.430399947</v>
      </c>
    </row>
    <row r="129" spans="1:7" s="7" customFormat="1" ht="18" thickTop="1" thickBot="1" x14ac:dyDescent="0.25">
      <c r="A129" s="96"/>
      <c r="B129" s="148">
        <v>44761</v>
      </c>
      <c r="C129" s="149"/>
      <c r="D129" s="152" t="s">
        <v>53</v>
      </c>
      <c r="E129" s="146">
        <v>497803.49</v>
      </c>
      <c r="F129" s="153"/>
      <c r="G129" s="147">
        <f t="shared" si="1"/>
        <v>64935522.920399949</v>
      </c>
    </row>
    <row r="130" spans="1:7" s="7" customFormat="1" ht="18" thickTop="1" thickBot="1" x14ac:dyDescent="0.25">
      <c r="A130" s="96"/>
      <c r="B130" s="148">
        <v>44761</v>
      </c>
      <c r="C130" s="149"/>
      <c r="D130" s="152" t="s">
        <v>48</v>
      </c>
      <c r="E130" s="146">
        <v>475722</v>
      </c>
      <c r="F130" s="158"/>
      <c r="G130" s="147">
        <f t="shared" si="1"/>
        <v>65411244.920399949</v>
      </c>
    </row>
    <row r="131" spans="1:7" s="7" customFormat="1" ht="18" thickTop="1" thickBot="1" x14ac:dyDescent="0.25">
      <c r="A131" s="96"/>
      <c r="B131" s="148">
        <v>44762</v>
      </c>
      <c r="C131" s="149"/>
      <c r="D131" s="145" t="s">
        <v>42</v>
      </c>
      <c r="E131" s="146">
        <v>109280</v>
      </c>
      <c r="F131" s="150"/>
      <c r="G131" s="147">
        <f t="shared" si="1"/>
        <v>65520524.920399949</v>
      </c>
    </row>
    <row r="132" spans="1:7" s="7" customFormat="1" ht="18" thickTop="1" thickBot="1" x14ac:dyDescent="0.25">
      <c r="A132" s="96"/>
      <c r="B132" s="148">
        <v>44762</v>
      </c>
      <c r="C132" s="149"/>
      <c r="D132" s="145" t="s">
        <v>42</v>
      </c>
      <c r="E132" s="146">
        <v>41845</v>
      </c>
      <c r="F132" s="150"/>
      <c r="G132" s="147">
        <f t="shared" si="1"/>
        <v>65562369.920399949</v>
      </c>
    </row>
    <row r="133" spans="1:7" s="7" customFormat="1" ht="18" thickTop="1" thickBot="1" x14ac:dyDescent="0.25">
      <c r="A133" s="96"/>
      <c r="B133" s="148">
        <v>44762</v>
      </c>
      <c r="C133" s="149"/>
      <c r="D133" s="145" t="s">
        <v>42</v>
      </c>
      <c r="E133" s="146">
        <v>4220</v>
      </c>
      <c r="F133" s="150"/>
      <c r="G133" s="147">
        <f t="shared" si="1"/>
        <v>65566589.920399949</v>
      </c>
    </row>
    <row r="134" spans="1:7" s="7" customFormat="1" ht="20.25" customHeight="1" thickTop="1" thickBot="1" x14ac:dyDescent="0.25">
      <c r="A134" s="96"/>
      <c r="B134" s="148">
        <v>44762</v>
      </c>
      <c r="C134" s="149"/>
      <c r="D134" s="145" t="s">
        <v>42</v>
      </c>
      <c r="E134" s="146">
        <v>156</v>
      </c>
      <c r="F134" s="150"/>
      <c r="G134" s="147">
        <f t="shared" si="1"/>
        <v>65566745.920399949</v>
      </c>
    </row>
    <row r="135" spans="1:7" s="7" customFormat="1" ht="18" thickTop="1" thickBot="1" x14ac:dyDescent="0.25">
      <c r="A135" s="96"/>
      <c r="B135" s="148">
        <v>44762</v>
      </c>
      <c r="C135" s="149"/>
      <c r="D135" s="145" t="s">
        <v>29</v>
      </c>
      <c r="E135" s="146">
        <v>77444.5</v>
      </c>
      <c r="F135" s="150">
        <v>2013.56</v>
      </c>
      <c r="G135" s="147">
        <f t="shared" si="1"/>
        <v>65642176.860399947</v>
      </c>
    </row>
    <row r="136" spans="1:7" s="7" customFormat="1" ht="18" thickTop="1" thickBot="1" x14ac:dyDescent="0.25">
      <c r="A136" s="96"/>
      <c r="B136" s="148">
        <v>44762</v>
      </c>
      <c r="C136" s="149"/>
      <c r="D136" s="145" t="s">
        <v>43</v>
      </c>
      <c r="E136" s="146">
        <v>1730065.27</v>
      </c>
      <c r="F136" s="150"/>
      <c r="G136" s="147">
        <f t="shared" si="1"/>
        <v>67372242.130399942</v>
      </c>
    </row>
    <row r="137" spans="1:7" s="7" customFormat="1" ht="18" thickTop="1" thickBot="1" x14ac:dyDescent="0.25">
      <c r="A137" s="96"/>
      <c r="B137" s="148">
        <v>44762</v>
      </c>
      <c r="C137" s="149"/>
      <c r="D137" s="145" t="s">
        <v>43</v>
      </c>
      <c r="E137" s="146">
        <v>811185.87</v>
      </c>
      <c r="F137" s="150"/>
      <c r="G137" s="147">
        <f t="shared" si="1"/>
        <v>68183428.000399947</v>
      </c>
    </row>
    <row r="138" spans="1:7" s="7" customFormat="1" ht="18" thickTop="1" thickBot="1" x14ac:dyDescent="0.25">
      <c r="A138" s="96"/>
      <c r="B138" s="148">
        <v>44762</v>
      </c>
      <c r="C138" s="149"/>
      <c r="D138" s="145" t="s">
        <v>43</v>
      </c>
      <c r="E138" s="146">
        <v>24709.85</v>
      </c>
      <c r="F138" s="150"/>
      <c r="G138" s="147">
        <f t="shared" si="1"/>
        <v>68208137.850399941</v>
      </c>
    </row>
    <row r="139" spans="1:7" s="7" customFormat="1" ht="18" thickTop="1" thickBot="1" x14ac:dyDescent="0.25">
      <c r="A139" s="96"/>
      <c r="B139" s="148">
        <v>44762</v>
      </c>
      <c r="C139" s="149"/>
      <c r="D139" s="145" t="s">
        <v>43</v>
      </c>
      <c r="E139" s="146">
        <v>18404.8</v>
      </c>
      <c r="F139" s="150"/>
      <c r="G139" s="147">
        <f t="shared" si="1"/>
        <v>68226542.650399938</v>
      </c>
    </row>
    <row r="140" spans="1:7" s="7" customFormat="1" ht="18" thickTop="1" thickBot="1" x14ac:dyDescent="0.25">
      <c r="A140" s="96"/>
      <c r="B140" s="148">
        <v>44762</v>
      </c>
      <c r="C140" s="149"/>
      <c r="D140" s="145" t="s">
        <v>53</v>
      </c>
      <c r="E140" s="146">
        <v>4300</v>
      </c>
      <c r="F140" s="150"/>
      <c r="G140" s="147">
        <f t="shared" si="1"/>
        <v>68230842.650399938</v>
      </c>
    </row>
    <row r="141" spans="1:7" s="7" customFormat="1" ht="18" thickTop="1" thickBot="1" x14ac:dyDescent="0.25">
      <c r="A141" s="96"/>
      <c r="B141" s="148">
        <v>44762</v>
      </c>
      <c r="C141" s="149"/>
      <c r="D141" s="145" t="s">
        <v>88</v>
      </c>
      <c r="E141" s="146">
        <v>1249538.8600000001</v>
      </c>
      <c r="F141" s="150"/>
      <c r="G141" s="147">
        <f t="shared" si="1"/>
        <v>69480381.510399938</v>
      </c>
    </row>
    <row r="142" spans="1:7" s="7" customFormat="1" ht="18" thickTop="1" thickBot="1" x14ac:dyDescent="0.25">
      <c r="A142" s="96"/>
      <c r="B142" s="148">
        <v>44762</v>
      </c>
      <c r="C142" s="149"/>
      <c r="D142" s="145" t="s">
        <v>49</v>
      </c>
      <c r="E142" s="154">
        <v>30000</v>
      </c>
      <c r="F142" s="155"/>
      <c r="G142" s="147">
        <f t="shared" si="1"/>
        <v>69510381.510399938</v>
      </c>
    </row>
    <row r="143" spans="1:7" s="7" customFormat="1" ht="18" thickTop="1" thickBot="1" x14ac:dyDescent="0.25">
      <c r="A143" s="96"/>
      <c r="B143" s="148">
        <v>44762</v>
      </c>
      <c r="C143" s="149"/>
      <c r="D143" s="145" t="s">
        <v>23</v>
      </c>
      <c r="E143" s="154"/>
      <c r="F143" s="155">
        <v>4329174.67</v>
      </c>
      <c r="G143" s="147">
        <f t="shared" si="1"/>
        <v>65181206.840399936</v>
      </c>
    </row>
    <row r="144" spans="1:7" s="7" customFormat="1" ht="18" thickTop="1" thickBot="1" x14ac:dyDescent="0.25">
      <c r="A144" s="96"/>
      <c r="B144" s="148">
        <v>44762</v>
      </c>
      <c r="C144" s="149"/>
      <c r="D144" s="145" t="s">
        <v>23</v>
      </c>
      <c r="E144" s="154"/>
      <c r="F144" s="150">
        <v>2636279.5699999998</v>
      </c>
      <c r="G144" s="147">
        <f t="shared" si="1"/>
        <v>62544927.270399936</v>
      </c>
    </row>
    <row r="145" spans="1:7" s="7" customFormat="1" ht="18" thickTop="1" thickBot="1" x14ac:dyDescent="0.25">
      <c r="A145" s="96"/>
      <c r="B145" s="148">
        <v>44763</v>
      </c>
      <c r="C145" s="149"/>
      <c r="D145" s="145" t="s">
        <v>42</v>
      </c>
      <c r="E145" s="154">
        <v>223950</v>
      </c>
      <c r="F145" s="150"/>
      <c r="G145" s="147">
        <f t="shared" si="1"/>
        <v>62768877.270399936</v>
      </c>
    </row>
    <row r="146" spans="1:7" s="7" customFormat="1" ht="18" thickTop="1" thickBot="1" x14ac:dyDescent="0.25">
      <c r="A146" s="96"/>
      <c r="B146" s="148">
        <v>44763</v>
      </c>
      <c r="C146" s="149"/>
      <c r="D146" s="145" t="s">
        <v>42</v>
      </c>
      <c r="E146" s="146">
        <v>37745</v>
      </c>
      <c r="F146" s="150"/>
      <c r="G146" s="147">
        <f t="shared" si="1"/>
        <v>62806622.270399936</v>
      </c>
    </row>
    <row r="147" spans="1:7" s="7" customFormat="1" ht="18" thickTop="1" thickBot="1" x14ac:dyDescent="0.25">
      <c r="A147" s="96"/>
      <c r="B147" s="148">
        <v>44763</v>
      </c>
      <c r="C147" s="149"/>
      <c r="D147" s="145" t="s">
        <v>42</v>
      </c>
      <c r="E147" s="146">
        <v>3725</v>
      </c>
      <c r="F147" s="150"/>
      <c r="G147" s="147">
        <f t="shared" ref="G147:G173" si="2">G146+E147-F147</f>
        <v>62810347.270399936</v>
      </c>
    </row>
    <row r="148" spans="1:7" s="7" customFormat="1" ht="18" customHeight="1" thickTop="1" thickBot="1" x14ac:dyDescent="0.25">
      <c r="A148" s="96"/>
      <c r="B148" s="148">
        <v>44763</v>
      </c>
      <c r="C148" s="149"/>
      <c r="D148" s="145" t="s">
        <v>42</v>
      </c>
      <c r="E148" s="146">
        <v>66</v>
      </c>
      <c r="F148" s="150"/>
      <c r="G148" s="147">
        <f t="shared" si="2"/>
        <v>62810413.270399936</v>
      </c>
    </row>
    <row r="149" spans="1:7" s="7" customFormat="1" ht="18" thickTop="1" thickBot="1" x14ac:dyDescent="0.25">
      <c r="A149" s="96"/>
      <c r="B149" s="148">
        <v>44763</v>
      </c>
      <c r="C149" s="149"/>
      <c r="D149" s="145" t="s">
        <v>29</v>
      </c>
      <c r="E149" s="146">
        <v>109639.5</v>
      </c>
      <c r="F149" s="150">
        <v>2850.63</v>
      </c>
      <c r="G149" s="147">
        <f t="shared" si="2"/>
        <v>62917202.140399933</v>
      </c>
    </row>
    <row r="150" spans="1:7" s="7" customFormat="1" ht="18" thickTop="1" thickBot="1" x14ac:dyDescent="0.25">
      <c r="A150" s="96"/>
      <c r="B150" s="148">
        <v>44763</v>
      </c>
      <c r="C150" s="149"/>
      <c r="D150" s="145" t="s">
        <v>22</v>
      </c>
      <c r="E150" s="146">
        <v>1204951.5900000001</v>
      </c>
      <c r="F150" s="150"/>
      <c r="G150" s="147">
        <f t="shared" si="2"/>
        <v>64122153.730399936</v>
      </c>
    </row>
    <row r="151" spans="1:7" s="7" customFormat="1" ht="18" thickTop="1" thickBot="1" x14ac:dyDescent="0.25">
      <c r="A151" s="96"/>
      <c r="B151" s="148">
        <v>44763</v>
      </c>
      <c r="C151" s="149"/>
      <c r="D151" s="145" t="s">
        <v>22</v>
      </c>
      <c r="E151" s="146">
        <v>2600744.7999999998</v>
      </c>
      <c r="F151" s="150"/>
      <c r="G151" s="147">
        <f t="shared" si="2"/>
        <v>66722898.530399933</v>
      </c>
    </row>
    <row r="152" spans="1:7" s="7" customFormat="1" ht="18" thickTop="1" thickBot="1" x14ac:dyDescent="0.25">
      <c r="A152" s="96"/>
      <c r="B152" s="148">
        <v>44763</v>
      </c>
      <c r="C152" s="149"/>
      <c r="D152" s="145" t="s">
        <v>22</v>
      </c>
      <c r="E152" s="146">
        <v>4044034.66</v>
      </c>
      <c r="F152" s="150"/>
      <c r="G152" s="147">
        <f t="shared" si="2"/>
        <v>70766933.19039993</v>
      </c>
    </row>
    <row r="153" spans="1:7" s="7" customFormat="1" ht="18" thickTop="1" thickBot="1" x14ac:dyDescent="0.25">
      <c r="A153" s="96"/>
      <c r="B153" s="148">
        <v>44763</v>
      </c>
      <c r="C153" s="149"/>
      <c r="D153" s="145" t="s">
        <v>22</v>
      </c>
      <c r="E153" s="146">
        <v>2489413.4500000002</v>
      </c>
      <c r="F153" s="150"/>
      <c r="G153" s="147">
        <f t="shared" si="2"/>
        <v>73256346.640399933</v>
      </c>
    </row>
    <row r="154" spans="1:7" s="7" customFormat="1" ht="18" thickTop="1" thickBot="1" x14ac:dyDescent="0.25">
      <c r="A154" s="96"/>
      <c r="B154" s="148">
        <v>44764</v>
      </c>
      <c r="C154" s="149"/>
      <c r="D154" s="145" t="s">
        <v>42</v>
      </c>
      <c r="E154" s="146">
        <v>66589</v>
      </c>
      <c r="F154" s="150"/>
      <c r="G154" s="147">
        <f t="shared" si="2"/>
        <v>73322935.640399933</v>
      </c>
    </row>
    <row r="155" spans="1:7" s="7" customFormat="1" ht="18" thickTop="1" thickBot="1" x14ac:dyDescent="0.25">
      <c r="A155" s="96"/>
      <c r="B155" s="148">
        <v>44764</v>
      </c>
      <c r="C155" s="149"/>
      <c r="D155" s="145" t="s">
        <v>42</v>
      </c>
      <c r="E155" s="146">
        <v>132195</v>
      </c>
      <c r="F155" s="150"/>
      <c r="G155" s="147">
        <f t="shared" si="2"/>
        <v>73455130.640399933</v>
      </c>
    </row>
    <row r="156" spans="1:7" s="7" customFormat="1" ht="18.75" customHeight="1" thickTop="1" thickBot="1" x14ac:dyDescent="0.25">
      <c r="A156" s="96"/>
      <c r="B156" s="148">
        <v>44764</v>
      </c>
      <c r="C156" s="149"/>
      <c r="D156" s="145" t="s">
        <v>42</v>
      </c>
      <c r="E156" s="146">
        <v>8300</v>
      </c>
      <c r="F156" s="150"/>
      <c r="G156" s="147">
        <f t="shared" si="2"/>
        <v>73463430.640399933</v>
      </c>
    </row>
    <row r="157" spans="1:7" s="7" customFormat="1" ht="23.25" customHeight="1" thickTop="1" thickBot="1" x14ac:dyDescent="0.25">
      <c r="A157" s="96"/>
      <c r="B157" s="148">
        <v>44764</v>
      </c>
      <c r="C157" s="149"/>
      <c r="D157" s="145" t="s">
        <v>29</v>
      </c>
      <c r="E157" s="146">
        <v>63766</v>
      </c>
      <c r="F157" s="150">
        <v>1657.9</v>
      </c>
      <c r="G157" s="147">
        <f t="shared" si="2"/>
        <v>73525538.740399927</v>
      </c>
    </row>
    <row r="158" spans="1:7" s="7" customFormat="1" ht="30.75" customHeight="1" thickTop="1" thickBot="1" x14ac:dyDescent="0.25">
      <c r="A158" s="96"/>
      <c r="B158" s="148">
        <v>44764</v>
      </c>
      <c r="C158" s="149"/>
      <c r="D158" s="145" t="s">
        <v>89</v>
      </c>
      <c r="E158" s="146">
        <v>30000</v>
      </c>
      <c r="F158" s="150"/>
      <c r="G158" s="147">
        <f t="shared" si="2"/>
        <v>73555538.740399927</v>
      </c>
    </row>
    <row r="159" spans="1:7" s="7" customFormat="1" ht="31.5" customHeight="1" thickTop="1" thickBot="1" x14ac:dyDescent="0.25">
      <c r="A159" s="96"/>
      <c r="B159" s="148">
        <v>44764</v>
      </c>
      <c r="C159" s="149"/>
      <c r="D159" s="145" t="s">
        <v>90</v>
      </c>
      <c r="E159" s="146">
        <v>30000</v>
      </c>
      <c r="F159" s="150"/>
      <c r="G159" s="147">
        <f t="shared" si="2"/>
        <v>73585538.740399927</v>
      </c>
    </row>
    <row r="160" spans="1:7" s="7" customFormat="1" ht="18" thickTop="1" thickBot="1" x14ac:dyDescent="0.25">
      <c r="A160" s="96"/>
      <c r="B160" s="148">
        <v>44764</v>
      </c>
      <c r="C160" s="149"/>
      <c r="D160" s="145" t="s">
        <v>23</v>
      </c>
      <c r="E160" s="146"/>
      <c r="F160" s="150">
        <v>218726.69</v>
      </c>
      <c r="G160" s="147">
        <f t="shared" si="2"/>
        <v>73366812.050399929</v>
      </c>
    </row>
    <row r="161" spans="1:7" s="7" customFormat="1" ht="18" thickTop="1" thickBot="1" x14ac:dyDescent="0.25">
      <c r="A161" s="96"/>
      <c r="B161" s="148">
        <v>44765</v>
      </c>
      <c r="C161" s="149"/>
      <c r="D161" s="145" t="s">
        <v>42</v>
      </c>
      <c r="E161" s="146">
        <v>445</v>
      </c>
      <c r="F161" s="150"/>
      <c r="G161" s="147">
        <f t="shared" si="2"/>
        <v>73367257.050399929</v>
      </c>
    </row>
    <row r="162" spans="1:7" s="7" customFormat="1" ht="18" thickTop="1" thickBot="1" x14ac:dyDescent="0.25">
      <c r="A162" s="96"/>
      <c r="B162" s="148">
        <v>44766</v>
      </c>
      <c r="C162" s="149"/>
      <c r="D162" s="145" t="s">
        <v>42</v>
      </c>
      <c r="E162" s="146">
        <v>6945</v>
      </c>
      <c r="F162" s="150"/>
      <c r="G162" s="147">
        <f t="shared" si="2"/>
        <v>73374202.050399929</v>
      </c>
    </row>
    <row r="163" spans="1:7" s="7" customFormat="1" ht="18" thickTop="1" thickBot="1" x14ac:dyDescent="0.25">
      <c r="A163" s="96"/>
      <c r="B163" s="148">
        <v>44766</v>
      </c>
      <c r="C163" s="149"/>
      <c r="D163" s="145" t="s">
        <v>29</v>
      </c>
      <c r="E163" s="146">
        <v>1920</v>
      </c>
      <c r="F163" s="150">
        <v>49.92</v>
      </c>
      <c r="G163" s="147">
        <f t="shared" si="2"/>
        <v>73376072.130399927</v>
      </c>
    </row>
    <row r="164" spans="1:7" s="7" customFormat="1" ht="18" thickTop="1" thickBot="1" x14ac:dyDescent="0.25">
      <c r="A164" s="96"/>
      <c r="B164" s="148">
        <v>44767</v>
      </c>
      <c r="C164" s="149"/>
      <c r="D164" s="145" t="s">
        <v>42</v>
      </c>
      <c r="E164" s="146">
        <v>126841</v>
      </c>
      <c r="F164" s="150"/>
      <c r="G164" s="147">
        <f t="shared" si="2"/>
        <v>73502913.130399927</v>
      </c>
    </row>
    <row r="165" spans="1:7" s="7" customFormat="1" ht="18" thickTop="1" thickBot="1" x14ac:dyDescent="0.25">
      <c r="A165" s="96"/>
      <c r="B165" s="148">
        <v>44767</v>
      </c>
      <c r="C165" s="149"/>
      <c r="D165" s="145" t="s">
        <v>42</v>
      </c>
      <c r="E165" s="146">
        <v>38480</v>
      </c>
      <c r="F165" s="150"/>
      <c r="G165" s="147">
        <f t="shared" si="2"/>
        <v>73541393.130399927</v>
      </c>
    </row>
    <row r="166" spans="1:7" s="7" customFormat="1" ht="18" thickTop="1" thickBot="1" x14ac:dyDescent="0.25">
      <c r="A166" s="96"/>
      <c r="B166" s="148">
        <v>44767</v>
      </c>
      <c r="C166" s="149"/>
      <c r="D166" s="145" t="s">
        <v>42</v>
      </c>
      <c r="E166" s="146">
        <v>6910</v>
      </c>
      <c r="F166" s="150"/>
      <c r="G166" s="147">
        <f t="shared" si="2"/>
        <v>73548303.130399927</v>
      </c>
    </row>
    <row r="167" spans="1:7" s="7" customFormat="1" ht="18" thickTop="1" thickBot="1" x14ac:dyDescent="0.25">
      <c r="A167" s="96"/>
      <c r="B167" s="148">
        <v>44767</v>
      </c>
      <c r="C167" s="149"/>
      <c r="D167" s="145" t="s">
        <v>29</v>
      </c>
      <c r="E167" s="146">
        <v>49556.28</v>
      </c>
      <c r="F167" s="150">
        <v>1288.46</v>
      </c>
      <c r="G167" s="147">
        <f t="shared" si="2"/>
        <v>73596570.950399935</v>
      </c>
    </row>
    <row r="168" spans="1:7" s="7" customFormat="1" ht="46.5" thickTop="1" thickBot="1" x14ac:dyDescent="0.25">
      <c r="A168" s="96"/>
      <c r="B168" s="148">
        <v>44767</v>
      </c>
      <c r="C168" s="149"/>
      <c r="D168" s="145" t="s">
        <v>91</v>
      </c>
      <c r="E168" s="146">
        <v>10857.2</v>
      </c>
      <c r="F168" s="150"/>
      <c r="G168" s="147">
        <f t="shared" si="2"/>
        <v>73607428.150399938</v>
      </c>
    </row>
    <row r="169" spans="1:7" s="7" customFormat="1" ht="31.5" thickTop="1" thickBot="1" x14ac:dyDescent="0.25">
      <c r="A169" s="96"/>
      <c r="B169" s="148">
        <v>44767</v>
      </c>
      <c r="C169" s="149"/>
      <c r="D169" s="145" t="s">
        <v>92</v>
      </c>
      <c r="E169" s="146">
        <v>109200</v>
      </c>
      <c r="F169" s="150"/>
      <c r="G169" s="147">
        <f t="shared" si="2"/>
        <v>73716628.150399938</v>
      </c>
    </row>
    <row r="170" spans="1:7" s="7" customFormat="1" ht="18" thickTop="1" thickBot="1" x14ac:dyDescent="0.25">
      <c r="A170" s="96"/>
      <c r="B170" s="148">
        <v>44767</v>
      </c>
      <c r="C170" s="149"/>
      <c r="D170" s="145" t="s">
        <v>22</v>
      </c>
      <c r="E170" s="146">
        <v>694469</v>
      </c>
      <c r="F170" s="150"/>
      <c r="G170" s="147">
        <f t="shared" si="2"/>
        <v>74411097.150399938</v>
      </c>
    </row>
    <row r="171" spans="1:7" s="7" customFormat="1" ht="18" thickTop="1" thickBot="1" x14ac:dyDescent="0.25">
      <c r="A171" s="96"/>
      <c r="B171" s="148">
        <v>44767</v>
      </c>
      <c r="C171" s="149"/>
      <c r="D171" s="145" t="s">
        <v>22</v>
      </c>
      <c r="E171" s="146">
        <v>26061.75</v>
      </c>
      <c r="F171" s="150"/>
      <c r="G171" s="147">
        <f t="shared" si="2"/>
        <v>74437158.900399938</v>
      </c>
    </row>
    <row r="172" spans="1:7" s="7" customFormat="1" ht="18" thickTop="1" thickBot="1" x14ac:dyDescent="0.25">
      <c r="A172" s="96"/>
      <c r="B172" s="148">
        <v>44767</v>
      </c>
      <c r="C172" s="149"/>
      <c r="D172" s="145" t="s">
        <v>22</v>
      </c>
      <c r="E172" s="146">
        <v>3793544.6</v>
      </c>
      <c r="F172" s="150"/>
      <c r="G172" s="147">
        <f t="shared" si="2"/>
        <v>78230703.500399932</v>
      </c>
    </row>
    <row r="173" spans="1:7" s="7" customFormat="1" ht="18" thickTop="1" thickBot="1" x14ac:dyDescent="0.25">
      <c r="A173" s="96"/>
      <c r="B173" s="148">
        <v>44767</v>
      </c>
      <c r="C173" s="149"/>
      <c r="D173" s="145" t="s">
        <v>23</v>
      </c>
      <c r="E173" s="146"/>
      <c r="F173" s="150">
        <v>20755387.57</v>
      </c>
      <c r="G173" s="159">
        <f t="shared" si="2"/>
        <v>57475315.930399932</v>
      </c>
    </row>
    <row r="174" spans="1:7" s="7" customFormat="1" ht="17.25" thickBot="1" x14ac:dyDescent="0.25">
      <c r="A174" s="96"/>
      <c r="B174" s="148">
        <v>44768</v>
      </c>
      <c r="C174" s="149"/>
      <c r="D174" s="145" t="s">
        <v>42</v>
      </c>
      <c r="E174" s="146">
        <v>111162</v>
      </c>
      <c r="F174" s="160"/>
      <c r="G174" s="161">
        <f>G173+E174-F174</f>
        <v>57586477.930399932</v>
      </c>
    </row>
    <row r="175" spans="1:7" s="7" customFormat="1" ht="17.25" thickBot="1" x14ac:dyDescent="0.25">
      <c r="A175" s="96"/>
      <c r="B175" s="162">
        <v>44768</v>
      </c>
      <c r="C175" s="163"/>
      <c r="D175" s="145" t="s">
        <v>42</v>
      </c>
      <c r="E175" s="146">
        <v>52525</v>
      </c>
      <c r="F175" s="160"/>
      <c r="G175" s="161">
        <f t="shared" ref="G175:G188" si="3">G174+E175-F175</f>
        <v>57639002.930399932</v>
      </c>
    </row>
    <row r="176" spans="1:7" s="7" customFormat="1" ht="17.25" thickBot="1" x14ac:dyDescent="0.25">
      <c r="A176" s="96"/>
      <c r="B176" s="162">
        <v>44768</v>
      </c>
      <c r="C176" s="163"/>
      <c r="D176" s="145" t="s">
        <v>42</v>
      </c>
      <c r="E176" s="146">
        <v>2000</v>
      </c>
      <c r="F176" s="160"/>
      <c r="G176" s="161">
        <f t="shared" si="3"/>
        <v>57641002.930399932</v>
      </c>
    </row>
    <row r="177" spans="1:7" s="7" customFormat="1" ht="17.25" thickBot="1" x14ac:dyDescent="0.25">
      <c r="A177" s="96"/>
      <c r="B177" s="162">
        <v>44768</v>
      </c>
      <c r="C177" s="163"/>
      <c r="D177" s="145" t="s">
        <v>42</v>
      </c>
      <c r="E177" s="146">
        <v>3911</v>
      </c>
      <c r="F177" s="160"/>
      <c r="G177" s="161">
        <f t="shared" si="3"/>
        <v>57644913.930399932</v>
      </c>
    </row>
    <row r="178" spans="1:7" s="7" customFormat="1" ht="17.25" thickBot="1" x14ac:dyDescent="0.25">
      <c r="A178" s="96"/>
      <c r="B178" s="162">
        <v>44768</v>
      </c>
      <c r="C178" s="163"/>
      <c r="D178" s="145" t="s">
        <v>29</v>
      </c>
      <c r="E178" s="146">
        <v>62479.48</v>
      </c>
      <c r="F178" s="160">
        <v>1624.46</v>
      </c>
      <c r="G178" s="161">
        <f t="shared" si="3"/>
        <v>57705768.950399928</v>
      </c>
    </row>
    <row r="179" spans="1:7" s="7" customFormat="1" ht="17.25" thickBot="1" x14ac:dyDescent="0.25">
      <c r="A179" s="96"/>
      <c r="B179" s="162">
        <v>44769</v>
      </c>
      <c r="C179" s="163"/>
      <c r="D179" s="145" t="s">
        <v>42</v>
      </c>
      <c r="E179" s="146">
        <v>114832</v>
      </c>
      <c r="F179" s="160"/>
      <c r="G179" s="161">
        <f t="shared" si="3"/>
        <v>57820600.950399928</v>
      </c>
    </row>
    <row r="180" spans="1:7" s="7" customFormat="1" ht="17.25" thickBot="1" x14ac:dyDescent="0.25">
      <c r="A180" s="96"/>
      <c r="B180" s="162">
        <v>44769</v>
      </c>
      <c r="C180" s="163"/>
      <c r="D180" s="145" t="s">
        <v>42</v>
      </c>
      <c r="E180" s="146">
        <v>80900</v>
      </c>
      <c r="F180" s="160"/>
      <c r="G180" s="161">
        <f t="shared" si="3"/>
        <v>57901500.950399928</v>
      </c>
    </row>
    <row r="181" spans="1:7" s="7" customFormat="1" ht="17.25" thickBot="1" x14ac:dyDescent="0.25">
      <c r="A181" s="96"/>
      <c r="B181" s="162">
        <v>44769</v>
      </c>
      <c r="C181" s="163"/>
      <c r="D181" s="145" t="s">
        <v>42</v>
      </c>
      <c r="E181" s="146">
        <v>2790</v>
      </c>
      <c r="F181" s="160"/>
      <c r="G181" s="161">
        <f t="shared" si="3"/>
        <v>57904290.950399928</v>
      </c>
    </row>
    <row r="182" spans="1:7" s="7" customFormat="1" ht="17.25" thickBot="1" x14ac:dyDescent="0.25">
      <c r="A182" s="96"/>
      <c r="B182" s="162">
        <v>44769</v>
      </c>
      <c r="C182" s="163"/>
      <c r="D182" s="145" t="s">
        <v>42</v>
      </c>
      <c r="E182" s="146">
        <v>110</v>
      </c>
      <c r="F182" s="160"/>
      <c r="G182" s="161">
        <f t="shared" si="3"/>
        <v>57904400.950399928</v>
      </c>
    </row>
    <row r="183" spans="1:7" s="7" customFormat="1" ht="17.25" thickBot="1" x14ac:dyDescent="0.25">
      <c r="A183" s="96"/>
      <c r="B183" s="162">
        <v>44769</v>
      </c>
      <c r="C183" s="163"/>
      <c r="D183" s="145" t="s">
        <v>29</v>
      </c>
      <c r="E183" s="146">
        <v>93317.61</v>
      </c>
      <c r="F183" s="160">
        <v>2426.27</v>
      </c>
      <c r="G183" s="161">
        <f t="shared" si="3"/>
        <v>57995292.290399924</v>
      </c>
    </row>
    <row r="184" spans="1:7" s="7" customFormat="1" ht="30.75" thickBot="1" x14ac:dyDescent="0.25">
      <c r="A184" s="96"/>
      <c r="B184" s="162">
        <v>44769</v>
      </c>
      <c r="C184" s="163"/>
      <c r="D184" s="145" t="s">
        <v>93</v>
      </c>
      <c r="E184" s="146">
        <v>78468.34</v>
      </c>
      <c r="F184" s="160"/>
      <c r="G184" s="161">
        <f t="shared" si="3"/>
        <v>58073760.630399927</v>
      </c>
    </row>
    <row r="185" spans="1:7" s="7" customFormat="1" ht="17.25" thickBot="1" x14ac:dyDescent="0.25">
      <c r="A185" s="96"/>
      <c r="B185" s="162">
        <v>44769</v>
      </c>
      <c r="C185" s="163"/>
      <c r="D185" s="145" t="s">
        <v>22</v>
      </c>
      <c r="E185" s="146">
        <v>50000</v>
      </c>
      <c r="F185" s="160"/>
      <c r="G185" s="161">
        <f t="shared" si="3"/>
        <v>58123760.630399927</v>
      </c>
    </row>
    <row r="186" spans="1:7" s="7" customFormat="1" ht="17.25" thickBot="1" x14ac:dyDescent="0.25">
      <c r="A186" s="96"/>
      <c r="B186" s="162">
        <v>44770</v>
      </c>
      <c r="C186" s="163"/>
      <c r="D186" s="145" t="s">
        <v>42</v>
      </c>
      <c r="E186" s="146">
        <v>162290</v>
      </c>
      <c r="F186" s="160"/>
      <c r="G186" s="161">
        <f t="shared" si="3"/>
        <v>58286050.630399927</v>
      </c>
    </row>
    <row r="187" spans="1:7" s="7" customFormat="1" ht="17.25" thickBot="1" x14ac:dyDescent="0.25">
      <c r="A187" s="96"/>
      <c r="B187" s="162">
        <v>44770</v>
      </c>
      <c r="C187" s="163"/>
      <c r="D187" s="145" t="s">
        <v>42</v>
      </c>
      <c r="E187" s="146">
        <v>63215</v>
      </c>
      <c r="F187" s="160"/>
      <c r="G187" s="161">
        <f t="shared" si="3"/>
        <v>58349265.630399927</v>
      </c>
    </row>
    <row r="188" spans="1:7" s="7" customFormat="1" ht="17.25" thickBot="1" x14ac:dyDescent="0.25">
      <c r="A188" s="96"/>
      <c r="B188" s="162">
        <v>44770</v>
      </c>
      <c r="C188" s="163"/>
      <c r="D188" s="145" t="s">
        <v>42</v>
      </c>
      <c r="E188" s="146">
        <v>2498</v>
      </c>
      <c r="F188" s="160"/>
      <c r="G188" s="161">
        <f t="shared" si="3"/>
        <v>58351763.630399927</v>
      </c>
    </row>
    <row r="189" spans="1:7" s="7" customFormat="1" ht="17.25" thickBot="1" x14ac:dyDescent="0.25">
      <c r="A189" s="96"/>
      <c r="B189" s="162">
        <v>44770</v>
      </c>
      <c r="C189" s="163"/>
      <c r="D189" s="145" t="s">
        <v>29</v>
      </c>
      <c r="E189" s="146">
        <v>124738.08</v>
      </c>
      <c r="F189" s="160">
        <v>3243.18</v>
      </c>
      <c r="G189" s="161">
        <f t="shared" ref="G189:G203" si="4">G188+E189-F189</f>
        <v>58473258.530399926</v>
      </c>
    </row>
    <row r="190" spans="1:7" s="7" customFormat="1" ht="17.25" thickBot="1" x14ac:dyDescent="0.25">
      <c r="A190" s="96"/>
      <c r="B190" s="162">
        <v>44770</v>
      </c>
      <c r="C190" s="163"/>
      <c r="D190" s="145" t="s">
        <v>58</v>
      </c>
      <c r="E190" s="146">
        <v>66889.41</v>
      </c>
      <c r="F190" s="160"/>
      <c r="G190" s="161">
        <f t="shared" si="4"/>
        <v>58540147.940399922</v>
      </c>
    </row>
    <row r="191" spans="1:7" s="7" customFormat="1" ht="17.25" thickBot="1" x14ac:dyDescent="0.25">
      <c r="A191" s="96"/>
      <c r="B191" s="162">
        <v>44770</v>
      </c>
      <c r="C191" s="163"/>
      <c r="D191" s="145" t="s">
        <v>94</v>
      </c>
      <c r="E191" s="146">
        <v>21170</v>
      </c>
      <c r="F191" s="160"/>
      <c r="G191" s="161">
        <f t="shared" si="4"/>
        <v>58561317.940399922</v>
      </c>
    </row>
    <row r="192" spans="1:7" s="7" customFormat="1" ht="17.25" thickBot="1" x14ac:dyDescent="0.25">
      <c r="A192" s="96"/>
      <c r="B192" s="162">
        <v>44770</v>
      </c>
      <c r="C192" s="163"/>
      <c r="D192" s="145" t="s">
        <v>95</v>
      </c>
      <c r="E192" s="146">
        <v>520733</v>
      </c>
      <c r="F192" s="160"/>
      <c r="G192" s="161">
        <f t="shared" si="4"/>
        <v>59082050.940399922</v>
      </c>
    </row>
    <row r="193" spans="1:8" s="7" customFormat="1" ht="17.25" thickBot="1" x14ac:dyDescent="0.25">
      <c r="A193" s="96"/>
      <c r="B193" s="162">
        <v>44770</v>
      </c>
      <c r="C193" s="163"/>
      <c r="D193" s="145" t="s">
        <v>57</v>
      </c>
      <c r="E193" s="146">
        <v>166633.53</v>
      </c>
      <c r="F193" s="160"/>
      <c r="G193" s="161">
        <f t="shared" si="4"/>
        <v>59248684.470399924</v>
      </c>
    </row>
    <row r="194" spans="1:8" s="7" customFormat="1" ht="17.25" thickBot="1" x14ac:dyDescent="0.25">
      <c r="A194" s="96"/>
      <c r="B194" s="162">
        <v>44770</v>
      </c>
      <c r="C194" s="163"/>
      <c r="D194" s="145" t="s">
        <v>22</v>
      </c>
      <c r="E194" s="146">
        <v>342679.32</v>
      </c>
      <c r="F194" s="160"/>
      <c r="G194" s="161">
        <f t="shared" si="4"/>
        <v>59591363.790399924</v>
      </c>
    </row>
    <row r="195" spans="1:8" s="7" customFormat="1" ht="17.25" thickBot="1" x14ac:dyDescent="0.25">
      <c r="A195" s="96"/>
      <c r="B195" s="162">
        <v>44770</v>
      </c>
      <c r="C195" s="163"/>
      <c r="D195" s="145" t="s">
        <v>22</v>
      </c>
      <c r="E195" s="146">
        <v>7518827.8700000001</v>
      </c>
      <c r="F195" s="160"/>
      <c r="G195" s="161">
        <f t="shared" si="4"/>
        <v>67110191.660399929</v>
      </c>
    </row>
    <row r="196" spans="1:8" s="7" customFormat="1" ht="17.25" thickBot="1" x14ac:dyDescent="0.25">
      <c r="A196" s="96"/>
      <c r="B196" s="162">
        <v>44771</v>
      </c>
      <c r="C196" s="163"/>
      <c r="D196" s="145" t="s">
        <v>42</v>
      </c>
      <c r="E196" s="146">
        <v>109950</v>
      </c>
      <c r="F196" s="160"/>
      <c r="G196" s="161">
        <f t="shared" si="4"/>
        <v>67220141.660399929</v>
      </c>
    </row>
    <row r="197" spans="1:8" s="7" customFormat="1" ht="17.25" thickBot="1" x14ac:dyDescent="0.25">
      <c r="A197" s="96"/>
      <c r="B197" s="162">
        <v>44771</v>
      </c>
      <c r="C197" s="163"/>
      <c r="D197" s="145" t="s">
        <v>42</v>
      </c>
      <c r="E197" s="146">
        <v>68315</v>
      </c>
      <c r="F197" s="160"/>
      <c r="G197" s="161">
        <f t="shared" si="4"/>
        <v>67288456.660399929</v>
      </c>
    </row>
    <row r="198" spans="1:8" s="7" customFormat="1" ht="17.25" thickBot="1" x14ac:dyDescent="0.25">
      <c r="A198" s="96"/>
      <c r="B198" s="162">
        <v>44771</v>
      </c>
      <c r="C198" s="163"/>
      <c r="D198" s="145" t="s">
        <v>42</v>
      </c>
      <c r="E198" s="146">
        <v>4725</v>
      </c>
      <c r="F198" s="160"/>
      <c r="G198" s="161">
        <f t="shared" si="4"/>
        <v>67293181.660399929</v>
      </c>
    </row>
    <row r="199" spans="1:8" s="7" customFormat="1" ht="17.25" thickBot="1" x14ac:dyDescent="0.25">
      <c r="A199" s="96"/>
      <c r="B199" s="162">
        <v>44771</v>
      </c>
      <c r="C199" s="163"/>
      <c r="D199" s="145" t="s">
        <v>29</v>
      </c>
      <c r="E199" s="146">
        <v>32755.05</v>
      </c>
      <c r="F199" s="160"/>
      <c r="G199" s="161">
        <f t="shared" si="4"/>
        <v>67325936.710399926</v>
      </c>
    </row>
    <row r="200" spans="1:8" s="7" customFormat="1" ht="17.25" thickBot="1" x14ac:dyDescent="0.25">
      <c r="A200" s="96"/>
      <c r="B200" s="162">
        <v>44771</v>
      </c>
      <c r="C200" s="163"/>
      <c r="D200" s="145" t="s">
        <v>49</v>
      </c>
      <c r="E200" s="146">
        <v>180184.78</v>
      </c>
      <c r="F200" s="160"/>
      <c r="G200" s="161">
        <f t="shared" si="4"/>
        <v>67506121.490399927</v>
      </c>
    </row>
    <row r="201" spans="1:8" s="7" customFormat="1" ht="17.25" thickBot="1" x14ac:dyDescent="0.25">
      <c r="A201" s="96"/>
      <c r="B201" s="162">
        <v>44771</v>
      </c>
      <c r="C201" s="163"/>
      <c r="D201" s="145" t="s">
        <v>49</v>
      </c>
      <c r="E201" s="146">
        <v>18576.2</v>
      </c>
      <c r="F201" s="160"/>
      <c r="G201" s="161">
        <f t="shared" si="4"/>
        <v>67524697.69039993</v>
      </c>
    </row>
    <row r="202" spans="1:8" s="7" customFormat="1" ht="17.25" thickBot="1" x14ac:dyDescent="0.25">
      <c r="A202" s="96"/>
      <c r="B202" s="162">
        <v>44772</v>
      </c>
      <c r="C202" s="163"/>
      <c r="D202" s="145" t="s">
        <v>42</v>
      </c>
      <c r="E202" s="146">
        <v>45690</v>
      </c>
      <c r="F202" s="160"/>
      <c r="G202" s="161">
        <f t="shared" si="4"/>
        <v>67570387.69039993</v>
      </c>
    </row>
    <row r="203" spans="1:8" s="7" customFormat="1" ht="17.25" thickBot="1" x14ac:dyDescent="0.25">
      <c r="A203" s="96"/>
      <c r="B203" s="162">
        <v>44772</v>
      </c>
      <c r="C203" s="163"/>
      <c r="D203" s="145" t="s">
        <v>29</v>
      </c>
      <c r="E203" s="146">
        <v>70600</v>
      </c>
      <c r="F203" s="160"/>
      <c r="G203" s="161">
        <f t="shared" si="4"/>
        <v>67640987.69039993</v>
      </c>
    </row>
    <row r="204" spans="1:8" ht="17.25" thickBot="1" x14ac:dyDescent="0.25">
      <c r="A204" s="26"/>
      <c r="B204" s="164"/>
      <c r="C204" s="164"/>
      <c r="D204" s="164" t="s">
        <v>8</v>
      </c>
      <c r="E204" s="165">
        <f>SUM(E18:E203)</f>
        <v>66289932.340000004</v>
      </c>
      <c r="F204" s="165">
        <f>SUM(F18:F203)</f>
        <v>54427350.890000008</v>
      </c>
      <c r="G204" s="166">
        <f>+G17+E204-F204</f>
        <v>67640987.690399975</v>
      </c>
      <c r="H204" s="28">
        <f>+G204-'[1]CTA. RECOLECTORA (010) y 3000'!$G$15742</f>
        <v>0</v>
      </c>
    </row>
    <row r="205" spans="1:8" ht="16.5" x14ac:dyDescent="0.2">
      <c r="A205" s="5"/>
      <c r="B205" s="167"/>
      <c r="C205" s="167"/>
      <c r="D205" s="167"/>
      <c r="E205" s="168"/>
      <c r="F205" s="168"/>
      <c r="G205" s="168"/>
    </row>
    <row r="206" spans="1:8" ht="16.5" x14ac:dyDescent="0.2">
      <c r="A206" s="5"/>
      <c r="B206" s="167"/>
      <c r="C206" s="169" t="s">
        <v>32</v>
      </c>
      <c r="D206" s="170"/>
      <c r="E206" s="171"/>
      <c r="F206" s="171"/>
      <c r="G206" s="168"/>
    </row>
    <row r="207" spans="1:8" ht="16.5" x14ac:dyDescent="0.2">
      <c r="A207" s="5"/>
      <c r="B207" s="167"/>
      <c r="C207" s="169" t="s">
        <v>34</v>
      </c>
      <c r="D207" s="170"/>
      <c r="E207" s="171"/>
      <c r="F207" s="171"/>
      <c r="G207" s="168"/>
    </row>
    <row r="208" spans="1:8" ht="16.5" x14ac:dyDescent="0.2">
      <c r="A208" s="5"/>
      <c r="B208" s="167"/>
      <c r="C208" s="169" t="s">
        <v>35</v>
      </c>
      <c r="D208" s="169" t="s">
        <v>39</v>
      </c>
      <c r="E208" s="171"/>
      <c r="F208" s="169" t="s">
        <v>40</v>
      </c>
      <c r="G208" s="168"/>
    </row>
    <row r="209" spans="1:8" ht="16.5" x14ac:dyDescent="0.2">
      <c r="A209" s="5"/>
      <c r="B209" s="167"/>
      <c r="C209" s="170"/>
      <c r="D209" s="169" t="s">
        <v>32</v>
      </c>
      <c r="E209" s="171"/>
      <c r="F209" s="169" t="s">
        <v>33</v>
      </c>
      <c r="G209" s="168"/>
    </row>
    <row r="210" spans="1:8" ht="16.5" x14ac:dyDescent="0.2">
      <c r="A210" s="5"/>
      <c r="B210" s="167"/>
      <c r="C210" s="170"/>
      <c r="D210" s="169" t="s">
        <v>34</v>
      </c>
      <c r="E210" s="171"/>
      <c r="F210" s="172" t="s">
        <v>46</v>
      </c>
      <c r="G210" s="168"/>
    </row>
    <row r="211" spans="1:8" ht="16.5" x14ac:dyDescent="0.2">
      <c r="A211" s="5"/>
      <c r="B211" s="167"/>
      <c r="C211" s="170"/>
      <c r="D211" s="169" t="s">
        <v>35</v>
      </c>
      <c r="E211" s="171"/>
      <c r="F211" s="169" t="s">
        <v>36</v>
      </c>
      <c r="G211" s="168"/>
    </row>
    <row r="212" spans="1:8" ht="16.5" x14ac:dyDescent="0.2">
      <c r="A212" s="5"/>
      <c r="B212" s="167"/>
      <c r="C212" s="170"/>
      <c r="D212" s="171"/>
      <c r="E212" s="170"/>
      <c r="F212" s="168"/>
      <c r="G212" s="168"/>
      <c r="H212" s="25"/>
    </row>
    <row r="213" spans="1:8" ht="16.5" x14ac:dyDescent="0.2">
      <c r="A213" s="5"/>
      <c r="B213" s="167"/>
      <c r="C213" s="170"/>
      <c r="D213" s="171"/>
      <c r="E213" s="170" t="s">
        <v>74</v>
      </c>
      <c r="F213" s="168"/>
      <c r="G213" s="168"/>
    </row>
    <row r="214" spans="1:8" ht="16.5" x14ac:dyDescent="0.2">
      <c r="A214" s="5"/>
      <c r="B214" s="167"/>
      <c r="C214" s="170"/>
      <c r="D214" s="171"/>
      <c r="E214" s="169" t="s">
        <v>71</v>
      </c>
      <c r="F214" s="168"/>
      <c r="G214" s="168"/>
    </row>
    <row r="215" spans="1:8" ht="16.5" x14ac:dyDescent="0.2">
      <c r="A215" s="5"/>
      <c r="B215" s="167"/>
      <c r="C215" s="170"/>
      <c r="D215" s="171"/>
      <c r="E215" s="169" t="s">
        <v>72</v>
      </c>
      <c r="F215" s="168"/>
      <c r="G215" s="168"/>
    </row>
    <row r="216" spans="1:8" ht="16.5" x14ac:dyDescent="0.2">
      <c r="A216" s="5"/>
      <c r="B216" s="167"/>
      <c r="C216" s="167"/>
      <c r="D216" s="171"/>
      <c r="E216" s="169" t="s">
        <v>73</v>
      </c>
      <c r="F216" s="168"/>
      <c r="G216" s="168"/>
    </row>
    <row r="217" spans="1:8" ht="16.5" x14ac:dyDescent="0.2">
      <c r="A217" s="5"/>
      <c r="B217" s="167"/>
      <c r="C217" s="167"/>
      <c r="D217" s="171"/>
      <c r="E217" s="171"/>
      <c r="F217" s="168"/>
      <c r="G217" s="168"/>
    </row>
    <row r="218" spans="1:8" ht="16.5" x14ac:dyDescent="0.2">
      <c r="A218" s="5"/>
      <c r="B218" s="5"/>
      <c r="C218" s="5"/>
      <c r="F218" s="8"/>
      <c r="G218" s="8"/>
    </row>
    <row r="219" spans="1:8" ht="16.5" x14ac:dyDescent="0.2">
      <c r="A219" s="5"/>
      <c r="B219" s="5"/>
      <c r="C219" s="5"/>
      <c r="F219" s="8"/>
      <c r="G219" s="8"/>
    </row>
    <row r="220" spans="1:8" ht="16.5" x14ac:dyDescent="0.2">
      <c r="A220" s="5"/>
      <c r="B220" s="5"/>
      <c r="C220" s="5"/>
      <c r="E220" s="8"/>
      <c r="F220" s="8"/>
      <c r="G220" s="8"/>
    </row>
    <row r="221" spans="1:8" x14ac:dyDescent="0.2">
      <c r="A221" s="9"/>
      <c r="B221" s="9"/>
      <c r="C221" s="9"/>
      <c r="D221" s="9"/>
      <c r="E221" s="9"/>
      <c r="F221" s="9"/>
      <c r="G221" s="9"/>
    </row>
    <row r="222" spans="1:8" x14ac:dyDescent="0.2">
      <c r="A222" s="9"/>
      <c r="B222" s="9"/>
      <c r="C222" s="9"/>
      <c r="D222" s="9"/>
      <c r="E222" s="9"/>
      <c r="F222" s="9"/>
      <c r="G222" s="9"/>
    </row>
    <row r="223" spans="1:8" x14ac:dyDescent="0.2">
      <c r="A223" s="9"/>
      <c r="B223" s="9"/>
      <c r="C223" s="9"/>
      <c r="D223" s="9"/>
      <c r="E223" s="9"/>
      <c r="F223" s="9"/>
      <c r="G223" s="9"/>
    </row>
    <row r="242" spans="1:1" ht="13.5" thickBot="1" x14ac:dyDescent="0.25"/>
    <row r="243" spans="1:1" ht="15" x14ac:dyDescent="0.2">
      <c r="A243" s="2"/>
    </row>
  </sheetData>
  <autoFilter ref="B1:H243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46" fitToHeight="0" orientation="portrait" r:id="rId1"/>
  <headerFooter alignWithMargins="0">
    <oddFooter>Página &amp;P</oddFooter>
  </headerFooter>
  <rowBreaks count="3" manualBreakCount="3">
    <brk id="72" max="6" man="1"/>
    <brk id="129" max="6" man="1"/>
    <brk id="18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191"/>
  <sheetViews>
    <sheetView topLeftCell="B120" zoomScale="80" zoomScaleNormal="80" workbookViewId="0">
      <selection activeCell="D150" sqref="D150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/>
    <row r="2" spans="1:13" s="11" customFormat="1" x14ac:dyDescent="0.2"/>
    <row r="3" spans="1:13" s="14" customFormat="1" ht="12" customHeight="1" x14ac:dyDescent="0.2"/>
    <row r="4" spans="1:13" s="15" customFormat="1" ht="18" customHeight="1" x14ac:dyDescent="0.3">
      <c r="B4" s="16"/>
      <c r="C4" s="16"/>
      <c r="D4" s="12"/>
      <c r="E4" s="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</row>
    <row r="6" spans="1:13" s="15" customFormat="1" ht="15" customHeight="1" x14ac:dyDescent="0.3">
      <c r="B6" s="13"/>
      <c r="C6" s="177" t="s">
        <v>10</v>
      </c>
      <c r="D6" s="177"/>
      <c r="E6" s="177"/>
      <c r="F6" s="177"/>
      <c r="G6" s="177"/>
      <c r="H6" s="177"/>
      <c r="I6" s="177"/>
      <c r="J6" s="16"/>
      <c r="K6" s="16"/>
    </row>
    <row r="7" spans="1:13" s="14" customFormat="1" ht="18.75" x14ac:dyDescent="0.2">
      <c r="B7" s="18"/>
      <c r="C7" s="183" t="s">
        <v>19</v>
      </c>
      <c r="D7" s="183"/>
      <c r="E7" s="183"/>
      <c r="F7" s="183"/>
      <c r="G7" s="183"/>
      <c r="H7" s="183"/>
      <c r="I7" s="183"/>
    </row>
    <row r="8" spans="1:13" s="17" customFormat="1" ht="21" customHeight="1" x14ac:dyDescent="0.2">
      <c r="B8" s="18"/>
      <c r="C8" s="183" t="s">
        <v>3</v>
      </c>
      <c r="D8" s="183"/>
      <c r="E8" s="183"/>
      <c r="F8" s="183"/>
      <c r="G8" s="183"/>
      <c r="H8" s="183"/>
      <c r="I8" s="183"/>
    </row>
    <row r="9" spans="1:13" s="14" customFormat="1" ht="18.75" x14ac:dyDescent="0.2">
      <c r="C9" s="184" t="s">
        <v>75</v>
      </c>
      <c r="D9" s="184"/>
      <c r="E9" s="184"/>
      <c r="F9" s="184"/>
      <c r="G9" s="184"/>
      <c r="H9" s="184"/>
      <c r="I9" s="184"/>
    </row>
    <row r="10" spans="1:13" s="14" customFormat="1" ht="18.75" x14ac:dyDescent="0.2">
      <c r="C10" s="31"/>
      <c r="D10" s="31"/>
      <c r="E10" s="31"/>
      <c r="F10" s="31"/>
      <c r="G10" s="31"/>
      <c r="H10" s="31"/>
      <c r="I10" s="31"/>
    </row>
    <row r="11" spans="1:13" s="14" customFormat="1" ht="18.75" x14ac:dyDescent="0.2">
      <c r="C11" s="31"/>
      <c r="D11" s="31"/>
      <c r="E11" s="31"/>
      <c r="F11" s="31"/>
      <c r="G11" s="31"/>
      <c r="H11" s="31"/>
      <c r="I11" s="31"/>
    </row>
    <row r="12" spans="1:13" s="11" customFormat="1" ht="19.5" customHeight="1" thickBot="1" x14ac:dyDescent="0.25"/>
    <row r="13" spans="1:13" s="3" customFormat="1" ht="28.5" customHeight="1" thickTop="1" thickBot="1" x14ac:dyDescent="0.25">
      <c r="A13" s="7"/>
      <c r="B13" s="7"/>
      <c r="C13" s="182"/>
      <c r="D13" s="179" t="s">
        <v>17</v>
      </c>
      <c r="E13" s="179"/>
      <c r="F13" s="179"/>
      <c r="G13" s="179"/>
      <c r="H13" s="179"/>
      <c r="I13" s="179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182"/>
      <c r="D14" s="178" t="s">
        <v>7</v>
      </c>
      <c r="E14" s="178"/>
      <c r="F14" s="178"/>
      <c r="G14" s="178"/>
      <c r="H14" s="178"/>
      <c r="I14" s="57">
        <f>+'[1]CTA. RECOLECTORA AUXILIAR 3001'!$J$7553</f>
        <v>1504263.3614999817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182"/>
      <c r="D15" s="68" t="s">
        <v>4</v>
      </c>
      <c r="E15" s="68" t="s">
        <v>5</v>
      </c>
      <c r="F15" s="68" t="s">
        <v>6</v>
      </c>
      <c r="G15" s="68" t="s">
        <v>0</v>
      </c>
      <c r="H15" s="68" t="s">
        <v>1</v>
      </c>
      <c r="I15" s="68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69"/>
      <c r="D16" s="70"/>
      <c r="E16" s="71"/>
      <c r="F16" s="82">
        <v>44742</v>
      </c>
      <c r="G16" s="127"/>
      <c r="H16" s="73">
        <v>0</v>
      </c>
      <c r="I16" s="72">
        <f>+I14</f>
        <v>1504263.3614999817</v>
      </c>
    </row>
    <row r="17" spans="3:9" s="27" customFormat="1" ht="31.5" customHeight="1" thickTop="1" x14ac:dyDescent="0.2">
      <c r="C17" s="74"/>
      <c r="D17" s="76">
        <v>44743</v>
      </c>
      <c r="E17" s="77"/>
      <c r="F17" s="124" t="s">
        <v>23</v>
      </c>
      <c r="G17" s="129">
        <v>4357165.12</v>
      </c>
      <c r="H17" s="129"/>
      <c r="I17" s="46">
        <f>I16+G17-H17</f>
        <v>5861428.4814999821</v>
      </c>
    </row>
    <row r="18" spans="3:9" s="27" customFormat="1" ht="24.75" customHeight="1" x14ac:dyDescent="0.2">
      <c r="C18" s="75"/>
      <c r="D18" s="76">
        <v>44744</v>
      </c>
      <c r="E18" s="80" t="s">
        <v>96</v>
      </c>
      <c r="F18" s="124" t="s">
        <v>16</v>
      </c>
      <c r="G18" s="130"/>
      <c r="H18" s="130">
        <v>2664.9</v>
      </c>
      <c r="I18" s="49">
        <f>I17+G18-H18</f>
        <v>5858763.5814999817</v>
      </c>
    </row>
    <row r="19" spans="3:9" s="27" customFormat="1" ht="16.5" x14ac:dyDescent="0.2">
      <c r="C19" s="75"/>
      <c r="D19" s="76">
        <v>44744</v>
      </c>
      <c r="E19" s="77" t="s">
        <v>96</v>
      </c>
      <c r="F19" s="124" t="s">
        <v>97</v>
      </c>
      <c r="G19" s="130"/>
      <c r="H19" s="126">
        <v>61483.58</v>
      </c>
      <c r="I19" s="49">
        <f t="shared" ref="I19:I82" si="0">I18+G19-H19</f>
        <v>5797280.0014999816</v>
      </c>
    </row>
    <row r="20" spans="3:9" s="27" customFormat="1" ht="28.5" x14ac:dyDescent="0.2">
      <c r="C20" s="75"/>
      <c r="D20" s="76">
        <v>44744</v>
      </c>
      <c r="E20" s="80" t="s">
        <v>98</v>
      </c>
      <c r="F20" s="124" t="s">
        <v>16</v>
      </c>
      <c r="G20" s="130"/>
      <c r="H20" s="126">
        <v>9447.07</v>
      </c>
      <c r="I20" s="49">
        <f t="shared" si="0"/>
        <v>5787832.9314999813</v>
      </c>
    </row>
    <row r="21" spans="3:9" s="27" customFormat="1" ht="16.5" x14ac:dyDescent="0.2">
      <c r="C21" s="75"/>
      <c r="D21" s="76">
        <v>44744</v>
      </c>
      <c r="E21" s="77" t="s">
        <v>98</v>
      </c>
      <c r="F21" s="124" t="s">
        <v>99</v>
      </c>
      <c r="G21" s="130"/>
      <c r="H21" s="126">
        <v>193677.76</v>
      </c>
      <c r="I21" s="49">
        <f t="shared" si="0"/>
        <v>5594155.1714999815</v>
      </c>
    </row>
    <row r="22" spans="3:9" s="27" customFormat="1" ht="28.5" x14ac:dyDescent="0.2">
      <c r="C22" s="75"/>
      <c r="D22" s="76">
        <v>44746</v>
      </c>
      <c r="E22" s="80"/>
      <c r="F22" s="124" t="s">
        <v>23</v>
      </c>
      <c r="G22" s="130">
        <v>1948735.51</v>
      </c>
      <c r="H22" s="126"/>
      <c r="I22" s="49">
        <f t="shared" si="0"/>
        <v>7542890.6814999813</v>
      </c>
    </row>
    <row r="23" spans="3:9" s="27" customFormat="1" ht="28.5" x14ac:dyDescent="0.2">
      <c r="C23" s="75"/>
      <c r="D23" s="76">
        <v>44746</v>
      </c>
      <c r="E23" s="77" t="s">
        <v>100</v>
      </c>
      <c r="F23" s="124" t="s">
        <v>16</v>
      </c>
      <c r="G23" s="130"/>
      <c r="H23" s="126">
        <v>352.5</v>
      </c>
      <c r="I23" s="49">
        <f t="shared" si="0"/>
        <v>7542538.1814999813</v>
      </c>
    </row>
    <row r="24" spans="3:9" s="27" customFormat="1" ht="16.5" x14ac:dyDescent="0.2">
      <c r="C24" s="75"/>
      <c r="D24" s="76">
        <v>44746</v>
      </c>
      <c r="E24" s="80" t="s">
        <v>100</v>
      </c>
      <c r="F24" s="124" t="s">
        <v>101</v>
      </c>
      <c r="G24" s="130"/>
      <c r="H24" s="126">
        <v>7966.5</v>
      </c>
      <c r="I24" s="49">
        <f t="shared" si="0"/>
        <v>7534571.6814999813</v>
      </c>
    </row>
    <row r="25" spans="3:9" s="27" customFormat="1" ht="28.5" x14ac:dyDescent="0.2">
      <c r="C25" s="75"/>
      <c r="D25" s="76">
        <v>44746</v>
      </c>
      <c r="E25" s="77" t="s">
        <v>102</v>
      </c>
      <c r="F25" s="124" t="s">
        <v>16</v>
      </c>
      <c r="G25" s="130"/>
      <c r="H25" s="126">
        <v>621.4</v>
      </c>
      <c r="I25" s="49">
        <f t="shared" si="0"/>
        <v>7533950.2814999809</v>
      </c>
    </row>
    <row r="26" spans="3:9" s="27" customFormat="1" ht="16.5" x14ac:dyDescent="0.2">
      <c r="C26" s="75"/>
      <c r="D26" s="76">
        <v>44746</v>
      </c>
      <c r="E26" s="80" t="s">
        <v>102</v>
      </c>
      <c r="F26" s="124" t="s">
        <v>103</v>
      </c>
      <c r="G26" s="130"/>
      <c r="H26" s="125">
        <v>11806.6</v>
      </c>
      <c r="I26" s="49">
        <f t="shared" si="0"/>
        <v>7522143.6814999813</v>
      </c>
    </row>
    <row r="27" spans="3:9" s="27" customFormat="1" ht="28.5" x14ac:dyDescent="0.2">
      <c r="C27" s="75"/>
      <c r="D27" s="76">
        <v>44747</v>
      </c>
      <c r="E27" s="80" t="s">
        <v>104</v>
      </c>
      <c r="F27" s="124" t="s">
        <v>16</v>
      </c>
      <c r="G27" s="130"/>
      <c r="H27" s="125">
        <v>33944.550000000003</v>
      </c>
      <c r="I27" s="49">
        <f t="shared" si="0"/>
        <v>7488199.1314999815</v>
      </c>
    </row>
    <row r="28" spans="3:9" s="27" customFormat="1" ht="16.5" x14ac:dyDescent="0.2">
      <c r="C28" s="75"/>
      <c r="D28" s="76">
        <v>44747</v>
      </c>
      <c r="E28" s="77" t="s">
        <v>104</v>
      </c>
      <c r="F28" s="124" t="s">
        <v>105</v>
      </c>
      <c r="G28" s="130"/>
      <c r="H28" s="126">
        <v>767146.83</v>
      </c>
      <c r="I28" s="49">
        <f t="shared" si="0"/>
        <v>6721052.3014999814</v>
      </c>
    </row>
    <row r="29" spans="3:9" s="27" customFormat="1" ht="28.5" x14ac:dyDescent="0.2">
      <c r="C29" s="75"/>
      <c r="D29" s="76">
        <v>44747</v>
      </c>
      <c r="E29" s="77" t="s">
        <v>106</v>
      </c>
      <c r="F29" s="124" t="s">
        <v>16</v>
      </c>
      <c r="G29" s="130"/>
      <c r="H29" s="126">
        <v>4222.3500000000004</v>
      </c>
      <c r="I29" s="49">
        <f t="shared" si="0"/>
        <v>6716829.9514999818</v>
      </c>
    </row>
    <row r="30" spans="3:9" s="27" customFormat="1" ht="16.5" x14ac:dyDescent="0.2">
      <c r="C30" s="75"/>
      <c r="D30" s="76">
        <v>44747</v>
      </c>
      <c r="E30" s="80" t="s">
        <v>106</v>
      </c>
      <c r="F30" s="124" t="s">
        <v>107</v>
      </c>
      <c r="G30" s="130"/>
      <c r="H30" s="126">
        <v>80224.820000000007</v>
      </c>
      <c r="I30" s="49">
        <f t="shared" si="0"/>
        <v>6636605.1314999815</v>
      </c>
    </row>
    <row r="31" spans="3:9" s="27" customFormat="1" ht="28.5" x14ac:dyDescent="0.2">
      <c r="C31" s="75"/>
      <c r="D31" s="76">
        <v>44749</v>
      </c>
      <c r="E31" s="80"/>
      <c r="F31" s="124" t="s">
        <v>23</v>
      </c>
      <c r="G31" s="130">
        <v>1127279.76</v>
      </c>
      <c r="H31" s="126"/>
      <c r="I31" s="49">
        <f t="shared" si="0"/>
        <v>7763884.8914999813</v>
      </c>
    </row>
    <row r="32" spans="3:9" s="27" customFormat="1" ht="29.25" thickBot="1" x14ac:dyDescent="0.25">
      <c r="C32" s="75"/>
      <c r="D32" s="76">
        <v>44750</v>
      </c>
      <c r="E32" s="77"/>
      <c r="F32" s="124" t="s">
        <v>23</v>
      </c>
      <c r="G32" s="131">
        <v>1252818.28</v>
      </c>
      <c r="H32" s="126"/>
      <c r="I32" s="49">
        <f t="shared" si="0"/>
        <v>9016703.1714999806</v>
      </c>
    </row>
    <row r="33" spans="3:9" s="27" customFormat="1" ht="28.5" x14ac:dyDescent="0.2">
      <c r="C33" s="75"/>
      <c r="D33" s="76">
        <v>44750</v>
      </c>
      <c r="E33" s="80" t="s">
        <v>108</v>
      </c>
      <c r="F33" s="78" t="s">
        <v>16</v>
      </c>
      <c r="G33" s="128"/>
      <c r="H33" s="99">
        <v>12200.25</v>
      </c>
      <c r="I33" s="49">
        <f t="shared" si="0"/>
        <v>9004502.9214999806</v>
      </c>
    </row>
    <row r="34" spans="3:9" s="27" customFormat="1" ht="28.5" x14ac:dyDescent="0.2">
      <c r="C34" s="75"/>
      <c r="D34" s="76">
        <v>44750</v>
      </c>
      <c r="E34" s="77" t="s">
        <v>108</v>
      </c>
      <c r="F34" s="78" t="s">
        <v>109</v>
      </c>
      <c r="G34" s="99"/>
      <c r="H34" s="99">
        <v>231804.75</v>
      </c>
      <c r="I34" s="49">
        <f t="shared" si="0"/>
        <v>8772698.1714999806</v>
      </c>
    </row>
    <row r="35" spans="3:9" s="27" customFormat="1" ht="28.5" x14ac:dyDescent="0.2">
      <c r="C35" s="75"/>
      <c r="D35" s="76">
        <v>44750</v>
      </c>
      <c r="E35" s="80" t="s">
        <v>110</v>
      </c>
      <c r="F35" s="78" t="s">
        <v>111</v>
      </c>
      <c r="G35" s="99"/>
      <c r="H35" s="99">
        <v>4008.9800000000005</v>
      </c>
      <c r="I35" s="49">
        <f t="shared" si="0"/>
        <v>8768689.1914999802</v>
      </c>
    </row>
    <row r="36" spans="3:9" s="27" customFormat="1" ht="28.5" x14ac:dyDescent="0.2">
      <c r="C36" s="75"/>
      <c r="D36" s="76">
        <v>44750</v>
      </c>
      <c r="E36" s="77" t="s">
        <v>110</v>
      </c>
      <c r="F36" s="78" t="s">
        <v>112</v>
      </c>
      <c r="G36" s="99"/>
      <c r="H36" s="99">
        <v>7216.2</v>
      </c>
      <c r="I36" s="49">
        <f t="shared" si="0"/>
        <v>8761472.9914999809</v>
      </c>
    </row>
    <row r="37" spans="3:9" s="27" customFormat="1" ht="28.5" x14ac:dyDescent="0.2">
      <c r="C37" s="75"/>
      <c r="D37" s="76">
        <v>44750</v>
      </c>
      <c r="E37" s="80" t="s">
        <v>110</v>
      </c>
      <c r="F37" s="78" t="s">
        <v>113</v>
      </c>
      <c r="G37" s="99"/>
      <c r="H37" s="99">
        <v>36080.82</v>
      </c>
      <c r="I37" s="49">
        <f t="shared" si="0"/>
        <v>8725392.1714999806</v>
      </c>
    </row>
    <row r="38" spans="3:9" s="27" customFormat="1" ht="28.5" x14ac:dyDescent="0.2">
      <c r="C38" s="75"/>
      <c r="D38" s="76">
        <v>44753</v>
      </c>
      <c r="E38" s="77"/>
      <c r="F38" s="78" t="s">
        <v>23</v>
      </c>
      <c r="G38" s="99">
        <v>463032</v>
      </c>
      <c r="H38" s="99"/>
      <c r="I38" s="49">
        <f t="shared" si="0"/>
        <v>9188424.1714999806</v>
      </c>
    </row>
    <row r="39" spans="3:9" s="27" customFormat="1" ht="28.5" x14ac:dyDescent="0.2">
      <c r="C39" s="75"/>
      <c r="D39" s="76">
        <v>44753</v>
      </c>
      <c r="E39" s="80">
        <v>7448</v>
      </c>
      <c r="F39" s="78" t="s">
        <v>16</v>
      </c>
      <c r="G39" s="99"/>
      <c r="H39" s="79">
        <v>3250</v>
      </c>
      <c r="I39" s="49">
        <f t="shared" si="0"/>
        <v>9185174.1714999806</v>
      </c>
    </row>
    <row r="40" spans="3:9" s="27" customFormat="1" ht="28.5" x14ac:dyDescent="0.2">
      <c r="C40" s="75"/>
      <c r="D40" s="76">
        <v>44753</v>
      </c>
      <c r="E40" s="77">
        <v>7448</v>
      </c>
      <c r="F40" s="78" t="s">
        <v>114</v>
      </c>
      <c r="G40" s="99"/>
      <c r="H40" s="79">
        <v>61750</v>
      </c>
      <c r="I40" s="49">
        <f t="shared" si="0"/>
        <v>9123424.1714999806</v>
      </c>
    </row>
    <row r="41" spans="3:9" s="27" customFormat="1" ht="28.5" x14ac:dyDescent="0.2">
      <c r="C41" s="75"/>
      <c r="D41" s="76">
        <v>44753</v>
      </c>
      <c r="E41" s="80">
        <v>7449</v>
      </c>
      <c r="F41" s="78" t="s">
        <v>16</v>
      </c>
      <c r="G41" s="99"/>
      <c r="H41" s="79">
        <v>13200</v>
      </c>
      <c r="I41" s="49">
        <f t="shared" si="0"/>
        <v>9110224.1714999806</v>
      </c>
    </row>
    <row r="42" spans="3:9" s="27" customFormat="1" ht="16.5" x14ac:dyDescent="0.2">
      <c r="C42" s="75"/>
      <c r="D42" s="76">
        <v>44753</v>
      </c>
      <c r="E42" s="77">
        <v>7449</v>
      </c>
      <c r="F42" s="78" t="s">
        <v>60</v>
      </c>
      <c r="G42" s="99"/>
      <c r="H42" s="79">
        <v>250800</v>
      </c>
      <c r="I42" s="49">
        <f t="shared" si="0"/>
        <v>8859424.1714999806</v>
      </c>
    </row>
    <row r="43" spans="3:9" s="27" customFormat="1" ht="28.5" x14ac:dyDescent="0.2">
      <c r="C43" s="75"/>
      <c r="D43" s="76">
        <v>44753</v>
      </c>
      <c r="E43" s="80">
        <v>7450</v>
      </c>
      <c r="F43" s="78" t="s">
        <v>16</v>
      </c>
      <c r="G43" s="99"/>
      <c r="H43" s="79">
        <v>3614.8</v>
      </c>
      <c r="I43" s="49">
        <f t="shared" si="0"/>
        <v>8855809.3714999799</v>
      </c>
    </row>
    <row r="44" spans="3:9" s="27" customFormat="1" ht="47.25" customHeight="1" x14ac:dyDescent="0.2">
      <c r="C44" s="75"/>
      <c r="D44" s="76">
        <v>44753</v>
      </c>
      <c r="E44" s="80">
        <v>7450</v>
      </c>
      <c r="F44" s="78" t="s">
        <v>115</v>
      </c>
      <c r="G44" s="99"/>
      <c r="H44" s="79">
        <v>81694.48</v>
      </c>
      <c r="I44" s="49">
        <f t="shared" si="0"/>
        <v>8774114.8914999794</v>
      </c>
    </row>
    <row r="45" spans="3:9" s="27" customFormat="1" ht="28.5" x14ac:dyDescent="0.2">
      <c r="C45" s="75"/>
      <c r="D45" s="76">
        <v>44753</v>
      </c>
      <c r="E45" s="80">
        <v>7451</v>
      </c>
      <c r="F45" s="78" t="s">
        <v>16</v>
      </c>
      <c r="G45" s="99"/>
      <c r="H45" s="79">
        <v>9855</v>
      </c>
      <c r="I45" s="49">
        <f t="shared" si="0"/>
        <v>8764259.8914999794</v>
      </c>
    </row>
    <row r="46" spans="3:9" s="27" customFormat="1" ht="16.5" x14ac:dyDescent="0.2">
      <c r="C46" s="75"/>
      <c r="D46" s="76">
        <v>44753</v>
      </c>
      <c r="E46" s="80">
        <v>7451</v>
      </c>
      <c r="F46" s="78" t="s">
        <v>116</v>
      </c>
      <c r="G46" s="99"/>
      <c r="H46" s="79">
        <v>222723</v>
      </c>
      <c r="I46" s="49">
        <f t="shared" si="0"/>
        <v>8541536.8914999794</v>
      </c>
    </row>
    <row r="47" spans="3:9" s="27" customFormat="1" ht="28.5" x14ac:dyDescent="0.2">
      <c r="C47" s="75"/>
      <c r="D47" s="76">
        <v>44753</v>
      </c>
      <c r="E47" s="80">
        <v>7452</v>
      </c>
      <c r="F47" s="78" t="s">
        <v>16</v>
      </c>
      <c r="G47" s="99"/>
      <c r="H47" s="79">
        <v>8200</v>
      </c>
      <c r="I47" s="49">
        <f t="shared" si="0"/>
        <v>8533336.8914999794</v>
      </c>
    </row>
    <row r="48" spans="3:9" s="27" customFormat="1" ht="16.5" x14ac:dyDescent="0.2">
      <c r="C48" s="75"/>
      <c r="D48" s="76">
        <v>44753</v>
      </c>
      <c r="E48" s="80">
        <v>7452</v>
      </c>
      <c r="F48" s="78" t="s">
        <v>117</v>
      </c>
      <c r="G48" s="99"/>
      <c r="H48" s="79">
        <v>185320</v>
      </c>
      <c r="I48" s="49">
        <f t="shared" si="0"/>
        <v>8348016.8914999794</v>
      </c>
    </row>
    <row r="49" spans="3:9" s="27" customFormat="1" ht="28.5" x14ac:dyDescent="0.2">
      <c r="C49" s="75"/>
      <c r="D49" s="76">
        <v>44753</v>
      </c>
      <c r="E49" s="80">
        <v>7453</v>
      </c>
      <c r="F49" s="78" t="s">
        <v>16</v>
      </c>
      <c r="G49" s="99"/>
      <c r="H49" s="79">
        <v>4657.5</v>
      </c>
      <c r="I49" s="49">
        <f t="shared" si="0"/>
        <v>8343359.3914999794</v>
      </c>
    </row>
    <row r="50" spans="3:9" s="27" customFormat="1" ht="28.5" x14ac:dyDescent="0.2">
      <c r="C50" s="75"/>
      <c r="D50" s="76">
        <v>44753</v>
      </c>
      <c r="E50" s="80">
        <v>7453</v>
      </c>
      <c r="F50" s="78" t="s">
        <v>118</v>
      </c>
      <c r="G50" s="99"/>
      <c r="H50" s="79">
        <v>105259.5</v>
      </c>
      <c r="I50" s="49">
        <f t="shared" si="0"/>
        <v>8238099.8914999794</v>
      </c>
    </row>
    <row r="51" spans="3:9" s="27" customFormat="1" ht="28.5" x14ac:dyDescent="0.2">
      <c r="C51" s="75"/>
      <c r="D51" s="76">
        <v>44753</v>
      </c>
      <c r="E51" s="80">
        <v>7454</v>
      </c>
      <c r="F51" s="78" t="s">
        <v>16</v>
      </c>
      <c r="G51" s="99"/>
      <c r="H51" s="79">
        <v>5720.3385000000007</v>
      </c>
      <c r="I51" s="49">
        <f t="shared" si="0"/>
        <v>8232379.5529999798</v>
      </c>
    </row>
    <row r="52" spans="3:9" s="27" customFormat="1" ht="28.5" x14ac:dyDescent="0.2">
      <c r="C52" s="75"/>
      <c r="D52" s="76">
        <v>44753</v>
      </c>
      <c r="E52" s="80">
        <v>7454</v>
      </c>
      <c r="F52" s="78" t="s">
        <v>119</v>
      </c>
      <c r="G52" s="99"/>
      <c r="H52" s="79">
        <v>6177.9690000000001</v>
      </c>
      <c r="I52" s="49">
        <f t="shared" si="0"/>
        <v>8226201.5839999802</v>
      </c>
    </row>
    <row r="53" spans="3:9" s="27" customFormat="1" ht="16.5" x14ac:dyDescent="0.2">
      <c r="C53" s="75"/>
      <c r="D53" s="76">
        <v>44753</v>
      </c>
      <c r="E53" s="80">
        <v>7454</v>
      </c>
      <c r="F53" s="78" t="s">
        <v>120</v>
      </c>
      <c r="G53" s="99"/>
      <c r="H53" s="79">
        <v>123101.69</v>
      </c>
      <c r="I53" s="49">
        <f t="shared" si="0"/>
        <v>8103099.8939999798</v>
      </c>
    </row>
    <row r="54" spans="3:9" s="27" customFormat="1" ht="28.5" x14ac:dyDescent="0.2">
      <c r="C54" s="75"/>
      <c r="D54" s="76">
        <v>44753</v>
      </c>
      <c r="E54" s="80">
        <v>7455</v>
      </c>
      <c r="F54" s="78" t="s">
        <v>16</v>
      </c>
      <c r="G54" s="99"/>
      <c r="H54" s="79">
        <v>45761.600000000006</v>
      </c>
      <c r="I54" s="49">
        <f t="shared" si="0"/>
        <v>8057338.2939999802</v>
      </c>
    </row>
    <row r="55" spans="3:9" s="27" customFormat="1" ht="28.5" x14ac:dyDescent="0.2">
      <c r="C55" s="75"/>
      <c r="D55" s="76">
        <v>44753</v>
      </c>
      <c r="E55" s="80">
        <v>7455</v>
      </c>
      <c r="F55" s="78" t="s">
        <v>119</v>
      </c>
      <c r="G55" s="99"/>
      <c r="H55" s="79">
        <v>49422.53</v>
      </c>
      <c r="I55" s="49">
        <f t="shared" si="0"/>
        <v>8007915.7639999799</v>
      </c>
    </row>
    <row r="56" spans="3:9" s="27" customFormat="1" ht="28.5" x14ac:dyDescent="0.2">
      <c r="C56" s="75"/>
      <c r="D56" s="76">
        <v>44753</v>
      </c>
      <c r="E56" s="80">
        <v>7455</v>
      </c>
      <c r="F56" s="78" t="s">
        <v>121</v>
      </c>
      <c r="G56" s="99"/>
      <c r="H56" s="79">
        <v>984789.63</v>
      </c>
      <c r="I56" s="49">
        <f t="shared" si="0"/>
        <v>7023126.1339999801</v>
      </c>
    </row>
    <row r="57" spans="3:9" s="27" customFormat="1" ht="28.5" x14ac:dyDescent="0.2">
      <c r="C57" s="75"/>
      <c r="D57" s="76">
        <v>44754</v>
      </c>
      <c r="E57" s="80"/>
      <c r="F57" s="78" t="s">
        <v>23</v>
      </c>
      <c r="G57" s="99">
        <v>1500947.89</v>
      </c>
      <c r="H57" s="79"/>
      <c r="I57" s="49">
        <f t="shared" si="0"/>
        <v>8524074.0239999797</v>
      </c>
    </row>
    <row r="58" spans="3:9" s="27" customFormat="1" ht="28.5" x14ac:dyDescent="0.2">
      <c r="C58" s="75"/>
      <c r="D58" s="76">
        <v>44755</v>
      </c>
      <c r="E58" s="80">
        <v>7456</v>
      </c>
      <c r="F58" s="78" t="s">
        <v>16</v>
      </c>
      <c r="G58" s="99"/>
      <c r="H58" s="79">
        <v>14350</v>
      </c>
      <c r="I58" s="49">
        <f t="shared" si="0"/>
        <v>8509724.0239999797</v>
      </c>
    </row>
    <row r="59" spans="3:9" s="27" customFormat="1" ht="16.5" x14ac:dyDescent="0.2">
      <c r="C59" s="75"/>
      <c r="D59" s="76">
        <v>44755</v>
      </c>
      <c r="E59" s="80">
        <v>7456</v>
      </c>
      <c r="F59" s="78" t="s">
        <v>117</v>
      </c>
      <c r="G59" s="99"/>
      <c r="H59" s="79">
        <v>324310</v>
      </c>
      <c r="I59" s="49">
        <f t="shared" si="0"/>
        <v>8185414.0239999797</v>
      </c>
    </row>
    <row r="60" spans="3:9" s="27" customFormat="1" ht="28.5" x14ac:dyDescent="0.2">
      <c r="C60" s="75"/>
      <c r="D60" s="76">
        <v>44755</v>
      </c>
      <c r="E60" s="80">
        <v>7457</v>
      </c>
      <c r="F60" s="78" t="s">
        <v>16</v>
      </c>
      <c r="G60" s="99"/>
      <c r="H60" s="79">
        <v>1250</v>
      </c>
      <c r="I60" s="49">
        <f t="shared" si="0"/>
        <v>8184164.0239999797</v>
      </c>
    </row>
    <row r="61" spans="3:9" s="27" customFormat="1" ht="28.5" x14ac:dyDescent="0.2">
      <c r="C61" s="75"/>
      <c r="D61" s="76">
        <v>44755</v>
      </c>
      <c r="E61" s="80">
        <v>7457</v>
      </c>
      <c r="F61" s="78" t="s">
        <v>119</v>
      </c>
      <c r="G61" s="99"/>
      <c r="H61" s="79">
        <v>1350</v>
      </c>
      <c r="I61" s="49">
        <f t="shared" si="0"/>
        <v>8182814.0239999797</v>
      </c>
    </row>
    <row r="62" spans="3:9" s="27" customFormat="1" ht="28.5" x14ac:dyDescent="0.2">
      <c r="C62" s="75"/>
      <c r="D62" s="76">
        <v>44755</v>
      </c>
      <c r="E62" s="80">
        <v>7457</v>
      </c>
      <c r="F62" s="78" t="s">
        <v>122</v>
      </c>
      <c r="G62" s="99"/>
      <c r="H62" s="79">
        <v>26900</v>
      </c>
      <c r="I62" s="49">
        <f t="shared" si="0"/>
        <v>8155914.0239999797</v>
      </c>
    </row>
    <row r="63" spans="3:9" s="27" customFormat="1" ht="42.75" x14ac:dyDescent="0.2">
      <c r="C63" s="75"/>
      <c r="D63" s="76">
        <v>44755</v>
      </c>
      <c r="E63" s="80">
        <v>7458</v>
      </c>
      <c r="F63" s="78" t="s">
        <v>64</v>
      </c>
      <c r="G63" s="99"/>
      <c r="H63" s="79">
        <v>126360</v>
      </c>
      <c r="I63" s="49">
        <f t="shared" si="0"/>
        <v>8029554.0239999797</v>
      </c>
    </row>
    <row r="64" spans="3:9" s="27" customFormat="1" ht="28.5" x14ac:dyDescent="0.2">
      <c r="C64" s="75"/>
      <c r="D64" s="76">
        <v>44755</v>
      </c>
      <c r="E64" s="80">
        <v>7459</v>
      </c>
      <c r="F64" s="78" t="s">
        <v>16</v>
      </c>
      <c r="G64" s="99"/>
      <c r="H64" s="79">
        <v>11920.04</v>
      </c>
      <c r="I64" s="49">
        <f t="shared" si="0"/>
        <v>8017633.9839999797</v>
      </c>
    </row>
    <row r="65" spans="3:9" s="27" customFormat="1" ht="28.5" x14ac:dyDescent="0.2">
      <c r="C65" s="75"/>
      <c r="D65" s="76">
        <v>44755</v>
      </c>
      <c r="E65" s="80">
        <v>7459</v>
      </c>
      <c r="F65" s="78" t="s">
        <v>66</v>
      </c>
      <c r="G65" s="99"/>
      <c r="H65" s="79">
        <v>294134.76</v>
      </c>
      <c r="I65" s="49">
        <f t="shared" si="0"/>
        <v>7723499.2239999799</v>
      </c>
    </row>
    <row r="66" spans="3:9" s="27" customFormat="1" ht="28.5" x14ac:dyDescent="0.2">
      <c r="C66" s="75"/>
      <c r="D66" s="76">
        <v>44755</v>
      </c>
      <c r="E66" s="80">
        <v>7460</v>
      </c>
      <c r="F66" s="78" t="s">
        <v>16</v>
      </c>
      <c r="G66" s="99"/>
      <c r="H66" s="79">
        <v>692.88</v>
      </c>
      <c r="I66" s="49">
        <f t="shared" si="0"/>
        <v>7722806.34399998</v>
      </c>
    </row>
    <row r="67" spans="3:9" s="27" customFormat="1" ht="16.5" x14ac:dyDescent="0.2">
      <c r="C67" s="75"/>
      <c r="D67" s="76">
        <v>44755</v>
      </c>
      <c r="E67" s="80">
        <v>7460</v>
      </c>
      <c r="F67" s="78" t="s">
        <v>63</v>
      </c>
      <c r="G67" s="99"/>
      <c r="H67" s="79">
        <v>17218.41</v>
      </c>
      <c r="I67" s="49">
        <f t="shared" si="0"/>
        <v>7705587.9339999799</v>
      </c>
    </row>
    <row r="68" spans="3:9" s="27" customFormat="1" ht="28.5" x14ac:dyDescent="0.2">
      <c r="C68" s="75"/>
      <c r="D68" s="76">
        <v>44755</v>
      </c>
      <c r="E68" s="80">
        <v>7461</v>
      </c>
      <c r="F68" s="78" t="s">
        <v>123</v>
      </c>
      <c r="G68" s="99"/>
      <c r="H68" s="79">
        <v>52828</v>
      </c>
      <c r="I68" s="49">
        <f t="shared" si="0"/>
        <v>7652759.9339999799</v>
      </c>
    </row>
    <row r="69" spans="3:9" s="27" customFormat="1" ht="28.5" x14ac:dyDescent="0.2">
      <c r="C69" s="75"/>
      <c r="D69" s="76">
        <v>44755</v>
      </c>
      <c r="E69" s="80">
        <v>7462</v>
      </c>
      <c r="F69" s="78" t="s">
        <v>16</v>
      </c>
      <c r="G69" s="99"/>
      <c r="H69" s="79">
        <v>19620</v>
      </c>
      <c r="I69" s="49">
        <f t="shared" si="0"/>
        <v>7633139.9339999799</v>
      </c>
    </row>
    <row r="70" spans="3:9" s="27" customFormat="1" ht="16.5" x14ac:dyDescent="0.2">
      <c r="C70" s="75"/>
      <c r="D70" s="76">
        <v>44755</v>
      </c>
      <c r="E70" s="80">
        <v>7462</v>
      </c>
      <c r="F70" s="78" t="s">
        <v>116</v>
      </c>
      <c r="G70" s="99"/>
      <c r="H70" s="79">
        <v>443412</v>
      </c>
      <c r="I70" s="49">
        <f t="shared" si="0"/>
        <v>7189727.9339999799</v>
      </c>
    </row>
    <row r="71" spans="3:9" s="27" customFormat="1" ht="28.5" x14ac:dyDescent="0.2">
      <c r="C71" s="75"/>
      <c r="D71" s="76">
        <v>44756</v>
      </c>
      <c r="E71" s="80"/>
      <c r="F71" s="78" t="s">
        <v>23</v>
      </c>
      <c r="G71" s="99">
        <v>1024155.09</v>
      </c>
      <c r="H71" s="79"/>
      <c r="I71" s="49">
        <f t="shared" si="0"/>
        <v>8213883.0239999797</v>
      </c>
    </row>
    <row r="72" spans="3:9" s="27" customFormat="1" ht="28.5" x14ac:dyDescent="0.2">
      <c r="C72" s="75"/>
      <c r="D72" s="76">
        <v>44756</v>
      </c>
      <c r="E72" s="80"/>
      <c r="F72" s="78" t="s">
        <v>23</v>
      </c>
      <c r="G72" s="99">
        <v>6549251.6600000001</v>
      </c>
      <c r="H72" s="79"/>
      <c r="I72" s="49">
        <f t="shared" si="0"/>
        <v>14763134.68399998</v>
      </c>
    </row>
    <row r="73" spans="3:9" s="27" customFormat="1" ht="28.5" x14ac:dyDescent="0.2">
      <c r="C73" s="75"/>
      <c r="D73" s="76">
        <v>44756</v>
      </c>
      <c r="E73" s="80">
        <v>7463</v>
      </c>
      <c r="F73" s="78" t="s">
        <v>16</v>
      </c>
      <c r="G73" s="99"/>
      <c r="H73" s="79">
        <v>35250</v>
      </c>
      <c r="I73" s="49">
        <f t="shared" si="0"/>
        <v>14727884.68399998</v>
      </c>
    </row>
    <row r="74" spans="3:9" s="27" customFormat="1" ht="16.5" x14ac:dyDescent="0.2">
      <c r="C74" s="75"/>
      <c r="D74" s="76">
        <v>44756</v>
      </c>
      <c r="E74" s="80">
        <v>7463</v>
      </c>
      <c r="F74" s="78" t="s">
        <v>124</v>
      </c>
      <c r="G74" s="99"/>
      <c r="H74" s="79">
        <v>796650</v>
      </c>
      <c r="I74" s="49">
        <f t="shared" si="0"/>
        <v>13931234.68399998</v>
      </c>
    </row>
    <row r="75" spans="3:9" s="27" customFormat="1" ht="28.5" x14ac:dyDescent="0.2">
      <c r="C75" s="75"/>
      <c r="D75" s="76">
        <v>44756</v>
      </c>
      <c r="E75" s="80">
        <v>7464</v>
      </c>
      <c r="F75" s="78" t="s">
        <v>16</v>
      </c>
      <c r="G75" s="99"/>
      <c r="H75" s="79">
        <v>6909</v>
      </c>
      <c r="I75" s="49">
        <f t="shared" si="0"/>
        <v>13924325.68399998</v>
      </c>
    </row>
    <row r="76" spans="3:9" s="27" customFormat="1" ht="28.5" x14ac:dyDescent="0.2">
      <c r="C76" s="75"/>
      <c r="D76" s="76">
        <v>44756</v>
      </c>
      <c r="E76" s="80">
        <v>7464</v>
      </c>
      <c r="F76" s="78" t="s">
        <v>119</v>
      </c>
      <c r="G76" s="99"/>
      <c r="H76" s="79">
        <v>7461.72</v>
      </c>
      <c r="I76" s="49">
        <f t="shared" si="0"/>
        <v>13916863.963999979</v>
      </c>
    </row>
    <row r="77" spans="3:9" s="27" customFormat="1" ht="28.5" x14ac:dyDescent="0.2">
      <c r="C77" s="75"/>
      <c r="D77" s="76">
        <v>44756</v>
      </c>
      <c r="E77" s="80">
        <v>7464</v>
      </c>
      <c r="F77" s="78" t="s">
        <v>118</v>
      </c>
      <c r="G77" s="99"/>
      <c r="H77" s="79">
        <v>148681.68</v>
      </c>
      <c r="I77" s="49">
        <f t="shared" si="0"/>
        <v>13768182.283999979</v>
      </c>
    </row>
    <row r="78" spans="3:9" s="27" customFormat="1" ht="28.5" x14ac:dyDescent="0.2">
      <c r="C78" s="75"/>
      <c r="D78" s="76">
        <v>44756</v>
      </c>
      <c r="E78" s="80">
        <v>7465</v>
      </c>
      <c r="F78" s="78" t="s">
        <v>16</v>
      </c>
      <c r="G78" s="99"/>
      <c r="H78" s="79">
        <v>67434.34</v>
      </c>
      <c r="I78" s="49">
        <f t="shared" si="0"/>
        <v>13700747.94399998</v>
      </c>
    </row>
    <row r="79" spans="3:9" s="27" customFormat="1" ht="16.5" x14ac:dyDescent="0.2">
      <c r="C79" s="75"/>
      <c r="D79" s="76">
        <v>44756</v>
      </c>
      <c r="E79" s="80">
        <v>7465</v>
      </c>
      <c r="F79" s="78" t="s">
        <v>61</v>
      </c>
      <c r="G79" s="99"/>
      <c r="H79" s="79">
        <v>1524016.17</v>
      </c>
      <c r="I79" s="49">
        <f t="shared" si="0"/>
        <v>12176731.77399998</v>
      </c>
    </row>
    <row r="80" spans="3:9" s="27" customFormat="1" ht="28.5" x14ac:dyDescent="0.2">
      <c r="C80" s="75"/>
      <c r="D80" s="76">
        <v>44756</v>
      </c>
      <c r="E80" s="80">
        <v>7466</v>
      </c>
      <c r="F80" s="78" t="s">
        <v>16</v>
      </c>
      <c r="G80" s="99"/>
      <c r="H80" s="79">
        <v>27401.93</v>
      </c>
      <c r="I80" s="49">
        <f t="shared" si="0"/>
        <v>12149329.84399998</v>
      </c>
    </row>
    <row r="81" spans="3:9" s="27" customFormat="1" ht="16.5" x14ac:dyDescent="0.2">
      <c r="C81" s="75"/>
      <c r="D81" s="76">
        <v>44756</v>
      </c>
      <c r="E81" s="80">
        <v>7466</v>
      </c>
      <c r="F81" s="78" t="s">
        <v>125</v>
      </c>
      <c r="G81" s="99"/>
      <c r="H81" s="79">
        <v>615395.5</v>
      </c>
      <c r="I81" s="49">
        <f t="shared" si="0"/>
        <v>11533934.34399998</v>
      </c>
    </row>
    <row r="82" spans="3:9" s="27" customFormat="1" ht="28.5" x14ac:dyDescent="0.2">
      <c r="C82" s="75"/>
      <c r="D82" s="76">
        <v>44756</v>
      </c>
      <c r="E82" s="80">
        <v>7467</v>
      </c>
      <c r="F82" s="78" t="s">
        <v>16</v>
      </c>
      <c r="G82" s="99"/>
      <c r="H82" s="79">
        <v>21800</v>
      </c>
      <c r="I82" s="49">
        <f t="shared" si="0"/>
        <v>11512134.34399998</v>
      </c>
    </row>
    <row r="83" spans="3:9" s="27" customFormat="1" ht="28.5" x14ac:dyDescent="0.2">
      <c r="C83" s="75"/>
      <c r="D83" s="76">
        <v>44756</v>
      </c>
      <c r="E83" s="80">
        <v>7467</v>
      </c>
      <c r="F83" s="78" t="s">
        <v>126</v>
      </c>
      <c r="G83" s="99"/>
      <c r="H83" s="79">
        <v>492680</v>
      </c>
      <c r="I83" s="49">
        <f t="shared" ref="I83" si="1">I82+G83-H83</f>
        <v>11019454.34399998</v>
      </c>
    </row>
    <row r="84" spans="3:9" s="27" customFormat="1" ht="28.5" x14ac:dyDescent="0.2">
      <c r="C84" s="133"/>
      <c r="D84" s="76">
        <v>44756</v>
      </c>
      <c r="E84" s="80">
        <v>7468</v>
      </c>
      <c r="F84" s="78" t="s">
        <v>16</v>
      </c>
      <c r="G84" s="99"/>
      <c r="H84" s="79">
        <v>6067.65</v>
      </c>
      <c r="I84" s="49">
        <f t="shared" ref="I84:I87" si="2">I83+G84-H84</f>
        <v>11013386.69399998</v>
      </c>
    </row>
    <row r="85" spans="3:9" s="27" customFormat="1" ht="16.5" x14ac:dyDescent="0.2">
      <c r="C85" s="133"/>
      <c r="D85" s="76">
        <v>44756</v>
      </c>
      <c r="E85" s="80">
        <v>7468</v>
      </c>
      <c r="F85" s="78" t="s">
        <v>127</v>
      </c>
      <c r="G85" s="99"/>
      <c r="H85" s="79">
        <v>135805.35</v>
      </c>
      <c r="I85" s="49">
        <f t="shared" si="2"/>
        <v>10877581.34399998</v>
      </c>
    </row>
    <row r="86" spans="3:9" s="27" customFormat="1" ht="28.5" x14ac:dyDescent="0.2">
      <c r="C86" s="133"/>
      <c r="D86" s="76">
        <v>44756</v>
      </c>
      <c r="E86" s="80">
        <v>7469</v>
      </c>
      <c r="F86" s="78" t="s">
        <v>16</v>
      </c>
      <c r="G86" s="99"/>
      <c r="H86" s="79">
        <v>5521.24</v>
      </c>
      <c r="I86" s="49">
        <f t="shared" si="2"/>
        <v>10872060.10399998</v>
      </c>
    </row>
    <row r="87" spans="3:9" s="27" customFormat="1" ht="16.5" x14ac:dyDescent="0.2">
      <c r="C87" s="133"/>
      <c r="D87" s="76">
        <v>44756</v>
      </c>
      <c r="E87" s="80">
        <v>7469</v>
      </c>
      <c r="F87" s="78" t="s">
        <v>128</v>
      </c>
      <c r="G87" s="99"/>
      <c r="H87" s="79">
        <v>124780.02</v>
      </c>
      <c r="I87" s="49">
        <f t="shared" si="2"/>
        <v>10747280.08399998</v>
      </c>
    </row>
    <row r="88" spans="3:9" s="27" customFormat="1" ht="28.5" x14ac:dyDescent="0.2">
      <c r="C88" s="138"/>
      <c r="D88" s="76">
        <v>44756</v>
      </c>
      <c r="E88" s="80">
        <v>7470</v>
      </c>
      <c r="F88" s="78" t="s">
        <v>16</v>
      </c>
      <c r="G88" s="99"/>
      <c r="H88" s="79">
        <v>3029.5</v>
      </c>
      <c r="I88" s="49">
        <f t="shared" ref="I88:I141" si="3">I87+G88-H88</f>
        <v>10744250.58399998</v>
      </c>
    </row>
    <row r="89" spans="3:9" s="27" customFormat="1" ht="28.5" x14ac:dyDescent="0.2">
      <c r="C89" s="138"/>
      <c r="D89" s="76">
        <v>44756</v>
      </c>
      <c r="E89" s="80">
        <v>7470</v>
      </c>
      <c r="F89" s="78" t="s">
        <v>119</v>
      </c>
      <c r="G89" s="99"/>
      <c r="H89" s="79">
        <v>3271.86</v>
      </c>
      <c r="I89" s="49">
        <f t="shared" si="3"/>
        <v>10740978.723999981</v>
      </c>
    </row>
    <row r="90" spans="3:9" s="27" customFormat="1" ht="16.5" x14ac:dyDescent="0.2">
      <c r="C90" s="138"/>
      <c r="D90" s="76">
        <v>44756</v>
      </c>
      <c r="E90" s="80">
        <v>7470</v>
      </c>
      <c r="F90" s="78" t="s">
        <v>129</v>
      </c>
      <c r="G90" s="99"/>
      <c r="H90" s="79">
        <v>65194.84</v>
      </c>
      <c r="I90" s="49">
        <f t="shared" si="3"/>
        <v>10675783.883999981</v>
      </c>
    </row>
    <row r="91" spans="3:9" s="27" customFormat="1" ht="28.5" x14ac:dyDescent="0.2">
      <c r="C91" s="138"/>
      <c r="D91" s="76">
        <v>44757</v>
      </c>
      <c r="E91" s="80"/>
      <c r="F91" s="78" t="s">
        <v>23</v>
      </c>
      <c r="G91" s="99">
        <v>4087350.8</v>
      </c>
      <c r="H91" s="79"/>
      <c r="I91" s="49">
        <f t="shared" si="3"/>
        <v>14763134.683999982</v>
      </c>
    </row>
    <row r="92" spans="3:9" s="27" customFormat="1" ht="28.5" x14ac:dyDescent="0.2">
      <c r="C92" s="138"/>
      <c r="D92" s="76">
        <v>44757</v>
      </c>
      <c r="E92" s="80">
        <v>7471</v>
      </c>
      <c r="F92" s="78" t="s">
        <v>16</v>
      </c>
      <c r="G92" s="99"/>
      <c r="H92" s="79">
        <v>4800</v>
      </c>
      <c r="I92" s="49">
        <f t="shared" si="3"/>
        <v>14758334.683999982</v>
      </c>
    </row>
    <row r="93" spans="3:9" s="27" customFormat="1" ht="28.5" x14ac:dyDescent="0.2">
      <c r="C93" s="138"/>
      <c r="D93" s="76">
        <v>44757</v>
      </c>
      <c r="E93" s="80">
        <v>7471</v>
      </c>
      <c r="F93" s="78" t="s">
        <v>130</v>
      </c>
      <c r="G93" s="99"/>
      <c r="H93" s="79">
        <v>108480</v>
      </c>
      <c r="I93" s="49">
        <f t="shared" si="3"/>
        <v>14649854.683999982</v>
      </c>
    </row>
    <row r="94" spans="3:9" s="27" customFormat="1" ht="28.5" x14ac:dyDescent="0.2">
      <c r="C94" s="138"/>
      <c r="D94" s="76">
        <v>44757</v>
      </c>
      <c r="E94" s="80">
        <v>7472</v>
      </c>
      <c r="F94" s="78" t="s">
        <v>16</v>
      </c>
      <c r="G94" s="99"/>
      <c r="H94" s="79">
        <v>2812.5</v>
      </c>
      <c r="I94" s="49">
        <f t="shared" si="3"/>
        <v>14647042.183999982</v>
      </c>
    </row>
    <row r="95" spans="3:9" s="27" customFormat="1" ht="16.5" x14ac:dyDescent="0.2">
      <c r="C95" s="138"/>
      <c r="D95" s="76">
        <v>44757</v>
      </c>
      <c r="E95" s="80">
        <v>7472</v>
      </c>
      <c r="F95" s="78" t="s">
        <v>131</v>
      </c>
      <c r="G95" s="99"/>
      <c r="H95" s="79">
        <v>63562.5</v>
      </c>
      <c r="I95" s="49">
        <f t="shared" si="3"/>
        <v>14583479.683999982</v>
      </c>
    </row>
    <row r="96" spans="3:9" s="27" customFormat="1" ht="28.5" x14ac:dyDescent="0.2">
      <c r="C96" s="138"/>
      <c r="D96" s="76">
        <v>44757</v>
      </c>
      <c r="E96" s="80">
        <v>7473</v>
      </c>
      <c r="F96" s="78" t="s">
        <v>16</v>
      </c>
      <c r="G96" s="99"/>
      <c r="H96" s="79">
        <v>12474.2155</v>
      </c>
      <c r="I96" s="49">
        <f t="shared" si="3"/>
        <v>14571005.468499981</v>
      </c>
    </row>
    <row r="97" spans="3:9" s="27" customFormat="1" ht="28.5" x14ac:dyDescent="0.2">
      <c r="C97" s="138"/>
      <c r="D97" s="76">
        <v>44757</v>
      </c>
      <c r="E97" s="80">
        <v>7473</v>
      </c>
      <c r="F97" s="78" t="s">
        <v>119</v>
      </c>
      <c r="G97" s="99"/>
      <c r="H97" s="79">
        <v>13472.153999999999</v>
      </c>
      <c r="I97" s="49">
        <f t="shared" si="3"/>
        <v>14557533.314499982</v>
      </c>
    </row>
    <row r="98" spans="3:9" s="27" customFormat="1" ht="28.5" x14ac:dyDescent="0.2">
      <c r="C98" s="138"/>
      <c r="D98" s="76">
        <v>44757</v>
      </c>
      <c r="E98" s="80">
        <v>7473</v>
      </c>
      <c r="F98" s="78" t="s">
        <v>59</v>
      </c>
      <c r="G98" s="99"/>
      <c r="H98" s="79">
        <v>268445.12</v>
      </c>
      <c r="I98" s="49">
        <f t="shared" si="3"/>
        <v>14289088.194499983</v>
      </c>
    </row>
    <row r="99" spans="3:9" s="27" customFormat="1" ht="28.5" x14ac:dyDescent="0.2">
      <c r="C99" s="138"/>
      <c r="D99" s="76">
        <v>44757</v>
      </c>
      <c r="E99" s="80">
        <v>7474</v>
      </c>
      <c r="F99" s="78" t="s">
        <v>16</v>
      </c>
      <c r="G99" s="99"/>
      <c r="H99" s="79">
        <v>3898</v>
      </c>
      <c r="I99" s="49">
        <f t="shared" si="3"/>
        <v>14285190.194499983</v>
      </c>
    </row>
    <row r="100" spans="3:9" s="27" customFormat="1" ht="16.5" x14ac:dyDescent="0.2">
      <c r="C100" s="138"/>
      <c r="D100" s="76">
        <v>44757</v>
      </c>
      <c r="E100" s="80">
        <v>7474</v>
      </c>
      <c r="F100" s="78" t="s">
        <v>132</v>
      </c>
      <c r="G100" s="99"/>
      <c r="H100" s="79">
        <v>88094.8</v>
      </c>
      <c r="I100" s="49">
        <f t="shared" si="3"/>
        <v>14197095.394499982</v>
      </c>
    </row>
    <row r="101" spans="3:9" s="27" customFormat="1" ht="28.5" x14ac:dyDescent="0.2">
      <c r="C101" s="138"/>
      <c r="D101" s="76">
        <v>44757</v>
      </c>
      <c r="E101" s="80">
        <v>7475</v>
      </c>
      <c r="F101" s="78" t="s">
        <v>16</v>
      </c>
      <c r="G101" s="99"/>
      <c r="H101" s="79">
        <v>1500</v>
      </c>
      <c r="I101" s="49">
        <f t="shared" si="3"/>
        <v>14195595.394499982</v>
      </c>
    </row>
    <row r="102" spans="3:9" s="27" customFormat="1" ht="16.5" x14ac:dyDescent="0.2">
      <c r="C102" s="138"/>
      <c r="D102" s="76">
        <v>44757</v>
      </c>
      <c r="E102" s="80">
        <v>7475</v>
      </c>
      <c r="F102" s="78" t="s">
        <v>133</v>
      </c>
      <c r="G102" s="99"/>
      <c r="H102" s="79">
        <v>33900</v>
      </c>
      <c r="I102" s="49">
        <f t="shared" si="3"/>
        <v>14161695.394499982</v>
      </c>
    </row>
    <row r="103" spans="3:9" s="27" customFormat="1" ht="28.5" x14ac:dyDescent="0.2">
      <c r="C103" s="138"/>
      <c r="D103" s="76">
        <v>44757</v>
      </c>
      <c r="E103" s="80">
        <v>7476</v>
      </c>
      <c r="F103" s="78" t="s">
        <v>16</v>
      </c>
      <c r="G103" s="99"/>
      <c r="H103" s="79">
        <v>1171.8</v>
      </c>
      <c r="I103" s="49">
        <f t="shared" si="3"/>
        <v>14160523.594499981</v>
      </c>
    </row>
    <row r="104" spans="3:9" s="27" customFormat="1" ht="16.5" x14ac:dyDescent="0.2">
      <c r="C104" s="138"/>
      <c r="D104" s="76">
        <v>44757</v>
      </c>
      <c r="E104" s="80">
        <v>7476</v>
      </c>
      <c r="F104" s="78" t="s">
        <v>134</v>
      </c>
      <c r="G104" s="99"/>
      <c r="H104" s="79">
        <v>26482.68</v>
      </c>
      <c r="I104" s="49">
        <f t="shared" si="3"/>
        <v>14134040.914499981</v>
      </c>
    </row>
    <row r="105" spans="3:9" s="27" customFormat="1" ht="28.5" x14ac:dyDescent="0.2">
      <c r="C105" s="138"/>
      <c r="D105" s="76">
        <v>44757</v>
      </c>
      <c r="E105" s="80">
        <v>7477</v>
      </c>
      <c r="F105" s="78" t="s">
        <v>16</v>
      </c>
      <c r="G105" s="99"/>
      <c r="H105" s="79">
        <v>450</v>
      </c>
      <c r="I105" s="49">
        <f t="shared" si="3"/>
        <v>14133590.914499981</v>
      </c>
    </row>
    <row r="106" spans="3:9" s="27" customFormat="1" ht="16.5" x14ac:dyDescent="0.2">
      <c r="C106" s="138"/>
      <c r="D106" s="76">
        <v>44757</v>
      </c>
      <c r="E106" s="80">
        <v>7477</v>
      </c>
      <c r="F106" s="78" t="s">
        <v>132</v>
      </c>
      <c r="G106" s="99"/>
      <c r="H106" s="79">
        <v>8550</v>
      </c>
      <c r="I106" s="49">
        <f t="shared" si="3"/>
        <v>14125040.914499981</v>
      </c>
    </row>
    <row r="107" spans="3:9" s="27" customFormat="1" ht="28.5" x14ac:dyDescent="0.2">
      <c r="C107" s="138"/>
      <c r="D107" s="76">
        <v>44757</v>
      </c>
      <c r="E107" s="80">
        <v>7478</v>
      </c>
      <c r="F107" s="78" t="s">
        <v>16</v>
      </c>
      <c r="G107" s="99"/>
      <c r="H107" s="79">
        <v>13250.24</v>
      </c>
      <c r="I107" s="49">
        <f t="shared" si="3"/>
        <v>14111790.674499981</v>
      </c>
    </row>
    <row r="108" spans="3:9" s="27" customFormat="1" ht="16.5" x14ac:dyDescent="0.2">
      <c r="C108" s="138"/>
      <c r="D108" s="76">
        <v>44757</v>
      </c>
      <c r="E108" s="80">
        <v>7478</v>
      </c>
      <c r="F108" s="78" t="s">
        <v>50</v>
      </c>
      <c r="G108" s="99"/>
      <c r="H108" s="79">
        <v>253540.61</v>
      </c>
      <c r="I108" s="49">
        <f t="shared" si="3"/>
        <v>13858250.064499982</v>
      </c>
    </row>
    <row r="109" spans="3:9" s="27" customFormat="1" ht="28.5" x14ac:dyDescent="0.2">
      <c r="C109" s="138"/>
      <c r="D109" s="76">
        <v>44760</v>
      </c>
      <c r="E109" s="80"/>
      <c r="F109" s="78" t="s">
        <v>23</v>
      </c>
      <c r="G109" s="99">
        <v>904884.62</v>
      </c>
      <c r="H109" s="79"/>
      <c r="I109" s="49">
        <f t="shared" si="3"/>
        <v>14763134.684499981</v>
      </c>
    </row>
    <row r="110" spans="3:9" s="27" customFormat="1" ht="28.5" x14ac:dyDescent="0.2">
      <c r="C110" s="138"/>
      <c r="D110" s="76">
        <v>44760</v>
      </c>
      <c r="E110" s="80"/>
      <c r="F110" s="78" t="s">
        <v>23</v>
      </c>
      <c r="G110" s="99">
        <v>3221647.6</v>
      </c>
      <c r="H110" s="79"/>
      <c r="I110" s="49">
        <f t="shared" si="3"/>
        <v>17984782.284499981</v>
      </c>
    </row>
    <row r="111" spans="3:9" s="27" customFormat="1" ht="28.5" x14ac:dyDescent="0.2">
      <c r="C111" s="138"/>
      <c r="D111" s="76">
        <v>44760</v>
      </c>
      <c r="E111" s="80">
        <v>7483</v>
      </c>
      <c r="F111" s="78" t="s">
        <v>16</v>
      </c>
      <c r="G111" s="99"/>
      <c r="H111" s="79">
        <v>24803.730000000003</v>
      </c>
      <c r="I111" s="49">
        <f t="shared" si="3"/>
        <v>17959978.55449998</v>
      </c>
    </row>
    <row r="112" spans="3:9" s="27" customFormat="1" ht="28.5" x14ac:dyDescent="0.2">
      <c r="C112" s="138"/>
      <c r="D112" s="76">
        <v>44760</v>
      </c>
      <c r="E112" s="80">
        <v>7483</v>
      </c>
      <c r="F112" s="78" t="s">
        <v>119</v>
      </c>
      <c r="G112" s="99"/>
      <c r="H112" s="79">
        <v>26788.03</v>
      </c>
      <c r="I112" s="49">
        <f t="shared" si="3"/>
        <v>17933190.524499979</v>
      </c>
    </row>
    <row r="113" spans="3:9" s="27" customFormat="1" ht="28.5" x14ac:dyDescent="0.2">
      <c r="C113" s="138"/>
      <c r="D113" s="76">
        <v>44760</v>
      </c>
      <c r="E113" s="80">
        <v>7483</v>
      </c>
      <c r="F113" s="78" t="s">
        <v>118</v>
      </c>
      <c r="G113" s="99"/>
      <c r="H113" s="79">
        <v>533776.27</v>
      </c>
      <c r="I113" s="49">
        <f t="shared" si="3"/>
        <v>17399414.254499979</v>
      </c>
    </row>
    <row r="114" spans="3:9" s="27" customFormat="1" ht="28.5" x14ac:dyDescent="0.2">
      <c r="C114" s="138"/>
      <c r="D114" s="76">
        <v>44762</v>
      </c>
      <c r="E114" s="80"/>
      <c r="F114" s="78" t="s">
        <v>23</v>
      </c>
      <c r="G114" s="99">
        <v>4329174.67</v>
      </c>
      <c r="H114" s="79"/>
      <c r="I114" s="49">
        <f t="shared" si="3"/>
        <v>21728588.924499981</v>
      </c>
    </row>
    <row r="115" spans="3:9" s="27" customFormat="1" ht="28.5" x14ac:dyDescent="0.2">
      <c r="C115" s="138"/>
      <c r="D115" s="76">
        <v>44762</v>
      </c>
      <c r="E115" s="80"/>
      <c r="F115" s="78" t="s">
        <v>23</v>
      </c>
      <c r="G115" s="99">
        <v>2636279.5699999998</v>
      </c>
      <c r="H115" s="79"/>
      <c r="I115" s="49">
        <f t="shared" si="3"/>
        <v>24364868.494499981</v>
      </c>
    </row>
    <row r="116" spans="3:9" s="27" customFormat="1" ht="28.5" x14ac:dyDescent="0.2">
      <c r="C116" s="138"/>
      <c r="D116" s="76">
        <v>44764</v>
      </c>
      <c r="E116" s="80"/>
      <c r="F116" s="78" t="s">
        <v>23</v>
      </c>
      <c r="G116" s="99">
        <v>218726.69</v>
      </c>
      <c r="H116" s="79"/>
      <c r="I116" s="49">
        <f t="shared" si="3"/>
        <v>24583595.184499983</v>
      </c>
    </row>
    <row r="117" spans="3:9" s="27" customFormat="1" ht="28.5" x14ac:dyDescent="0.2">
      <c r="C117" s="138"/>
      <c r="D117" s="76">
        <v>44767</v>
      </c>
      <c r="E117" s="80">
        <v>7484</v>
      </c>
      <c r="F117" s="78" t="s">
        <v>16</v>
      </c>
      <c r="G117" s="99"/>
      <c r="H117" s="79">
        <v>148382</v>
      </c>
      <c r="I117" s="49">
        <f t="shared" si="3"/>
        <v>24435213.184499983</v>
      </c>
    </row>
    <row r="118" spans="3:9" s="27" customFormat="1" ht="16.5" x14ac:dyDescent="0.2">
      <c r="C118" s="138"/>
      <c r="D118" s="76">
        <v>44767</v>
      </c>
      <c r="E118" s="80">
        <v>7484</v>
      </c>
      <c r="F118" s="78" t="s">
        <v>115</v>
      </c>
      <c r="G118" s="99"/>
      <c r="H118" s="79">
        <v>1535182.91</v>
      </c>
      <c r="I118" s="49">
        <f t="shared" si="3"/>
        <v>22900030.274499983</v>
      </c>
    </row>
    <row r="119" spans="3:9" s="27" customFormat="1" ht="28.5" x14ac:dyDescent="0.2">
      <c r="C119" s="138"/>
      <c r="D119" s="76">
        <v>44767</v>
      </c>
      <c r="E119" s="80">
        <v>7485</v>
      </c>
      <c r="F119" s="78" t="s">
        <v>16</v>
      </c>
      <c r="G119" s="99"/>
      <c r="H119" s="79">
        <v>17472</v>
      </c>
      <c r="I119" s="49">
        <f t="shared" si="3"/>
        <v>22882558.274499983</v>
      </c>
    </row>
    <row r="120" spans="3:9" s="27" customFormat="1" ht="16.5" x14ac:dyDescent="0.2">
      <c r="C120" s="138"/>
      <c r="D120" s="76">
        <v>44767</v>
      </c>
      <c r="E120" s="80">
        <v>7485</v>
      </c>
      <c r="F120" s="78" t="s">
        <v>65</v>
      </c>
      <c r="G120" s="99"/>
      <c r="H120" s="79">
        <v>180768</v>
      </c>
      <c r="I120" s="49">
        <f t="shared" si="3"/>
        <v>22701790.274499983</v>
      </c>
    </row>
    <row r="121" spans="3:9" s="27" customFormat="1" ht="28.5" x14ac:dyDescent="0.2">
      <c r="C121" s="138"/>
      <c r="D121" s="76">
        <v>44767</v>
      </c>
      <c r="E121" s="80">
        <v>7486</v>
      </c>
      <c r="F121" s="78" t="s">
        <v>16</v>
      </c>
      <c r="G121" s="99"/>
      <c r="H121" s="79">
        <v>425188.09</v>
      </c>
      <c r="I121" s="49">
        <f t="shared" si="3"/>
        <v>22276602.184499983</v>
      </c>
    </row>
    <row r="122" spans="3:9" s="27" customFormat="1" ht="28.5" x14ac:dyDescent="0.2">
      <c r="C122" s="138"/>
      <c r="D122" s="76">
        <v>44767</v>
      </c>
      <c r="E122" s="80">
        <v>7486</v>
      </c>
      <c r="F122" s="78" t="s">
        <v>135</v>
      </c>
      <c r="G122" s="99"/>
      <c r="H122" s="79">
        <v>14337946.59</v>
      </c>
      <c r="I122" s="49">
        <f t="shared" si="3"/>
        <v>7938655.5944999829</v>
      </c>
    </row>
    <row r="123" spans="3:9" s="27" customFormat="1" ht="28.5" x14ac:dyDescent="0.2">
      <c r="C123" s="138"/>
      <c r="D123" s="76">
        <v>44767</v>
      </c>
      <c r="E123" s="80">
        <v>7487</v>
      </c>
      <c r="F123" s="78" t="s">
        <v>16</v>
      </c>
      <c r="G123" s="99"/>
      <c r="H123" s="79">
        <v>81598.19</v>
      </c>
      <c r="I123" s="49">
        <f t="shared" si="3"/>
        <v>7857057.4044999825</v>
      </c>
    </row>
    <row r="124" spans="3:9" s="27" customFormat="1" ht="28.5" x14ac:dyDescent="0.2">
      <c r="C124" s="138"/>
      <c r="D124" s="76">
        <v>44767</v>
      </c>
      <c r="E124" s="80">
        <v>7487</v>
      </c>
      <c r="F124" s="78" t="s">
        <v>136</v>
      </c>
      <c r="G124" s="99"/>
      <c r="H124" s="79">
        <v>734383.68</v>
      </c>
      <c r="I124" s="49">
        <f t="shared" si="3"/>
        <v>7122673.7244999828</v>
      </c>
    </row>
    <row r="125" spans="3:9" s="27" customFormat="1" ht="28.5" x14ac:dyDescent="0.2">
      <c r="C125" s="138"/>
      <c r="D125" s="76">
        <v>44767</v>
      </c>
      <c r="E125" s="80">
        <v>7488</v>
      </c>
      <c r="F125" s="78" t="s">
        <v>16</v>
      </c>
      <c r="G125" s="99"/>
      <c r="H125" s="79">
        <v>614947.18000000005</v>
      </c>
      <c r="I125" s="49">
        <f t="shared" si="3"/>
        <v>6507726.5444999831</v>
      </c>
    </row>
    <row r="126" spans="3:9" s="27" customFormat="1" ht="28.5" x14ac:dyDescent="0.2">
      <c r="C126" s="138"/>
      <c r="D126" s="76">
        <v>44767</v>
      </c>
      <c r="E126" s="80">
        <v>7488</v>
      </c>
      <c r="F126" s="78" t="s">
        <v>137</v>
      </c>
      <c r="G126" s="99"/>
      <c r="H126" s="79">
        <v>5534525.1900000004</v>
      </c>
      <c r="I126" s="49">
        <f t="shared" si="3"/>
        <v>973201.35449998267</v>
      </c>
    </row>
    <row r="127" spans="3:9" s="27" customFormat="1" ht="28.5" x14ac:dyDescent="0.2">
      <c r="C127" s="138"/>
      <c r="D127" s="76">
        <v>44767</v>
      </c>
      <c r="E127" s="80"/>
      <c r="F127" s="78" t="s">
        <v>23</v>
      </c>
      <c r="G127" s="99">
        <v>20755387.57</v>
      </c>
      <c r="H127" s="79"/>
      <c r="I127" s="49">
        <f t="shared" si="3"/>
        <v>21728588.924499981</v>
      </c>
    </row>
    <row r="128" spans="3:9" s="27" customFormat="1" ht="28.5" x14ac:dyDescent="0.2">
      <c r="C128" s="138"/>
      <c r="D128" s="76">
        <v>44770</v>
      </c>
      <c r="E128" s="80">
        <v>7493</v>
      </c>
      <c r="F128" s="78" t="s">
        <v>16</v>
      </c>
      <c r="G128" s="99"/>
      <c r="H128" s="79">
        <v>2568.48</v>
      </c>
      <c r="I128" s="49">
        <f t="shared" si="3"/>
        <v>21726020.444499981</v>
      </c>
    </row>
    <row r="129" spans="3:95" s="27" customFormat="1" ht="28.5" x14ac:dyDescent="0.2">
      <c r="C129" s="138"/>
      <c r="D129" s="76">
        <v>44770</v>
      </c>
      <c r="E129" s="80">
        <v>7493</v>
      </c>
      <c r="F129" s="78" t="s">
        <v>119</v>
      </c>
      <c r="G129" s="99"/>
      <c r="H129" s="79">
        <v>2773.953</v>
      </c>
      <c r="I129" s="49">
        <f t="shared" si="3"/>
        <v>21723246.491499979</v>
      </c>
    </row>
    <row r="130" spans="3:95" s="27" customFormat="1" ht="16.5" x14ac:dyDescent="0.2">
      <c r="C130" s="138"/>
      <c r="D130" s="76">
        <v>44770</v>
      </c>
      <c r="E130" s="80">
        <v>7493</v>
      </c>
      <c r="F130" s="78" t="s">
        <v>138</v>
      </c>
      <c r="G130" s="99"/>
      <c r="H130" s="79">
        <v>55273.58</v>
      </c>
      <c r="I130" s="49">
        <f t="shared" si="3"/>
        <v>21667972.911499981</v>
      </c>
    </row>
    <row r="131" spans="3:95" s="27" customFormat="1" ht="28.5" x14ac:dyDescent="0.2">
      <c r="C131" s="138"/>
      <c r="D131" s="76">
        <v>44770</v>
      </c>
      <c r="E131" s="80">
        <v>7494</v>
      </c>
      <c r="F131" s="78" t="s">
        <v>16</v>
      </c>
      <c r="G131" s="99"/>
      <c r="H131" s="79">
        <v>6699.62</v>
      </c>
      <c r="I131" s="49">
        <f t="shared" si="3"/>
        <v>21661273.29149998</v>
      </c>
    </row>
    <row r="132" spans="3:95" s="27" customFormat="1" ht="28.5" x14ac:dyDescent="0.2">
      <c r="C132" s="138"/>
      <c r="D132" s="76">
        <v>44770</v>
      </c>
      <c r="E132" s="80">
        <v>7494</v>
      </c>
      <c r="F132" s="78" t="s">
        <v>119</v>
      </c>
      <c r="G132" s="99"/>
      <c r="H132" s="79">
        <v>7235.57</v>
      </c>
      <c r="I132" s="49">
        <f t="shared" si="3"/>
        <v>21654037.721499979</v>
      </c>
    </row>
    <row r="133" spans="3:95" s="27" customFormat="1" ht="16.5" x14ac:dyDescent="0.2">
      <c r="C133" s="138"/>
      <c r="D133" s="76">
        <v>44770</v>
      </c>
      <c r="E133" s="80">
        <v>7494</v>
      </c>
      <c r="F133" s="78" t="s">
        <v>138</v>
      </c>
      <c r="G133" s="99"/>
      <c r="H133" s="79">
        <v>144175.5</v>
      </c>
      <c r="I133" s="49">
        <f t="shared" si="3"/>
        <v>21509862.221499979</v>
      </c>
    </row>
    <row r="134" spans="3:95" s="27" customFormat="1" ht="28.5" x14ac:dyDescent="0.2">
      <c r="C134" s="138"/>
      <c r="D134" s="76">
        <v>44770</v>
      </c>
      <c r="E134" s="80">
        <v>7495</v>
      </c>
      <c r="F134" s="78" t="s">
        <v>16</v>
      </c>
      <c r="G134" s="99"/>
      <c r="H134" s="79">
        <v>8250.2199999999993</v>
      </c>
      <c r="I134" s="49">
        <f t="shared" si="3"/>
        <v>21501612.001499981</v>
      </c>
    </row>
    <row r="135" spans="3:95" s="27" customFormat="1" ht="28.5" x14ac:dyDescent="0.2">
      <c r="C135" s="138"/>
      <c r="D135" s="76">
        <v>44770</v>
      </c>
      <c r="E135" s="80">
        <v>7495</v>
      </c>
      <c r="F135" s="78" t="s">
        <v>66</v>
      </c>
      <c r="G135" s="99"/>
      <c r="H135" s="79">
        <v>204417.96</v>
      </c>
      <c r="I135" s="49">
        <f t="shared" si="3"/>
        <v>21297194.04149998</v>
      </c>
    </row>
    <row r="136" spans="3:95" s="27" customFormat="1" ht="28.5" x14ac:dyDescent="0.2">
      <c r="C136" s="138"/>
      <c r="D136" s="76">
        <v>44770</v>
      </c>
      <c r="E136" s="80">
        <v>7496</v>
      </c>
      <c r="F136" s="78" t="s">
        <v>16</v>
      </c>
      <c r="G136" s="99"/>
      <c r="H136" s="79">
        <v>3750</v>
      </c>
      <c r="I136" s="49">
        <f t="shared" si="3"/>
        <v>21293444.04149998</v>
      </c>
    </row>
    <row r="137" spans="3:95" s="27" customFormat="1" ht="28.5" x14ac:dyDescent="0.2">
      <c r="C137" s="138"/>
      <c r="D137" s="76">
        <v>44770</v>
      </c>
      <c r="E137" s="80">
        <v>7496</v>
      </c>
      <c r="F137" s="78" t="s">
        <v>62</v>
      </c>
      <c r="G137" s="99"/>
      <c r="H137" s="79">
        <v>71250</v>
      </c>
      <c r="I137" s="49">
        <f t="shared" si="3"/>
        <v>21222194.04149998</v>
      </c>
    </row>
    <row r="138" spans="3:95" s="27" customFormat="1" ht="28.5" x14ac:dyDescent="0.2">
      <c r="C138" s="138"/>
      <c r="D138" s="76">
        <v>44772</v>
      </c>
      <c r="E138" s="80">
        <v>7499</v>
      </c>
      <c r="F138" s="78" t="s">
        <v>16</v>
      </c>
      <c r="G138" s="99"/>
      <c r="H138" s="79">
        <v>3000</v>
      </c>
      <c r="I138" s="49">
        <f t="shared" si="3"/>
        <v>21219194.04149998</v>
      </c>
    </row>
    <row r="139" spans="3:95" s="27" customFormat="1" ht="16.5" x14ac:dyDescent="0.2">
      <c r="C139" s="138"/>
      <c r="D139" s="76">
        <v>44772</v>
      </c>
      <c r="E139" s="80">
        <v>7499</v>
      </c>
      <c r="F139" s="78" t="s">
        <v>139</v>
      </c>
      <c r="G139" s="99"/>
      <c r="H139" s="79">
        <v>67800</v>
      </c>
      <c r="I139" s="49">
        <f t="shared" si="3"/>
        <v>21151394.04149998</v>
      </c>
    </row>
    <row r="140" spans="3:95" s="27" customFormat="1" ht="28.5" x14ac:dyDescent="0.2">
      <c r="C140" s="138"/>
      <c r="D140" s="76">
        <v>44772</v>
      </c>
      <c r="E140" s="80">
        <v>7500</v>
      </c>
      <c r="F140" s="78" t="s">
        <v>16</v>
      </c>
      <c r="G140" s="99"/>
      <c r="H140" s="79">
        <v>691.51</v>
      </c>
      <c r="I140" s="49">
        <f t="shared" si="3"/>
        <v>21150702.531499978</v>
      </c>
    </row>
    <row r="141" spans="3:95" s="27" customFormat="1" ht="17.25" thickBot="1" x14ac:dyDescent="0.25">
      <c r="C141" s="138"/>
      <c r="D141" s="76">
        <v>44772</v>
      </c>
      <c r="E141" s="80">
        <v>7500</v>
      </c>
      <c r="F141" s="78" t="s">
        <v>63</v>
      </c>
      <c r="G141" s="99"/>
      <c r="H141" s="79">
        <v>17187.830000000002</v>
      </c>
      <c r="I141" s="49">
        <f t="shared" si="3"/>
        <v>21133514.70149998</v>
      </c>
    </row>
    <row r="142" spans="3:95" s="11" customFormat="1" ht="18" thickTop="1" thickBot="1" x14ac:dyDescent="0.25">
      <c r="C142" s="186" t="s">
        <v>8</v>
      </c>
      <c r="D142" s="187"/>
      <c r="E142" s="187"/>
      <c r="F142" s="187"/>
      <c r="G142" s="112">
        <f>SUM(G17:G141)</f>
        <v>54376836.830000006</v>
      </c>
      <c r="H142" s="112">
        <f>SUM(H17:H141)</f>
        <v>34747585.489999987</v>
      </c>
      <c r="I142" s="113">
        <f>+I16+G142-H142</f>
        <v>21133514.701499999</v>
      </c>
      <c r="J142" s="28">
        <f>+I142-'[1]CTA. RECOLECTORA AUXILIAR 3001'!$J$7678</f>
        <v>0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3:95" s="11" customFormat="1" ht="21" thickTop="1" x14ac:dyDescent="0.2">
      <c r="C143" s="185"/>
      <c r="D143" s="185"/>
      <c r="E143" s="185"/>
      <c r="F143" s="185"/>
      <c r="G143" s="185"/>
      <c r="H143" s="185"/>
      <c r="I143" s="185"/>
      <c r="J143" s="28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3:95" s="11" customFormat="1" ht="16.5" x14ac:dyDescent="0.2">
      <c r="C144" s="173"/>
      <c r="D144" s="173"/>
      <c r="E144" s="173"/>
      <c r="F144" s="173"/>
      <c r="G144" s="174"/>
      <c r="H144" s="174"/>
      <c r="I144" s="111"/>
      <c r="J144" s="28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3:95" s="11" customFormat="1" ht="16.5" x14ac:dyDescent="0.2">
      <c r="C145" s="5"/>
      <c r="D145" s="5"/>
      <c r="E145" s="100" t="s">
        <v>39</v>
      </c>
      <c r="F145" s="101"/>
      <c r="G145" s="100" t="s">
        <v>40</v>
      </c>
      <c r="H145" s="8"/>
      <c r="I145" s="8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</row>
    <row r="146" spans="3:95" s="11" customFormat="1" ht="16.5" x14ac:dyDescent="0.2">
      <c r="C146" s="5"/>
      <c r="D146" s="5"/>
      <c r="E146" s="100" t="s">
        <v>32</v>
      </c>
      <c r="F146" s="101"/>
      <c r="G146" s="100" t="s">
        <v>33</v>
      </c>
      <c r="H146" s="8"/>
      <c r="I146" s="8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</row>
    <row r="147" spans="3:95" s="11" customFormat="1" ht="16.5" x14ac:dyDescent="0.2">
      <c r="C147" s="5"/>
      <c r="D147" s="5"/>
      <c r="E147" s="100" t="s">
        <v>34</v>
      </c>
      <c r="F147" s="101"/>
      <c r="G147" s="117" t="s">
        <v>51</v>
      </c>
      <c r="H147" s="8"/>
      <c r="I147" s="8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</row>
    <row r="148" spans="3:95" s="11" customFormat="1" ht="16.5" x14ac:dyDescent="0.2">
      <c r="C148" s="5"/>
      <c r="D148" s="5"/>
      <c r="E148" s="100" t="s">
        <v>35</v>
      </c>
      <c r="F148" s="101"/>
      <c r="G148" s="100" t="s">
        <v>36</v>
      </c>
      <c r="H148" s="8"/>
      <c r="I148" s="8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</row>
    <row r="149" spans="3:95" s="11" customFormat="1" ht="16.5" x14ac:dyDescent="0.2">
      <c r="C149" s="5"/>
      <c r="D149" s="5"/>
      <c r="E149" s="100"/>
      <c r="F149" s="101"/>
      <c r="G149" s="100"/>
      <c r="H149" s="8"/>
      <c r="I149" s="8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</row>
    <row r="150" spans="3:95" s="11" customFormat="1" ht="16.5" x14ac:dyDescent="0.2">
      <c r="C150" s="5"/>
      <c r="D150" s="5"/>
      <c r="E150" s="102"/>
      <c r="F150" s="134"/>
      <c r="G150" s="101"/>
      <c r="H150" s="8"/>
      <c r="I150" s="8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</row>
    <row r="151" spans="3:95" s="11" customFormat="1" ht="16.5" x14ac:dyDescent="0.2">
      <c r="C151" s="5"/>
      <c r="D151" s="5"/>
      <c r="E151" s="101"/>
      <c r="F151" s="100" t="s">
        <v>37</v>
      </c>
      <c r="G151" s="101"/>
      <c r="H151" s="8"/>
      <c r="I151" s="8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</row>
    <row r="152" spans="3:95" s="11" customFormat="1" ht="18" x14ac:dyDescent="0.25">
      <c r="C152" s="21"/>
      <c r="D152" s="5"/>
      <c r="E152" s="101"/>
      <c r="F152" s="100" t="s">
        <v>45</v>
      </c>
      <c r="G152" s="101"/>
      <c r="H152" s="8"/>
      <c r="I152" s="19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</row>
    <row r="153" spans="3:95" s="11" customFormat="1" ht="18" x14ac:dyDescent="0.2">
      <c r="C153" s="22"/>
      <c r="D153" s="5"/>
      <c r="E153" s="101"/>
      <c r="F153" s="100" t="s">
        <v>38</v>
      </c>
      <c r="G153" s="101"/>
      <c r="H153" s="8"/>
      <c r="I153" s="23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</row>
    <row r="154" spans="3:95" s="11" customFormat="1" ht="18" x14ac:dyDescent="0.2">
      <c r="C154" s="22"/>
      <c r="D154" s="5"/>
      <c r="E154" s="101"/>
      <c r="G154" s="101"/>
      <c r="H154" s="8"/>
      <c r="I154" s="23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</row>
    <row r="155" spans="3:95" s="11" customFormat="1" ht="16.5" x14ac:dyDescent="0.2">
      <c r="C155" s="5"/>
      <c r="D155" s="5"/>
      <c r="E155" s="101"/>
      <c r="F155" s="101"/>
      <c r="G155" s="101"/>
      <c r="H155" s="8"/>
      <c r="I155" s="4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</row>
    <row r="156" spans="3:95" s="11" customFormat="1" ht="20.25" x14ac:dyDescent="0.2">
      <c r="C156" s="185"/>
      <c r="D156" s="185"/>
      <c r="E156" s="185"/>
      <c r="F156" s="185"/>
      <c r="G156" s="185"/>
      <c r="H156" s="185"/>
      <c r="I156" s="185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</row>
    <row r="157" spans="3:95" s="11" customFormat="1" ht="20.25" x14ac:dyDescent="0.2">
      <c r="C157" s="185"/>
      <c r="D157" s="185"/>
      <c r="E157" s="185"/>
      <c r="F157" s="185"/>
      <c r="G157" s="185"/>
      <c r="H157" s="185"/>
      <c r="I157" s="185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</row>
    <row r="158" spans="3:95" s="11" customFormat="1" ht="20.25" x14ac:dyDescent="0.2">
      <c r="C158" s="185"/>
      <c r="D158" s="185"/>
      <c r="E158" s="185"/>
      <c r="F158" s="185"/>
      <c r="G158" s="185"/>
      <c r="H158" s="185"/>
      <c r="I158" s="185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</row>
    <row r="159" spans="3:95" s="11" customFormat="1" ht="20.25" x14ac:dyDescent="0.2">
      <c r="C159" s="185"/>
      <c r="D159" s="185"/>
      <c r="E159" s="185"/>
      <c r="F159" s="185"/>
      <c r="G159" s="185"/>
      <c r="H159" s="185"/>
      <c r="I159" s="185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</row>
    <row r="160" spans="3:95" s="11" customFormat="1" x14ac:dyDescent="0.2">
      <c r="C160" s="9"/>
      <c r="D160" s="9"/>
      <c r="E160" s="9"/>
      <c r="F160" s="9"/>
      <c r="G160" s="9"/>
      <c r="H160" s="9"/>
      <c r="I160" s="9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</row>
    <row r="161" spans="3:95" s="11" customFormat="1" x14ac:dyDescent="0.2">
      <c r="C161" s="9"/>
      <c r="D161" s="9"/>
      <c r="E161" s="9"/>
      <c r="F161" s="9"/>
      <c r="G161" s="9"/>
      <c r="H161" s="9"/>
      <c r="I161" s="9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</row>
    <row r="162" spans="3:95" s="11" customFormat="1" x14ac:dyDescent="0.2">
      <c r="C162" s="9"/>
      <c r="D162" s="9"/>
      <c r="E162" s="9"/>
      <c r="F162" s="9"/>
      <c r="G162" s="9"/>
      <c r="H162" s="9"/>
      <c r="I162" s="9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</row>
    <row r="163" spans="3:95" s="11" customFormat="1" x14ac:dyDescent="0.2">
      <c r="C163" s="9"/>
      <c r="D163" s="9"/>
      <c r="E163" s="9"/>
      <c r="F163" s="9"/>
      <c r="G163" s="9"/>
      <c r="H163" s="9"/>
      <c r="I163" s="9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</row>
    <row r="164" spans="3:95" s="11" customFormat="1" x14ac:dyDescent="0.2">
      <c r="C164" s="9"/>
      <c r="D164" s="9"/>
      <c r="E164" s="9"/>
      <c r="F164" s="9"/>
      <c r="G164" s="9"/>
      <c r="H164" s="9"/>
      <c r="I164" s="9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</row>
    <row r="165" spans="3:95" s="11" customFormat="1" x14ac:dyDescent="0.2">
      <c r="C165" s="9"/>
      <c r="D165" s="9"/>
      <c r="E165" s="9"/>
      <c r="F165" s="9"/>
      <c r="G165" s="9"/>
      <c r="H165" s="9"/>
      <c r="I165" s="9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</row>
    <row r="166" spans="3:95" s="11" customFormat="1" x14ac:dyDescent="0.2">
      <c r="C166" s="9"/>
      <c r="D166" s="9"/>
      <c r="E166" s="9"/>
      <c r="F166" s="9"/>
      <c r="G166" s="9"/>
      <c r="H166" s="9"/>
      <c r="I166" s="9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</row>
    <row r="167" spans="3:95" s="11" customFormat="1" x14ac:dyDescent="0.2">
      <c r="C167" s="9"/>
      <c r="D167" s="9"/>
      <c r="E167" s="9"/>
      <c r="F167" s="9"/>
      <c r="G167" s="9"/>
      <c r="H167" s="9"/>
      <c r="I167" s="9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</row>
    <row r="168" spans="3:95" s="11" customFormat="1" ht="3" customHeight="1" x14ac:dyDescent="0.2">
      <c r="C168" s="9"/>
      <c r="D168" s="9"/>
      <c r="E168" s="9"/>
      <c r="F168" s="9"/>
      <c r="G168" s="9"/>
      <c r="H168" s="9"/>
      <c r="I168" s="9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</row>
    <row r="169" spans="3:95" s="11" customFormat="1" x14ac:dyDescent="0.2">
      <c r="C169" s="9"/>
      <c r="D169" s="9"/>
      <c r="E169" s="9"/>
      <c r="F169" s="9"/>
      <c r="G169" s="9"/>
      <c r="H169" s="9"/>
      <c r="I169" s="9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</row>
    <row r="170" spans="3:95" s="11" customFormat="1" x14ac:dyDescent="0.2">
      <c r="C170" s="9"/>
      <c r="D170" s="9"/>
      <c r="E170" s="9"/>
      <c r="F170" s="9"/>
      <c r="G170" s="9"/>
      <c r="H170" s="9"/>
      <c r="I170" s="9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</row>
    <row r="171" spans="3:95" s="11" customFormat="1" x14ac:dyDescent="0.2">
      <c r="C171" s="9"/>
      <c r="D171" s="9"/>
      <c r="E171" s="9"/>
      <c r="F171" s="9"/>
      <c r="G171" s="9"/>
      <c r="H171" s="9"/>
      <c r="I171" s="9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</row>
    <row r="190" spans="3:3" ht="13.5" thickBot="1" x14ac:dyDescent="0.25"/>
    <row r="191" spans="3:3" ht="15" x14ac:dyDescent="0.2">
      <c r="C191" s="2"/>
    </row>
  </sheetData>
  <mergeCells count="13">
    <mergeCell ref="C157:I157"/>
    <mergeCell ref="C158:I158"/>
    <mergeCell ref="C159:I159"/>
    <mergeCell ref="D13:I13"/>
    <mergeCell ref="C13:C15"/>
    <mergeCell ref="D14:H14"/>
    <mergeCell ref="C142:F142"/>
    <mergeCell ref="C6:I6"/>
    <mergeCell ref="C7:I7"/>
    <mergeCell ref="C156:I156"/>
    <mergeCell ref="C8:I8"/>
    <mergeCell ref="C9:I9"/>
    <mergeCell ref="C143:I143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4" manualBreakCount="4">
    <brk id="49" min="1" max="8" man="1"/>
    <brk id="81" min="1" max="8" man="1"/>
    <brk id="116" min="1" max="8" man="1"/>
    <brk id="159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5"/>
  <sheetViews>
    <sheetView topLeftCell="B40" zoomScale="80" zoomScaleNormal="80" zoomScaleSheetLayoutView="55" workbookViewId="0">
      <selection activeCell="J56" sqref="J56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9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177" t="s">
        <v>10</v>
      </c>
      <c r="D6" s="177"/>
      <c r="E6" s="177"/>
      <c r="F6" s="177"/>
      <c r="G6" s="177"/>
      <c r="H6" s="177"/>
      <c r="I6" s="177"/>
      <c r="J6" s="40"/>
    </row>
    <row r="7" spans="1:12" s="14" customFormat="1" ht="18" customHeight="1" x14ac:dyDescent="0.2">
      <c r="B7" s="18"/>
      <c r="C7" s="183" t="s">
        <v>11</v>
      </c>
      <c r="D7" s="183"/>
      <c r="E7" s="183"/>
      <c r="F7" s="183"/>
      <c r="G7" s="183"/>
      <c r="H7" s="183"/>
      <c r="I7" s="183"/>
      <c r="J7" s="41"/>
    </row>
    <row r="8" spans="1:12" s="17" customFormat="1" ht="15.75" customHeight="1" x14ac:dyDescent="0.2">
      <c r="B8" s="18"/>
      <c r="C8" s="183" t="s">
        <v>21</v>
      </c>
      <c r="D8" s="183"/>
      <c r="E8" s="183"/>
      <c r="F8" s="183"/>
      <c r="G8" s="183"/>
      <c r="H8" s="183"/>
      <c r="I8" s="183"/>
      <c r="J8" s="42"/>
    </row>
    <row r="9" spans="1:12" s="14" customFormat="1" ht="18.75" x14ac:dyDescent="0.2">
      <c r="B9" s="15"/>
      <c r="C9" s="184" t="s">
        <v>75</v>
      </c>
      <c r="D9" s="184"/>
      <c r="E9" s="184"/>
      <c r="F9" s="184"/>
      <c r="G9" s="184"/>
      <c r="H9" s="184"/>
      <c r="I9" s="184"/>
      <c r="J9" s="41"/>
    </row>
    <row r="10" spans="1:12" s="14" customFormat="1" ht="18.75" x14ac:dyDescent="0.2">
      <c r="B10" s="15"/>
      <c r="C10" s="31"/>
      <c r="D10" s="31"/>
      <c r="E10" s="31"/>
      <c r="F10" s="36"/>
      <c r="G10" s="31"/>
      <c r="H10" s="31"/>
      <c r="I10" s="31"/>
    </row>
    <row r="11" spans="1:12" s="11" customFormat="1" ht="19.5" customHeight="1" thickBot="1" x14ac:dyDescent="0.25">
      <c r="F11" s="32"/>
    </row>
    <row r="12" spans="1:12" s="3" customFormat="1" ht="36.75" customHeight="1" thickTop="1" thickBot="1" x14ac:dyDescent="0.25">
      <c r="A12" s="7"/>
      <c r="B12" s="7"/>
      <c r="C12" s="190"/>
      <c r="D12" s="179" t="s">
        <v>13</v>
      </c>
      <c r="E12" s="179"/>
      <c r="F12" s="179"/>
      <c r="G12" s="179"/>
      <c r="H12" s="179"/>
      <c r="I12" s="179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191"/>
      <c r="D13" s="178" t="s">
        <v>7</v>
      </c>
      <c r="E13" s="178"/>
      <c r="F13" s="178"/>
      <c r="G13" s="178"/>
      <c r="H13" s="178"/>
      <c r="I13" s="57">
        <f>+'[1]CTA. OPERATIVA.(160)'!$J$6060</f>
        <v>2050603.9835000115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191"/>
      <c r="D14" s="56" t="s">
        <v>4</v>
      </c>
      <c r="E14" s="56" t="s">
        <v>5</v>
      </c>
      <c r="F14" s="56" t="s">
        <v>6</v>
      </c>
      <c r="G14" s="56" t="s">
        <v>0</v>
      </c>
      <c r="H14" s="56" t="s">
        <v>1</v>
      </c>
      <c r="I14" s="56" t="s">
        <v>2</v>
      </c>
      <c r="J14" s="7"/>
      <c r="K14" s="7"/>
      <c r="L14" s="7"/>
    </row>
    <row r="15" spans="1:12" s="10" customFormat="1" ht="38.25" customHeight="1" thickTop="1" thickBot="1" x14ac:dyDescent="0.25">
      <c r="C15" s="51"/>
      <c r="D15" s="52"/>
      <c r="E15" s="53"/>
      <c r="F15" s="82">
        <v>44742</v>
      </c>
      <c r="G15" s="54"/>
      <c r="H15" s="55">
        <v>0</v>
      </c>
      <c r="I15" s="54">
        <f>+I13</f>
        <v>2050603.9835000115</v>
      </c>
    </row>
    <row r="16" spans="1:12" s="10" customFormat="1" ht="17.25" thickTop="1" x14ac:dyDescent="0.2">
      <c r="C16" s="58"/>
      <c r="D16" s="59" t="s">
        <v>140</v>
      </c>
      <c r="E16" s="94"/>
      <c r="F16" s="45" t="s">
        <v>12</v>
      </c>
      <c r="G16" s="60"/>
      <c r="H16" s="60">
        <v>60.53</v>
      </c>
      <c r="I16" s="47">
        <f>I15+G16-H16</f>
        <v>2050543.4535000115</v>
      </c>
    </row>
    <row r="17" spans="3:9" s="10" customFormat="1" ht="16.5" x14ac:dyDescent="0.2">
      <c r="C17" s="61"/>
      <c r="D17" s="62">
        <v>44748</v>
      </c>
      <c r="E17" s="95" t="s">
        <v>141</v>
      </c>
      <c r="F17" s="48" t="s">
        <v>142</v>
      </c>
      <c r="G17" s="63"/>
      <c r="H17" s="49">
        <v>8075</v>
      </c>
      <c r="I17" s="50">
        <f t="shared" ref="I17:I34" si="0">I16+G17-H17</f>
        <v>2042468.4535000115</v>
      </c>
    </row>
    <row r="18" spans="3:9" s="7" customFormat="1" ht="16.5" x14ac:dyDescent="0.2">
      <c r="C18" s="61"/>
      <c r="D18" s="62">
        <v>44748</v>
      </c>
      <c r="E18" s="95" t="s">
        <v>143</v>
      </c>
      <c r="F18" s="48" t="s">
        <v>144</v>
      </c>
      <c r="G18" s="63"/>
      <c r="H18" s="49">
        <v>15425.91</v>
      </c>
      <c r="I18" s="50">
        <f t="shared" si="0"/>
        <v>2027042.5435000116</v>
      </c>
    </row>
    <row r="19" spans="3:9" s="7" customFormat="1" ht="16.5" x14ac:dyDescent="0.2">
      <c r="C19" s="61"/>
      <c r="D19" s="62">
        <v>44748</v>
      </c>
      <c r="E19" s="95" t="s">
        <v>145</v>
      </c>
      <c r="F19" s="48" t="s">
        <v>146</v>
      </c>
      <c r="G19" s="63"/>
      <c r="H19" s="49">
        <v>52437.65</v>
      </c>
      <c r="I19" s="50">
        <f t="shared" si="0"/>
        <v>1974604.8935000116</v>
      </c>
    </row>
    <row r="20" spans="3:9" s="7" customFormat="1" ht="16.5" x14ac:dyDescent="0.2">
      <c r="C20" s="61"/>
      <c r="D20" s="62">
        <v>44748</v>
      </c>
      <c r="E20" s="95" t="s">
        <v>147</v>
      </c>
      <c r="F20" s="48" t="s">
        <v>148</v>
      </c>
      <c r="G20" s="63"/>
      <c r="H20" s="49">
        <v>9968.1225000000013</v>
      </c>
      <c r="I20" s="50">
        <f t="shared" si="0"/>
        <v>1964636.7710000116</v>
      </c>
    </row>
    <row r="21" spans="3:9" s="7" customFormat="1" ht="16.5" x14ac:dyDescent="0.2">
      <c r="C21" s="61"/>
      <c r="D21" s="62">
        <v>44748</v>
      </c>
      <c r="E21" s="95" t="s">
        <v>149</v>
      </c>
      <c r="F21" s="48" t="s">
        <v>150</v>
      </c>
      <c r="G21" s="63"/>
      <c r="H21" s="49">
        <v>34200</v>
      </c>
      <c r="I21" s="50">
        <f t="shared" si="0"/>
        <v>1930436.7710000116</v>
      </c>
    </row>
    <row r="22" spans="3:9" s="7" customFormat="1" ht="28.5" x14ac:dyDescent="0.2">
      <c r="C22" s="61"/>
      <c r="D22" s="62">
        <v>44748</v>
      </c>
      <c r="E22" s="95" t="s">
        <v>151</v>
      </c>
      <c r="F22" s="48" t="s">
        <v>152</v>
      </c>
      <c r="G22" s="63"/>
      <c r="H22" s="49">
        <v>23776.6</v>
      </c>
      <c r="I22" s="50">
        <f t="shared" si="0"/>
        <v>1906660.1710000115</v>
      </c>
    </row>
    <row r="23" spans="3:9" s="7" customFormat="1" ht="16.5" x14ac:dyDescent="0.2">
      <c r="C23" s="61"/>
      <c r="D23" s="64">
        <v>44748</v>
      </c>
      <c r="E23" s="65" t="s">
        <v>153</v>
      </c>
      <c r="F23" s="48" t="s">
        <v>154</v>
      </c>
      <c r="G23" s="63"/>
      <c r="H23" s="66">
        <v>10000</v>
      </c>
      <c r="I23" s="50">
        <f t="shared" si="0"/>
        <v>1896660.1710000115</v>
      </c>
    </row>
    <row r="24" spans="3:9" s="7" customFormat="1" ht="16.5" x14ac:dyDescent="0.2">
      <c r="C24" s="61"/>
      <c r="D24" s="64">
        <v>44748</v>
      </c>
      <c r="E24" s="95" t="s">
        <v>155</v>
      </c>
      <c r="F24" s="48" t="s">
        <v>156</v>
      </c>
      <c r="G24" s="63"/>
      <c r="H24" s="49">
        <v>8136</v>
      </c>
      <c r="I24" s="50">
        <f>I23+G24-H24</f>
        <v>1888524.1710000115</v>
      </c>
    </row>
    <row r="25" spans="3:9" s="7" customFormat="1" ht="16.5" x14ac:dyDescent="0.2">
      <c r="C25" s="61"/>
      <c r="D25" s="62" t="s">
        <v>157</v>
      </c>
      <c r="E25" s="95"/>
      <c r="F25" s="48" t="s">
        <v>12</v>
      </c>
      <c r="G25" s="63"/>
      <c r="H25" s="49">
        <v>1566.25</v>
      </c>
      <c r="I25" s="50">
        <f>I24+G25-H25</f>
        <v>1886957.9210000115</v>
      </c>
    </row>
    <row r="26" spans="3:9" s="7" customFormat="1" ht="16.5" x14ac:dyDescent="0.2">
      <c r="C26" s="61"/>
      <c r="D26" s="62" t="s">
        <v>158</v>
      </c>
      <c r="E26" s="95"/>
      <c r="F26" s="48" t="s">
        <v>12</v>
      </c>
      <c r="G26" s="63"/>
      <c r="H26" s="49">
        <v>8.81</v>
      </c>
      <c r="I26" s="50">
        <f t="shared" si="0"/>
        <v>1886949.1110000114</v>
      </c>
    </row>
    <row r="27" spans="3:9" s="7" customFormat="1" ht="16.5" x14ac:dyDescent="0.2">
      <c r="C27" s="61"/>
      <c r="D27" s="62">
        <v>44754</v>
      </c>
      <c r="E27" s="95" t="s">
        <v>159</v>
      </c>
      <c r="F27" s="48" t="s">
        <v>160</v>
      </c>
      <c r="G27" s="63"/>
      <c r="H27" s="49">
        <v>64600</v>
      </c>
      <c r="I27" s="50">
        <f t="shared" si="0"/>
        <v>1822349.1110000114</v>
      </c>
    </row>
    <row r="28" spans="3:9" s="7" customFormat="1" ht="16.5" x14ac:dyDescent="0.2">
      <c r="C28" s="61"/>
      <c r="D28" s="62">
        <v>44754</v>
      </c>
      <c r="E28" s="95" t="s">
        <v>161</v>
      </c>
      <c r="F28" s="48" t="s">
        <v>162</v>
      </c>
      <c r="G28" s="63"/>
      <c r="H28" s="49">
        <v>22527.35</v>
      </c>
      <c r="I28" s="50">
        <f t="shared" si="0"/>
        <v>1799821.7610000113</v>
      </c>
    </row>
    <row r="29" spans="3:9" s="7" customFormat="1" ht="16.5" x14ac:dyDescent="0.2">
      <c r="C29" s="61"/>
      <c r="D29" s="62">
        <v>44754</v>
      </c>
      <c r="E29" s="95" t="s">
        <v>163</v>
      </c>
      <c r="F29" s="48" t="s">
        <v>68</v>
      </c>
      <c r="G29" s="63"/>
      <c r="H29" s="49">
        <v>57121.05</v>
      </c>
      <c r="I29" s="50">
        <f t="shared" si="0"/>
        <v>1742700.7110000113</v>
      </c>
    </row>
    <row r="30" spans="3:9" s="7" customFormat="1" ht="16.5" x14ac:dyDescent="0.2">
      <c r="C30" s="120"/>
      <c r="D30" s="118">
        <v>44754</v>
      </c>
      <c r="E30" s="132" t="s">
        <v>164</v>
      </c>
      <c r="F30" s="121" t="s">
        <v>165</v>
      </c>
      <c r="G30" s="119"/>
      <c r="H30" s="114">
        <v>24899.655499999997</v>
      </c>
      <c r="I30" s="50">
        <f t="shared" si="0"/>
        <v>1717801.0555000112</v>
      </c>
    </row>
    <row r="31" spans="3:9" s="7" customFormat="1" ht="16.5" x14ac:dyDescent="0.2">
      <c r="C31" s="120"/>
      <c r="D31" s="118">
        <v>44754</v>
      </c>
      <c r="E31" s="132" t="s">
        <v>166</v>
      </c>
      <c r="F31" s="121" t="s">
        <v>55</v>
      </c>
      <c r="G31" s="119"/>
      <c r="H31" s="114"/>
      <c r="I31" s="50">
        <f t="shared" si="0"/>
        <v>1717801.0555000112</v>
      </c>
    </row>
    <row r="32" spans="3:9" s="7" customFormat="1" ht="28.5" x14ac:dyDescent="0.2">
      <c r="C32" s="120"/>
      <c r="D32" s="118">
        <v>44754</v>
      </c>
      <c r="E32" s="132" t="s">
        <v>167</v>
      </c>
      <c r="F32" s="121" t="s">
        <v>168</v>
      </c>
      <c r="G32" s="119"/>
      <c r="H32" s="114">
        <v>6102</v>
      </c>
      <c r="I32" s="50">
        <f t="shared" si="0"/>
        <v>1711699.0555000112</v>
      </c>
    </row>
    <row r="33" spans="3:9" s="7" customFormat="1" ht="16.5" x14ac:dyDescent="0.2">
      <c r="C33" s="120"/>
      <c r="D33" s="118" t="s">
        <v>169</v>
      </c>
      <c r="E33" s="132"/>
      <c r="F33" s="121" t="s">
        <v>12</v>
      </c>
      <c r="G33" s="119"/>
      <c r="H33" s="114">
        <v>75.36</v>
      </c>
      <c r="I33" s="50">
        <f t="shared" si="0"/>
        <v>1711623.6955000111</v>
      </c>
    </row>
    <row r="34" spans="3:9" s="7" customFormat="1" ht="16.5" x14ac:dyDescent="0.2">
      <c r="C34" s="120"/>
      <c r="D34" s="118" t="s">
        <v>170</v>
      </c>
      <c r="E34" s="132"/>
      <c r="F34" s="121" t="s">
        <v>12</v>
      </c>
      <c r="G34" s="119"/>
      <c r="H34" s="114">
        <v>42.16</v>
      </c>
      <c r="I34" s="50">
        <f t="shared" si="0"/>
        <v>1711581.5355000112</v>
      </c>
    </row>
    <row r="35" spans="3:9" s="7" customFormat="1" ht="16.5" x14ac:dyDescent="0.2">
      <c r="C35" s="120"/>
      <c r="D35" s="118" t="s">
        <v>171</v>
      </c>
      <c r="E35" s="132"/>
      <c r="F35" s="121" t="s">
        <v>12</v>
      </c>
      <c r="G35" s="119"/>
      <c r="H35" s="114">
        <v>3.72</v>
      </c>
      <c r="I35" s="50">
        <f>I34+G35-H35</f>
        <v>1711577.8155000112</v>
      </c>
    </row>
    <row r="36" spans="3:9" s="7" customFormat="1" ht="16.5" x14ac:dyDescent="0.2">
      <c r="C36" s="120"/>
      <c r="D36" s="118" t="s">
        <v>172</v>
      </c>
      <c r="E36" s="132"/>
      <c r="F36" s="121" t="s">
        <v>12</v>
      </c>
      <c r="G36" s="119"/>
      <c r="H36" s="114">
        <v>1251.1499999999999</v>
      </c>
      <c r="I36" s="50">
        <f t="shared" ref="I36:I54" si="1">I35+G36-H36</f>
        <v>1710326.6655000113</v>
      </c>
    </row>
    <row r="37" spans="3:9" s="7" customFormat="1" ht="42.75" x14ac:dyDescent="0.2">
      <c r="C37" s="120"/>
      <c r="D37" s="118" t="s">
        <v>172</v>
      </c>
      <c r="E37" s="132"/>
      <c r="F37" s="121" t="s">
        <v>173</v>
      </c>
      <c r="G37" s="119">
        <v>17921.8</v>
      </c>
      <c r="H37" s="114"/>
      <c r="I37" s="50">
        <f t="shared" si="1"/>
        <v>1728248.4655000113</v>
      </c>
    </row>
    <row r="38" spans="3:9" s="7" customFormat="1" ht="28.5" x14ac:dyDescent="0.2">
      <c r="C38" s="120"/>
      <c r="D38" s="118" t="s">
        <v>172</v>
      </c>
      <c r="E38" s="132" t="s">
        <v>174</v>
      </c>
      <c r="F38" s="121" t="s">
        <v>175</v>
      </c>
      <c r="G38" s="119"/>
      <c r="H38" s="114">
        <v>7200</v>
      </c>
      <c r="I38" s="50">
        <f t="shared" si="1"/>
        <v>1721048.4655000113</v>
      </c>
    </row>
    <row r="39" spans="3:9" s="7" customFormat="1" ht="28.5" x14ac:dyDescent="0.2">
      <c r="C39" s="120"/>
      <c r="D39" s="118" t="s">
        <v>172</v>
      </c>
      <c r="E39" s="132" t="s">
        <v>179</v>
      </c>
      <c r="F39" s="121" t="s">
        <v>180</v>
      </c>
      <c r="G39" s="119"/>
      <c r="H39" s="114">
        <v>36000</v>
      </c>
      <c r="I39" s="50">
        <f t="shared" si="1"/>
        <v>1685048.4655000113</v>
      </c>
    </row>
    <row r="40" spans="3:9" s="7" customFormat="1" ht="16.5" x14ac:dyDescent="0.2">
      <c r="C40" s="120"/>
      <c r="D40" s="118" t="s">
        <v>172</v>
      </c>
      <c r="E40" s="132" t="s">
        <v>181</v>
      </c>
      <c r="F40" s="121" t="s">
        <v>182</v>
      </c>
      <c r="G40" s="119"/>
      <c r="H40" s="114">
        <v>5400</v>
      </c>
      <c r="I40" s="50">
        <f t="shared" si="1"/>
        <v>1679648.4655000113</v>
      </c>
    </row>
    <row r="41" spans="3:9" s="7" customFormat="1" ht="16.5" x14ac:dyDescent="0.2">
      <c r="C41" s="120"/>
      <c r="D41" s="118" t="s">
        <v>176</v>
      </c>
      <c r="E41" s="132"/>
      <c r="F41" s="121" t="s">
        <v>12</v>
      </c>
      <c r="G41" s="119"/>
      <c r="H41" s="114">
        <v>61.26</v>
      </c>
      <c r="I41" s="50">
        <f t="shared" si="1"/>
        <v>1679587.2055000113</v>
      </c>
    </row>
    <row r="42" spans="3:9" s="7" customFormat="1" ht="16.5" x14ac:dyDescent="0.2">
      <c r="C42" s="120"/>
      <c r="D42" s="118" t="s">
        <v>177</v>
      </c>
      <c r="E42" s="132"/>
      <c r="F42" s="121" t="s">
        <v>12</v>
      </c>
      <c r="G42" s="119"/>
      <c r="H42" s="114">
        <v>126.36000000000001</v>
      </c>
      <c r="I42" s="50">
        <f t="shared" si="1"/>
        <v>1679460.8455000112</v>
      </c>
    </row>
    <row r="43" spans="3:9" s="7" customFormat="1" ht="16.5" x14ac:dyDescent="0.2">
      <c r="C43" s="120"/>
      <c r="D43" s="118" t="s">
        <v>178</v>
      </c>
      <c r="E43" s="132"/>
      <c r="F43" s="121" t="s">
        <v>12</v>
      </c>
      <c r="G43" s="119"/>
      <c r="H43" s="114">
        <v>42.15</v>
      </c>
      <c r="I43" s="50">
        <f t="shared" si="1"/>
        <v>1679418.6955000113</v>
      </c>
    </row>
    <row r="44" spans="3:9" s="7" customFormat="1" ht="16.5" x14ac:dyDescent="0.2">
      <c r="C44" s="120"/>
      <c r="D44" s="118">
        <v>44770</v>
      </c>
      <c r="E44" s="132">
        <v>1914</v>
      </c>
      <c r="F44" s="121" t="s">
        <v>67</v>
      </c>
      <c r="G44" s="119"/>
      <c r="H44" s="114">
        <v>9193.68</v>
      </c>
      <c r="I44" s="50">
        <f t="shared" si="1"/>
        <v>1670225.0155000114</v>
      </c>
    </row>
    <row r="45" spans="3:9" s="7" customFormat="1" ht="16.5" x14ac:dyDescent="0.2">
      <c r="C45" s="120"/>
      <c r="D45" s="118">
        <v>44770</v>
      </c>
      <c r="E45" s="132">
        <v>1915</v>
      </c>
      <c r="F45" s="121" t="s">
        <v>56</v>
      </c>
      <c r="G45" s="119"/>
      <c r="H45" s="114">
        <v>45301.56</v>
      </c>
      <c r="I45" s="50">
        <f t="shared" si="1"/>
        <v>1624923.4555000113</v>
      </c>
    </row>
    <row r="46" spans="3:9" s="7" customFormat="1" ht="16.5" x14ac:dyDescent="0.2">
      <c r="C46" s="120"/>
      <c r="D46" s="118">
        <v>44770</v>
      </c>
      <c r="E46" s="132">
        <v>1916</v>
      </c>
      <c r="F46" s="121" t="s">
        <v>55</v>
      </c>
      <c r="G46" s="119"/>
      <c r="H46" s="114"/>
      <c r="I46" s="50">
        <f t="shared" si="1"/>
        <v>1624923.4555000113</v>
      </c>
    </row>
    <row r="47" spans="3:9" s="7" customFormat="1" ht="16.5" x14ac:dyDescent="0.2">
      <c r="C47" s="120"/>
      <c r="D47" s="118">
        <v>44770</v>
      </c>
      <c r="E47" s="132">
        <v>1917</v>
      </c>
      <c r="F47" s="121" t="s">
        <v>55</v>
      </c>
      <c r="G47" s="119"/>
      <c r="H47" s="114"/>
      <c r="I47" s="50">
        <f t="shared" si="1"/>
        <v>1624923.4555000113</v>
      </c>
    </row>
    <row r="48" spans="3:9" s="7" customFormat="1" ht="28.5" x14ac:dyDescent="0.2">
      <c r="C48" s="120"/>
      <c r="D48" s="118">
        <v>44770</v>
      </c>
      <c r="E48" s="132">
        <v>1918</v>
      </c>
      <c r="F48" s="121" t="s">
        <v>183</v>
      </c>
      <c r="G48" s="119"/>
      <c r="H48" s="114">
        <v>3231.7337000000002</v>
      </c>
      <c r="I48" s="50">
        <f t="shared" si="1"/>
        <v>1621691.7218000113</v>
      </c>
    </row>
    <row r="49" spans="3:94" s="7" customFormat="1" ht="16.5" x14ac:dyDescent="0.2">
      <c r="C49" s="120"/>
      <c r="D49" s="118">
        <v>44770</v>
      </c>
      <c r="E49" s="132">
        <v>1919</v>
      </c>
      <c r="F49" s="121" t="s">
        <v>55</v>
      </c>
      <c r="G49" s="119"/>
      <c r="H49" s="114"/>
      <c r="I49" s="50">
        <f t="shared" si="1"/>
        <v>1621691.7218000113</v>
      </c>
    </row>
    <row r="50" spans="3:94" s="7" customFormat="1" ht="16.5" x14ac:dyDescent="0.2">
      <c r="C50" s="120"/>
      <c r="D50" s="118">
        <v>44770</v>
      </c>
      <c r="E50" s="132">
        <v>1920</v>
      </c>
      <c r="F50" s="121" t="s">
        <v>185</v>
      </c>
      <c r="G50" s="119"/>
      <c r="H50" s="114">
        <v>100000</v>
      </c>
      <c r="I50" s="50">
        <f t="shared" si="1"/>
        <v>1521691.7218000113</v>
      </c>
    </row>
    <row r="51" spans="3:94" s="7" customFormat="1" ht="42.75" x14ac:dyDescent="0.2">
      <c r="C51" s="120"/>
      <c r="D51" s="175">
        <v>44770</v>
      </c>
      <c r="E51" s="176"/>
      <c r="F51" s="132" t="s">
        <v>197</v>
      </c>
      <c r="G51" s="114">
        <v>9193.68</v>
      </c>
      <c r="H51" s="114"/>
      <c r="I51" s="50">
        <f t="shared" si="1"/>
        <v>1530885.4018000113</v>
      </c>
    </row>
    <row r="52" spans="3:94" s="7" customFormat="1" ht="28.5" x14ac:dyDescent="0.2">
      <c r="C52" s="120"/>
      <c r="D52" s="175">
        <v>44770</v>
      </c>
      <c r="E52" s="176"/>
      <c r="F52" s="132" t="s">
        <v>198</v>
      </c>
      <c r="G52" s="114">
        <v>16513.75</v>
      </c>
      <c r="H52" s="114"/>
      <c r="I52" s="50">
        <f t="shared" si="1"/>
        <v>1547399.1518000113</v>
      </c>
    </row>
    <row r="53" spans="3:94" s="7" customFormat="1" ht="16.5" x14ac:dyDescent="0.2">
      <c r="C53" s="120"/>
      <c r="D53" s="118" t="s">
        <v>184</v>
      </c>
      <c r="E53" s="176"/>
      <c r="F53" s="121" t="s">
        <v>12</v>
      </c>
      <c r="G53" s="119"/>
      <c r="H53" s="114">
        <v>12.11</v>
      </c>
      <c r="I53" s="50">
        <f t="shared" si="1"/>
        <v>1547387.0418000112</v>
      </c>
    </row>
    <row r="54" spans="3:94" s="7" customFormat="1" ht="29.25" thickBot="1" x14ac:dyDescent="0.25">
      <c r="C54" s="120"/>
      <c r="D54" s="118">
        <v>44771</v>
      </c>
      <c r="E54" s="132"/>
      <c r="F54" s="121" t="s">
        <v>30</v>
      </c>
      <c r="G54" s="119"/>
      <c r="H54" s="114">
        <v>175</v>
      </c>
      <c r="I54" s="50">
        <f t="shared" si="1"/>
        <v>1547212.0418000112</v>
      </c>
    </row>
    <row r="55" spans="3:94" s="11" customFormat="1" ht="17.25" thickBot="1" x14ac:dyDescent="0.25">
      <c r="C55" s="188" t="s">
        <v>8</v>
      </c>
      <c r="D55" s="189"/>
      <c r="E55" s="189"/>
      <c r="F55" s="189"/>
      <c r="G55" s="122">
        <f>SUM(G16:G54)</f>
        <v>43629.229999999996</v>
      </c>
      <c r="H55" s="122">
        <f>SUM(H16:H54)</f>
        <v>547021.17169999995</v>
      </c>
      <c r="I55" s="123">
        <f>+I13+G55-H55</f>
        <v>1547212.0418000114</v>
      </c>
      <c r="J55" s="25">
        <f>+I55-'[1]CTA. OPERATIVA.(160)'!$J$6099</f>
        <v>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5" x14ac:dyDescent="0.2">
      <c r="C56" s="5"/>
      <c r="D56" s="5"/>
      <c r="E56" s="5"/>
      <c r="F56" s="37"/>
      <c r="G56" s="8"/>
      <c r="H56" s="8"/>
      <c r="I56" s="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5"/>
      <c r="E57" s="5"/>
      <c r="F57" s="38"/>
      <c r="G57" s="9"/>
      <c r="H57" s="101"/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5" x14ac:dyDescent="0.2">
      <c r="C58" s="5"/>
      <c r="D58" s="100" t="s">
        <v>39</v>
      </c>
      <c r="E58" s="9"/>
      <c r="F58" s="38" t="s">
        <v>47</v>
      </c>
      <c r="G58" s="9"/>
      <c r="H58" s="100" t="s">
        <v>40</v>
      </c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5" x14ac:dyDescent="0.2">
      <c r="C59" s="5"/>
      <c r="D59" s="100" t="s">
        <v>32</v>
      </c>
      <c r="E59" s="9"/>
      <c r="F59" s="100" t="s">
        <v>37</v>
      </c>
      <c r="G59" s="9"/>
      <c r="H59" s="100" t="s">
        <v>33</v>
      </c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6.5" x14ac:dyDescent="0.2">
      <c r="C60" s="5"/>
      <c r="D60" s="100" t="s">
        <v>34</v>
      </c>
      <c r="E60" s="9"/>
      <c r="F60" s="100" t="s">
        <v>45</v>
      </c>
      <c r="G60" s="9"/>
      <c r="H60" s="117" t="s">
        <v>46</v>
      </c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6.5" x14ac:dyDescent="0.2">
      <c r="C61" s="5"/>
      <c r="D61" s="100" t="s">
        <v>35</v>
      </c>
      <c r="E61" s="9"/>
      <c r="F61" s="100" t="s">
        <v>38</v>
      </c>
      <c r="G61" s="9"/>
      <c r="H61" s="100" t="s">
        <v>36</v>
      </c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s="11" customFormat="1" ht="16.5" x14ac:dyDescent="0.2">
      <c r="C62" s="5"/>
      <c r="D62" s="9"/>
      <c r="E62" s="9"/>
      <c r="G62" s="9"/>
      <c r="H62" s="9"/>
      <c r="I62" s="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5"/>
      <c r="D63" s="9"/>
      <c r="E63" s="9"/>
      <c r="G63" s="9"/>
      <c r="H63" s="9"/>
      <c r="I63" s="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8" x14ac:dyDescent="0.2">
      <c r="C64" s="22"/>
      <c r="D64" s="9"/>
      <c r="E64" s="9"/>
      <c r="G64" s="9"/>
      <c r="H64" s="9"/>
      <c r="I64" s="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8" x14ac:dyDescent="0.2">
      <c r="C65" s="22"/>
      <c r="D65" s="9"/>
      <c r="E65" s="9"/>
      <c r="F65" s="101"/>
      <c r="G65" s="9"/>
      <c r="H65" s="9"/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ht="16.5" x14ac:dyDescent="0.2">
      <c r="C66" s="5"/>
      <c r="D66" s="9"/>
      <c r="E66" s="9"/>
    </row>
    <row r="85" spans="3:3" ht="15" x14ac:dyDescent="0.2">
      <c r="C85" s="107"/>
    </row>
  </sheetData>
  <mergeCells count="8">
    <mergeCell ref="C55:F55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5" right="0.25" top="0.75" bottom="0.75" header="0.3" footer="0.3"/>
  <pageSetup scale="54" orientation="portrait" r:id="rId1"/>
  <headerFooter alignWithMargins="0">
    <oddFooter>Página &amp;P</oddFooter>
  </headerFooter>
  <rowBreaks count="1" manualBreakCount="1">
    <brk id="77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05"/>
  <sheetViews>
    <sheetView tabSelected="1" topLeftCell="C2" zoomScale="85" zoomScaleNormal="85" zoomScaleSheetLayoutView="70" workbookViewId="0">
      <selection activeCell="M12" sqref="M12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0.4257812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77" t="s">
        <v>10</v>
      </c>
      <c r="E8" s="177"/>
      <c r="F8" s="177"/>
      <c r="G8" s="177"/>
      <c r="H8" s="177"/>
      <c r="I8" s="177"/>
      <c r="J8" s="177"/>
      <c r="K8" s="16"/>
      <c r="L8" s="16"/>
    </row>
    <row r="9" spans="1:14" s="14" customFormat="1" ht="18.75" x14ac:dyDescent="0.2">
      <c r="C9" s="18"/>
      <c r="D9" s="183" t="s">
        <v>18</v>
      </c>
      <c r="E9" s="183"/>
      <c r="F9" s="183"/>
      <c r="G9" s="183"/>
      <c r="H9" s="183"/>
      <c r="I9" s="183"/>
      <c r="J9" s="183"/>
    </row>
    <row r="10" spans="1:14" s="17" customFormat="1" ht="18" customHeight="1" x14ac:dyDescent="0.2">
      <c r="B10" s="18"/>
      <c r="C10" s="18"/>
      <c r="D10" s="183" t="s">
        <v>20</v>
      </c>
      <c r="E10" s="183"/>
      <c r="F10" s="183"/>
      <c r="G10" s="183"/>
      <c r="H10" s="183"/>
      <c r="I10" s="183"/>
      <c r="J10" s="183"/>
    </row>
    <row r="11" spans="1:14" s="14" customFormat="1" ht="18.75" customHeight="1" x14ac:dyDescent="0.2">
      <c r="D11" s="184" t="s">
        <v>75</v>
      </c>
      <c r="E11" s="184"/>
      <c r="F11" s="184"/>
      <c r="G11" s="184"/>
      <c r="H11" s="184"/>
      <c r="I11" s="184"/>
      <c r="J11" s="184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182"/>
      <c r="E13" s="179" t="s">
        <v>18</v>
      </c>
      <c r="F13" s="179"/>
      <c r="G13" s="179"/>
      <c r="H13" s="179"/>
      <c r="I13" s="179"/>
      <c r="J13" s="179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182"/>
      <c r="E14" s="178" t="s">
        <v>7</v>
      </c>
      <c r="F14" s="178"/>
      <c r="G14" s="178"/>
      <c r="H14" s="178"/>
      <c r="I14" s="178"/>
      <c r="J14" s="57">
        <f>+'[1]CTA. NOMINA 2000'!$G$1622</f>
        <v>4987629.1859998927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182"/>
      <c r="E15" s="68" t="s">
        <v>4</v>
      </c>
      <c r="F15" s="68" t="s">
        <v>5</v>
      </c>
      <c r="G15" s="68" t="s">
        <v>6</v>
      </c>
      <c r="H15" s="68" t="s">
        <v>0</v>
      </c>
      <c r="I15" s="68" t="s">
        <v>1</v>
      </c>
      <c r="J15" s="68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81"/>
      <c r="E16" s="82"/>
      <c r="F16" s="81"/>
      <c r="G16" s="82" t="s">
        <v>186</v>
      </c>
      <c r="H16" s="83"/>
      <c r="I16" s="84">
        <v>0</v>
      </c>
      <c r="J16" s="83">
        <f>+J14</f>
        <v>4987629.1859998927</v>
      </c>
    </row>
    <row r="17" spans="4:11" s="10" customFormat="1" ht="28.5" x14ac:dyDescent="0.2">
      <c r="D17" s="85"/>
      <c r="E17" s="86">
        <v>44747</v>
      </c>
      <c r="F17" s="87">
        <v>7441</v>
      </c>
      <c r="G17" s="108" t="s">
        <v>16</v>
      </c>
      <c r="H17" s="89"/>
      <c r="I17" s="89">
        <v>1575</v>
      </c>
      <c r="J17" s="89">
        <f>J16+H17-I17</f>
        <v>4986054.1859998927</v>
      </c>
    </row>
    <row r="18" spans="4:11" s="10" customFormat="1" ht="16.5" x14ac:dyDescent="0.2">
      <c r="D18" s="85"/>
      <c r="E18" s="86">
        <v>44747</v>
      </c>
      <c r="F18" s="87">
        <v>7441</v>
      </c>
      <c r="G18" s="88" t="s">
        <v>187</v>
      </c>
      <c r="H18" s="89"/>
      <c r="I18" s="89">
        <v>35595</v>
      </c>
      <c r="J18" s="89">
        <f>J17+H18-I18</f>
        <v>4950459.1859998927</v>
      </c>
    </row>
    <row r="19" spans="4:11" s="10" customFormat="1" ht="28.5" x14ac:dyDescent="0.2">
      <c r="D19" s="85"/>
      <c r="E19" s="86">
        <v>44747</v>
      </c>
      <c r="F19" s="87">
        <v>7442</v>
      </c>
      <c r="G19" s="88" t="s">
        <v>16</v>
      </c>
      <c r="H19" s="89"/>
      <c r="I19" s="89">
        <v>5740.7</v>
      </c>
      <c r="J19" s="89">
        <f>J18+H19-I19</f>
        <v>4944718.4859998925</v>
      </c>
    </row>
    <row r="20" spans="4:11" s="10" customFormat="1" ht="16.5" x14ac:dyDescent="0.2">
      <c r="D20" s="85"/>
      <c r="E20" s="86">
        <v>44747</v>
      </c>
      <c r="F20" s="87">
        <v>7442</v>
      </c>
      <c r="G20" s="88" t="s">
        <v>188</v>
      </c>
      <c r="H20" s="89"/>
      <c r="I20" s="89">
        <v>109073.3</v>
      </c>
      <c r="J20" s="89">
        <f>J19+H20-I20</f>
        <v>4835645.1859998927</v>
      </c>
    </row>
    <row r="21" spans="4:11" s="10" customFormat="1" ht="28.5" x14ac:dyDescent="0.2">
      <c r="D21" s="85"/>
      <c r="E21" s="86">
        <v>44748</v>
      </c>
      <c r="F21" s="87"/>
      <c r="G21" s="88" t="s">
        <v>24</v>
      </c>
      <c r="H21" s="89">
        <v>195501.98</v>
      </c>
      <c r="I21" s="89"/>
      <c r="J21" s="89">
        <f>J20+H21-I21</f>
        <v>5031147.1659998931</v>
      </c>
    </row>
    <row r="22" spans="4:11" s="10" customFormat="1" ht="28.5" x14ac:dyDescent="0.2">
      <c r="D22" s="85"/>
      <c r="E22" s="86">
        <v>44748</v>
      </c>
      <c r="F22" s="87"/>
      <c r="G22" s="88" t="s">
        <v>24</v>
      </c>
      <c r="H22" s="89"/>
      <c r="I22" s="89">
        <v>195501.98</v>
      </c>
      <c r="J22" s="89">
        <f t="shared" ref="J22:J62" si="0">J21+H22-I22</f>
        <v>4835645.1859998927</v>
      </c>
    </row>
    <row r="23" spans="4:11" s="10" customFormat="1" ht="28.5" x14ac:dyDescent="0.2">
      <c r="D23" s="85"/>
      <c r="E23" s="86">
        <v>44750</v>
      </c>
      <c r="F23" s="87">
        <v>7445</v>
      </c>
      <c r="G23" s="88" t="s">
        <v>16</v>
      </c>
      <c r="H23" s="89"/>
      <c r="I23" s="89">
        <v>675</v>
      </c>
      <c r="J23" s="89">
        <f t="shared" si="0"/>
        <v>4834970.1859998927</v>
      </c>
    </row>
    <row r="24" spans="4:11" s="10" customFormat="1" ht="16.5" x14ac:dyDescent="0.2">
      <c r="D24" s="85"/>
      <c r="E24" s="86">
        <v>44750</v>
      </c>
      <c r="F24" s="87">
        <v>7445</v>
      </c>
      <c r="G24" s="88" t="s">
        <v>54</v>
      </c>
      <c r="H24" s="89"/>
      <c r="I24" s="89">
        <v>12825</v>
      </c>
      <c r="J24" s="89">
        <f t="shared" si="0"/>
        <v>4822145.1859998927</v>
      </c>
    </row>
    <row r="25" spans="4:11" s="10" customFormat="1" ht="28.5" x14ac:dyDescent="0.2">
      <c r="D25" s="85"/>
      <c r="E25" s="86">
        <v>44750</v>
      </c>
      <c r="F25" s="87">
        <v>7446</v>
      </c>
      <c r="G25" s="88" t="s">
        <v>16</v>
      </c>
      <c r="H25" s="89"/>
      <c r="I25" s="89">
        <v>3268.2</v>
      </c>
      <c r="J25" s="89">
        <f t="shared" si="0"/>
        <v>4818876.9859998925</v>
      </c>
    </row>
    <row r="26" spans="4:11" s="10" customFormat="1" ht="16.5" x14ac:dyDescent="0.2">
      <c r="D26" s="85"/>
      <c r="E26" s="86">
        <v>44750</v>
      </c>
      <c r="F26" s="87">
        <v>7446</v>
      </c>
      <c r="G26" s="88" t="s">
        <v>103</v>
      </c>
      <c r="H26" s="89"/>
      <c r="I26" s="89">
        <v>62095.8</v>
      </c>
      <c r="J26" s="89">
        <f t="shared" si="0"/>
        <v>4756781.1859998927</v>
      </c>
      <c r="K26" s="98"/>
    </row>
    <row r="27" spans="4:11" s="10" customFormat="1" ht="28.5" x14ac:dyDescent="0.2">
      <c r="D27" s="85"/>
      <c r="E27" s="86">
        <v>44750</v>
      </c>
      <c r="F27" s="87">
        <v>7447</v>
      </c>
      <c r="G27" s="88" t="s">
        <v>16</v>
      </c>
      <c r="H27" s="89"/>
      <c r="I27" s="89">
        <v>1893.89</v>
      </c>
      <c r="J27" s="89">
        <f t="shared" si="0"/>
        <v>4754887.295999893</v>
      </c>
    </row>
    <row r="28" spans="4:11" s="10" customFormat="1" ht="31.5" customHeight="1" x14ac:dyDescent="0.2">
      <c r="D28" s="85"/>
      <c r="E28" s="86">
        <v>44750</v>
      </c>
      <c r="F28" s="87">
        <v>7447</v>
      </c>
      <c r="G28" s="88" t="s">
        <v>189</v>
      </c>
      <c r="H28" s="89"/>
      <c r="I28" s="89">
        <v>285301.90000000002</v>
      </c>
      <c r="J28" s="89">
        <f t="shared" si="0"/>
        <v>4469585.3959998926</v>
      </c>
    </row>
    <row r="29" spans="4:11" s="10" customFormat="1" ht="28.5" x14ac:dyDescent="0.2">
      <c r="D29" s="85"/>
      <c r="E29" s="86">
        <v>44753</v>
      </c>
      <c r="F29" s="87"/>
      <c r="G29" s="88" t="s">
        <v>28</v>
      </c>
      <c r="H29" s="89">
        <v>1010358.75</v>
      </c>
      <c r="I29" s="89"/>
      <c r="J29" s="89">
        <f t="shared" si="0"/>
        <v>5479944.1459998926</v>
      </c>
    </row>
    <row r="30" spans="4:11" s="10" customFormat="1" ht="28.5" x14ac:dyDescent="0.2">
      <c r="D30" s="85"/>
      <c r="E30" s="86">
        <v>44756</v>
      </c>
      <c r="F30" s="87"/>
      <c r="G30" s="88" t="s">
        <v>28</v>
      </c>
      <c r="H30" s="89">
        <v>26825775.670000002</v>
      </c>
      <c r="I30" s="89"/>
      <c r="J30" s="89">
        <f t="shared" si="0"/>
        <v>32305719.815999895</v>
      </c>
    </row>
    <row r="31" spans="4:11" s="10" customFormat="1" ht="28.5" x14ac:dyDescent="0.2">
      <c r="D31" s="85"/>
      <c r="E31" s="86">
        <v>44756</v>
      </c>
      <c r="F31" s="87"/>
      <c r="G31" s="88" t="s">
        <v>24</v>
      </c>
      <c r="H31" s="89">
        <v>258307.22</v>
      </c>
      <c r="I31" s="89"/>
      <c r="J31" s="89">
        <f t="shared" si="0"/>
        <v>32564027.035999894</v>
      </c>
    </row>
    <row r="32" spans="4:11" s="10" customFormat="1" ht="28.5" x14ac:dyDescent="0.2">
      <c r="D32" s="85"/>
      <c r="E32" s="86">
        <v>44756</v>
      </c>
      <c r="F32" s="87"/>
      <c r="G32" s="88" t="s">
        <v>24</v>
      </c>
      <c r="H32" s="89"/>
      <c r="I32" s="89">
        <v>258307.22</v>
      </c>
      <c r="J32" s="89">
        <f t="shared" si="0"/>
        <v>32305719.815999895</v>
      </c>
    </row>
    <row r="33" spans="4:11" s="10" customFormat="1" ht="28.5" x14ac:dyDescent="0.2">
      <c r="D33" s="85"/>
      <c r="E33" s="86">
        <v>44756</v>
      </c>
      <c r="F33" s="87"/>
      <c r="G33" s="108" t="s">
        <v>24</v>
      </c>
      <c r="H33" s="89">
        <v>4828188.93</v>
      </c>
      <c r="I33" s="89"/>
      <c r="J33" s="89">
        <f t="shared" si="0"/>
        <v>37133908.745999895</v>
      </c>
    </row>
    <row r="34" spans="4:11" s="10" customFormat="1" ht="28.5" x14ac:dyDescent="0.2">
      <c r="D34" s="85"/>
      <c r="E34" s="86">
        <v>44756</v>
      </c>
      <c r="F34" s="87"/>
      <c r="G34" s="108" t="s">
        <v>24</v>
      </c>
      <c r="H34" s="89"/>
      <c r="I34" s="89">
        <v>4828188.93</v>
      </c>
      <c r="J34" s="89">
        <f t="shared" si="0"/>
        <v>32305719.815999895</v>
      </c>
      <c r="K34" s="98"/>
    </row>
    <row r="35" spans="4:11" s="10" customFormat="1" ht="31.5" customHeight="1" x14ac:dyDescent="0.2">
      <c r="D35" s="85"/>
      <c r="E35" s="86">
        <v>44757</v>
      </c>
      <c r="F35" s="87">
        <v>7479</v>
      </c>
      <c r="G35" s="88" t="s">
        <v>16</v>
      </c>
      <c r="H35" s="89"/>
      <c r="I35" s="89">
        <v>1716.77</v>
      </c>
      <c r="J35" s="89">
        <f t="shared" si="0"/>
        <v>32304003.045999896</v>
      </c>
      <c r="K35" s="98"/>
    </row>
    <row r="36" spans="4:11" s="10" customFormat="1" ht="26.25" customHeight="1" x14ac:dyDescent="0.2">
      <c r="D36" s="85"/>
      <c r="E36" s="86">
        <v>44757</v>
      </c>
      <c r="F36" s="87">
        <v>7479</v>
      </c>
      <c r="G36" s="88" t="s">
        <v>189</v>
      </c>
      <c r="H36" s="89"/>
      <c r="I36" s="89">
        <v>256590.45</v>
      </c>
      <c r="J36" s="89">
        <f t="shared" si="0"/>
        <v>32047412.595999897</v>
      </c>
      <c r="K36" s="98"/>
    </row>
    <row r="37" spans="4:11" s="10" customFormat="1" ht="25.5" customHeight="1" x14ac:dyDescent="0.2">
      <c r="D37" s="85"/>
      <c r="E37" s="86">
        <v>44757</v>
      </c>
      <c r="F37" s="87">
        <v>7480</v>
      </c>
      <c r="G37" s="88" t="s">
        <v>16</v>
      </c>
      <c r="H37" s="89"/>
      <c r="I37" s="89">
        <v>50533.19</v>
      </c>
      <c r="J37" s="89">
        <f t="shared" si="0"/>
        <v>31996879.405999895</v>
      </c>
      <c r="K37" s="98"/>
    </row>
    <row r="38" spans="4:11" s="10" customFormat="1" ht="25.5" customHeight="1" x14ac:dyDescent="0.2">
      <c r="D38" s="85"/>
      <c r="E38" s="86">
        <v>44757</v>
      </c>
      <c r="F38" s="87">
        <v>7480</v>
      </c>
      <c r="G38" s="88" t="s">
        <v>190</v>
      </c>
      <c r="H38" s="89"/>
      <c r="I38" s="89">
        <v>412763.32</v>
      </c>
      <c r="J38" s="89">
        <f t="shared" si="0"/>
        <v>31584116.085999895</v>
      </c>
      <c r="K38" s="98"/>
    </row>
    <row r="39" spans="4:11" s="10" customFormat="1" ht="27.75" customHeight="1" x14ac:dyDescent="0.2">
      <c r="D39" s="85"/>
      <c r="E39" s="86">
        <v>44757</v>
      </c>
      <c r="F39" s="87">
        <v>7481</v>
      </c>
      <c r="G39" s="88" t="s">
        <v>191</v>
      </c>
      <c r="H39" s="89"/>
      <c r="I39" s="89">
        <v>100000</v>
      </c>
      <c r="J39" s="89">
        <f t="shared" si="0"/>
        <v>31484116.085999895</v>
      </c>
      <c r="K39" s="98"/>
    </row>
    <row r="40" spans="4:11" s="10" customFormat="1" ht="27.75" customHeight="1" x14ac:dyDescent="0.2">
      <c r="D40" s="85"/>
      <c r="E40" s="86">
        <v>44757</v>
      </c>
      <c r="F40" s="87">
        <v>7482</v>
      </c>
      <c r="G40" s="88" t="s">
        <v>16</v>
      </c>
      <c r="H40" s="89"/>
      <c r="I40" s="89">
        <v>11646.4</v>
      </c>
      <c r="J40" s="89">
        <f t="shared" si="0"/>
        <v>31472469.685999896</v>
      </c>
      <c r="K40" s="98"/>
    </row>
    <row r="41" spans="4:11" s="10" customFormat="1" ht="27.75" customHeight="1" x14ac:dyDescent="0.2">
      <c r="D41" s="85"/>
      <c r="E41" s="86">
        <v>44757</v>
      </c>
      <c r="F41" s="87">
        <v>7482</v>
      </c>
      <c r="G41" s="88" t="s">
        <v>192</v>
      </c>
      <c r="H41" s="89"/>
      <c r="I41" s="89">
        <v>104817.57</v>
      </c>
      <c r="J41" s="89">
        <f t="shared" si="0"/>
        <v>31367652.115999896</v>
      </c>
      <c r="K41" s="98"/>
    </row>
    <row r="42" spans="4:11" s="10" customFormat="1" ht="27.75" customHeight="1" x14ac:dyDescent="0.2">
      <c r="D42" s="85"/>
      <c r="E42" s="86">
        <v>44760</v>
      </c>
      <c r="F42" s="87"/>
      <c r="G42" s="88" t="s">
        <v>24</v>
      </c>
      <c r="H42" s="89">
        <v>21997401.050000001</v>
      </c>
      <c r="I42" s="89"/>
      <c r="J42" s="89">
        <f t="shared" si="0"/>
        <v>53365053.165999897</v>
      </c>
      <c r="K42" s="98"/>
    </row>
    <row r="43" spans="4:11" s="10" customFormat="1" ht="27.75" customHeight="1" x14ac:dyDescent="0.2">
      <c r="D43" s="85"/>
      <c r="E43" s="86">
        <v>44760</v>
      </c>
      <c r="F43" s="87"/>
      <c r="G43" s="88" t="s">
        <v>24</v>
      </c>
      <c r="H43" s="89"/>
      <c r="I43" s="89">
        <v>21997401.050000001</v>
      </c>
      <c r="J43" s="89">
        <f t="shared" si="0"/>
        <v>31367652.115999896</v>
      </c>
      <c r="K43" s="98"/>
    </row>
    <row r="44" spans="4:11" s="10" customFormat="1" ht="27.75" customHeight="1" x14ac:dyDescent="0.2">
      <c r="D44" s="85"/>
      <c r="E44" s="86">
        <v>44760</v>
      </c>
      <c r="F44" s="87"/>
      <c r="G44" s="88" t="s">
        <v>24</v>
      </c>
      <c r="H44" s="89">
        <v>1215.4000000000001</v>
      </c>
      <c r="I44" s="89"/>
      <c r="J44" s="89">
        <f t="shared" si="0"/>
        <v>31368867.515999895</v>
      </c>
      <c r="K44" s="98"/>
    </row>
    <row r="45" spans="4:11" s="10" customFormat="1" ht="27.75" customHeight="1" x14ac:dyDescent="0.2">
      <c r="D45" s="85"/>
      <c r="E45" s="86">
        <v>44760</v>
      </c>
      <c r="F45" s="87"/>
      <c r="G45" s="88" t="s">
        <v>24</v>
      </c>
      <c r="H45" s="89"/>
      <c r="I45" s="89">
        <v>1215.4000000000001</v>
      </c>
      <c r="J45" s="89">
        <f t="shared" si="0"/>
        <v>31367652.115999896</v>
      </c>
      <c r="K45" s="98"/>
    </row>
    <row r="46" spans="4:11" s="10" customFormat="1" ht="27.75" customHeight="1" x14ac:dyDescent="0.2">
      <c r="D46" s="85"/>
      <c r="E46" s="86">
        <v>44764</v>
      </c>
      <c r="F46" s="87"/>
      <c r="G46" s="88" t="s">
        <v>24</v>
      </c>
      <c r="H46" s="89">
        <v>268879.5</v>
      </c>
      <c r="I46" s="89"/>
      <c r="J46" s="89">
        <f t="shared" si="0"/>
        <v>31636531.615999896</v>
      </c>
      <c r="K46" s="98"/>
    </row>
    <row r="47" spans="4:11" s="10" customFormat="1" ht="27.75" customHeight="1" x14ac:dyDescent="0.2">
      <c r="D47" s="85"/>
      <c r="E47" s="86">
        <v>44764</v>
      </c>
      <c r="F47" s="87"/>
      <c r="G47" s="88" t="s">
        <v>24</v>
      </c>
      <c r="H47" s="89"/>
      <c r="I47" s="89">
        <v>268879.5</v>
      </c>
      <c r="J47" s="89">
        <f t="shared" si="0"/>
        <v>31367652.115999896</v>
      </c>
      <c r="K47" s="98"/>
    </row>
    <row r="48" spans="4:11" s="10" customFormat="1" ht="27.75" customHeight="1" x14ac:dyDescent="0.2">
      <c r="D48" s="85"/>
      <c r="E48" s="86">
        <v>44767</v>
      </c>
      <c r="F48" s="87"/>
      <c r="G48" s="88" t="s">
        <v>24</v>
      </c>
      <c r="H48" s="89">
        <v>67705.100000000006</v>
      </c>
      <c r="I48" s="89"/>
      <c r="J48" s="89">
        <f t="shared" si="0"/>
        <v>31435357.215999898</v>
      </c>
      <c r="K48" s="98"/>
    </row>
    <row r="49" spans="4:96" s="10" customFormat="1" ht="27.75" customHeight="1" x14ac:dyDescent="0.2">
      <c r="D49" s="85"/>
      <c r="E49" s="86">
        <v>44767</v>
      </c>
      <c r="F49" s="87"/>
      <c r="G49" s="88" t="s">
        <v>24</v>
      </c>
      <c r="H49" s="89"/>
      <c r="I49" s="89">
        <v>67705.100000000006</v>
      </c>
      <c r="J49" s="89">
        <f t="shared" si="0"/>
        <v>31367652.115999896</v>
      </c>
      <c r="K49" s="98"/>
    </row>
    <row r="50" spans="4:96" s="10" customFormat="1" ht="27.75" customHeight="1" x14ac:dyDescent="0.2">
      <c r="D50" s="85"/>
      <c r="E50" s="86">
        <v>44767</v>
      </c>
      <c r="F50" s="87">
        <v>7489</v>
      </c>
      <c r="G50" s="88" t="s">
        <v>16</v>
      </c>
      <c r="H50" s="89"/>
      <c r="I50" s="89">
        <v>170479.13</v>
      </c>
      <c r="J50" s="89">
        <f t="shared" si="0"/>
        <v>31197172.985999897</v>
      </c>
      <c r="K50" s="98"/>
    </row>
    <row r="51" spans="4:96" s="10" customFormat="1" ht="27.75" customHeight="1" x14ac:dyDescent="0.2">
      <c r="D51" s="85"/>
      <c r="E51" s="86">
        <v>44767</v>
      </c>
      <c r="F51" s="87">
        <v>7489</v>
      </c>
      <c r="G51" s="88" t="s">
        <v>193</v>
      </c>
      <c r="H51" s="89"/>
      <c r="I51" s="89">
        <v>4237471.9400000004</v>
      </c>
      <c r="J51" s="89">
        <f t="shared" si="0"/>
        <v>26959701.045999896</v>
      </c>
      <c r="K51" s="98"/>
    </row>
    <row r="52" spans="4:96" s="10" customFormat="1" ht="27.75" customHeight="1" x14ac:dyDescent="0.2">
      <c r="D52" s="85"/>
      <c r="E52" s="86">
        <v>44767</v>
      </c>
      <c r="F52" s="87">
        <v>7490</v>
      </c>
      <c r="G52" s="88" t="s">
        <v>16</v>
      </c>
      <c r="H52" s="89"/>
      <c r="I52" s="89">
        <v>1104468.9099999999</v>
      </c>
      <c r="J52" s="89">
        <f t="shared" si="0"/>
        <v>25855232.135999896</v>
      </c>
      <c r="K52" s="98"/>
    </row>
    <row r="53" spans="4:96" s="10" customFormat="1" ht="27.75" customHeight="1" x14ac:dyDescent="0.2">
      <c r="D53" s="85"/>
      <c r="E53" s="86">
        <v>44767</v>
      </c>
      <c r="F53" s="87">
        <v>7490</v>
      </c>
      <c r="G53" s="88" t="s">
        <v>194</v>
      </c>
      <c r="H53" s="89"/>
      <c r="I53" s="89">
        <v>20634624.920000002</v>
      </c>
      <c r="J53" s="89">
        <f t="shared" si="0"/>
        <v>5220607.2159998938</v>
      </c>
      <c r="K53" s="98"/>
    </row>
    <row r="54" spans="4:96" s="10" customFormat="1" ht="27.75" customHeight="1" x14ac:dyDescent="0.2">
      <c r="D54" s="85"/>
      <c r="E54" s="86">
        <v>44768</v>
      </c>
      <c r="F54" s="87">
        <v>7491</v>
      </c>
      <c r="G54" s="88" t="s">
        <v>16</v>
      </c>
      <c r="H54" s="89"/>
      <c r="I54" s="89">
        <v>1000</v>
      </c>
      <c r="J54" s="89">
        <f t="shared" si="0"/>
        <v>5219607.2159998938</v>
      </c>
      <c r="K54" s="98"/>
    </row>
    <row r="55" spans="4:96" s="10" customFormat="1" ht="27.75" customHeight="1" x14ac:dyDescent="0.2">
      <c r="D55" s="85"/>
      <c r="E55" s="86">
        <v>44768</v>
      </c>
      <c r="F55" s="87">
        <v>7491</v>
      </c>
      <c r="G55" s="88" t="s">
        <v>195</v>
      </c>
      <c r="H55" s="89"/>
      <c r="I55" s="89">
        <v>19000</v>
      </c>
      <c r="J55" s="89">
        <f t="shared" si="0"/>
        <v>5200607.2159998938</v>
      </c>
      <c r="K55" s="98"/>
    </row>
    <row r="56" spans="4:96" s="10" customFormat="1" ht="27.75" customHeight="1" x14ac:dyDescent="0.2">
      <c r="D56" s="85"/>
      <c r="E56" s="86">
        <v>44768</v>
      </c>
      <c r="F56" s="87">
        <v>7492</v>
      </c>
      <c r="G56" s="88" t="s">
        <v>16</v>
      </c>
      <c r="H56" s="89"/>
      <c r="I56" s="89">
        <v>10316.92</v>
      </c>
      <c r="J56" s="89">
        <f t="shared" si="0"/>
        <v>5190290.2959998939</v>
      </c>
      <c r="K56" s="98"/>
    </row>
    <row r="57" spans="4:96" s="10" customFormat="1" ht="27.75" customHeight="1" x14ac:dyDescent="0.2">
      <c r="D57" s="85"/>
      <c r="E57" s="86">
        <v>44768</v>
      </c>
      <c r="F57" s="87">
        <v>7492</v>
      </c>
      <c r="G57" s="88" t="s">
        <v>69</v>
      </c>
      <c r="H57" s="89"/>
      <c r="I57" s="89">
        <v>11142.282000000001</v>
      </c>
      <c r="J57" s="89">
        <f t="shared" si="0"/>
        <v>5179148.0139998943</v>
      </c>
      <c r="K57" s="98"/>
    </row>
    <row r="58" spans="4:96" s="10" customFormat="1" ht="27.75" customHeight="1" x14ac:dyDescent="0.2">
      <c r="D58" s="85"/>
      <c r="E58" s="86">
        <v>44768</v>
      </c>
      <c r="F58" s="87">
        <v>7492</v>
      </c>
      <c r="G58" s="88" t="s">
        <v>70</v>
      </c>
      <c r="H58" s="89"/>
      <c r="I58" s="89">
        <v>222020.3</v>
      </c>
      <c r="J58" s="89">
        <f t="shared" si="0"/>
        <v>4957127.7139998944</v>
      </c>
      <c r="K58" s="98"/>
    </row>
    <row r="59" spans="4:96" s="10" customFormat="1" ht="27.75" customHeight="1" x14ac:dyDescent="0.2">
      <c r="D59" s="85"/>
      <c r="E59" s="86">
        <v>44770</v>
      </c>
      <c r="F59" s="87">
        <v>7497</v>
      </c>
      <c r="G59" s="88" t="s">
        <v>16</v>
      </c>
      <c r="H59" s="89"/>
      <c r="I59" s="89">
        <v>270</v>
      </c>
      <c r="J59" s="89">
        <f t="shared" si="0"/>
        <v>4956857.7139998944</v>
      </c>
      <c r="K59" s="98"/>
    </row>
    <row r="60" spans="4:96" s="10" customFormat="1" ht="27.75" customHeight="1" x14ac:dyDescent="0.2">
      <c r="D60" s="85"/>
      <c r="E60" s="86">
        <v>44770</v>
      </c>
      <c r="F60" s="87">
        <v>7497</v>
      </c>
      <c r="G60" s="88" t="s">
        <v>132</v>
      </c>
      <c r="H60" s="89"/>
      <c r="I60" s="89">
        <v>5130</v>
      </c>
      <c r="J60" s="89">
        <f t="shared" si="0"/>
        <v>4951727.7139998944</v>
      </c>
      <c r="K60" s="98"/>
    </row>
    <row r="61" spans="4:96" s="10" customFormat="1" ht="27.75" customHeight="1" x14ac:dyDescent="0.2">
      <c r="D61" s="85"/>
      <c r="E61" s="86">
        <v>44770</v>
      </c>
      <c r="F61" s="87">
        <v>7498</v>
      </c>
      <c r="G61" s="88" t="s">
        <v>16</v>
      </c>
      <c r="H61" s="89"/>
      <c r="I61" s="89">
        <v>2868.86</v>
      </c>
      <c r="J61" s="89">
        <f t="shared" si="0"/>
        <v>4948858.8539998941</v>
      </c>
      <c r="K61" s="98"/>
    </row>
    <row r="62" spans="4:96" s="10" customFormat="1" ht="27.75" customHeight="1" thickBot="1" x14ac:dyDescent="0.25">
      <c r="D62" s="85"/>
      <c r="E62" s="86">
        <v>44770</v>
      </c>
      <c r="F62" s="87">
        <v>7498</v>
      </c>
      <c r="G62" s="88" t="s">
        <v>50</v>
      </c>
      <c r="H62" s="89"/>
      <c r="I62" s="89">
        <v>64836.24</v>
      </c>
      <c r="J62" s="89">
        <f t="shared" si="0"/>
        <v>4884022.6139998939</v>
      </c>
      <c r="K62" s="98"/>
    </row>
    <row r="63" spans="4:96" s="11" customFormat="1" ht="18.75" thickBot="1" x14ac:dyDescent="0.25">
      <c r="D63" s="192" t="s">
        <v>8</v>
      </c>
      <c r="E63" s="193"/>
      <c r="F63" s="193"/>
      <c r="G63" s="193"/>
      <c r="H63" s="115">
        <f>SUM(H17:H62)</f>
        <v>55453333.600000001</v>
      </c>
      <c r="I63" s="115">
        <f>SUM(I17:I62)</f>
        <v>55556940.171999998</v>
      </c>
      <c r="J63" s="116">
        <f>+J16+H63-I63</f>
        <v>4884022.6139998958</v>
      </c>
      <c r="K63" s="29">
        <f>+J63-'[1]CTA. NOMINA 2000'!$G$1668</f>
        <v>0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ht="18" x14ac:dyDescent="0.2">
      <c r="D64" s="109"/>
      <c r="E64" s="109"/>
      <c r="F64" s="109"/>
      <c r="G64" s="109"/>
      <c r="H64" s="110"/>
      <c r="I64" s="110"/>
      <c r="J64" s="111"/>
      <c r="K64" s="2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ht="14.25" x14ac:dyDescent="0.2">
      <c r="D65" s="109"/>
      <c r="E65" s="109"/>
      <c r="F65" s="109"/>
      <c r="G65" s="38"/>
      <c r="H65" s="9"/>
      <c r="I65" s="101"/>
      <c r="J65" s="9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ht="14.25" x14ac:dyDescent="0.2">
      <c r="D66" s="109"/>
      <c r="E66" s="109"/>
      <c r="F66" s="109"/>
      <c r="G66" s="38"/>
      <c r="H66" s="9"/>
      <c r="I66" s="101"/>
      <c r="J66" s="9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ht="14.25" x14ac:dyDescent="0.2">
      <c r="D67" s="9"/>
      <c r="E67" s="100" t="s">
        <v>39</v>
      </c>
      <c r="F67" s="9"/>
      <c r="G67" s="38" t="s">
        <v>44</v>
      </c>
      <c r="H67" s="9"/>
      <c r="I67" s="100" t="s">
        <v>40</v>
      </c>
      <c r="J67" s="9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ht="14.25" x14ac:dyDescent="0.2">
      <c r="D68" s="9"/>
      <c r="E68" s="100" t="s">
        <v>32</v>
      </c>
      <c r="F68" s="9"/>
      <c r="G68" s="100" t="s">
        <v>37</v>
      </c>
      <c r="H68" s="9"/>
      <c r="I68" s="100" t="s">
        <v>33</v>
      </c>
      <c r="J68" s="9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ht="14.25" x14ac:dyDescent="0.2">
      <c r="D69" s="9"/>
      <c r="E69" s="100" t="s">
        <v>34</v>
      </c>
      <c r="F69" s="9"/>
      <c r="G69" s="100" t="s">
        <v>45</v>
      </c>
      <c r="H69" s="9"/>
      <c r="I69" s="117" t="s">
        <v>46</v>
      </c>
      <c r="J69" s="9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ht="14.25" x14ac:dyDescent="0.2">
      <c r="D70" s="9"/>
      <c r="E70" s="100" t="s">
        <v>35</v>
      </c>
      <c r="F70" s="9"/>
      <c r="G70" s="100" t="s">
        <v>38</v>
      </c>
      <c r="H70" s="9"/>
      <c r="I70" s="100" t="s">
        <v>36</v>
      </c>
      <c r="J70" s="9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x14ac:dyDescent="0.2">
      <c r="D71" s="9"/>
      <c r="E71" s="9"/>
      <c r="F71" s="9"/>
      <c r="H71" s="9"/>
      <c r="I71" s="9"/>
      <c r="J71" s="9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9"/>
      <c r="E72" s="9"/>
      <c r="F72" s="9"/>
      <c r="G72" s="101"/>
      <c r="H72" s="9"/>
      <c r="I72" s="9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x14ac:dyDescent="0.2">
      <c r="D73" s="9"/>
      <c r="E73" s="9"/>
      <c r="F73" s="9"/>
      <c r="G73" s="9"/>
      <c r="H73" s="9"/>
      <c r="I73" s="9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x14ac:dyDescent="0.2">
      <c r="D74" s="9"/>
      <c r="E74" s="9"/>
      <c r="F74" s="9"/>
      <c r="G74" s="1"/>
      <c r="H74" s="9"/>
      <c r="I74" s="9"/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x14ac:dyDescent="0.2">
      <c r="D75" s="9"/>
      <c r="E75" s="9"/>
      <c r="F75" s="9"/>
      <c r="G75" s="1"/>
      <c r="H75" s="1"/>
      <c r="I75" s="1"/>
      <c r="J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x14ac:dyDescent="0.2">
      <c r="D76" s="1"/>
      <c r="E76" s="1"/>
      <c r="F76" s="1"/>
      <c r="G76" s="1"/>
      <c r="H76" s="1"/>
      <c r="I76" s="1"/>
      <c r="J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x14ac:dyDescent="0.2">
      <c r="D77" s="1"/>
      <c r="E77" s="1"/>
      <c r="F77" s="1"/>
      <c r="G77" s="1"/>
      <c r="H77" s="1"/>
      <c r="I77" s="1"/>
      <c r="J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x14ac:dyDescent="0.2">
      <c r="D78" s="1"/>
      <c r="E78" s="1"/>
      <c r="F78" s="1"/>
      <c r="G78" s="1"/>
      <c r="H78" s="1"/>
      <c r="I78" s="1"/>
      <c r="J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x14ac:dyDescent="0.2">
      <c r="D79" s="1"/>
      <c r="E79" s="1"/>
      <c r="F79" s="1"/>
      <c r="G79" s="1"/>
      <c r="H79" s="1"/>
      <c r="I79" s="1"/>
      <c r="J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x14ac:dyDescent="0.2">
      <c r="D80" s="1"/>
      <c r="E80" s="1"/>
      <c r="F80" s="1"/>
      <c r="G80" s="1"/>
      <c r="H80" s="1"/>
      <c r="I80" s="1"/>
      <c r="J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x14ac:dyDescent="0.2">
      <c r="D81" s="1"/>
      <c r="E81" s="1"/>
      <c r="F81" s="1"/>
      <c r="G81" s="1"/>
      <c r="H81" s="1"/>
      <c r="I81" s="1"/>
      <c r="J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1"/>
      <c r="E82" s="1"/>
      <c r="F82" s="1"/>
      <c r="G82" s="1"/>
      <c r="H82" s="1"/>
      <c r="I82" s="1"/>
      <c r="J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1"/>
      <c r="E83" s="1"/>
      <c r="F83" s="1"/>
      <c r="G83" s="9"/>
      <c r="H83" s="1"/>
      <c r="I83" s="1"/>
      <c r="J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x14ac:dyDescent="0.2">
      <c r="H84" s="9"/>
      <c r="I84" s="9"/>
      <c r="J84" s="9"/>
    </row>
    <row r="85" spans="4:96" x14ac:dyDescent="0.2">
      <c r="D85" s="9"/>
      <c r="E85" s="9"/>
      <c r="F85" s="9"/>
    </row>
    <row r="105" spans="4:4" ht="15" x14ac:dyDescent="0.2">
      <c r="D105" s="107"/>
    </row>
  </sheetData>
  <mergeCells count="8">
    <mergeCell ref="D8:J8"/>
    <mergeCell ref="D9:J9"/>
    <mergeCell ref="D63:G63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4" orientation="portrait" r:id="rId1"/>
  <headerFooter alignWithMargins="0">
    <oddFooter>Página &amp;P</oddFooter>
  </headerFooter>
  <rowBreaks count="1" manualBreakCount="1">
    <brk id="43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2"/>
  <sheetViews>
    <sheetView topLeftCell="C7" zoomScale="85" zoomScaleNormal="85" zoomScaleSheetLayoutView="70" workbookViewId="0">
      <selection activeCell="I29" sqref="I29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77" t="s">
        <v>10</v>
      </c>
      <c r="E8" s="177"/>
      <c r="F8" s="177"/>
      <c r="G8" s="177"/>
      <c r="H8" s="177"/>
      <c r="I8" s="177"/>
      <c r="J8" s="177"/>
      <c r="K8" s="16"/>
      <c r="L8" s="16"/>
    </row>
    <row r="9" spans="1:14" s="14" customFormat="1" ht="18.75" x14ac:dyDescent="0.2">
      <c r="C9" s="18"/>
      <c r="D9" s="183" t="s">
        <v>25</v>
      </c>
      <c r="E9" s="183"/>
      <c r="F9" s="183"/>
      <c r="G9" s="183"/>
      <c r="H9" s="183"/>
      <c r="I9" s="183"/>
      <c r="J9" s="183"/>
    </row>
    <row r="10" spans="1:14" s="17" customFormat="1" ht="18" customHeight="1" x14ac:dyDescent="0.2">
      <c r="B10" s="18"/>
      <c r="C10" s="18"/>
      <c r="D10" s="183" t="s">
        <v>20</v>
      </c>
      <c r="E10" s="183"/>
      <c r="F10" s="183"/>
      <c r="G10" s="183"/>
      <c r="H10" s="183"/>
      <c r="I10" s="183"/>
      <c r="J10" s="183"/>
    </row>
    <row r="11" spans="1:14" s="14" customFormat="1" ht="18.75" customHeight="1" x14ac:dyDescent="0.2">
      <c r="D11" s="184" t="s">
        <v>75</v>
      </c>
      <c r="E11" s="184"/>
      <c r="F11" s="184"/>
      <c r="G11" s="184"/>
      <c r="H11" s="184"/>
      <c r="I11" s="184"/>
      <c r="J11" s="184"/>
    </row>
    <row r="12" spans="1:14" s="14" customFormat="1" ht="18.75" x14ac:dyDescent="0.2">
      <c r="D12" s="97"/>
      <c r="E12" s="97"/>
      <c r="F12" s="97"/>
      <c r="G12" s="97"/>
      <c r="H12" s="97"/>
      <c r="I12" s="97"/>
      <c r="J12" s="97"/>
    </row>
    <row r="13" spans="1:14" s="14" customFormat="1" ht="18.75" x14ac:dyDescent="0.2">
      <c r="D13" s="31"/>
      <c r="E13" s="31"/>
      <c r="F13" s="31"/>
      <c r="G13" s="31"/>
      <c r="H13" s="31"/>
      <c r="I13" s="31"/>
      <c r="J13" s="31"/>
    </row>
    <row r="14" spans="1:14" s="11" customFormat="1" ht="19.5" customHeight="1" thickBot="1" x14ac:dyDescent="0.25"/>
    <row r="15" spans="1:14" s="3" customFormat="1" ht="36.75" customHeight="1" thickTop="1" thickBot="1" x14ac:dyDescent="0.25">
      <c r="A15" s="7"/>
      <c r="B15" s="7"/>
      <c r="C15" s="7"/>
      <c r="D15" s="182"/>
      <c r="E15" s="179" t="s">
        <v>25</v>
      </c>
      <c r="F15" s="179"/>
      <c r="G15" s="179"/>
      <c r="H15" s="179"/>
      <c r="I15" s="179"/>
      <c r="J15" s="179"/>
      <c r="K15" s="7"/>
      <c r="L15" s="7"/>
      <c r="M15" s="7"/>
      <c r="N15" s="7"/>
    </row>
    <row r="16" spans="1:14" s="3" customFormat="1" ht="18" customHeight="1" thickTop="1" thickBot="1" x14ac:dyDescent="0.25">
      <c r="A16" s="7"/>
      <c r="B16" s="7"/>
      <c r="C16" s="7"/>
      <c r="D16" s="182"/>
      <c r="E16" s="178" t="s">
        <v>26</v>
      </c>
      <c r="F16" s="178"/>
      <c r="G16" s="178"/>
      <c r="H16" s="178"/>
      <c r="I16" s="178"/>
      <c r="J16" s="57">
        <f>+'[1]CTA. FONDOCYT 960'!$J$106</f>
        <v>671600.72999999975</v>
      </c>
      <c r="K16" s="7"/>
      <c r="L16" s="7"/>
      <c r="M16" s="7"/>
      <c r="N16" s="7"/>
    </row>
    <row r="17" spans="1:96" s="3" customFormat="1" ht="45.75" customHeight="1" thickTop="1" thickBot="1" x14ac:dyDescent="0.25">
      <c r="A17" s="7"/>
      <c r="B17" s="7"/>
      <c r="C17" s="7"/>
      <c r="D17" s="182"/>
      <c r="E17" s="68" t="s">
        <v>4</v>
      </c>
      <c r="F17" s="68" t="s">
        <v>5</v>
      </c>
      <c r="G17" s="68" t="s">
        <v>6</v>
      </c>
      <c r="H17" s="68" t="s">
        <v>0</v>
      </c>
      <c r="I17" s="68" t="s">
        <v>1</v>
      </c>
      <c r="J17" s="68" t="s">
        <v>2</v>
      </c>
      <c r="K17" s="7"/>
      <c r="L17" s="7"/>
      <c r="M17" s="7"/>
      <c r="N17" s="7"/>
    </row>
    <row r="18" spans="1:96" s="10" customFormat="1" ht="35.25" customHeight="1" thickTop="1" x14ac:dyDescent="0.2">
      <c r="D18" s="139"/>
      <c r="E18" s="140"/>
      <c r="F18" s="139"/>
      <c r="G18" s="140">
        <v>44742</v>
      </c>
      <c r="H18" s="141"/>
      <c r="I18" s="142">
        <v>0</v>
      </c>
      <c r="J18" s="141">
        <f>+J16</f>
        <v>671600.72999999975</v>
      </c>
    </row>
    <row r="19" spans="1:96" s="10" customFormat="1" ht="29.25" thickBot="1" x14ac:dyDescent="0.25">
      <c r="D19" s="85"/>
      <c r="E19" s="86">
        <v>44773</v>
      </c>
      <c r="F19" s="87"/>
      <c r="G19" s="88" t="s">
        <v>30</v>
      </c>
      <c r="H19" s="89"/>
      <c r="I19" s="89">
        <v>175</v>
      </c>
      <c r="J19" s="90">
        <f>J18+H19-I19</f>
        <v>671425.72999999975</v>
      </c>
    </row>
    <row r="20" spans="1:96" s="11" customFormat="1" ht="19.5" thickTop="1" thickBot="1" x14ac:dyDescent="0.25">
      <c r="D20" s="194" t="s">
        <v>8</v>
      </c>
      <c r="E20" s="194"/>
      <c r="F20" s="194"/>
      <c r="G20" s="194"/>
      <c r="H20" s="91">
        <f>SUM(H19:H19)</f>
        <v>0</v>
      </c>
      <c r="I20" s="91">
        <f>SUM(I19:I19)</f>
        <v>175</v>
      </c>
      <c r="J20" s="67">
        <f>+J18+H20-I20</f>
        <v>671425.72999999975</v>
      </c>
      <c r="K20" s="29">
        <f>+J20-'[1]CTA. FONDOCYT 960'!$J$107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1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1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1:96" s="11" customFormat="1" ht="16.5" x14ac:dyDescent="0.2">
      <c r="D23" s="5"/>
      <c r="E23" s="100" t="s">
        <v>39</v>
      </c>
      <c r="F23" s="9"/>
      <c r="G23" s="101" t="s">
        <v>41</v>
      </c>
      <c r="H23" s="9"/>
      <c r="I23" s="100" t="s">
        <v>40</v>
      </c>
      <c r="J23" s="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1:96" s="11" customFormat="1" ht="16.5" x14ac:dyDescent="0.2">
      <c r="D24" s="5"/>
      <c r="E24" s="100" t="s">
        <v>32</v>
      </c>
      <c r="F24" s="9"/>
      <c r="G24" s="100" t="s">
        <v>37</v>
      </c>
      <c r="H24" s="9"/>
      <c r="I24" s="100" t="s">
        <v>33</v>
      </c>
      <c r="J24" s="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1:96" s="11" customFormat="1" ht="16.5" x14ac:dyDescent="0.2">
      <c r="D25" s="5"/>
      <c r="E25" s="100" t="s">
        <v>34</v>
      </c>
      <c r="F25" s="9"/>
      <c r="G25" s="100" t="s">
        <v>45</v>
      </c>
      <c r="H25" s="9"/>
      <c r="I25" s="100" t="s">
        <v>46</v>
      </c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1:96" s="11" customFormat="1" ht="16.5" x14ac:dyDescent="0.2">
      <c r="D26" s="5"/>
      <c r="E26" s="100" t="s">
        <v>35</v>
      </c>
      <c r="F26" s="9"/>
      <c r="G26" s="100" t="s">
        <v>38</v>
      </c>
      <c r="H26" s="9"/>
      <c r="I26" s="100" t="s">
        <v>36</v>
      </c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s="11" customFormat="1" ht="16.5" x14ac:dyDescent="0.2">
      <c r="D27" s="5"/>
      <c r="E27" s="9"/>
      <c r="F27" s="9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1:96" s="11" customFormat="1" ht="16.5" x14ac:dyDescent="0.2">
      <c r="D28" s="5"/>
      <c r="E28" s="9"/>
      <c r="F28" s="9"/>
      <c r="H28" s="9"/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1:96" s="11" customFormat="1" ht="16.5" x14ac:dyDescent="0.2">
      <c r="D29" s="5"/>
      <c r="E29" s="9"/>
      <c r="F29" s="9"/>
      <c r="H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1:96" s="11" customFormat="1" ht="16.5" x14ac:dyDescent="0.2">
      <c r="D31" s="5"/>
      <c r="E31" s="9"/>
      <c r="F31" s="9"/>
      <c r="G31" s="101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1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8" x14ac:dyDescent="0.2">
      <c r="D33" s="22"/>
      <c r="E33" s="21"/>
      <c r="F33" s="20"/>
      <c r="G33" s="20"/>
      <c r="H33" s="23"/>
      <c r="I33" s="23"/>
      <c r="J33" s="2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6"/>
      <c r="F34" s="3"/>
      <c r="G34" s="3"/>
      <c r="H34" s="4"/>
      <c r="I34" s="4"/>
      <c r="J34" s="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195"/>
      <c r="E35" s="195"/>
      <c r="F35" s="195"/>
      <c r="G35" s="195"/>
      <c r="H35" s="195"/>
      <c r="I35" s="195"/>
      <c r="J35" s="19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196"/>
      <c r="E36" s="196"/>
      <c r="F36" s="196"/>
      <c r="G36" s="196"/>
      <c r="H36" s="196"/>
      <c r="I36" s="196"/>
      <c r="J36" s="196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0.25" x14ac:dyDescent="0.2">
      <c r="D37" s="185"/>
      <c r="E37" s="185"/>
      <c r="F37" s="185"/>
      <c r="G37" s="185"/>
      <c r="H37" s="185"/>
      <c r="I37" s="185"/>
      <c r="J37" s="18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185"/>
      <c r="E38" s="185"/>
      <c r="F38" s="185"/>
      <c r="G38" s="185"/>
      <c r="H38" s="185"/>
      <c r="I38" s="185"/>
      <c r="J38" s="18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185"/>
      <c r="E39" s="185"/>
      <c r="F39" s="185"/>
      <c r="G39" s="185"/>
      <c r="H39" s="185"/>
      <c r="I39" s="185"/>
      <c r="J39" s="18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185"/>
      <c r="E40" s="185"/>
      <c r="F40" s="185"/>
      <c r="G40" s="185"/>
      <c r="H40" s="185"/>
      <c r="I40" s="185"/>
      <c r="J40" s="18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71" spans="4:4" ht="13.5" thickBot="1" x14ac:dyDescent="0.25"/>
    <row r="72" spans="4:4" ht="15" x14ac:dyDescent="0.2">
      <c r="D72" s="2"/>
    </row>
  </sheetData>
  <mergeCells count="14">
    <mergeCell ref="D8:J8"/>
    <mergeCell ref="D9:J9"/>
    <mergeCell ref="D10:J10"/>
    <mergeCell ref="D11:J11"/>
    <mergeCell ref="D15:D17"/>
    <mergeCell ref="E15:J15"/>
    <mergeCell ref="E16:I16"/>
    <mergeCell ref="D40:J40"/>
    <mergeCell ref="D20:G20"/>
    <mergeCell ref="D35:J35"/>
    <mergeCell ref="D36:J36"/>
    <mergeCell ref="D37:J37"/>
    <mergeCell ref="D38:J38"/>
    <mergeCell ref="D39:J39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Rosina Del Carmen Barreiro Liriano</cp:lastModifiedBy>
  <cp:lastPrinted>2022-08-12T19:29:39Z</cp:lastPrinted>
  <dcterms:created xsi:type="dcterms:W3CDTF">2006-07-11T17:39:34Z</dcterms:created>
  <dcterms:modified xsi:type="dcterms:W3CDTF">2022-08-17T15:51:17Z</dcterms:modified>
</cp:coreProperties>
</file>