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2\AGOST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COLECT'!$B$1:$H$244</definedName>
    <definedName name="_xlnm.Print_Area" localSheetId="2">'EGRESOS CTA.  OPERT. 160'!$A$1:$I$68</definedName>
    <definedName name="_xlnm.Print_Area" localSheetId="1">'EGRESOS CTA. AUXILIAR 33001'!$B$1:$I$281</definedName>
    <definedName name="_xlnm.Print_Area" localSheetId="4">'EGRESOS CTA. FONDOCYT'!$A$1:$J$40</definedName>
    <definedName name="_xlnm.Print_Area" localSheetId="3">'EGRESOS CTA. NOMINA'!$A$1:$J$64</definedName>
    <definedName name="_xlnm.Print_Area" localSheetId="0">'INGRESOS CUENTA COLECT'!$A$1:$G$217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I24" i="7" l="1"/>
  <c r="K56" i="6" l="1"/>
  <c r="H56" i="6"/>
  <c r="J15" i="7" l="1"/>
  <c r="J14" i="6"/>
  <c r="I42" i="5"/>
  <c r="I43" i="5"/>
  <c r="I44" i="5" s="1"/>
  <c r="I45" i="5" s="1"/>
  <c r="I46" i="5" s="1"/>
  <c r="I47" i="5" s="1"/>
  <c r="I48" i="5" s="1"/>
  <c r="I13" i="5"/>
  <c r="J269" i="4"/>
  <c r="F205" i="1" l="1"/>
  <c r="E205" i="1"/>
  <c r="G269" i="4" l="1"/>
  <c r="H269" i="4"/>
  <c r="H49" i="5" l="1"/>
  <c r="I56" i="6" l="1"/>
  <c r="G49" i="5" l="1"/>
  <c r="I49" i="5" s="1"/>
  <c r="J49" i="5" s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J17" i="7"/>
  <c r="J24" i="7" s="1"/>
  <c r="K24" i="7" s="1"/>
  <c r="J16" i="6"/>
  <c r="J56" i="6" s="1"/>
  <c r="E17" i="1"/>
  <c r="J18" i="7" l="1"/>
  <c r="J19" i="7" s="1"/>
  <c r="J20" i="7" s="1"/>
  <c r="J21" i="7" s="1"/>
  <c r="J22" i="7" s="1"/>
  <c r="J23" i="7" s="1"/>
  <c r="I27" i="5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I14" i="4" l="1"/>
  <c r="I16" i="4" s="1"/>
  <c r="I17" i="4" l="1"/>
  <c r="I269" i="4"/>
  <c r="I18" i="4" l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l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J133" i="4"/>
  <c r="J154" i="4"/>
  <c r="G14" i="1" l="1"/>
  <c r="G17" i="1" s="1"/>
  <c r="G18" i="1" s="1"/>
  <c r="G19" i="1" l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/>
  <c r="H205" i="1" s="1"/>
</calcChain>
</file>

<file path=xl/sharedStrings.xml><?xml version="1.0" encoding="utf-8"?>
<sst xmlns="http://schemas.openxmlformats.org/spreadsheetml/2006/main" count="759" uniqueCount="259">
  <si>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</si>
  <si>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</si>
  <si>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</si>
  <si>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</si>
  <si>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</si>
  <si>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</si>
  <si>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</si>
  <si>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</si>
  <si>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</si>
  <si>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</si>
  <si>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</si>
  <si>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</si>
  <si>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</si>
  <si>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</si>
  <si>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</si>
  <si>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</si>
  <si>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</si>
  <si>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</si>
  <si>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</si>
  <si>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</si>
  <si>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</si>
  <si>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</si>
  <si>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</si>
  <si>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</si>
  <si>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</si>
  <si>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</si>
  <si>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</si>
  <si>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</si>
  <si>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</si>
  <si>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</si>
  <si>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</si>
  <si>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</si>
  <si>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</si>
  <si>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</si>
  <si>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</si>
  <si>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</si>
  <si>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</si>
  <si>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</si>
  <si>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</si>
  <si>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</si>
  <si>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</si>
  <si>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</si>
  <si>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</si>
  <si>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</si>
  <si>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</si>
  <si>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</si>
  <si>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Yokasta Burgos</t>
  </si>
  <si>
    <t>_______________________________________</t>
  </si>
  <si>
    <t>DEPOSITO VIA TRANSF. ARS RENACER</t>
  </si>
  <si>
    <t>DEPOSITO PENDIENTE POR IDENTIFICAR</t>
  </si>
  <si>
    <t>BIO NUCLEAR, S. A.</t>
  </si>
  <si>
    <t>Lcda. Yokasta Burgos</t>
  </si>
  <si>
    <t>TRANSFERENCIA RICIBIDA EN LA CUENTA  3000 PENDIENTE POR IDENTIFICAR</t>
  </si>
  <si>
    <t>DEPOSITO VIA TRANSF. ARS YUNEN</t>
  </si>
  <si>
    <t>CRISTALIA DOMINICANA, S.R.L.</t>
  </si>
  <si>
    <t>NULO</t>
  </si>
  <si>
    <t>MILDRED VIRGINIA CASTILLO RIERA</t>
  </si>
  <si>
    <t>DEPOSITO VIA TRANSF. ARS METASALUD</t>
  </si>
  <si>
    <t>RADIONCOL SERVICIOS MEDICOS, S.R.L.</t>
  </si>
  <si>
    <t>QUIES COMPANY, S.R.L.</t>
  </si>
  <si>
    <t>RETENCION 30.% POR TRASF. VIA LIBRAMIENTOS A PROVEERDORES</t>
  </si>
  <si>
    <t xml:space="preserve">      Aprobabdo Por:</t>
  </si>
  <si>
    <t xml:space="preserve">     Lcda. Sandra Ciprian </t>
  </si>
  <si>
    <t xml:space="preserve">     Directora Financiera</t>
  </si>
  <si>
    <t xml:space="preserve"> ______________________________</t>
  </si>
  <si>
    <t>DEPOSITO PAGO CHEQUES ARS HUMANOS SEGUROS</t>
  </si>
  <si>
    <t xml:space="preserve">DEPOSITO PAGO CHEQUES ARS PRIMERA DE HUMANOS </t>
  </si>
  <si>
    <t xml:space="preserve">DEPOSITO VIA TRANSF. ARS UNIVERSAL </t>
  </si>
  <si>
    <t>SERVICIOS ELECTROMEDICOS E INSTITUCIONALES, S.A.</t>
  </si>
  <si>
    <t>RETENCION 30.00% POR TRASF. VIA LIBRAMIENTOS A PROVEERDORES</t>
  </si>
  <si>
    <t>BIO-NOVA, S.R.L.</t>
  </si>
  <si>
    <t>ALL OFFICE SOLUTIONS TS, S.R.L.</t>
  </si>
  <si>
    <t>EPX DOMINICANA, S.R.L.</t>
  </si>
  <si>
    <t>EDITORA LISTIN DIARIO, S.A.</t>
  </si>
  <si>
    <t>ULTRALAB, S. R. L.</t>
  </si>
  <si>
    <t>LIRIANO NUEZ COMERCIAL, S.R.L.</t>
  </si>
  <si>
    <t>GRUPO FARMACEUTICO CAR-M, S.R.L.</t>
  </si>
  <si>
    <t>Del 01 Al 31 De Agosto 2022</t>
  </si>
  <si>
    <t>NOTA DEBITO POR COBRO TARJETA CREDITO JULIO 2022</t>
  </si>
  <si>
    <t>pago de alquiler de espacio máquinas expendedoras snacks y café (mes de julio/2022) por RD$$20,000.00 de parte de VS Solution, SRL </t>
  </si>
  <si>
    <t xml:space="preserve">PAGO FACTURAS POR LOS SERVICIOS DE ESTUDIOS SOBRE PRUEBAS DE INMUNOHISTOQUIMICAS Y MEDULA OSEA, REALIZADOS A PACIENTES DEL INCART, DURANTE EL PERIODO JUNIO 2021 A MARZO 2022, SEGUN CONTRATO CI-0000192-2021. VER ANEXOS Y NOTA EXPLICATIVA.
NOTAS EXPLICATIVAS:
1-EL MONTO DEL PAGO ES DE US$187,200.00 DOLARES AMERICANOS, MENOS EL 27% DE ISR, ES DECIR US$136,656.00 DOLARES.
2-LA TASA DE REFERENCIA ULTILIZADA PARA EL PAGO ES DE RD$54.5226. ESTA TASA ES LA DE VENTA DEL DIA DEL BANCO CENTRAL Y ES LA MISMA QUE UTILIZA EL SIGEF PARA EL CALCULO.
3-ESTE PAGO ES EL TERCERO Y ULTIMO DE ESTE CONTRATO, POR LLEGAR A SU VENCIMIENTO.
</t>
  </si>
  <si>
    <t>DP VIA CHEQUE, # 146249PAGOS RECLAMACIONES MEDICAS ARS MONUMENTAL, S.A.</t>
  </si>
  <si>
    <t>DEPOSITO CK.  SOLEO FOOD SERVICES SRL PAGO  RENTA CAFETERIA JULIO  2022</t>
  </si>
  <si>
    <t>DEPOSITO VIA TRANSF. ARS CMD</t>
  </si>
  <si>
    <t>DEPOSITO VIA TRANSF. ARS SEMMA</t>
  </si>
  <si>
    <t>DP VIA CHEQUE, # 146249PAGOS RECLAMACIONES MEDICAS ARS ASEMAP, S.A.</t>
  </si>
  <si>
    <t xml:space="preserve"> Deposito Via Transferencia  Fundacion Saint Jude, saldo a facturas paciente Noah Gonzalez Perez #000829385, 000829054, 00832742.</t>
  </si>
  <si>
    <t>DP VIA CHEQUE, # 163639 PAGOS RECLAMACIONES MEDICAS ARS APS</t>
  </si>
  <si>
    <t>DP VIA CHEQUE  #000456 Republica Dominicana,Gabinete de Politica Social de fondo asistencia social.Donacion a la Sra. Matilde Macebo, para estudio de PET-CAN por el monto de RD$80,415.00</t>
  </si>
  <si>
    <t xml:space="preserve"> Deposito CK.Asoc. Mujeres Solidarias (AMSI) Donacion a la Sra. Dolkis Linette Paulino Fulgencio, para RadioTerapia. , por el monto de RD$24,000.00 </t>
  </si>
  <si>
    <t>DP VIA CHEQUE, # 163639 PAGOS RECLAMACIONES MEDICAS ARS GMA</t>
  </si>
  <si>
    <t xml:space="preserve"> Deposito CK.#001764, Asoc. Mujeres Solidarias (AMSI) Donacion a la Sra. Marilyn Guzman Moreta,,para gasto medicos , por el monto de RD$3,444.00</t>
  </si>
  <si>
    <t>DEPOSITO VIA TRANSF. ARS SENASA ODONTOLOGIA</t>
  </si>
  <si>
    <t>Deposito en efectivo Donacion al INCART  Sra. Alberny Alt. Puello Santana para gastos medicos a paciente recibo #9801 por el monto de RD$10,000.00</t>
  </si>
  <si>
    <t xml:space="preserve">DEPOSITO VIA TRANSF. ARS SENASA </t>
  </si>
  <si>
    <t>DEPOSITO VIA TRANSF. ARS FUTURO</t>
  </si>
  <si>
    <t>DEPOSITO VIA TRANSF., RED ONCOLOGICA DOMINICANA INTEGRAL ,(RODI) CICLOTROM Fact. C6-000844797-22 ; B0100003680 RD$ 76,317.64 , C6-000849728-22 B0100003681 RD$152,799.60;     C6-000852016-22 B0100003683  RD$ 8,194.59; C6-000855376-22 B0100003712 RD$  209,329.12; C6-000855377-22 B0100003713 RD$ 152,239.36</t>
  </si>
  <si>
    <t xml:space="preserve">DEPOSITO VIA TRANSF., RED ONCOLOGICA DOMINICANA INTEGRAL ,(RODI)  fact C6-000864844-22 B0100003721  RD$185,539.60 </t>
  </si>
  <si>
    <t>DEPOSITO VIA TRANSF., RED ONCOLOGICA DOMINICANA INTEGRAL ,(RODI) saldo a facturas, despacho Ft C6-000862993-22  B0100003717 RD$149,805.92; C6-000862990-22 B0100003718 RD$  168,531.66</t>
  </si>
  <si>
    <t>Del 01 Al 31 De Agosto  2022</t>
  </si>
  <si>
    <t>007501</t>
  </si>
  <si>
    <t>007502</t>
  </si>
  <si>
    <t>007503</t>
  </si>
  <si>
    <t>SUNIX PETROLEUM, S. R. L.</t>
  </si>
  <si>
    <t>007504</t>
  </si>
  <si>
    <t>GIRBAU DOMINICANA, S.R.L.</t>
  </si>
  <si>
    <t>007505</t>
  </si>
  <si>
    <t>007506</t>
  </si>
  <si>
    <t>SERVICIOS E INSTALACIONES TECNICAS, S.R.L</t>
  </si>
  <si>
    <t>007507</t>
  </si>
  <si>
    <t>RAMIREZ &amp; MOJICA ENVOY PACK COURIER EXPRESS, S.R.L.</t>
  </si>
  <si>
    <t>007508</t>
  </si>
  <si>
    <t>EMH MEDICAL, S.R.L.</t>
  </si>
  <si>
    <t>007509</t>
  </si>
  <si>
    <t>NOMINA RETROACTIVO PERSONAL FIJO ABRIL 2022- FONDO PROPIO</t>
  </si>
  <si>
    <t>007510</t>
  </si>
  <si>
    <t>NOMINA RETROACTIVO PERSONAL FIJO JUNIO 2021- FONDO PROPIO</t>
  </si>
  <si>
    <t>007511</t>
  </si>
  <si>
    <t>NOMINA RETROACTIVO PERSONAL FIJO JULIO 2021- FONDO PROPIO</t>
  </si>
  <si>
    <t>007512</t>
  </si>
  <si>
    <t>NOMINA RETROACTIVO PERSONAL FIJO MARZO 2022- FONDO PROPIO</t>
  </si>
  <si>
    <t>007513</t>
  </si>
  <si>
    <t>NOMINA RETROACTIVO PERSONAL FIJO SEPTIEMBRE 2021- FONDO PROPIO</t>
  </si>
  <si>
    <t>007514</t>
  </si>
  <si>
    <t>NOMINA RETROACTIVO PERSONAL FIJO NOVIEMBRE 2021- FONDO PROPIO</t>
  </si>
  <si>
    <t>007515</t>
  </si>
  <si>
    <t>NOMINA RETROACTIVO PERSONAL FIJO DICIEMBRE 2021- FONDO PROPIO</t>
  </si>
  <si>
    <t>007516</t>
  </si>
  <si>
    <t>NOMINA RETROACTIVO PERSONAL FIJO ENERO 2022- FONDO PROPIO</t>
  </si>
  <si>
    <t>007517</t>
  </si>
  <si>
    <t>NOMINA RETROACTIVO PERSONAL FIJO OCTUBRE 2021- FONDO PROPIO</t>
  </si>
  <si>
    <t>007518</t>
  </si>
  <si>
    <t>NOMINA RETROACTIVO PERSONAL FIJO FEBRERO 2022- FONDO PROPIO</t>
  </si>
  <si>
    <t>007519</t>
  </si>
  <si>
    <t>NOMINA RETROACTIVO PERSONAL FIJO AGOSTO 2021- FONDO PROPIO</t>
  </si>
  <si>
    <t>007520</t>
  </si>
  <si>
    <t>MACROTECH FARMACEUTICA, SRL</t>
  </si>
  <si>
    <t>007521</t>
  </si>
  <si>
    <t>SILVER PHARMA, S.R.L.</t>
  </si>
  <si>
    <t>007522</t>
  </si>
  <si>
    <t>007523</t>
  </si>
  <si>
    <t>007524</t>
  </si>
  <si>
    <t>SUPLIDORES MEDICOS COMERCIALES, S.R.L (SUMEDCOR)</t>
  </si>
  <si>
    <t>007526</t>
  </si>
  <si>
    <t>COPEM HOSPICLINIC, S.R.L.</t>
  </si>
  <si>
    <t>007525</t>
  </si>
  <si>
    <t>007527</t>
  </si>
  <si>
    <t>NOMINA VAC NO DISFRUTADAS COLABORADORES JULIO 2022 F.P.</t>
  </si>
  <si>
    <t>007528</t>
  </si>
  <si>
    <t>RETENCION CAFETERIA POR TRASF. VIA LIBRAMIENTOS</t>
  </si>
  <si>
    <t>NOMINA INDEMNIZACION EX COLABORADORES JULIO 2022, FONDO PROPIO</t>
  </si>
  <si>
    <t>007529</t>
  </si>
  <si>
    <t>007530</t>
  </si>
  <si>
    <t>007531</t>
  </si>
  <si>
    <t>DISS DOMINICANA,SRL</t>
  </si>
  <si>
    <t>007532</t>
  </si>
  <si>
    <t>007533</t>
  </si>
  <si>
    <t>PRODUCTOS MEDICOS Y QUIRURGICOS S.A. (PROMEDICA)</t>
  </si>
  <si>
    <t>007534</t>
  </si>
  <si>
    <t>007535</t>
  </si>
  <si>
    <t>WORLD TECHNOLOGY TATIS, S.R.L.</t>
  </si>
  <si>
    <t>007536</t>
  </si>
  <si>
    <t>007537</t>
  </si>
  <si>
    <t>007538</t>
  </si>
  <si>
    <t>007539</t>
  </si>
  <si>
    <t>SANTOS &amp; ORTIZ GROUP, S.R.L.</t>
  </si>
  <si>
    <t>LUIS E BETANCES R &amp; CO, S.A.S</t>
  </si>
  <si>
    <t>LAMBDA DIAGNOSTICOS, S.R.L.</t>
  </si>
  <si>
    <t>SERVIAMED DOMINICANA, S. R. L.</t>
  </si>
  <si>
    <t>SAGA PHARMA SRL</t>
  </si>
  <si>
    <t>ELPIROS, S.R.L.</t>
  </si>
  <si>
    <t>PROTECCION INTERNACIONAL, SRL</t>
  </si>
  <si>
    <t>GROUP Z HEALTHCARE PRODUCTS DOMINICANA, S.R.L.</t>
  </si>
  <si>
    <t>PAT Y MELL PHARMACEUTICALS, SRL</t>
  </si>
  <si>
    <t>OCEAN BEEF, E.I.R.L.</t>
  </si>
  <si>
    <t>DOCTORES MALLEN GUERRA, S. A.</t>
  </si>
  <si>
    <t>BP MEDICAL, S. A.</t>
  </si>
  <si>
    <t>SUPLIDORA HIDAMAR, S.R.L.</t>
  </si>
  <si>
    <t>OSCAR A. RENTA NEGRON, S.A.</t>
  </si>
  <si>
    <t>NOMINA PERSONAL CARÁCTER TEMPORAL  AGOSTO 2022-FP</t>
  </si>
  <si>
    <t>CICLOLAB DOMINICANA SAS</t>
  </si>
  <si>
    <t>INDUVECA, S. A.</t>
  </si>
  <si>
    <t>ALFA DIGITAL SINGS AND GRAPHICS,SRL</t>
  </si>
  <si>
    <t>NOMINA PERSONAL CARÁCTER EVENTUAL  AGOSTO 2022-FP</t>
  </si>
  <si>
    <t>NOMINA PERSONAL SUPLENCIA AGOSTO 2022-FP</t>
  </si>
  <si>
    <t>DIMEDOM EE DIAGNOSTICOS MEDICOS, S.R.L.</t>
  </si>
  <si>
    <t>INVERSIONES ND &amp; ASOCIADOS,S.R.L</t>
  </si>
  <si>
    <t>CUANTICA , S.R.L.</t>
  </si>
  <si>
    <t>NOMINA HORAS EXTRAS (JORNADA PREVENCION GABINETE DE POLITICA SOCIAL) OCTUBRE 2021-FONDO PROPIO</t>
  </si>
  <si>
    <t>NOMINA HORAS EXTRAS (JORNADA PREVENCION GABINETE DE POLITICA SOCIAL) NOVIEMBRE 2021-FONDO PROPIO</t>
  </si>
  <si>
    <t>FARACH, S. A.</t>
  </si>
  <si>
    <t>CROS PUBLICIDAD, S.R.L.</t>
  </si>
  <si>
    <t>COMPU-OFFICE DOMINICANA, S.R.L.</t>
  </si>
  <si>
    <t>CARECHEM DOMINICANA, S.R.L.</t>
  </si>
  <si>
    <t>PHARMACEUTICAL TECHNOLOGY, S. A.</t>
  </si>
  <si>
    <t>AMIPHARMA DOMINICANA, S. R. L.</t>
  </si>
  <si>
    <t>CASTSO GROUP, S.R.L.</t>
  </si>
  <si>
    <t>KETTLE SANCHEZ &amp; CO.  S.A.</t>
  </si>
  <si>
    <t>CG BIOMEDICAL, S.R.L.</t>
  </si>
  <si>
    <t>DEYALEX COMERCIAL, S.R.L.</t>
  </si>
  <si>
    <t xml:space="preserve">PAGO FACTURA B1500001493, POR LA COMPRA DE ALIMENTOS Y UTILES DE COCINA Y COMEDOR, SEGÚN ORDEN DE COMPRA 2022-00314. VER ANEXOS. </t>
  </si>
  <si>
    <t>INGENIERIA TECNOLOGIA Y SERVICIOS OROZCO, S.R.L.</t>
  </si>
  <si>
    <t>SANOZ FARMACEUTICA, S.R.L.</t>
  </si>
  <si>
    <t>01/08/2022</t>
  </si>
  <si>
    <t>02/08/2022</t>
  </si>
  <si>
    <t>03/08/2022</t>
  </si>
  <si>
    <t>1921</t>
  </si>
  <si>
    <t>MARIA ALTAGRACIA BATISTA MEJIA</t>
  </si>
  <si>
    <t>1922</t>
  </si>
  <si>
    <t>GILLER ROMILCE PEREZ GOMEZ</t>
  </si>
  <si>
    <t>1923</t>
  </si>
  <si>
    <t>MARIA ALTAGRACIA ARIAS TEJEDA</t>
  </si>
  <si>
    <t>04/08/2022</t>
  </si>
  <si>
    <t>1924</t>
  </si>
  <si>
    <t>1925</t>
  </si>
  <si>
    <t>DHL DOMINICANA,  S. A.</t>
  </si>
  <si>
    <t>1926</t>
  </si>
  <si>
    <t>1927</t>
  </si>
  <si>
    <t>COMISION NACIONAL DE ENERGIA</t>
  </si>
  <si>
    <t>05/08/2022</t>
  </si>
  <si>
    <t>08/08/2022</t>
  </si>
  <si>
    <t>09/08/2022</t>
  </si>
  <si>
    <t>10/08/2022</t>
  </si>
  <si>
    <t>11/08/2022</t>
  </si>
  <si>
    <t>15/08/2022</t>
  </si>
  <si>
    <t>REINTEGRO CK. 1906, ( ERROR EN FIRMA,  FARACH, S.A</t>
  </si>
  <si>
    <t>CERTIFICACION CHEQUE PRIVADO  COMISION NACIONAL DE ENERGIA</t>
  </si>
  <si>
    <t>1928</t>
  </si>
  <si>
    <t>CAPELLAN DENTAL, SRL</t>
  </si>
  <si>
    <t>19/08/2022</t>
  </si>
  <si>
    <t>1929</t>
  </si>
  <si>
    <t>1930</t>
  </si>
  <si>
    <t>1931</t>
  </si>
  <si>
    <t>IHARA CRISTI LOW FERNANDEZ BAUTISTA</t>
  </si>
  <si>
    <t>1932</t>
  </si>
  <si>
    <t>LA INNOVACION, S.R.L.</t>
  </si>
  <si>
    <t>1933</t>
  </si>
  <si>
    <t>MARIA DEL CARMEN VICIOSO RAMOS DE TACTUK</t>
  </si>
  <si>
    <t>23/08/2022</t>
  </si>
  <si>
    <t>24/08/2024</t>
  </si>
  <si>
    <t>1934</t>
  </si>
  <si>
    <t>SURBA SOLUTIONS, SRL</t>
  </si>
  <si>
    <t>1935</t>
  </si>
  <si>
    <t>1936</t>
  </si>
  <si>
    <t>22/08/2022</t>
  </si>
  <si>
    <t>DEPOSITO VIA TRANSF. PRESIDENCIA DE LA REPUBLICA DOMINICANA</t>
  </si>
  <si>
    <t>SUED &amp; FARGESA, S. R. L.</t>
  </si>
  <si>
    <t>NOMINA COMPENSACION MILITAR AGOSTO 2022 FONDO GENERAL</t>
  </si>
  <si>
    <t xml:space="preserve">NOMINA CARÁCTER TEMPORAL (CICLOTRON) AGOSTO 2022 FONDO GENERAL </t>
  </si>
  <si>
    <t xml:space="preserve">NOMINA PERSONAL FIJO  AGOSTO 2022 FONDO GENERAL </t>
  </si>
  <si>
    <t xml:space="preserve">NOMINA PERSONAL CARÁCTER TEMPORAL  AGOSTO 2022-FONDO GENERAL </t>
  </si>
  <si>
    <t>NOMINA COMPENSACION ESPECIAL  AGOSTO 2022 FONDO GENERAL</t>
  </si>
  <si>
    <t>HCJ LOGISTICS, S.R.L.</t>
  </si>
  <si>
    <t>SEAN DOMINICAN, S.R.L.</t>
  </si>
  <si>
    <t>JULISSA ELIZABETH ALONZO ARIAS DE GOUWY</t>
  </si>
  <si>
    <t>EXQUISITECES VIRGINIA SRL</t>
  </si>
  <si>
    <t>FABIST BUSINESS, S.R.L.</t>
  </si>
  <si>
    <t>INVERSIONES IPARRA DEL CARIBE, S.R.L.</t>
  </si>
  <si>
    <t>COMISION PAGO DGII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</si>
</sst>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02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9" fillId="7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20" fillId="6" borderId="15" xfId="1" applyFont="1" applyFill="1" applyBorder="1" applyAlignment="1">
      <alignment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vertical="center"/>
    </xf>
    <xf numFmtId="0" fontId="22" fillId="0" borderId="33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6" xfId="0" applyFont="1" applyFill="1" applyBorder="1" applyAlignment="1">
      <alignment vertical="center"/>
    </xf>
    <xf numFmtId="0" fontId="13" fillId="8" borderId="7" xfId="0" applyFont="1" applyFill="1" applyBorder="1" applyAlignment="1">
      <alignment horizontal="center" vertical="center"/>
    </xf>
    <xf numFmtId="165" fontId="13" fillId="8" borderId="7" xfId="0" applyNumberFormat="1" applyFont="1" applyFill="1" applyBorder="1" applyAlignment="1">
      <alignment horizontal="center" vertical="center"/>
    </xf>
    <xf numFmtId="43" fontId="20" fillId="8" borderId="7" xfId="1" applyFont="1" applyFill="1" applyBorder="1" applyAlignment="1">
      <alignment vertical="center"/>
    </xf>
    <xf numFmtId="43" fontId="13" fillId="8" borderId="7" xfId="1" applyFont="1" applyFill="1" applyBorder="1" applyAlignment="1">
      <alignment horizontal="right"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1" xfId="4" applyFont="1" applyFill="1" applyBorder="1" applyAlignment="1">
      <alignment vertical="center"/>
    </xf>
    <xf numFmtId="43" fontId="24" fillId="0" borderId="14" xfId="1" applyFont="1" applyFill="1" applyBorder="1" applyAlignment="1">
      <alignment vertical="center"/>
    </xf>
    <xf numFmtId="165" fontId="24" fillId="0" borderId="17" xfId="0" applyNumberFormat="1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center"/>
    </xf>
    <xf numFmtId="43" fontId="24" fillId="0" borderId="29" xfId="4" applyFont="1" applyFill="1" applyBorder="1"/>
    <xf numFmtId="43" fontId="24" fillId="0" borderId="29" xfId="4" applyFont="1" applyFill="1" applyBorder="1" applyAlignment="1">
      <alignment vertical="center"/>
    </xf>
    <xf numFmtId="0" fontId="24" fillId="0" borderId="2" xfId="0" applyFont="1" applyFill="1" applyBorder="1" applyAlignment="1">
      <alignment vertical="top" wrapText="1"/>
    </xf>
    <xf numFmtId="43" fontId="24" fillId="0" borderId="29" xfId="4" applyFont="1" applyFill="1" applyBorder="1" applyAlignment="1">
      <alignment horizontal="left" vertical="center"/>
    </xf>
    <xf numFmtId="43" fontId="14" fillId="0" borderId="31" xfId="4" applyFont="1" applyFill="1" applyBorder="1" applyAlignment="1">
      <alignment vertical="center"/>
    </xf>
    <xf numFmtId="43" fontId="14" fillId="0" borderId="29" xfId="4" applyFont="1" applyFill="1" applyBorder="1"/>
    <xf numFmtId="165" fontId="14" fillId="0" borderId="17" xfId="0" applyNumberFormat="1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/>
    </xf>
    <xf numFmtId="43" fontId="24" fillId="0" borderId="29" xfId="4" applyFont="1" applyFill="1" applyBorder="1" applyAlignment="1">
      <alignment vertical="center" wrapText="1"/>
    </xf>
    <xf numFmtId="43" fontId="24" fillId="0" borderId="34" xfId="4" applyFont="1" applyFill="1" applyBorder="1"/>
    <xf numFmtId="165" fontId="24" fillId="0" borderId="12" xfId="0" applyNumberFormat="1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center"/>
    </xf>
    <xf numFmtId="4" fontId="25" fillId="4" borderId="4" xfId="0" applyNumberFormat="1" applyFont="1" applyFill="1" applyBorder="1" applyAlignment="1">
      <alignment vertical="center"/>
    </xf>
    <xf numFmtId="4" fontId="25" fillId="4" borderId="5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0" fontId="27" fillId="3" borderId="0" xfId="0" applyFont="1" applyFill="1" applyAlignment="1">
      <alignment horizont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4" fillId="0" borderId="2" xfId="0" applyFont="1" applyFill="1" applyBorder="1" applyAlignment="1">
      <alignment horizontal="left" vertical="center" wrapText="1"/>
    </xf>
    <xf numFmtId="14" fontId="12" fillId="0" borderId="5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25" fillId="4" borderId="5" xfId="1" applyFont="1" applyFill="1" applyBorder="1" applyAlignment="1">
      <alignment vertical="center"/>
    </xf>
    <xf numFmtId="43" fontId="6" fillId="0" borderId="0" xfId="0" applyNumberFormat="1" applyFont="1" applyFill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12" fillId="3" borderId="35" xfId="0" applyFont="1" applyFill="1" applyBorder="1" applyAlignment="1">
      <alignment horizontal="center" vertical="center"/>
    </xf>
    <xf numFmtId="165" fontId="15" fillId="0" borderId="35" xfId="0" applyNumberFormat="1" applyFont="1" applyFill="1" applyBorder="1" applyAlignment="1">
      <alignment horizontal="left" vertical="center" wrapText="1"/>
    </xf>
    <xf numFmtId="0" fontId="15" fillId="0" borderId="35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vertical="center" wrapText="1"/>
    </xf>
    <xf numFmtId="43" fontId="12" fillId="0" borderId="35" xfId="1" applyFont="1" applyFill="1" applyBorder="1" applyAlignment="1">
      <alignment horizontal="center" vertic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1143001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332</xdr:row>
      <xdr:rowOff>28575</xdr:rowOff>
    </xdr:from>
    <xdr:to>
      <xdr:col>7</xdr:col>
      <xdr:colOff>895350</xdr:colOff>
      <xdr:row>342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114</xdr:row>
      <xdr:rowOff>47625</xdr:rowOff>
    </xdr:from>
    <xdr:to>
      <xdr:col>8</xdr:col>
      <xdr:colOff>1065120</xdr:colOff>
      <xdr:row>125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115</xdr:row>
      <xdr:rowOff>38100</xdr:rowOff>
    </xdr:from>
    <xdr:to>
      <xdr:col>8</xdr:col>
      <xdr:colOff>1179420</xdr:colOff>
      <xdr:row>126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116</xdr:row>
      <xdr:rowOff>38100</xdr:rowOff>
    </xdr:from>
    <xdr:to>
      <xdr:col>8</xdr:col>
      <xdr:colOff>1179420</xdr:colOff>
      <xdr:row>127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117</xdr:row>
      <xdr:rowOff>28575</xdr:rowOff>
    </xdr:from>
    <xdr:to>
      <xdr:col>8</xdr:col>
      <xdr:colOff>1179420</xdr:colOff>
      <xdr:row>128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108697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5742">
          <cell r="G15742">
            <v>67640987.69039993</v>
          </cell>
        </row>
        <row r="15966">
          <cell r="G15966">
            <v>50086886.38039992</v>
          </cell>
        </row>
      </sheetData>
      <sheetData sheetId="1"/>
      <sheetData sheetId="2">
        <row r="7678">
          <cell r="J7678">
            <v>21133514.70149998</v>
          </cell>
        </row>
        <row r="7795">
          <cell r="J7795">
            <v>15283565.271499995</v>
          </cell>
        </row>
        <row r="7816">
          <cell r="J7816">
            <v>33602136.201499999</v>
          </cell>
        </row>
        <row r="7930">
          <cell r="J7930">
            <v>24986328.541499995</v>
          </cell>
        </row>
      </sheetData>
      <sheetData sheetId="3">
        <row r="6099">
          <cell r="J6099">
            <v>1547212.0418000112</v>
          </cell>
        </row>
        <row r="6132">
          <cell r="J6132">
            <v>1218640.4633000116</v>
          </cell>
        </row>
      </sheetData>
      <sheetData sheetId="4"/>
      <sheetData sheetId="5">
        <row r="1668">
          <cell r="G1668">
            <v>4884022.6239998937</v>
          </cell>
        </row>
        <row r="1707">
          <cell r="G1707">
            <v>4080075.1239998937</v>
          </cell>
        </row>
      </sheetData>
      <sheetData sheetId="6"/>
      <sheetData sheetId="7">
        <row r="107">
          <cell r="J107">
            <v>671425.72999999975</v>
          </cell>
        </row>
        <row r="113">
          <cell r="J113">
            <v>448256.16999999975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44"/>
  <sheetViews>
    <sheetView tabSelected="1" view="pageBreakPreview" topLeftCell="B171" zoomScale="50" zoomScaleNormal="80" zoomScaleSheetLayoutView="50" workbookViewId="0">
      <selection activeCell="H206" sqref="H206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1" style="1" customWidth="1"/>
    <col min="5" max="5" width="33.85546875" style="1" customWidth="1"/>
    <col min="6" max="6" width="27.42578125" style="1" customWidth="1"/>
    <col min="7" max="7" width="27.57031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74"/>
      <c r="B5" s="174"/>
      <c r="C5" s="174"/>
      <c r="D5" s="174"/>
      <c r="E5" s="174"/>
      <c r="F5" s="174"/>
      <c r="G5" s="174"/>
    </row>
    <row r="6" spans="1:14" s="15" customFormat="1" ht="18.75" x14ac:dyDescent="0.3">
      <c r="A6" s="174" t="s">
        <v>10</v>
      </c>
      <c r="B6" s="174"/>
      <c r="C6" s="174"/>
      <c r="D6" s="174"/>
      <c r="E6" s="174"/>
      <c r="F6" s="174"/>
      <c r="G6" s="174"/>
      <c r="H6" s="16"/>
      <c r="I6" s="16"/>
    </row>
    <row r="7" spans="1:14" s="14" customFormat="1" ht="18.75" x14ac:dyDescent="0.2">
      <c r="A7" s="174" t="s">
        <v>15</v>
      </c>
      <c r="B7" s="174"/>
      <c r="C7" s="174"/>
      <c r="D7" s="174"/>
      <c r="E7" s="174"/>
      <c r="F7" s="174"/>
      <c r="G7" s="174"/>
    </row>
    <row r="8" spans="1:14" s="17" customFormat="1" ht="21" customHeight="1" x14ac:dyDescent="0.2">
      <c r="A8" s="180" t="s">
        <v>3</v>
      </c>
      <c r="B8" s="180"/>
      <c r="C8" s="180"/>
      <c r="D8" s="180"/>
      <c r="E8" s="180"/>
      <c r="F8" s="180"/>
      <c r="G8" s="180"/>
    </row>
    <row r="9" spans="1:14" s="14" customFormat="1" ht="18.75" x14ac:dyDescent="0.2">
      <c r="A9" s="181" t="s">
        <v>77</v>
      </c>
      <c r="B9" s="181"/>
      <c r="C9" s="181"/>
      <c r="D9" s="181"/>
      <c r="E9" s="181"/>
      <c r="F9" s="181"/>
      <c r="G9" s="181"/>
    </row>
    <row r="10" spans="1:14" s="14" customFormat="1" ht="18.75" x14ac:dyDescent="0.2">
      <c r="A10" s="15"/>
      <c r="B10" s="31"/>
      <c r="C10" s="31"/>
      <c r="D10" s="31"/>
      <c r="E10" s="31"/>
      <c r="F10" s="31"/>
      <c r="G10" s="15"/>
    </row>
    <row r="11" spans="1:14" s="14" customFormat="1" ht="18.75" x14ac:dyDescent="0.2">
      <c r="A11" s="15"/>
      <c r="B11" s="31"/>
      <c r="C11" s="31"/>
      <c r="D11" s="31"/>
      <c r="E11" s="31"/>
      <c r="F11" s="31"/>
      <c r="G11" s="15"/>
    </row>
    <row r="12" spans="1:14" s="11" customFormat="1" ht="19.5" customHeight="1" thickBot="1" x14ac:dyDescent="0.25">
      <c r="N12" s="30"/>
    </row>
    <row r="13" spans="1:14" s="3" customFormat="1" ht="27.75" customHeight="1" thickTop="1" thickBot="1" x14ac:dyDescent="0.25">
      <c r="A13" s="177"/>
      <c r="B13" s="176" t="s">
        <v>14</v>
      </c>
      <c r="C13" s="176"/>
      <c r="D13" s="176"/>
      <c r="E13" s="176"/>
      <c r="F13" s="176"/>
      <c r="G13" s="176"/>
      <c r="H13" s="7"/>
      <c r="I13" s="7"/>
      <c r="J13" s="7"/>
      <c r="K13" s="7"/>
    </row>
    <row r="14" spans="1:14" s="3" customFormat="1" ht="27.75" customHeight="1" thickTop="1" thickBot="1" x14ac:dyDescent="0.25">
      <c r="A14" s="177"/>
      <c r="B14" s="175" t="s">
        <v>15</v>
      </c>
      <c r="C14" s="175"/>
      <c r="D14" s="175"/>
      <c r="E14" s="175"/>
      <c r="F14" s="175"/>
      <c r="G14" s="92">
        <f>'[1]CTA. RECOLECTORA (010) y 3000'!$G$15742</f>
        <v>67640987.69039993</v>
      </c>
      <c r="H14" s="7"/>
      <c r="I14" s="7"/>
      <c r="J14" s="7"/>
      <c r="K14" s="7"/>
    </row>
    <row r="15" spans="1:14" s="3" customFormat="1" ht="26.25" customHeight="1" thickTop="1" thickBot="1" x14ac:dyDescent="0.25">
      <c r="A15" s="177"/>
      <c r="B15" s="179"/>
      <c r="C15" s="179"/>
      <c r="D15" s="179"/>
      <c r="E15" s="179"/>
      <c r="F15" s="179"/>
      <c r="G15" s="92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78"/>
      <c r="B16" s="68" t="s">
        <v>4</v>
      </c>
      <c r="C16" s="68" t="s">
        <v>5</v>
      </c>
      <c r="D16" s="68" t="s">
        <v>6</v>
      </c>
      <c r="E16" s="68" t="s">
        <v>0</v>
      </c>
      <c r="F16" s="68" t="s">
        <v>1</v>
      </c>
      <c r="G16" s="68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3"/>
      <c r="B17" s="103"/>
      <c r="C17" s="104"/>
      <c r="D17" s="103">
        <v>44773</v>
      </c>
      <c r="E17" s="105">
        <f>'[2]CTA. RECOLECTORA (010)'!E6</f>
        <v>0</v>
      </c>
      <c r="F17" s="106">
        <v>0</v>
      </c>
      <c r="G17" s="93">
        <f>+G14</f>
        <v>67640987.69039993</v>
      </c>
    </row>
    <row r="18" spans="1:7" s="10" customFormat="1" ht="27" customHeight="1" thickTop="1" thickBot="1" x14ac:dyDescent="0.25">
      <c r="A18" s="44"/>
      <c r="B18" s="143">
        <v>44774</v>
      </c>
      <c r="C18" s="144"/>
      <c r="D18" s="145" t="s">
        <v>78</v>
      </c>
      <c r="E18" s="146"/>
      <c r="F18" s="146">
        <v>2687.23</v>
      </c>
      <c r="G18" s="147">
        <f>G17+E18-F18</f>
        <v>67638300.460399926</v>
      </c>
    </row>
    <row r="19" spans="1:7" s="10" customFormat="1" ht="18" thickTop="1" thickBot="1" x14ac:dyDescent="0.25">
      <c r="A19" s="24"/>
      <c r="B19" s="148">
        <v>44774</v>
      </c>
      <c r="C19" s="149"/>
      <c r="D19" s="145" t="s">
        <v>42</v>
      </c>
      <c r="E19" s="146">
        <v>117260</v>
      </c>
      <c r="F19" s="150"/>
      <c r="G19" s="147">
        <f t="shared" ref="G19:G82" si="0">G18+E19-F19</f>
        <v>67755560.460399926</v>
      </c>
    </row>
    <row r="20" spans="1:7" s="7" customFormat="1" ht="18" thickTop="1" thickBot="1" x14ac:dyDescent="0.25">
      <c r="A20" s="24"/>
      <c r="B20" s="148">
        <v>44774</v>
      </c>
      <c r="C20" s="149"/>
      <c r="D20" s="145" t="s">
        <v>42</v>
      </c>
      <c r="E20" s="146">
        <v>96406</v>
      </c>
      <c r="F20" s="150"/>
      <c r="G20" s="147">
        <f t="shared" si="0"/>
        <v>67851966.460399926</v>
      </c>
    </row>
    <row r="21" spans="1:7" s="7" customFormat="1" ht="18" thickTop="1" thickBot="1" x14ac:dyDescent="0.25">
      <c r="A21" s="24"/>
      <c r="B21" s="148">
        <v>44774</v>
      </c>
      <c r="C21" s="149"/>
      <c r="D21" s="145" t="s">
        <v>42</v>
      </c>
      <c r="E21" s="146">
        <v>4809</v>
      </c>
      <c r="F21" s="150"/>
      <c r="G21" s="147">
        <f t="shared" si="0"/>
        <v>67856775.460399926</v>
      </c>
    </row>
    <row r="22" spans="1:7" s="7" customFormat="1" ht="46.5" thickTop="1" thickBot="1" x14ac:dyDescent="0.25">
      <c r="A22" s="24"/>
      <c r="B22" s="148">
        <v>44774</v>
      </c>
      <c r="C22" s="149"/>
      <c r="D22" s="145" t="s">
        <v>79</v>
      </c>
      <c r="E22" s="146">
        <v>20000</v>
      </c>
      <c r="F22" s="150"/>
      <c r="G22" s="147">
        <f t="shared" si="0"/>
        <v>67876775.460399926</v>
      </c>
    </row>
    <row r="23" spans="1:7" s="7" customFormat="1" ht="18" thickTop="1" thickBot="1" x14ac:dyDescent="0.25">
      <c r="A23" s="24"/>
      <c r="B23" s="148">
        <v>44774</v>
      </c>
      <c r="C23" s="149"/>
      <c r="D23" s="145" t="s">
        <v>29</v>
      </c>
      <c r="E23" s="146">
        <v>41327.449999999997</v>
      </c>
      <c r="F23" s="150">
        <v>1074.53</v>
      </c>
      <c r="G23" s="147">
        <f t="shared" si="0"/>
        <v>67917028.380399927</v>
      </c>
    </row>
    <row r="24" spans="1:7" s="7" customFormat="1" ht="18" thickTop="1" thickBot="1" x14ac:dyDescent="0.25">
      <c r="A24" s="24"/>
      <c r="B24" s="148">
        <v>44775</v>
      </c>
      <c r="C24" s="149"/>
      <c r="D24" s="145" t="s">
        <v>42</v>
      </c>
      <c r="E24" s="146">
        <v>141915</v>
      </c>
      <c r="F24" s="150"/>
      <c r="G24" s="147">
        <f t="shared" si="0"/>
        <v>68058943.380399927</v>
      </c>
    </row>
    <row r="25" spans="1:7" s="7" customFormat="1" ht="18" thickTop="1" thickBot="1" x14ac:dyDescent="0.25">
      <c r="A25" s="24"/>
      <c r="B25" s="148">
        <v>44775</v>
      </c>
      <c r="C25" s="149"/>
      <c r="D25" s="145" t="s">
        <v>42</v>
      </c>
      <c r="E25" s="146">
        <v>39500</v>
      </c>
      <c r="F25" s="150"/>
      <c r="G25" s="147">
        <f t="shared" si="0"/>
        <v>68098443.380399927</v>
      </c>
    </row>
    <row r="26" spans="1:7" s="7" customFormat="1" ht="18" customHeight="1" thickTop="1" thickBot="1" x14ac:dyDescent="0.25">
      <c r="A26" s="24"/>
      <c r="B26" s="148">
        <v>44775</v>
      </c>
      <c r="C26" s="149"/>
      <c r="D26" s="145" t="s">
        <v>42</v>
      </c>
      <c r="E26" s="146">
        <v>750</v>
      </c>
      <c r="F26" s="150"/>
      <c r="G26" s="147">
        <f t="shared" si="0"/>
        <v>68099193.380399927</v>
      </c>
    </row>
    <row r="27" spans="1:7" s="7" customFormat="1" ht="18" thickTop="1" thickBot="1" x14ac:dyDescent="0.25">
      <c r="A27" s="24"/>
      <c r="B27" s="148">
        <v>44775</v>
      </c>
      <c r="C27" s="149"/>
      <c r="D27" s="145" t="s">
        <v>42</v>
      </c>
      <c r="E27" s="146">
        <v>2310</v>
      </c>
      <c r="F27" s="150"/>
      <c r="G27" s="147">
        <f t="shared" si="0"/>
        <v>68101503.380399927</v>
      </c>
    </row>
    <row r="28" spans="1:7" s="7" customFormat="1" ht="17.25" customHeight="1" thickTop="1" thickBot="1" x14ac:dyDescent="0.25">
      <c r="A28" s="24"/>
      <c r="B28" s="148">
        <v>44775</v>
      </c>
      <c r="C28" s="149"/>
      <c r="D28" s="145" t="s">
        <v>29</v>
      </c>
      <c r="E28" s="146">
        <v>36555.050000000003</v>
      </c>
      <c r="F28" s="150">
        <v>950.42</v>
      </c>
      <c r="G28" s="147">
        <f t="shared" si="0"/>
        <v>68137108.010399923</v>
      </c>
    </row>
    <row r="29" spans="1:7" s="7" customFormat="1" ht="31.5" thickTop="1" thickBot="1" x14ac:dyDescent="0.25">
      <c r="A29" s="24"/>
      <c r="B29" s="148">
        <v>44775</v>
      </c>
      <c r="C29" s="149"/>
      <c r="D29" s="145" t="s">
        <v>31</v>
      </c>
      <c r="E29" s="146">
        <v>2324.5</v>
      </c>
      <c r="F29" s="150">
        <v>94.74</v>
      </c>
      <c r="G29" s="147">
        <f t="shared" si="0"/>
        <v>68139337.770399928</v>
      </c>
    </row>
    <row r="30" spans="1:7" s="7" customFormat="1" ht="18" thickTop="1" thickBot="1" x14ac:dyDescent="0.25">
      <c r="A30" s="24"/>
      <c r="B30" s="148">
        <v>44776</v>
      </c>
      <c r="C30" s="149"/>
      <c r="D30" s="145" t="s">
        <v>42</v>
      </c>
      <c r="E30" s="146">
        <v>85825</v>
      </c>
      <c r="F30" s="150"/>
      <c r="G30" s="147">
        <f t="shared" si="0"/>
        <v>68225162.770399928</v>
      </c>
    </row>
    <row r="31" spans="1:7" s="7" customFormat="1" ht="18" thickTop="1" thickBot="1" x14ac:dyDescent="0.25">
      <c r="A31" s="24"/>
      <c r="B31" s="148">
        <v>44776</v>
      </c>
      <c r="C31" s="149"/>
      <c r="D31" s="145" t="s">
        <v>42</v>
      </c>
      <c r="E31" s="146">
        <v>47138</v>
      </c>
      <c r="F31" s="150"/>
      <c r="G31" s="147">
        <f t="shared" si="0"/>
        <v>68272300.770399928</v>
      </c>
    </row>
    <row r="32" spans="1:7" s="7" customFormat="1" ht="18" thickTop="1" thickBot="1" x14ac:dyDescent="0.25">
      <c r="A32" s="24"/>
      <c r="B32" s="148">
        <v>44776</v>
      </c>
      <c r="C32" s="149"/>
      <c r="D32" s="145" t="s">
        <v>42</v>
      </c>
      <c r="E32" s="146">
        <v>13011</v>
      </c>
      <c r="F32" s="150"/>
      <c r="G32" s="147">
        <f t="shared" si="0"/>
        <v>68285311.770399928</v>
      </c>
    </row>
    <row r="33" spans="1:7" s="7" customFormat="1" ht="17.25" customHeight="1" thickTop="1" thickBot="1" x14ac:dyDescent="0.25">
      <c r="A33" s="24"/>
      <c r="B33" s="148">
        <v>44776</v>
      </c>
      <c r="C33" s="149"/>
      <c r="D33" s="145" t="s">
        <v>29</v>
      </c>
      <c r="E33" s="146">
        <v>31747.5</v>
      </c>
      <c r="F33" s="150">
        <v>825.43</v>
      </c>
      <c r="G33" s="147">
        <f t="shared" si="0"/>
        <v>68316233.840399921</v>
      </c>
    </row>
    <row r="34" spans="1:7" s="7" customFormat="1" ht="18" thickTop="1" thickBot="1" x14ac:dyDescent="0.25">
      <c r="A34" s="24"/>
      <c r="B34" s="148">
        <v>44777</v>
      </c>
      <c r="C34" s="149"/>
      <c r="D34" s="145" t="s">
        <v>42</v>
      </c>
      <c r="E34" s="146">
        <v>121338</v>
      </c>
      <c r="F34" s="150"/>
      <c r="G34" s="147">
        <f t="shared" si="0"/>
        <v>68437571.840399921</v>
      </c>
    </row>
    <row r="35" spans="1:7" s="7" customFormat="1" ht="18" thickTop="1" thickBot="1" x14ac:dyDescent="0.25">
      <c r="A35" s="24"/>
      <c r="B35" s="148">
        <v>44777</v>
      </c>
      <c r="C35" s="149"/>
      <c r="D35" s="145" t="s">
        <v>42</v>
      </c>
      <c r="E35" s="146">
        <v>115565</v>
      </c>
      <c r="F35" s="150"/>
      <c r="G35" s="147">
        <f t="shared" si="0"/>
        <v>68553136.840399921</v>
      </c>
    </row>
    <row r="36" spans="1:7" s="7" customFormat="1" ht="18" thickTop="1" thickBot="1" x14ac:dyDescent="0.25">
      <c r="A36" s="24"/>
      <c r="B36" s="148">
        <v>44777</v>
      </c>
      <c r="C36" s="149"/>
      <c r="D36" s="145" t="s">
        <v>42</v>
      </c>
      <c r="E36" s="146">
        <v>1630</v>
      </c>
      <c r="F36" s="150"/>
      <c r="G36" s="147">
        <f t="shared" si="0"/>
        <v>68554766.840399921</v>
      </c>
    </row>
    <row r="37" spans="1:7" s="7" customFormat="1" ht="18" thickTop="1" thickBot="1" x14ac:dyDescent="0.25">
      <c r="A37" s="24"/>
      <c r="B37" s="148">
        <v>44777</v>
      </c>
      <c r="C37" s="149"/>
      <c r="D37" s="145" t="s">
        <v>29</v>
      </c>
      <c r="E37" s="146">
        <v>35286.49</v>
      </c>
      <c r="F37" s="150">
        <v>917.45</v>
      </c>
      <c r="G37" s="147">
        <f t="shared" si="0"/>
        <v>68589135.880399913</v>
      </c>
    </row>
    <row r="38" spans="1:7" s="7" customFormat="1" ht="31.5" thickTop="1" thickBot="1" x14ac:dyDescent="0.25">
      <c r="A38" s="24"/>
      <c r="B38" s="148">
        <v>44777</v>
      </c>
      <c r="C38" s="149"/>
      <c r="D38" s="145" t="s">
        <v>31</v>
      </c>
      <c r="E38" s="146">
        <v>2000</v>
      </c>
      <c r="F38" s="150">
        <v>85</v>
      </c>
      <c r="G38" s="147">
        <f t="shared" si="0"/>
        <v>68591050.880399913</v>
      </c>
    </row>
    <row r="39" spans="1:7" s="7" customFormat="1" ht="18" thickTop="1" thickBot="1" x14ac:dyDescent="0.25">
      <c r="A39" s="24"/>
      <c r="B39" s="148">
        <v>44777</v>
      </c>
      <c r="C39" s="149"/>
      <c r="D39" s="145" t="s">
        <v>22</v>
      </c>
      <c r="E39" s="146">
        <v>8587256.6600000001</v>
      </c>
      <c r="F39" s="150"/>
      <c r="G39" s="147">
        <f t="shared" si="0"/>
        <v>77178307.540399909</v>
      </c>
    </row>
    <row r="40" spans="1:7" s="7" customFormat="1" ht="18" thickTop="1" thickBot="1" x14ac:dyDescent="0.25">
      <c r="A40" s="24"/>
      <c r="B40" s="148">
        <v>44777</v>
      </c>
      <c r="C40" s="149"/>
      <c r="D40" s="145" t="s">
        <v>22</v>
      </c>
      <c r="E40" s="146">
        <v>1364087.8</v>
      </c>
      <c r="F40" s="150"/>
      <c r="G40" s="147">
        <f t="shared" si="0"/>
        <v>78542395.340399906</v>
      </c>
    </row>
    <row r="41" spans="1:7" s="7" customFormat="1" ht="18" thickTop="1" thickBot="1" x14ac:dyDescent="0.25">
      <c r="A41" s="24"/>
      <c r="B41" s="148">
        <v>44777</v>
      </c>
      <c r="C41" s="149"/>
      <c r="D41" s="145" t="s">
        <v>22</v>
      </c>
      <c r="E41" s="146">
        <v>1178693</v>
      </c>
      <c r="F41" s="150"/>
      <c r="G41" s="147">
        <f t="shared" si="0"/>
        <v>79721088.340399906</v>
      </c>
    </row>
    <row r="42" spans="1:7" s="7" customFormat="1" ht="21.75" customHeight="1" thickTop="1" thickBot="1" x14ac:dyDescent="0.25">
      <c r="A42" s="24"/>
      <c r="B42" s="148">
        <v>44778</v>
      </c>
      <c r="C42" s="149"/>
      <c r="D42" s="145" t="s">
        <v>42</v>
      </c>
      <c r="E42" s="146">
        <v>103830</v>
      </c>
      <c r="F42" s="151"/>
      <c r="G42" s="147">
        <f t="shared" si="0"/>
        <v>79824918.340399906</v>
      </c>
    </row>
    <row r="43" spans="1:7" s="7" customFormat="1" ht="18" thickTop="1" thickBot="1" x14ac:dyDescent="0.25">
      <c r="A43" s="24"/>
      <c r="B43" s="148">
        <v>44778</v>
      </c>
      <c r="C43" s="149"/>
      <c r="D43" s="145" t="s">
        <v>42</v>
      </c>
      <c r="E43" s="146">
        <v>53685</v>
      </c>
      <c r="F43" s="150"/>
      <c r="G43" s="147">
        <f t="shared" si="0"/>
        <v>79878603.340399906</v>
      </c>
    </row>
    <row r="44" spans="1:7" s="7" customFormat="1" ht="18" thickTop="1" thickBot="1" x14ac:dyDescent="0.25">
      <c r="A44" s="24"/>
      <c r="B44" s="148">
        <v>44778</v>
      </c>
      <c r="C44" s="149"/>
      <c r="D44" s="145" t="s">
        <v>42</v>
      </c>
      <c r="E44" s="146">
        <v>2510</v>
      </c>
      <c r="F44" s="150"/>
      <c r="G44" s="147">
        <f t="shared" si="0"/>
        <v>79881113.340399906</v>
      </c>
    </row>
    <row r="45" spans="1:7" s="7" customFormat="1" ht="27" customHeight="1" thickTop="1" thickBot="1" x14ac:dyDescent="0.25">
      <c r="A45" s="24"/>
      <c r="B45" s="148">
        <v>44778</v>
      </c>
      <c r="C45" s="149"/>
      <c r="D45" s="145" t="s">
        <v>29</v>
      </c>
      <c r="E45" s="146">
        <v>119675.94</v>
      </c>
      <c r="F45" s="150">
        <v>3111.56</v>
      </c>
      <c r="G45" s="147">
        <f t="shared" si="0"/>
        <v>79997677.720399901</v>
      </c>
    </row>
    <row r="46" spans="1:7" s="7" customFormat="1" ht="227.25" customHeight="1" thickTop="1" thickBot="1" x14ac:dyDescent="0.25">
      <c r="A46" s="24"/>
      <c r="B46" s="148">
        <v>44778</v>
      </c>
      <c r="C46" s="149"/>
      <c r="D46" s="172" t="s">
        <v>80</v>
      </c>
      <c r="E46" s="146"/>
      <c r="F46" s="151">
        <v>10218742.560000001</v>
      </c>
      <c r="G46" s="147">
        <f t="shared" si="0"/>
        <v>69778935.160399899</v>
      </c>
    </row>
    <row r="47" spans="1:7" s="7" customFormat="1" ht="19.5" customHeight="1" thickTop="1" thickBot="1" x14ac:dyDescent="0.25">
      <c r="A47" s="24"/>
      <c r="B47" s="148">
        <v>44779</v>
      </c>
      <c r="C47" s="149"/>
      <c r="D47" s="145" t="s">
        <v>42</v>
      </c>
      <c r="E47" s="146">
        <v>34900</v>
      </c>
      <c r="F47" s="151"/>
      <c r="G47" s="147">
        <f t="shared" si="0"/>
        <v>69813835.160399899</v>
      </c>
    </row>
    <row r="48" spans="1:7" s="7" customFormat="1" ht="18" thickTop="1" thickBot="1" x14ac:dyDescent="0.25">
      <c r="A48" s="24"/>
      <c r="B48" s="148">
        <v>44779</v>
      </c>
      <c r="C48" s="149"/>
      <c r="D48" s="145" t="s">
        <v>29</v>
      </c>
      <c r="E48" s="146">
        <v>24000</v>
      </c>
      <c r="F48" s="150">
        <v>624</v>
      </c>
      <c r="G48" s="147">
        <f t="shared" si="0"/>
        <v>69837211.160399899</v>
      </c>
    </row>
    <row r="49" spans="1:7" s="7" customFormat="1" ht="18" thickTop="1" thickBot="1" x14ac:dyDescent="0.25">
      <c r="A49" s="24"/>
      <c r="B49" s="148">
        <v>44780</v>
      </c>
      <c r="C49" s="149"/>
      <c r="D49" s="145" t="s">
        <v>42</v>
      </c>
      <c r="E49" s="146">
        <v>40000</v>
      </c>
      <c r="F49" s="150"/>
      <c r="G49" s="147">
        <f t="shared" si="0"/>
        <v>69877211.160399899</v>
      </c>
    </row>
    <row r="50" spans="1:7" s="7" customFormat="1" ht="18" thickTop="1" thickBot="1" x14ac:dyDescent="0.25">
      <c r="A50" s="24"/>
      <c r="B50" s="148">
        <v>44780</v>
      </c>
      <c r="C50" s="149"/>
      <c r="D50" s="145" t="s">
        <v>29</v>
      </c>
      <c r="E50" s="146">
        <v>15450</v>
      </c>
      <c r="F50" s="150">
        <v>401.7</v>
      </c>
      <c r="G50" s="147">
        <f t="shared" si="0"/>
        <v>69892259.460399896</v>
      </c>
    </row>
    <row r="51" spans="1:7" s="7" customFormat="1" ht="18" thickTop="1" thickBot="1" x14ac:dyDescent="0.25">
      <c r="A51" s="24"/>
      <c r="B51" s="148">
        <v>44781</v>
      </c>
      <c r="C51" s="149"/>
      <c r="D51" s="145" t="s">
        <v>42</v>
      </c>
      <c r="E51" s="146">
        <v>75685</v>
      </c>
      <c r="F51" s="150"/>
      <c r="G51" s="147">
        <f t="shared" si="0"/>
        <v>69967944.460399896</v>
      </c>
    </row>
    <row r="52" spans="1:7" s="7" customFormat="1" ht="18" thickTop="1" thickBot="1" x14ac:dyDescent="0.25">
      <c r="A52" s="24"/>
      <c r="B52" s="148">
        <v>44781</v>
      </c>
      <c r="C52" s="149"/>
      <c r="D52" s="145" t="s">
        <v>42</v>
      </c>
      <c r="E52" s="146">
        <v>69940</v>
      </c>
      <c r="F52" s="150"/>
      <c r="G52" s="147">
        <f t="shared" si="0"/>
        <v>70037884.460399896</v>
      </c>
    </row>
    <row r="53" spans="1:7" s="7" customFormat="1" ht="18" thickTop="1" thickBot="1" x14ac:dyDescent="0.25">
      <c r="A53" s="24"/>
      <c r="B53" s="148">
        <v>44781</v>
      </c>
      <c r="C53" s="149"/>
      <c r="D53" s="145" t="s">
        <v>42</v>
      </c>
      <c r="E53" s="146">
        <v>2295</v>
      </c>
      <c r="F53" s="150"/>
      <c r="G53" s="147">
        <f t="shared" si="0"/>
        <v>70040179.460399896</v>
      </c>
    </row>
    <row r="54" spans="1:7" s="7" customFormat="1" ht="18" thickTop="1" thickBot="1" x14ac:dyDescent="0.25">
      <c r="A54" s="24"/>
      <c r="B54" s="148">
        <v>44781</v>
      </c>
      <c r="C54" s="149"/>
      <c r="D54" s="152" t="s">
        <v>42</v>
      </c>
      <c r="E54" s="146">
        <v>12005</v>
      </c>
      <c r="F54" s="153"/>
      <c r="G54" s="147">
        <f t="shared" si="0"/>
        <v>70052184.460399896</v>
      </c>
    </row>
    <row r="55" spans="1:7" s="7" customFormat="1" ht="24" customHeight="1" thickTop="1" thickBot="1" x14ac:dyDescent="0.25">
      <c r="A55" s="24"/>
      <c r="B55" s="148">
        <v>44781</v>
      </c>
      <c r="C55" s="149"/>
      <c r="D55" s="145" t="s">
        <v>29</v>
      </c>
      <c r="E55" s="146">
        <v>60068.38</v>
      </c>
      <c r="F55" s="150">
        <v>1561.78</v>
      </c>
      <c r="G55" s="147">
        <f t="shared" si="0"/>
        <v>70110691.06039989</v>
      </c>
    </row>
    <row r="56" spans="1:7" s="7" customFormat="1" ht="31.5" thickTop="1" thickBot="1" x14ac:dyDescent="0.25">
      <c r="A56" s="24"/>
      <c r="B56" s="148">
        <v>44781</v>
      </c>
      <c r="C56" s="149"/>
      <c r="D56" s="145" t="s">
        <v>31</v>
      </c>
      <c r="E56" s="146">
        <v>100</v>
      </c>
      <c r="F56" s="150">
        <v>28</v>
      </c>
      <c r="G56" s="147">
        <f t="shared" si="0"/>
        <v>70110763.06039989</v>
      </c>
    </row>
    <row r="57" spans="1:7" s="7" customFormat="1" ht="31.5" thickTop="1" thickBot="1" x14ac:dyDescent="0.25">
      <c r="A57" s="24"/>
      <c r="B57" s="148">
        <v>44781</v>
      </c>
      <c r="C57" s="149"/>
      <c r="D57" s="145" t="s">
        <v>81</v>
      </c>
      <c r="E57" s="146">
        <v>43698.25</v>
      </c>
      <c r="F57" s="151"/>
      <c r="G57" s="147">
        <f t="shared" si="0"/>
        <v>70154461.31039989</v>
      </c>
    </row>
    <row r="58" spans="1:7" s="7" customFormat="1" ht="31.5" thickTop="1" thickBot="1" x14ac:dyDescent="0.25">
      <c r="A58" s="24"/>
      <c r="B58" s="148">
        <v>44781</v>
      </c>
      <c r="C58" s="149"/>
      <c r="D58" s="145" t="s">
        <v>82</v>
      </c>
      <c r="E58" s="146">
        <v>70000</v>
      </c>
      <c r="F58" s="150"/>
      <c r="G58" s="147">
        <f t="shared" si="0"/>
        <v>70224461.31039989</v>
      </c>
    </row>
    <row r="59" spans="1:7" s="7" customFormat="1" ht="23.25" customHeight="1" thickTop="1" thickBot="1" x14ac:dyDescent="0.25">
      <c r="A59" s="24"/>
      <c r="B59" s="148">
        <v>44781</v>
      </c>
      <c r="C59" s="149"/>
      <c r="D59" s="145" t="s">
        <v>42</v>
      </c>
      <c r="E59" s="146">
        <v>773</v>
      </c>
      <c r="F59" s="150"/>
      <c r="G59" s="147">
        <f t="shared" si="0"/>
        <v>70225234.31039989</v>
      </c>
    </row>
    <row r="60" spans="1:7" s="7" customFormat="1" ht="18" thickTop="1" thickBot="1" x14ac:dyDescent="0.25">
      <c r="A60" s="24"/>
      <c r="B60" s="148">
        <v>44781</v>
      </c>
      <c r="C60" s="149"/>
      <c r="D60" s="145" t="s">
        <v>83</v>
      </c>
      <c r="E60" s="146">
        <v>373071.64</v>
      </c>
      <c r="F60" s="150"/>
      <c r="G60" s="147">
        <f t="shared" si="0"/>
        <v>70598305.950399891</v>
      </c>
    </row>
    <row r="61" spans="1:7" s="7" customFormat="1" ht="18" thickTop="1" thickBot="1" x14ac:dyDescent="0.25">
      <c r="A61" s="24"/>
      <c r="B61" s="148">
        <v>44782</v>
      </c>
      <c r="C61" s="149"/>
      <c r="D61" s="145" t="s">
        <v>42</v>
      </c>
      <c r="E61" s="146">
        <v>169496</v>
      </c>
      <c r="F61" s="150"/>
      <c r="G61" s="147">
        <f t="shared" si="0"/>
        <v>70767801.950399891</v>
      </c>
    </row>
    <row r="62" spans="1:7" s="7" customFormat="1" ht="18" thickTop="1" thickBot="1" x14ac:dyDescent="0.25">
      <c r="A62" s="24"/>
      <c r="B62" s="148">
        <v>44782</v>
      </c>
      <c r="C62" s="149"/>
      <c r="D62" s="145" t="s">
        <v>42</v>
      </c>
      <c r="E62" s="146">
        <v>81551.539999999994</v>
      </c>
      <c r="F62" s="150"/>
      <c r="G62" s="147">
        <f t="shared" si="0"/>
        <v>70849353.490399897</v>
      </c>
    </row>
    <row r="63" spans="1:7" s="7" customFormat="1" ht="18.75" customHeight="1" thickTop="1" thickBot="1" x14ac:dyDescent="0.25">
      <c r="A63" s="24"/>
      <c r="B63" s="148">
        <v>44782</v>
      </c>
      <c r="C63" s="149"/>
      <c r="D63" s="145" t="s">
        <v>42</v>
      </c>
      <c r="E63" s="146">
        <v>3390</v>
      </c>
      <c r="F63" s="150"/>
      <c r="G63" s="147">
        <f t="shared" si="0"/>
        <v>70852743.490399897</v>
      </c>
    </row>
    <row r="64" spans="1:7" s="7" customFormat="1" ht="18" thickTop="1" thickBot="1" x14ac:dyDescent="0.25">
      <c r="A64" s="24"/>
      <c r="B64" s="148">
        <v>44782</v>
      </c>
      <c r="C64" s="149"/>
      <c r="D64" s="152" t="s">
        <v>29</v>
      </c>
      <c r="E64" s="146">
        <v>90813.58</v>
      </c>
      <c r="F64" s="153">
        <v>2361.14</v>
      </c>
      <c r="G64" s="147">
        <f t="shared" si="0"/>
        <v>70941195.930399895</v>
      </c>
    </row>
    <row r="65" spans="1:7" s="7" customFormat="1" ht="31.5" thickTop="1" thickBot="1" x14ac:dyDescent="0.25">
      <c r="A65" s="24"/>
      <c r="B65" s="148">
        <v>44782</v>
      </c>
      <c r="C65" s="149"/>
      <c r="D65" s="145" t="s">
        <v>31</v>
      </c>
      <c r="E65" s="146">
        <v>350</v>
      </c>
      <c r="F65" s="150">
        <v>35.5</v>
      </c>
      <c r="G65" s="147">
        <f t="shared" si="0"/>
        <v>70941510.430399895</v>
      </c>
    </row>
    <row r="66" spans="1:7" s="7" customFormat="1" ht="18" thickTop="1" thickBot="1" x14ac:dyDescent="0.25">
      <c r="A66" s="24"/>
      <c r="B66" s="148">
        <v>44783</v>
      </c>
      <c r="C66" s="149"/>
      <c r="D66" s="145" t="s">
        <v>42</v>
      </c>
      <c r="E66" s="146">
        <v>128173</v>
      </c>
      <c r="F66" s="150"/>
      <c r="G66" s="147">
        <f t="shared" si="0"/>
        <v>71069683.430399895</v>
      </c>
    </row>
    <row r="67" spans="1:7" s="7" customFormat="1" ht="18" thickTop="1" thickBot="1" x14ac:dyDescent="0.25">
      <c r="A67" s="24"/>
      <c r="B67" s="148">
        <v>44783</v>
      </c>
      <c r="C67" s="149"/>
      <c r="D67" s="145" t="s">
        <v>42</v>
      </c>
      <c r="E67" s="146">
        <v>103519</v>
      </c>
      <c r="F67" s="150"/>
      <c r="G67" s="147">
        <f t="shared" si="0"/>
        <v>71173202.430399895</v>
      </c>
    </row>
    <row r="68" spans="1:7" s="7" customFormat="1" ht="18" thickTop="1" thickBot="1" x14ac:dyDescent="0.25">
      <c r="A68" s="24"/>
      <c r="B68" s="148">
        <v>44783</v>
      </c>
      <c r="C68" s="149"/>
      <c r="D68" s="145" t="s">
        <v>42</v>
      </c>
      <c r="E68" s="146">
        <v>7636</v>
      </c>
      <c r="F68" s="150"/>
      <c r="G68" s="147">
        <f t="shared" si="0"/>
        <v>71180838.430399895</v>
      </c>
    </row>
    <row r="69" spans="1:7" s="7" customFormat="1" ht="18" thickTop="1" thickBot="1" x14ac:dyDescent="0.25">
      <c r="A69" s="24"/>
      <c r="B69" s="148">
        <v>44783</v>
      </c>
      <c r="C69" s="149"/>
      <c r="D69" s="145" t="s">
        <v>29</v>
      </c>
      <c r="E69" s="146">
        <v>198339.23</v>
      </c>
      <c r="F69" s="150">
        <v>5156.83</v>
      </c>
      <c r="G69" s="147">
        <f t="shared" si="0"/>
        <v>71374020.830399901</v>
      </c>
    </row>
    <row r="70" spans="1:7" s="7" customFormat="1" ht="18" thickTop="1" thickBot="1" x14ac:dyDescent="0.25">
      <c r="A70" s="24"/>
      <c r="B70" s="148">
        <v>44783</v>
      </c>
      <c r="C70" s="149"/>
      <c r="D70" s="145" t="s">
        <v>84</v>
      </c>
      <c r="E70" s="146">
        <v>1575630.27</v>
      </c>
      <c r="F70" s="150"/>
      <c r="G70" s="147">
        <f t="shared" si="0"/>
        <v>72949651.100399897</v>
      </c>
    </row>
    <row r="71" spans="1:7" s="7" customFormat="1" ht="18" thickTop="1" thickBot="1" x14ac:dyDescent="0.25">
      <c r="A71" s="24"/>
      <c r="B71" s="148">
        <v>44784</v>
      </c>
      <c r="C71" s="149"/>
      <c r="D71" s="145" t="s">
        <v>42</v>
      </c>
      <c r="E71" s="146">
        <v>167519</v>
      </c>
      <c r="F71" s="150"/>
      <c r="G71" s="147">
        <f t="shared" si="0"/>
        <v>73117170.100399897</v>
      </c>
    </row>
    <row r="72" spans="1:7" s="7" customFormat="1" ht="18" thickTop="1" thickBot="1" x14ac:dyDescent="0.25">
      <c r="A72" s="24"/>
      <c r="B72" s="148">
        <v>44784</v>
      </c>
      <c r="C72" s="149"/>
      <c r="D72" s="145" t="s">
        <v>42</v>
      </c>
      <c r="E72" s="154">
        <v>36685</v>
      </c>
      <c r="F72" s="150"/>
      <c r="G72" s="147">
        <f t="shared" si="0"/>
        <v>73153855.100399897</v>
      </c>
    </row>
    <row r="73" spans="1:7" s="7" customFormat="1" ht="18" thickTop="1" thickBot="1" x14ac:dyDescent="0.25">
      <c r="A73" s="24"/>
      <c r="B73" s="148">
        <v>44784</v>
      </c>
      <c r="C73" s="149"/>
      <c r="D73" s="145" t="s">
        <v>42</v>
      </c>
      <c r="E73" s="154">
        <v>2190</v>
      </c>
      <c r="F73" s="150"/>
      <c r="G73" s="147">
        <f t="shared" si="0"/>
        <v>73156045.100399897</v>
      </c>
    </row>
    <row r="74" spans="1:7" s="7" customFormat="1" ht="18" thickTop="1" thickBot="1" x14ac:dyDescent="0.25">
      <c r="A74" s="24"/>
      <c r="B74" s="148">
        <v>44784</v>
      </c>
      <c r="C74" s="149"/>
      <c r="D74" s="145" t="s">
        <v>42</v>
      </c>
      <c r="E74" s="154">
        <v>350</v>
      </c>
      <c r="F74" s="155"/>
      <c r="G74" s="147">
        <f t="shared" si="0"/>
        <v>73156395.100399897</v>
      </c>
    </row>
    <row r="75" spans="1:7" s="7" customFormat="1" ht="18" thickTop="1" thickBot="1" x14ac:dyDescent="0.25">
      <c r="A75" s="24"/>
      <c r="B75" s="148">
        <v>44784</v>
      </c>
      <c r="C75" s="149"/>
      <c r="D75" s="145" t="s">
        <v>29</v>
      </c>
      <c r="E75" s="154">
        <v>47975.8</v>
      </c>
      <c r="F75" s="155">
        <v>1247.3699999999999</v>
      </c>
      <c r="G75" s="147">
        <f t="shared" si="0"/>
        <v>73203123.530399889</v>
      </c>
    </row>
    <row r="76" spans="1:7" s="7" customFormat="1" ht="31.5" thickTop="1" thickBot="1" x14ac:dyDescent="0.25">
      <c r="A76" s="24"/>
      <c r="B76" s="148">
        <v>44784</v>
      </c>
      <c r="C76" s="149"/>
      <c r="D76" s="152" t="s">
        <v>31</v>
      </c>
      <c r="E76" s="146">
        <v>800</v>
      </c>
      <c r="F76" s="150">
        <v>49</v>
      </c>
      <c r="G76" s="147">
        <f t="shared" si="0"/>
        <v>73203874.530399889</v>
      </c>
    </row>
    <row r="77" spans="1:7" s="7" customFormat="1" ht="18" customHeight="1" thickTop="1" thickBot="1" x14ac:dyDescent="0.25">
      <c r="A77" s="24"/>
      <c r="B77" s="148">
        <v>44784</v>
      </c>
      <c r="C77" s="149"/>
      <c r="D77" s="145" t="s">
        <v>53</v>
      </c>
      <c r="E77" s="146">
        <v>455928.21</v>
      </c>
      <c r="F77" s="150"/>
      <c r="G77" s="147">
        <f t="shared" si="0"/>
        <v>73659802.740399882</v>
      </c>
    </row>
    <row r="78" spans="1:7" s="7" customFormat="1" ht="20.25" customHeight="1" thickTop="1" thickBot="1" x14ac:dyDescent="0.25">
      <c r="A78" s="24"/>
      <c r="B78" s="148">
        <v>44784</v>
      </c>
      <c r="C78" s="149"/>
      <c r="D78" s="145" t="s">
        <v>23</v>
      </c>
      <c r="E78" s="146"/>
      <c r="F78" s="150">
        <v>961736.22</v>
      </c>
      <c r="G78" s="147">
        <f t="shared" si="0"/>
        <v>72698066.520399883</v>
      </c>
    </row>
    <row r="79" spans="1:7" s="137" customFormat="1" ht="18" thickTop="1" thickBot="1" x14ac:dyDescent="0.25">
      <c r="A79" s="136"/>
      <c r="B79" s="148">
        <v>44785</v>
      </c>
      <c r="C79" s="149"/>
      <c r="D79" s="145" t="s">
        <v>42</v>
      </c>
      <c r="E79" s="146">
        <v>68365</v>
      </c>
      <c r="F79" s="150"/>
      <c r="G79" s="147">
        <f t="shared" si="0"/>
        <v>72766431.520399883</v>
      </c>
    </row>
    <row r="80" spans="1:7" s="7" customFormat="1" ht="18" thickTop="1" thickBot="1" x14ac:dyDescent="0.25">
      <c r="A80" s="24"/>
      <c r="B80" s="148">
        <v>44785</v>
      </c>
      <c r="C80" s="149"/>
      <c r="D80" s="145" t="s">
        <v>42</v>
      </c>
      <c r="E80" s="146">
        <v>65133</v>
      </c>
      <c r="F80" s="150"/>
      <c r="G80" s="147">
        <f t="shared" si="0"/>
        <v>72831564.520399883</v>
      </c>
    </row>
    <row r="81" spans="1:8" s="7" customFormat="1" ht="18" thickTop="1" thickBot="1" x14ac:dyDescent="0.25">
      <c r="A81" s="24"/>
      <c r="B81" s="148">
        <v>44785</v>
      </c>
      <c r="C81" s="149"/>
      <c r="D81" s="145" t="s">
        <v>42</v>
      </c>
      <c r="E81" s="146">
        <v>1235</v>
      </c>
      <c r="F81" s="150"/>
      <c r="G81" s="147">
        <f t="shared" si="0"/>
        <v>72832799.520399883</v>
      </c>
    </row>
    <row r="82" spans="1:8" s="7" customFormat="1" ht="18" thickTop="1" thickBot="1" x14ac:dyDescent="0.25">
      <c r="A82" s="24"/>
      <c r="B82" s="148">
        <v>44785</v>
      </c>
      <c r="C82" s="149"/>
      <c r="D82" s="145" t="s">
        <v>29</v>
      </c>
      <c r="E82" s="146">
        <v>28518.71</v>
      </c>
      <c r="F82" s="150">
        <v>741.49</v>
      </c>
      <c r="G82" s="147">
        <f t="shared" si="0"/>
        <v>72860576.740399882</v>
      </c>
    </row>
    <row r="83" spans="1:8" s="7" customFormat="1" ht="38.25" customHeight="1" thickTop="1" thickBot="1" x14ac:dyDescent="0.25">
      <c r="A83" s="24"/>
      <c r="B83" s="148">
        <v>44785</v>
      </c>
      <c r="C83" s="149"/>
      <c r="D83" s="145" t="s">
        <v>85</v>
      </c>
      <c r="E83" s="146">
        <v>4000</v>
      </c>
      <c r="F83" s="150"/>
      <c r="G83" s="147">
        <f t="shared" ref="G83:G146" si="1">G82+E83-F83</f>
        <v>72864576.740399882</v>
      </c>
    </row>
    <row r="84" spans="1:8" s="7" customFormat="1" ht="100.5" customHeight="1" thickTop="1" thickBot="1" x14ac:dyDescent="0.25">
      <c r="A84" s="24"/>
      <c r="B84" s="148">
        <v>44785</v>
      </c>
      <c r="C84" s="149"/>
      <c r="D84" s="173" t="s">
        <v>96</v>
      </c>
      <c r="E84" s="146">
        <v>598880.31000000006</v>
      </c>
      <c r="F84" s="150"/>
      <c r="G84" s="147">
        <f t="shared" si="1"/>
        <v>73463457.050399885</v>
      </c>
    </row>
    <row r="85" spans="1:8" s="7" customFormat="1" ht="28.5" customHeight="1" thickTop="1" thickBot="1" x14ac:dyDescent="0.25">
      <c r="A85" s="24"/>
      <c r="B85" s="148">
        <v>44785</v>
      </c>
      <c r="C85" s="149"/>
      <c r="D85" s="145" t="s">
        <v>57</v>
      </c>
      <c r="E85" s="146">
        <v>36060</v>
      </c>
      <c r="F85" s="150"/>
      <c r="G85" s="147">
        <f t="shared" si="1"/>
        <v>73499517.050399885</v>
      </c>
    </row>
    <row r="86" spans="1:8" s="7" customFormat="1" ht="18" thickTop="1" thickBot="1" x14ac:dyDescent="0.25">
      <c r="A86" s="24"/>
      <c r="B86" s="148">
        <v>44786</v>
      </c>
      <c r="C86" s="149"/>
      <c r="D86" s="145" t="s">
        <v>42</v>
      </c>
      <c r="E86" s="146">
        <v>7900</v>
      </c>
      <c r="F86" s="150"/>
      <c r="G86" s="147">
        <f t="shared" si="1"/>
        <v>73507417.050399885</v>
      </c>
    </row>
    <row r="87" spans="1:8" s="7" customFormat="1" ht="18" thickTop="1" thickBot="1" x14ac:dyDescent="0.25">
      <c r="A87" s="24"/>
      <c r="B87" s="148">
        <v>44786</v>
      </c>
      <c r="C87" s="149"/>
      <c r="D87" s="145" t="s">
        <v>29</v>
      </c>
      <c r="E87" s="146">
        <v>10000</v>
      </c>
      <c r="F87" s="150">
        <v>260</v>
      </c>
      <c r="G87" s="147">
        <f t="shared" si="1"/>
        <v>73517157.050399885</v>
      </c>
    </row>
    <row r="88" spans="1:8" s="7" customFormat="1" ht="18" thickTop="1" thickBot="1" x14ac:dyDescent="0.25">
      <c r="A88" s="24"/>
      <c r="B88" s="148">
        <v>44787</v>
      </c>
      <c r="C88" s="149"/>
      <c r="D88" s="145" t="s">
        <v>42</v>
      </c>
      <c r="E88" s="146">
        <v>450</v>
      </c>
      <c r="F88" s="150"/>
      <c r="G88" s="147">
        <f t="shared" si="1"/>
        <v>73517607.050399885</v>
      </c>
    </row>
    <row r="89" spans="1:8" s="7" customFormat="1" ht="18" thickTop="1" thickBot="1" x14ac:dyDescent="0.25">
      <c r="A89" s="24"/>
      <c r="B89" s="148">
        <v>44788</v>
      </c>
      <c r="C89" s="149"/>
      <c r="D89" s="152" t="s">
        <v>42</v>
      </c>
      <c r="E89" s="146">
        <v>110560</v>
      </c>
      <c r="F89" s="150"/>
      <c r="G89" s="147">
        <f t="shared" si="1"/>
        <v>73628167.050399885</v>
      </c>
    </row>
    <row r="90" spans="1:8" s="7" customFormat="1" ht="18" thickTop="1" thickBot="1" x14ac:dyDescent="0.25">
      <c r="A90" s="24"/>
      <c r="B90" s="148">
        <v>44788</v>
      </c>
      <c r="C90" s="149"/>
      <c r="D90" s="145" t="s">
        <v>42</v>
      </c>
      <c r="E90" s="146">
        <v>63803</v>
      </c>
      <c r="F90" s="150"/>
      <c r="G90" s="147">
        <f t="shared" si="1"/>
        <v>73691970.050399885</v>
      </c>
    </row>
    <row r="91" spans="1:8" s="7" customFormat="1" ht="18" thickTop="1" thickBot="1" x14ac:dyDescent="0.25">
      <c r="A91" s="24"/>
      <c r="B91" s="148">
        <v>44788</v>
      </c>
      <c r="C91" s="149"/>
      <c r="D91" s="145" t="s">
        <v>42</v>
      </c>
      <c r="E91" s="146">
        <v>6000</v>
      </c>
      <c r="F91" s="150"/>
      <c r="G91" s="147">
        <f t="shared" si="1"/>
        <v>73697970.050399885</v>
      </c>
    </row>
    <row r="92" spans="1:8" s="7" customFormat="1" ht="18" thickTop="1" thickBot="1" x14ac:dyDescent="0.25">
      <c r="A92" s="24"/>
      <c r="B92" s="148">
        <v>44788</v>
      </c>
      <c r="C92" s="149"/>
      <c r="D92" s="145" t="s">
        <v>42</v>
      </c>
      <c r="E92" s="146">
        <v>3945</v>
      </c>
      <c r="F92" s="150"/>
      <c r="G92" s="147">
        <f t="shared" si="1"/>
        <v>73701915.050399885</v>
      </c>
    </row>
    <row r="93" spans="1:8" s="7" customFormat="1" ht="18" thickTop="1" thickBot="1" x14ac:dyDescent="0.25">
      <c r="A93" s="24"/>
      <c r="B93" s="148">
        <v>44788</v>
      </c>
      <c r="C93" s="149"/>
      <c r="D93" s="145" t="s">
        <v>29</v>
      </c>
      <c r="E93" s="146">
        <v>46611.1</v>
      </c>
      <c r="F93" s="150">
        <v>1211.8900000000001</v>
      </c>
      <c r="G93" s="147">
        <f t="shared" si="1"/>
        <v>73747314.260399878</v>
      </c>
    </row>
    <row r="94" spans="1:8" s="7" customFormat="1" ht="31.5" thickTop="1" thickBot="1" x14ac:dyDescent="0.25">
      <c r="A94" s="24"/>
      <c r="B94" s="148">
        <v>44788</v>
      </c>
      <c r="C94" s="149"/>
      <c r="D94" s="145" t="s">
        <v>31</v>
      </c>
      <c r="E94" s="146">
        <v>2700</v>
      </c>
      <c r="F94" s="150">
        <v>106</v>
      </c>
      <c r="G94" s="147">
        <f t="shared" si="1"/>
        <v>73749908.260399878</v>
      </c>
      <c r="H94" s="135"/>
    </row>
    <row r="95" spans="1:8" s="7" customFormat="1" ht="18" thickTop="1" thickBot="1" x14ac:dyDescent="0.25">
      <c r="A95" s="24"/>
      <c r="B95" s="148">
        <v>44788</v>
      </c>
      <c r="C95" s="149"/>
      <c r="D95" s="145" t="s">
        <v>65</v>
      </c>
      <c r="E95" s="146">
        <v>1960126.95</v>
      </c>
      <c r="F95" s="150"/>
      <c r="G95" s="147">
        <f t="shared" si="1"/>
        <v>75710035.210399881</v>
      </c>
    </row>
    <row r="96" spans="1:8" s="7" customFormat="1" ht="18" thickTop="1" thickBot="1" x14ac:dyDescent="0.25">
      <c r="A96" s="24"/>
      <c r="B96" s="148">
        <v>44788</v>
      </c>
      <c r="C96" s="149"/>
      <c r="D96" s="145" t="s">
        <v>66</v>
      </c>
      <c r="E96" s="146">
        <v>5652703.0700000003</v>
      </c>
      <c r="F96" s="150"/>
      <c r="G96" s="147">
        <f t="shared" si="1"/>
        <v>81362738.280399889</v>
      </c>
    </row>
    <row r="97" spans="1:7" s="7" customFormat="1" ht="46.5" thickTop="1" thickBot="1" x14ac:dyDescent="0.25">
      <c r="A97" s="24"/>
      <c r="B97" s="148">
        <v>44788</v>
      </c>
      <c r="C97" s="149"/>
      <c r="D97" s="145" t="s">
        <v>86</v>
      </c>
      <c r="E97" s="146">
        <v>1196.2</v>
      </c>
      <c r="F97" s="150"/>
      <c r="G97" s="147">
        <f t="shared" si="1"/>
        <v>81363934.480399892</v>
      </c>
    </row>
    <row r="98" spans="1:7" s="7" customFormat="1" ht="18" thickTop="1" thickBot="1" x14ac:dyDescent="0.25">
      <c r="A98" s="24"/>
      <c r="B98" s="148">
        <v>44788</v>
      </c>
      <c r="C98" s="149"/>
      <c r="D98" s="145" t="s">
        <v>23</v>
      </c>
      <c r="E98" s="146"/>
      <c r="F98" s="150">
        <v>7609138.7999999998</v>
      </c>
      <c r="G98" s="147">
        <f t="shared" si="1"/>
        <v>73754795.680399895</v>
      </c>
    </row>
    <row r="99" spans="1:7" s="7" customFormat="1" ht="18" thickTop="1" thickBot="1" x14ac:dyDescent="0.25">
      <c r="A99" s="24"/>
      <c r="B99" s="148">
        <v>44789</v>
      </c>
      <c r="C99" s="149"/>
      <c r="D99" s="145" t="s">
        <v>42</v>
      </c>
      <c r="E99" s="146">
        <v>19800</v>
      </c>
      <c r="F99" s="150"/>
      <c r="G99" s="147">
        <f t="shared" si="1"/>
        <v>73774595.680399895</v>
      </c>
    </row>
    <row r="100" spans="1:7" s="7" customFormat="1" ht="18" thickTop="1" thickBot="1" x14ac:dyDescent="0.25">
      <c r="A100" s="24"/>
      <c r="B100" s="148">
        <v>44789</v>
      </c>
      <c r="C100" s="149"/>
      <c r="D100" s="145" t="s">
        <v>29</v>
      </c>
      <c r="E100" s="146">
        <v>31450</v>
      </c>
      <c r="F100" s="150">
        <v>817.7</v>
      </c>
      <c r="G100" s="147">
        <f t="shared" si="1"/>
        <v>73805227.980399892</v>
      </c>
    </row>
    <row r="101" spans="1:7" s="7" customFormat="1" ht="18" thickTop="1" thickBot="1" x14ac:dyDescent="0.25">
      <c r="A101" s="24"/>
      <c r="B101" s="148">
        <v>44790</v>
      </c>
      <c r="C101" s="149"/>
      <c r="D101" s="145" t="s">
        <v>42</v>
      </c>
      <c r="E101" s="146">
        <v>57290</v>
      </c>
      <c r="F101" s="151"/>
      <c r="G101" s="147">
        <f t="shared" si="1"/>
        <v>73862517.980399892</v>
      </c>
    </row>
    <row r="102" spans="1:7" s="7" customFormat="1" ht="18" thickTop="1" thickBot="1" x14ac:dyDescent="0.25">
      <c r="A102" s="24"/>
      <c r="B102" s="148">
        <v>44790</v>
      </c>
      <c r="C102" s="149"/>
      <c r="D102" s="152" t="s">
        <v>42</v>
      </c>
      <c r="E102" s="146">
        <v>33600</v>
      </c>
      <c r="F102" s="150"/>
      <c r="G102" s="147">
        <f t="shared" si="1"/>
        <v>73896117.980399892</v>
      </c>
    </row>
    <row r="103" spans="1:7" s="7" customFormat="1" ht="18" thickTop="1" thickBot="1" x14ac:dyDescent="0.25">
      <c r="A103" s="24"/>
      <c r="B103" s="148">
        <v>44790</v>
      </c>
      <c r="C103" s="149"/>
      <c r="D103" s="145" t="s">
        <v>42</v>
      </c>
      <c r="E103" s="146">
        <v>7111</v>
      </c>
      <c r="F103" s="150"/>
      <c r="G103" s="147">
        <f t="shared" si="1"/>
        <v>73903228.980399892</v>
      </c>
    </row>
    <row r="104" spans="1:7" s="7" customFormat="1" ht="18" thickTop="1" thickBot="1" x14ac:dyDescent="0.25">
      <c r="A104" s="24"/>
      <c r="B104" s="148">
        <v>44790</v>
      </c>
      <c r="C104" s="149"/>
      <c r="D104" s="145" t="s">
        <v>29</v>
      </c>
      <c r="E104" s="146">
        <v>52892.84</v>
      </c>
      <c r="F104" s="150">
        <v>1375.19</v>
      </c>
      <c r="G104" s="147">
        <f t="shared" si="1"/>
        <v>73954746.630399898</v>
      </c>
    </row>
    <row r="105" spans="1:7" s="7" customFormat="1" ht="34.5" customHeight="1" thickTop="1" thickBot="1" x14ac:dyDescent="0.25">
      <c r="A105" s="24"/>
      <c r="B105" s="148">
        <v>44790</v>
      </c>
      <c r="C105" s="149"/>
      <c r="D105" s="145" t="s">
        <v>87</v>
      </c>
      <c r="E105" s="146">
        <v>165869.82</v>
      </c>
      <c r="F105" s="150"/>
      <c r="G105" s="147">
        <f t="shared" si="1"/>
        <v>74120616.450399891</v>
      </c>
    </row>
    <row r="106" spans="1:7" s="7" customFormat="1" ht="18" thickTop="1" thickBot="1" x14ac:dyDescent="0.25">
      <c r="A106" s="24"/>
      <c r="B106" s="148">
        <v>44790</v>
      </c>
      <c r="C106" s="149"/>
      <c r="D106" s="145" t="s">
        <v>22</v>
      </c>
      <c r="E106" s="146">
        <v>226250</v>
      </c>
      <c r="F106" s="150"/>
      <c r="G106" s="147">
        <f t="shared" si="1"/>
        <v>74346866.450399891</v>
      </c>
    </row>
    <row r="107" spans="1:7" s="7" customFormat="1" ht="18" thickTop="1" thickBot="1" x14ac:dyDescent="0.25">
      <c r="A107" s="24"/>
      <c r="B107" s="148">
        <v>44790</v>
      </c>
      <c r="C107" s="149"/>
      <c r="D107" s="145" t="s">
        <v>23</v>
      </c>
      <c r="E107" s="146"/>
      <c r="F107" s="150">
        <v>1795227.4</v>
      </c>
      <c r="G107" s="147">
        <f t="shared" si="1"/>
        <v>72551639.050399885</v>
      </c>
    </row>
    <row r="108" spans="1:7" s="7" customFormat="1" ht="18" thickTop="1" thickBot="1" x14ac:dyDescent="0.25">
      <c r="A108" s="24"/>
      <c r="B108" s="148">
        <v>44791</v>
      </c>
      <c r="C108" s="149"/>
      <c r="D108" s="145" t="s">
        <v>42</v>
      </c>
      <c r="E108" s="146">
        <v>120516</v>
      </c>
      <c r="F108" s="150"/>
      <c r="G108" s="147">
        <f t="shared" si="1"/>
        <v>72672155.050399885</v>
      </c>
    </row>
    <row r="109" spans="1:7" s="7" customFormat="1" ht="20.25" customHeight="1" thickTop="1" thickBot="1" x14ac:dyDescent="0.25">
      <c r="A109" s="24"/>
      <c r="B109" s="156">
        <v>44791</v>
      </c>
      <c r="C109" s="157"/>
      <c r="D109" s="145" t="s">
        <v>42</v>
      </c>
      <c r="E109" s="146">
        <v>49050</v>
      </c>
      <c r="F109" s="150"/>
      <c r="G109" s="147">
        <f t="shared" si="1"/>
        <v>72721205.050399885</v>
      </c>
    </row>
    <row r="110" spans="1:7" s="7" customFormat="1" ht="18" thickTop="1" thickBot="1" x14ac:dyDescent="0.25">
      <c r="A110" s="24"/>
      <c r="B110" s="148">
        <v>44791</v>
      </c>
      <c r="C110" s="149"/>
      <c r="D110" s="145" t="s">
        <v>42</v>
      </c>
      <c r="E110" s="146">
        <v>10000</v>
      </c>
      <c r="F110" s="150"/>
      <c r="G110" s="147">
        <f t="shared" si="1"/>
        <v>72731205.050399885</v>
      </c>
    </row>
    <row r="111" spans="1:7" s="7" customFormat="1" ht="18" thickTop="1" thickBot="1" x14ac:dyDescent="0.25">
      <c r="A111" s="24"/>
      <c r="B111" s="148">
        <v>44791</v>
      </c>
      <c r="C111" s="149"/>
      <c r="D111" s="145" t="s">
        <v>42</v>
      </c>
      <c r="E111" s="146">
        <v>3200</v>
      </c>
      <c r="F111" s="150"/>
      <c r="G111" s="147">
        <f t="shared" si="1"/>
        <v>72734405.050399885</v>
      </c>
    </row>
    <row r="112" spans="1:7" s="7" customFormat="1" ht="18" thickTop="1" thickBot="1" x14ac:dyDescent="0.25">
      <c r="A112" s="24"/>
      <c r="B112" s="148">
        <v>44791</v>
      </c>
      <c r="C112" s="149"/>
      <c r="D112" s="145" t="s">
        <v>29</v>
      </c>
      <c r="E112" s="146">
        <v>61611.5</v>
      </c>
      <c r="F112" s="150">
        <v>1601.91</v>
      </c>
      <c r="G112" s="147">
        <f t="shared" si="1"/>
        <v>72794414.640399888</v>
      </c>
    </row>
    <row r="113" spans="1:7" s="7" customFormat="1" ht="18" thickTop="1" thickBot="1" x14ac:dyDescent="0.25">
      <c r="A113" s="24"/>
      <c r="B113" s="148">
        <v>44791</v>
      </c>
      <c r="C113" s="149"/>
      <c r="D113" s="145" t="s">
        <v>66</v>
      </c>
      <c r="E113" s="146">
        <v>282901.96000000002</v>
      </c>
      <c r="F113" s="150"/>
      <c r="G113" s="147">
        <f t="shared" si="1"/>
        <v>73077316.600399882</v>
      </c>
    </row>
    <row r="114" spans="1:7" s="7" customFormat="1" ht="57.75" customHeight="1" thickTop="1" thickBot="1" x14ac:dyDescent="0.25">
      <c r="A114" s="24"/>
      <c r="B114" s="148">
        <v>44791</v>
      </c>
      <c r="C114" s="149"/>
      <c r="D114" s="145" t="s">
        <v>88</v>
      </c>
      <c r="E114" s="146">
        <v>80415</v>
      </c>
      <c r="F114" s="150"/>
      <c r="G114" s="147">
        <f t="shared" si="1"/>
        <v>73157731.600399882</v>
      </c>
    </row>
    <row r="115" spans="1:7" s="7" customFormat="1" ht="47.25" customHeight="1" thickTop="1" thickBot="1" x14ac:dyDescent="0.25">
      <c r="A115" s="24"/>
      <c r="B115" s="156">
        <v>44791</v>
      </c>
      <c r="C115" s="157"/>
      <c r="D115" s="145" t="s">
        <v>89</v>
      </c>
      <c r="E115" s="146">
        <v>24000</v>
      </c>
      <c r="F115" s="150"/>
      <c r="G115" s="147">
        <f t="shared" si="1"/>
        <v>73181731.600399882</v>
      </c>
    </row>
    <row r="116" spans="1:7" s="7" customFormat="1" ht="18" thickTop="1" thickBot="1" x14ac:dyDescent="0.25">
      <c r="A116" s="24"/>
      <c r="B116" s="148">
        <v>44791</v>
      </c>
      <c r="C116" s="149"/>
      <c r="D116" s="145" t="s">
        <v>22</v>
      </c>
      <c r="E116" s="146">
        <v>9623300.8200000003</v>
      </c>
      <c r="F116" s="150"/>
      <c r="G116" s="147">
        <f t="shared" si="1"/>
        <v>82805032.420399874</v>
      </c>
    </row>
    <row r="117" spans="1:7" s="7" customFormat="1" ht="18" thickTop="1" thickBot="1" x14ac:dyDescent="0.25">
      <c r="A117" s="24"/>
      <c r="B117" s="148">
        <v>44791</v>
      </c>
      <c r="C117" s="149"/>
      <c r="D117" s="145" t="s">
        <v>22</v>
      </c>
      <c r="E117" s="146">
        <v>420905.66</v>
      </c>
      <c r="F117" s="150"/>
      <c r="G117" s="147">
        <f t="shared" si="1"/>
        <v>83225938.080399871</v>
      </c>
    </row>
    <row r="118" spans="1:7" s="7" customFormat="1" ht="18" thickTop="1" thickBot="1" x14ac:dyDescent="0.25">
      <c r="A118" s="24"/>
      <c r="B118" s="148">
        <v>44791</v>
      </c>
      <c r="C118" s="149"/>
      <c r="D118" s="145" t="s">
        <v>22</v>
      </c>
      <c r="E118" s="146">
        <v>3439857.3</v>
      </c>
      <c r="F118" s="150"/>
      <c r="G118" s="147">
        <f t="shared" si="1"/>
        <v>86665795.380399868</v>
      </c>
    </row>
    <row r="119" spans="1:7" s="7" customFormat="1" ht="18" thickTop="1" thickBot="1" x14ac:dyDescent="0.25">
      <c r="A119" s="24"/>
      <c r="B119" s="148">
        <v>44791</v>
      </c>
      <c r="C119" s="149"/>
      <c r="D119" s="145" t="s">
        <v>22</v>
      </c>
      <c r="E119" s="146">
        <v>6707241.5800000001</v>
      </c>
      <c r="F119" s="150"/>
      <c r="G119" s="147">
        <f t="shared" si="1"/>
        <v>93373036.960399866</v>
      </c>
    </row>
    <row r="120" spans="1:7" s="7" customFormat="1" ht="18" thickTop="1" thickBot="1" x14ac:dyDescent="0.25">
      <c r="A120" s="24"/>
      <c r="B120" s="148">
        <v>44791</v>
      </c>
      <c r="C120" s="149"/>
      <c r="D120" s="152" t="s">
        <v>23</v>
      </c>
      <c r="E120" s="146"/>
      <c r="F120" s="150">
        <v>2284406.63</v>
      </c>
      <c r="G120" s="147">
        <f t="shared" si="1"/>
        <v>91088630.330399871</v>
      </c>
    </row>
    <row r="121" spans="1:7" s="7" customFormat="1" ht="18" thickTop="1" thickBot="1" x14ac:dyDescent="0.25">
      <c r="A121" s="24"/>
      <c r="B121" s="148">
        <v>44791</v>
      </c>
      <c r="C121" s="149"/>
      <c r="D121" s="145" t="s">
        <v>23</v>
      </c>
      <c r="E121" s="146"/>
      <c r="F121" s="150">
        <v>19071800.850000001</v>
      </c>
      <c r="G121" s="147">
        <f t="shared" si="1"/>
        <v>72016829.480399877</v>
      </c>
    </row>
    <row r="122" spans="1:7" s="7" customFormat="1" ht="18" thickTop="1" thickBot="1" x14ac:dyDescent="0.25">
      <c r="A122" s="24"/>
      <c r="B122" s="148">
        <v>44792</v>
      </c>
      <c r="C122" s="149"/>
      <c r="D122" s="145" t="s">
        <v>42</v>
      </c>
      <c r="E122" s="146">
        <v>77800</v>
      </c>
      <c r="F122" s="150"/>
      <c r="G122" s="147">
        <f t="shared" si="1"/>
        <v>72094629.480399877</v>
      </c>
    </row>
    <row r="123" spans="1:7" s="7" customFormat="1" ht="18" thickTop="1" thickBot="1" x14ac:dyDescent="0.25">
      <c r="A123" s="24"/>
      <c r="B123" s="148">
        <v>44792</v>
      </c>
      <c r="C123" s="149"/>
      <c r="D123" s="145" t="s">
        <v>42</v>
      </c>
      <c r="E123" s="146">
        <v>11150</v>
      </c>
      <c r="F123" s="150"/>
      <c r="G123" s="147">
        <f t="shared" si="1"/>
        <v>72105779.480399877</v>
      </c>
    </row>
    <row r="124" spans="1:7" s="7" customFormat="1" ht="18" thickTop="1" thickBot="1" x14ac:dyDescent="0.25">
      <c r="A124" s="24"/>
      <c r="B124" s="148">
        <v>44792</v>
      </c>
      <c r="C124" s="149"/>
      <c r="D124" s="145" t="s">
        <v>42</v>
      </c>
      <c r="E124" s="146">
        <v>3000</v>
      </c>
      <c r="F124" s="150"/>
      <c r="G124" s="147">
        <f t="shared" si="1"/>
        <v>72108779.480399877</v>
      </c>
    </row>
    <row r="125" spans="1:7" s="7" customFormat="1" ht="18" thickTop="1" thickBot="1" x14ac:dyDescent="0.25">
      <c r="A125" s="24"/>
      <c r="B125" s="148">
        <v>44792</v>
      </c>
      <c r="C125" s="149"/>
      <c r="D125" s="145" t="s">
        <v>42</v>
      </c>
      <c r="E125" s="146">
        <v>1170</v>
      </c>
      <c r="F125" s="150"/>
      <c r="G125" s="147">
        <f t="shared" si="1"/>
        <v>72109949.480399877</v>
      </c>
    </row>
    <row r="126" spans="1:7" s="7" customFormat="1" ht="18" thickTop="1" thickBot="1" x14ac:dyDescent="0.25">
      <c r="A126" s="24"/>
      <c r="B126" s="148">
        <v>44792</v>
      </c>
      <c r="C126" s="149"/>
      <c r="D126" s="145" t="s">
        <v>29</v>
      </c>
      <c r="E126" s="146">
        <v>30849.599999999999</v>
      </c>
      <c r="F126" s="151">
        <v>802.08</v>
      </c>
      <c r="G126" s="147">
        <f t="shared" si="1"/>
        <v>72139997.000399873</v>
      </c>
    </row>
    <row r="127" spans="1:7" s="7" customFormat="1" ht="31.5" thickTop="1" thickBot="1" x14ac:dyDescent="0.25">
      <c r="A127" s="24"/>
      <c r="B127" s="148">
        <v>44792</v>
      </c>
      <c r="C127" s="149"/>
      <c r="D127" s="145" t="s">
        <v>90</v>
      </c>
      <c r="E127" s="146">
        <v>107317.6</v>
      </c>
      <c r="F127" s="150"/>
      <c r="G127" s="147">
        <f t="shared" si="1"/>
        <v>72247314.600399867</v>
      </c>
    </row>
    <row r="128" spans="1:7" s="7" customFormat="1" ht="18" thickTop="1" thickBot="1" x14ac:dyDescent="0.25">
      <c r="A128" s="24"/>
      <c r="B128" s="148">
        <v>44792</v>
      </c>
      <c r="C128" s="149"/>
      <c r="D128" s="145" t="s">
        <v>43</v>
      </c>
      <c r="E128" s="146">
        <v>61533.55</v>
      </c>
      <c r="F128" s="150"/>
      <c r="G128" s="147">
        <f t="shared" si="1"/>
        <v>72308848.150399864</v>
      </c>
    </row>
    <row r="129" spans="1:7" s="7" customFormat="1" ht="18" thickTop="1" thickBot="1" x14ac:dyDescent="0.25">
      <c r="A129" s="96"/>
      <c r="B129" s="148">
        <v>44792</v>
      </c>
      <c r="C129" s="149"/>
      <c r="D129" s="152" t="s">
        <v>43</v>
      </c>
      <c r="E129" s="146">
        <v>21281</v>
      </c>
      <c r="F129" s="153"/>
      <c r="G129" s="147">
        <f t="shared" si="1"/>
        <v>72330129.150399864</v>
      </c>
    </row>
    <row r="130" spans="1:7" s="7" customFormat="1" ht="18" thickTop="1" thickBot="1" x14ac:dyDescent="0.25">
      <c r="A130" s="96"/>
      <c r="B130" s="148">
        <v>44792</v>
      </c>
      <c r="C130" s="149"/>
      <c r="D130" s="152" t="s">
        <v>43</v>
      </c>
      <c r="E130" s="146">
        <v>1650408.33</v>
      </c>
      <c r="F130" s="158"/>
      <c r="G130" s="147">
        <f t="shared" si="1"/>
        <v>73980537.480399862</v>
      </c>
    </row>
    <row r="131" spans="1:7" s="7" customFormat="1" ht="18" thickTop="1" thickBot="1" x14ac:dyDescent="0.25">
      <c r="A131" s="96"/>
      <c r="B131" s="148">
        <v>44792</v>
      </c>
      <c r="C131" s="149"/>
      <c r="D131" s="145" t="s">
        <v>43</v>
      </c>
      <c r="E131" s="146">
        <v>432999.51</v>
      </c>
      <c r="F131" s="150"/>
      <c r="G131" s="147">
        <f t="shared" si="1"/>
        <v>74413536.990399867</v>
      </c>
    </row>
    <row r="132" spans="1:7" s="7" customFormat="1" ht="18" thickTop="1" thickBot="1" x14ac:dyDescent="0.25">
      <c r="A132" s="96"/>
      <c r="B132" s="148">
        <v>44792</v>
      </c>
      <c r="C132" s="149"/>
      <c r="D132" s="145" t="s">
        <v>22</v>
      </c>
      <c r="E132" s="146">
        <v>8095812.7599999998</v>
      </c>
      <c r="F132" s="150"/>
      <c r="G132" s="147">
        <f t="shared" si="1"/>
        <v>82509349.750399873</v>
      </c>
    </row>
    <row r="133" spans="1:7" s="7" customFormat="1" ht="18" thickTop="1" thickBot="1" x14ac:dyDescent="0.25">
      <c r="A133" s="96"/>
      <c r="B133" s="148">
        <v>44792</v>
      </c>
      <c r="C133" s="149"/>
      <c r="D133" s="145" t="s">
        <v>22</v>
      </c>
      <c r="E133" s="146">
        <v>274377.90000000002</v>
      </c>
      <c r="F133" s="150"/>
      <c r="G133" s="147">
        <f t="shared" si="1"/>
        <v>82783727.650399879</v>
      </c>
    </row>
    <row r="134" spans="1:7" s="7" customFormat="1" ht="20.25" customHeight="1" thickTop="1" thickBot="1" x14ac:dyDescent="0.25">
      <c r="A134" s="96"/>
      <c r="B134" s="148">
        <v>44792</v>
      </c>
      <c r="C134" s="149"/>
      <c r="D134" s="145" t="s">
        <v>22</v>
      </c>
      <c r="E134" s="146">
        <v>488916.8</v>
      </c>
      <c r="F134" s="150"/>
      <c r="G134" s="147">
        <f t="shared" si="1"/>
        <v>83272644.450399876</v>
      </c>
    </row>
    <row r="135" spans="1:7" s="7" customFormat="1" ht="18" thickTop="1" thickBot="1" x14ac:dyDescent="0.25">
      <c r="A135" s="96"/>
      <c r="B135" s="148">
        <v>44792</v>
      </c>
      <c r="C135" s="149"/>
      <c r="D135" s="145" t="s">
        <v>22</v>
      </c>
      <c r="E135" s="146">
        <v>8020933.5199999996</v>
      </c>
      <c r="F135" s="150"/>
      <c r="G135" s="147">
        <f t="shared" si="1"/>
        <v>91293577.970399871</v>
      </c>
    </row>
    <row r="136" spans="1:7" s="7" customFormat="1" ht="18" thickTop="1" thickBot="1" x14ac:dyDescent="0.25">
      <c r="A136" s="96"/>
      <c r="B136" s="148">
        <v>44792</v>
      </c>
      <c r="C136" s="149"/>
      <c r="D136" s="145" t="s">
        <v>22</v>
      </c>
      <c r="E136" s="146">
        <v>764183.4</v>
      </c>
      <c r="F136" s="150"/>
      <c r="G136" s="147">
        <f t="shared" si="1"/>
        <v>92057761.370399877</v>
      </c>
    </row>
    <row r="137" spans="1:7" s="7" customFormat="1" ht="18" thickTop="1" thickBot="1" x14ac:dyDescent="0.25">
      <c r="A137" s="96"/>
      <c r="B137" s="148">
        <v>44792</v>
      </c>
      <c r="C137" s="149"/>
      <c r="D137" s="145" t="s">
        <v>23</v>
      </c>
      <c r="E137" s="146"/>
      <c r="F137" s="150">
        <v>21757050.379999999</v>
      </c>
      <c r="G137" s="147">
        <f t="shared" si="1"/>
        <v>70300710.990399882</v>
      </c>
    </row>
    <row r="138" spans="1:7" s="7" customFormat="1" ht="18" thickTop="1" thickBot="1" x14ac:dyDescent="0.25">
      <c r="A138" s="96"/>
      <c r="B138" s="148">
        <v>44793</v>
      </c>
      <c r="C138" s="149"/>
      <c r="D138" s="145" t="s">
        <v>42</v>
      </c>
      <c r="E138" s="146">
        <v>900</v>
      </c>
      <c r="F138" s="150"/>
      <c r="G138" s="147">
        <f t="shared" si="1"/>
        <v>70301610.990399882</v>
      </c>
    </row>
    <row r="139" spans="1:7" s="7" customFormat="1" ht="18" thickTop="1" thickBot="1" x14ac:dyDescent="0.25">
      <c r="A139" s="96"/>
      <c r="B139" s="148">
        <v>44793</v>
      </c>
      <c r="C139" s="149"/>
      <c r="D139" s="145" t="s">
        <v>29</v>
      </c>
      <c r="E139" s="146">
        <v>3800</v>
      </c>
      <c r="F139" s="150">
        <v>98.8</v>
      </c>
      <c r="G139" s="147">
        <f t="shared" si="1"/>
        <v>70305312.190399885</v>
      </c>
    </row>
    <row r="140" spans="1:7" s="7" customFormat="1" ht="18" thickTop="1" thickBot="1" x14ac:dyDescent="0.25">
      <c r="A140" s="96"/>
      <c r="B140" s="148">
        <v>44794</v>
      </c>
      <c r="C140" s="149"/>
      <c r="D140" s="145" t="s">
        <v>42</v>
      </c>
      <c r="E140" s="146">
        <v>31050</v>
      </c>
      <c r="F140" s="150"/>
      <c r="G140" s="147">
        <f t="shared" si="1"/>
        <v>70336362.190399885</v>
      </c>
    </row>
    <row r="141" spans="1:7" s="7" customFormat="1" ht="18" thickTop="1" thickBot="1" x14ac:dyDescent="0.25">
      <c r="A141" s="96"/>
      <c r="B141" s="148">
        <v>44794</v>
      </c>
      <c r="C141" s="149"/>
      <c r="D141" s="145" t="s">
        <v>29</v>
      </c>
      <c r="E141" s="146">
        <v>37000</v>
      </c>
      <c r="F141" s="150">
        <v>962</v>
      </c>
      <c r="G141" s="147">
        <f t="shared" si="1"/>
        <v>70372400.190399885</v>
      </c>
    </row>
    <row r="142" spans="1:7" s="7" customFormat="1" ht="18" thickTop="1" thickBot="1" x14ac:dyDescent="0.25">
      <c r="A142" s="96"/>
      <c r="B142" s="148">
        <v>44795</v>
      </c>
      <c r="C142" s="149"/>
      <c r="D142" s="145" t="s">
        <v>42</v>
      </c>
      <c r="E142" s="154">
        <v>96235</v>
      </c>
      <c r="F142" s="155"/>
      <c r="G142" s="147">
        <f t="shared" si="1"/>
        <v>70468635.190399885</v>
      </c>
    </row>
    <row r="143" spans="1:7" s="7" customFormat="1" ht="18" thickTop="1" thickBot="1" x14ac:dyDescent="0.25">
      <c r="A143" s="96"/>
      <c r="B143" s="148">
        <v>44795</v>
      </c>
      <c r="C143" s="149"/>
      <c r="D143" s="145" t="s">
        <v>42</v>
      </c>
      <c r="E143" s="154">
        <v>51325</v>
      </c>
      <c r="F143" s="155"/>
      <c r="G143" s="147">
        <f t="shared" si="1"/>
        <v>70519960.190399885</v>
      </c>
    </row>
    <row r="144" spans="1:7" s="7" customFormat="1" ht="18" thickTop="1" thickBot="1" x14ac:dyDescent="0.25">
      <c r="A144" s="96"/>
      <c r="B144" s="148">
        <v>44795</v>
      </c>
      <c r="C144" s="149"/>
      <c r="D144" s="145" t="s">
        <v>42</v>
      </c>
      <c r="E144" s="154">
        <v>875</v>
      </c>
      <c r="F144" s="150"/>
      <c r="G144" s="147">
        <f t="shared" si="1"/>
        <v>70520835.190399885</v>
      </c>
    </row>
    <row r="145" spans="1:7" s="7" customFormat="1" ht="18" thickTop="1" thickBot="1" x14ac:dyDescent="0.25">
      <c r="A145" s="96"/>
      <c r="B145" s="148">
        <v>44795</v>
      </c>
      <c r="C145" s="149"/>
      <c r="D145" s="145" t="s">
        <v>29</v>
      </c>
      <c r="E145" s="154">
        <v>15081.83</v>
      </c>
      <c r="F145" s="150">
        <v>392.13</v>
      </c>
      <c r="G145" s="147">
        <f t="shared" si="1"/>
        <v>70535524.890399888</v>
      </c>
    </row>
    <row r="146" spans="1:7" s="7" customFormat="1" ht="46.5" thickTop="1" thickBot="1" x14ac:dyDescent="0.25">
      <c r="A146" s="96"/>
      <c r="B146" s="148">
        <v>44795</v>
      </c>
      <c r="C146" s="149"/>
      <c r="D146" s="145" t="s">
        <v>91</v>
      </c>
      <c r="E146" s="146">
        <v>3444</v>
      </c>
      <c r="F146" s="150"/>
      <c r="G146" s="147">
        <f t="shared" si="1"/>
        <v>70538968.890399888</v>
      </c>
    </row>
    <row r="147" spans="1:7" s="7" customFormat="1" ht="18" thickTop="1" thickBot="1" x14ac:dyDescent="0.25">
      <c r="A147" s="96"/>
      <c r="B147" s="148">
        <v>44795</v>
      </c>
      <c r="C147" s="149"/>
      <c r="D147" s="145" t="s">
        <v>67</v>
      </c>
      <c r="E147" s="146">
        <v>1529491.05</v>
      </c>
      <c r="F147" s="150"/>
      <c r="G147" s="147">
        <f t="shared" ref="G147:G202" si="2">G146+E147-F147</f>
        <v>72068459.940399885</v>
      </c>
    </row>
    <row r="148" spans="1:7" s="7" customFormat="1" ht="18" customHeight="1" thickTop="1" thickBot="1" x14ac:dyDescent="0.25">
      <c r="A148" s="96"/>
      <c r="B148" s="148">
        <v>44795</v>
      </c>
      <c r="C148" s="149"/>
      <c r="D148" s="145" t="s">
        <v>42</v>
      </c>
      <c r="E148" s="146">
        <v>8640</v>
      </c>
      <c r="F148" s="150"/>
      <c r="G148" s="147">
        <f t="shared" si="2"/>
        <v>72077099.940399885</v>
      </c>
    </row>
    <row r="149" spans="1:7" s="7" customFormat="1" ht="18" thickTop="1" thickBot="1" x14ac:dyDescent="0.25">
      <c r="A149" s="96"/>
      <c r="B149" s="148">
        <v>44796</v>
      </c>
      <c r="C149" s="149"/>
      <c r="D149" s="145" t="s">
        <v>42</v>
      </c>
      <c r="E149" s="146">
        <v>117820</v>
      </c>
      <c r="F149" s="150"/>
      <c r="G149" s="147">
        <f t="shared" si="2"/>
        <v>72194919.940399885</v>
      </c>
    </row>
    <row r="150" spans="1:7" s="7" customFormat="1" ht="18" thickTop="1" thickBot="1" x14ac:dyDescent="0.25">
      <c r="A150" s="96"/>
      <c r="B150" s="148">
        <v>44796</v>
      </c>
      <c r="C150" s="149"/>
      <c r="D150" s="145" t="s">
        <v>42</v>
      </c>
      <c r="E150" s="146">
        <v>121293</v>
      </c>
      <c r="F150" s="150"/>
      <c r="G150" s="147">
        <f t="shared" si="2"/>
        <v>72316212.940399885</v>
      </c>
    </row>
    <row r="151" spans="1:7" s="7" customFormat="1" ht="18" thickTop="1" thickBot="1" x14ac:dyDescent="0.25">
      <c r="A151" s="96"/>
      <c r="B151" s="148">
        <v>44796</v>
      </c>
      <c r="C151" s="149"/>
      <c r="D151" s="145" t="s">
        <v>42</v>
      </c>
      <c r="E151" s="146">
        <v>4825</v>
      </c>
      <c r="F151" s="150"/>
      <c r="G151" s="147">
        <f t="shared" si="2"/>
        <v>72321037.940399885</v>
      </c>
    </row>
    <row r="152" spans="1:7" s="7" customFormat="1" ht="18" thickTop="1" thickBot="1" x14ac:dyDescent="0.25">
      <c r="A152" s="96"/>
      <c r="B152" s="148">
        <v>44796</v>
      </c>
      <c r="C152" s="149"/>
      <c r="D152" s="145" t="s">
        <v>29</v>
      </c>
      <c r="E152" s="146">
        <v>70878.679999999993</v>
      </c>
      <c r="F152" s="150">
        <v>1842.85</v>
      </c>
      <c r="G152" s="147">
        <f t="shared" si="2"/>
        <v>72390073.770399898</v>
      </c>
    </row>
    <row r="153" spans="1:7" s="7" customFormat="1" ht="18" thickTop="1" thickBot="1" x14ac:dyDescent="0.25">
      <c r="A153" s="96"/>
      <c r="B153" s="148">
        <v>44796</v>
      </c>
      <c r="C153" s="149"/>
      <c r="D153" s="145" t="s">
        <v>22</v>
      </c>
      <c r="E153" s="146">
        <v>2693765.43</v>
      </c>
      <c r="F153" s="150"/>
      <c r="G153" s="147">
        <f t="shared" si="2"/>
        <v>75083839.200399905</v>
      </c>
    </row>
    <row r="154" spans="1:7" s="7" customFormat="1" ht="18" thickTop="1" thickBot="1" x14ac:dyDescent="0.25">
      <c r="A154" s="96"/>
      <c r="B154" s="148">
        <v>44796</v>
      </c>
      <c r="C154" s="149"/>
      <c r="D154" s="145" t="s">
        <v>22</v>
      </c>
      <c r="E154" s="146">
        <v>2797176.05</v>
      </c>
      <c r="F154" s="150"/>
      <c r="G154" s="147">
        <f t="shared" si="2"/>
        <v>77881015.250399902</v>
      </c>
    </row>
    <row r="155" spans="1:7" s="7" customFormat="1" ht="18" thickTop="1" thickBot="1" x14ac:dyDescent="0.25">
      <c r="A155" s="96"/>
      <c r="B155" s="148">
        <v>44796</v>
      </c>
      <c r="C155" s="149"/>
      <c r="D155" s="145" t="s">
        <v>83</v>
      </c>
      <c r="E155" s="146">
        <v>540183.43999999994</v>
      </c>
      <c r="F155" s="150"/>
      <c r="G155" s="147">
        <f t="shared" si="2"/>
        <v>78421198.6903999</v>
      </c>
    </row>
    <row r="156" spans="1:7" s="7" customFormat="1" ht="18.75" customHeight="1" thickTop="1" thickBot="1" x14ac:dyDescent="0.25">
      <c r="A156" s="96"/>
      <c r="B156" s="148">
        <v>44796</v>
      </c>
      <c r="C156" s="149"/>
      <c r="D156" s="145" t="s">
        <v>84</v>
      </c>
      <c r="E156" s="146">
        <v>791922.06</v>
      </c>
      <c r="F156" s="150"/>
      <c r="G156" s="147">
        <f t="shared" si="2"/>
        <v>79213120.750399902</v>
      </c>
    </row>
    <row r="157" spans="1:7" s="7" customFormat="1" ht="23.25" customHeight="1" thickTop="1" thickBot="1" x14ac:dyDescent="0.25">
      <c r="A157" s="96"/>
      <c r="B157" s="148">
        <v>44796</v>
      </c>
      <c r="C157" s="149"/>
      <c r="D157" s="145" t="s">
        <v>49</v>
      </c>
      <c r="E157" s="146">
        <v>5200</v>
      </c>
      <c r="F157" s="150"/>
      <c r="G157" s="147">
        <f t="shared" si="2"/>
        <v>79218320.750399902</v>
      </c>
    </row>
    <row r="158" spans="1:7" s="7" customFormat="1" ht="30.75" customHeight="1" thickTop="1" thickBot="1" x14ac:dyDescent="0.25">
      <c r="A158" s="96"/>
      <c r="B158" s="148">
        <v>44796</v>
      </c>
      <c r="C158" s="149"/>
      <c r="D158" s="145" t="s">
        <v>48</v>
      </c>
      <c r="E158" s="146">
        <v>360036.9</v>
      </c>
      <c r="F158" s="150"/>
      <c r="G158" s="147">
        <f t="shared" si="2"/>
        <v>79578357.650399908</v>
      </c>
    </row>
    <row r="159" spans="1:7" s="7" customFormat="1" ht="31.5" customHeight="1" thickTop="1" thickBot="1" x14ac:dyDescent="0.25">
      <c r="A159" s="96"/>
      <c r="B159" s="148">
        <v>44797</v>
      </c>
      <c r="C159" s="149"/>
      <c r="D159" s="145" t="s">
        <v>42</v>
      </c>
      <c r="E159" s="146">
        <v>143005</v>
      </c>
      <c r="F159" s="150"/>
      <c r="G159" s="147">
        <f t="shared" si="2"/>
        <v>79721362.650399908</v>
      </c>
    </row>
    <row r="160" spans="1:7" s="7" customFormat="1" ht="18" thickTop="1" thickBot="1" x14ac:dyDescent="0.25">
      <c r="A160" s="96"/>
      <c r="B160" s="148">
        <v>44797</v>
      </c>
      <c r="C160" s="149"/>
      <c r="D160" s="145" t="s">
        <v>42</v>
      </c>
      <c r="E160" s="146">
        <v>99528</v>
      </c>
      <c r="F160" s="150"/>
      <c r="G160" s="147">
        <f t="shared" si="2"/>
        <v>79820890.650399908</v>
      </c>
    </row>
    <row r="161" spans="1:7" s="7" customFormat="1" ht="18" thickTop="1" thickBot="1" x14ac:dyDescent="0.25">
      <c r="A161" s="96"/>
      <c r="B161" s="148">
        <v>44797</v>
      </c>
      <c r="C161" s="149"/>
      <c r="D161" s="145" t="s">
        <v>42</v>
      </c>
      <c r="E161" s="146">
        <v>3238</v>
      </c>
      <c r="F161" s="150"/>
      <c r="G161" s="147">
        <f t="shared" si="2"/>
        <v>79824128.650399908</v>
      </c>
    </row>
    <row r="162" spans="1:7" s="7" customFormat="1" ht="18" thickTop="1" thickBot="1" x14ac:dyDescent="0.25">
      <c r="A162" s="96"/>
      <c r="B162" s="148">
        <v>44797</v>
      </c>
      <c r="C162" s="149"/>
      <c r="D162" s="145" t="s">
        <v>29</v>
      </c>
      <c r="E162" s="146">
        <v>44946</v>
      </c>
      <c r="F162" s="150">
        <v>1168.5999999999999</v>
      </c>
      <c r="G162" s="147">
        <f t="shared" si="2"/>
        <v>79867906.050399914</v>
      </c>
    </row>
    <row r="163" spans="1:7" s="7" customFormat="1" ht="61.5" thickTop="1" thickBot="1" x14ac:dyDescent="0.25">
      <c r="A163" s="96"/>
      <c r="B163" s="148">
        <v>44797</v>
      </c>
      <c r="C163" s="149"/>
      <c r="D163" s="145" t="s">
        <v>98</v>
      </c>
      <c r="E163" s="146">
        <v>318337.58</v>
      </c>
      <c r="F163" s="150"/>
      <c r="G163" s="147">
        <f t="shared" si="2"/>
        <v>80186243.630399913</v>
      </c>
    </row>
    <row r="164" spans="1:7" s="7" customFormat="1" ht="18" thickTop="1" thickBot="1" x14ac:dyDescent="0.25">
      <c r="A164" s="96"/>
      <c r="B164" s="148">
        <v>44798</v>
      </c>
      <c r="C164" s="149"/>
      <c r="D164" s="145" t="s">
        <v>42</v>
      </c>
      <c r="E164" s="146">
        <v>139122</v>
      </c>
      <c r="F164" s="150"/>
      <c r="G164" s="147">
        <f t="shared" si="2"/>
        <v>80325365.630399913</v>
      </c>
    </row>
    <row r="165" spans="1:7" s="7" customFormat="1" ht="18" thickTop="1" thickBot="1" x14ac:dyDescent="0.25">
      <c r="A165" s="96"/>
      <c r="B165" s="148">
        <v>44798</v>
      </c>
      <c r="C165" s="149"/>
      <c r="D165" s="145" t="s">
        <v>42</v>
      </c>
      <c r="E165" s="146">
        <v>72520</v>
      </c>
      <c r="F165" s="150"/>
      <c r="G165" s="147">
        <f t="shared" si="2"/>
        <v>80397885.630399913</v>
      </c>
    </row>
    <row r="166" spans="1:7" s="7" customFormat="1" ht="18" thickTop="1" thickBot="1" x14ac:dyDescent="0.25">
      <c r="A166" s="96"/>
      <c r="B166" s="148">
        <v>44798</v>
      </c>
      <c r="C166" s="149"/>
      <c r="D166" s="145" t="s">
        <v>42</v>
      </c>
      <c r="E166" s="146">
        <v>4902</v>
      </c>
      <c r="F166" s="150"/>
      <c r="G166" s="147">
        <f t="shared" si="2"/>
        <v>80402787.630399913</v>
      </c>
    </row>
    <row r="167" spans="1:7" s="7" customFormat="1" ht="18" thickTop="1" thickBot="1" x14ac:dyDescent="0.25">
      <c r="A167" s="96"/>
      <c r="B167" s="148">
        <v>44798</v>
      </c>
      <c r="C167" s="149"/>
      <c r="D167" s="145" t="s">
        <v>42</v>
      </c>
      <c r="E167" s="146">
        <v>15</v>
      </c>
      <c r="F167" s="150"/>
      <c r="G167" s="147">
        <f t="shared" si="2"/>
        <v>80402802.630399913</v>
      </c>
    </row>
    <row r="168" spans="1:7" s="7" customFormat="1" ht="18" thickTop="1" thickBot="1" x14ac:dyDescent="0.25">
      <c r="A168" s="96"/>
      <c r="B168" s="148">
        <v>44798</v>
      </c>
      <c r="C168" s="149"/>
      <c r="D168" s="145" t="s">
        <v>29</v>
      </c>
      <c r="E168" s="146">
        <v>41515.75</v>
      </c>
      <c r="F168" s="150">
        <v>1079.4100000000001</v>
      </c>
      <c r="G168" s="147">
        <f t="shared" si="2"/>
        <v>80443238.970399916</v>
      </c>
    </row>
    <row r="169" spans="1:7" s="7" customFormat="1" ht="18" thickTop="1" thickBot="1" x14ac:dyDescent="0.25">
      <c r="A169" s="96"/>
      <c r="B169" s="148">
        <v>44798</v>
      </c>
      <c r="C169" s="149"/>
      <c r="D169" s="145" t="s">
        <v>23</v>
      </c>
      <c r="E169" s="146"/>
      <c r="F169" s="150">
        <v>5390553.1900000004</v>
      </c>
      <c r="G169" s="147">
        <f t="shared" si="2"/>
        <v>75052685.780399919</v>
      </c>
    </row>
    <row r="170" spans="1:7" s="7" customFormat="1" ht="18" thickTop="1" thickBot="1" x14ac:dyDescent="0.25">
      <c r="A170" s="96"/>
      <c r="B170" s="148">
        <v>44799</v>
      </c>
      <c r="C170" s="149"/>
      <c r="D170" s="145" t="s">
        <v>42</v>
      </c>
      <c r="E170" s="146">
        <v>103690</v>
      </c>
      <c r="F170" s="150"/>
      <c r="G170" s="147">
        <f t="shared" si="2"/>
        <v>75156375.780399919</v>
      </c>
    </row>
    <row r="171" spans="1:7" s="7" customFormat="1" ht="18" thickTop="1" thickBot="1" x14ac:dyDescent="0.25">
      <c r="A171" s="96"/>
      <c r="B171" s="148">
        <v>44799</v>
      </c>
      <c r="C171" s="149"/>
      <c r="D171" s="145" t="s">
        <v>42</v>
      </c>
      <c r="E171" s="146">
        <v>70135</v>
      </c>
      <c r="F171" s="150"/>
      <c r="G171" s="147">
        <f t="shared" si="2"/>
        <v>75226510.780399919</v>
      </c>
    </row>
    <row r="172" spans="1:7" s="7" customFormat="1" ht="18" thickTop="1" thickBot="1" x14ac:dyDescent="0.25">
      <c r="A172" s="96"/>
      <c r="B172" s="148">
        <v>44799</v>
      </c>
      <c r="C172" s="149"/>
      <c r="D172" s="145" t="s">
        <v>42</v>
      </c>
      <c r="E172" s="146">
        <v>6646</v>
      </c>
      <c r="F172" s="150"/>
      <c r="G172" s="147">
        <f t="shared" si="2"/>
        <v>75233156.780399919</v>
      </c>
    </row>
    <row r="173" spans="1:7" s="7" customFormat="1" ht="18" thickTop="1" thickBot="1" x14ac:dyDescent="0.25">
      <c r="A173" s="96"/>
      <c r="B173" s="148">
        <v>44799</v>
      </c>
      <c r="C173" s="149"/>
      <c r="D173" s="145" t="s">
        <v>29</v>
      </c>
      <c r="E173" s="146">
        <v>92663.58</v>
      </c>
      <c r="F173" s="150">
        <v>2409.2399999999998</v>
      </c>
      <c r="G173" s="147">
        <f t="shared" si="2"/>
        <v>75323411.120399922</v>
      </c>
    </row>
    <row r="174" spans="1:7" s="7" customFormat="1" ht="31.5" thickTop="1" thickBot="1" x14ac:dyDescent="0.25">
      <c r="A174" s="96"/>
      <c r="B174" s="148">
        <v>44799</v>
      </c>
      <c r="C174" s="149"/>
      <c r="D174" s="145" t="s">
        <v>52</v>
      </c>
      <c r="E174" s="146">
        <v>12000</v>
      </c>
      <c r="F174" s="159"/>
      <c r="G174" s="147">
        <f t="shared" si="2"/>
        <v>75335411.120399922</v>
      </c>
    </row>
    <row r="175" spans="1:7" s="7" customFormat="1" ht="18" thickTop="1" thickBot="1" x14ac:dyDescent="0.25">
      <c r="A175" s="96"/>
      <c r="B175" s="160">
        <v>44799</v>
      </c>
      <c r="C175" s="161"/>
      <c r="D175" s="145" t="s">
        <v>23</v>
      </c>
      <c r="E175" s="146"/>
      <c r="F175" s="159">
        <v>16587887.1</v>
      </c>
      <c r="G175" s="147">
        <f t="shared" si="2"/>
        <v>58747524.020399921</v>
      </c>
    </row>
    <row r="176" spans="1:7" s="7" customFormat="1" ht="18" thickTop="1" thickBot="1" x14ac:dyDescent="0.25">
      <c r="A176" s="96"/>
      <c r="B176" s="160">
        <v>44799</v>
      </c>
      <c r="C176" s="161"/>
      <c r="D176" s="145" t="s">
        <v>92</v>
      </c>
      <c r="E176" s="146">
        <v>15000</v>
      </c>
      <c r="F176" s="159"/>
      <c r="G176" s="147">
        <f t="shared" si="2"/>
        <v>58762524.020399921</v>
      </c>
    </row>
    <row r="177" spans="1:7" s="7" customFormat="1" ht="18" thickTop="1" thickBot="1" x14ac:dyDescent="0.25">
      <c r="A177" s="96"/>
      <c r="B177" s="160">
        <v>44800</v>
      </c>
      <c r="C177" s="161"/>
      <c r="D177" s="145" t="s">
        <v>42</v>
      </c>
      <c r="E177" s="146">
        <v>16825</v>
      </c>
      <c r="F177" s="159"/>
      <c r="G177" s="147">
        <f t="shared" si="2"/>
        <v>58779349.020399921</v>
      </c>
    </row>
    <row r="178" spans="1:7" s="7" customFormat="1" ht="18" thickTop="1" thickBot="1" x14ac:dyDescent="0.25">
      <c r="A178" s="96"/>
      <c r="B178" s="160">
        <v>44800</v>
      </c>
      <c r="C178" s="161"/>
      <c r="D178" s="145" t="s">
        <v>29</v>
      </c>
      <c r="E178" s="146">
        <v>6886</v>
      </c>
      <c r="F178" s="159">
        <v>179.04</v>
      </c>
      <c r="G178" s="147">
        <f t="shared" si="2"/>
        <v>58786055.980399922</v>
      </c>
    </row>
    <row r="179" spans="1:7" s="7" customFormat="1" ht="18" thickTop="1" thickBot="1" x14ac:dyDescent="0.25">
      <c r="A179" s="96"/>
      <c r="B179" s="160">
        <v>44801</v>
      </c>
      <c r="C179" s="161"/>
      <c r="D179" s="145" t="s">
        <v>29</v>
      </c>
      <c r="E179" s="146">
        <v>25500</v>
      </c>
      <c r="F179" s="159">
        <v>663</v>
      </c>
      <c r="G179" s="147">
        <f t="shared" si="2"/>
        <v>58810892.980399922</v>
      </c>
    </row>
    <row r="180" spans="1:7" s="7" customFormat="1" ht="18" thickTop="1" thickBot="1" x14ac:dyDescent="0.25">
      <c r="A180" s="96"/>
      <c r="B180" s="160">
        <v>44802</v>
      </c>
      <c r="C180" s="161"/>
      <c r="D180" s="145" t="s">
        <v>42</v>
      </c>
      <c r="E180" s="146">
        <v>103417</v>
      </c>
      <c r="F180" s="159"/>
      <c r="G180" s="147">
        <f t="shared" si="2"/>
        <v>58914309.980399922</v>
      </c>
    </row>
    <row r="181" spans="1:7" s="7" customFormat="1" ht="18" thickTop="1" thickBot="1" x14ac:dyDescent="0.25">
      <c r="A181" s="96"/>
      <c r="B181" s="160">
        <v>44802</v>
      </c>
      <c r="C181" s="161"/>
      <c r="D181" s="145" t="s">
        <v>42</v>
      </c>
      <c r="E181" s="146">
        <v>68485</v>
      </c>
      <c r="F181" s="159"/>
      <c r="G181" s="147">
        <f t="shared" si="2"/>
        <v>58982794.980399922</v>
      </c>
    </row>
    <row r="182" spans="1:7" s="7" customFormat="1" ht="18" thickTop="1" thickBot="1" x14ac:dyDescent="0.25">
      <c r="A182" s="96"/>
      <c r="B182" s="160">
        <v>44802</v>
      </c>
      <c r="C182" s="161"/>
      <c r="D182" s="145" t="s">
        <v>42</v>
      </c>
      <c r="E182" s="146">
        <v>3070</v>
      </c>
      <c r="F182" s="159"/>
      <c r="G182" s="147">
        <f t="shared" si="2"/>
        <v>58985864.980399922</v>
      </c>
    </row>
    <row r="183" spans="1:7" s="7" customFormat="1" ht="18" thickTop="1" thickBot="1" x14ac:dyDescent="0.25">
      <c r="A183" s="96"/>
      <c r="B183" s="160">
        <v>44802</v>
      </c>
      <c r="C183" s="161"/>
      <c r="D183" s="145" t="s">
        <v>42</v>
      </c>
      <c r="E183" s="146">
        <v>60</v>
      </c>
      <c r="F183" s="159"/>
      <c r="G183" s="147">
        <f t="shared" si="2"/>
        <v>58985924.980399922</v>
      </c>
    </row>
    <row r="184" spans="1:7" s="7" customFormat="1" ht="18" thickTop="1" thickBot="1" x14ac:dyDescent="0.25">
      <c r="A184" s="96"/>
      <c r="B184" s="160">
        <v>44802</v>
      </c>
      <c r="C184" s="161"/>
      <c r="D184" s="145" t="s">
        <v>29</v>
      </c>
      <c r="E184" s="146">
        <v>49864.31</v>
      </c>
      <c r="F184" s="159">
        <v>1296.46</v>
      </c>
      <c r="G184" s="147">
        <f t="shared" si="2"/>
        <v>59034492.830399923</v>
      </c>
    </row>
    <row r="185" spans="1:7" s="7" customFormat="1" ht="31.5" thickTop="1" thickBot="1" x14ac:dyDescent="0.25">
      <c r="A185" s="96"/>
      <c r="B185" s="160">
        <v>44802</v>
      </c>
      <c r="C185" s="161"/>
      <c r="D185" s="145" t="s">
        <v>31</v>
      </c>
      <c r="E185" s="146">
        <v>1555</v>
      </c>
      <c r="F185" s="159">
        <v>71.650000000000006</v>
      </c>
      <c r="G185" s="147">
        <f t="shared" si="2"/>
        <v>59035976.180399925</v>
      </c>
    </row>
    <row r="186" spans="1:7" s="7" customFormat="1" ht="46.5" thickTop="1" thickBot="1" x14ac:dyDescent="0.25">
      <c r="A186" s="96"/>
      <c r="B186" s="160">
        <v>44802</v>
      </c>
      <c r="C186" s="161"/>
      <c r="D186" s="145" t="s">
        <v>93</v>
      </c>
      <c r="E186" s="146">
        <v>10000</v>
      </c>
      <c r="F186" s="159"/>
      <c r="G186" s="147">
        <f t="shared" si="2"/>
        <v>59045976.180399925</v>
      </c>
    </row>
    <row r="187" spans="1:7" s="7" customFormat="1" ht="18" thickTop="1" thickBot="1" x14ac:dyDescent="0.25">
      <c r="A187" s="96"/>
      <c r="B187" s="160">
        <v>44803</v>
      </c>
      <c r="C187" s="161"/>
      <c r="D187" s="145" t="s">
        <v>42</v>
      </c>
      <c r="E187" s="146">
        <v>95166</v>
      </c>
      <c r="F187" s="159"/>
      <c r="G187" s="147">
        <f t="shared" si="2"/>
        <v>59141142.180399925</v>
      </c>
    </row>
    <row r="188" spans="1:7" s="7" customFormat="1" ht="18" thickTop="1" thickBot="1" x14ac:dyDescent="0.25">
      <c r="A188" s="96"/>
      <c r="B188" s="160">
        <v>44803</v>
      </c>
      <c r="C188" s="161"/>
      <c r="D188" s="145" t="s">
        <v>42</v>
      </c>
      <c r="E188" s="146">
        <v>65100</v>
      </c>
      <c r="F188" s="159"/>
      <c r="G188" s="147">
        <f t="shared" si="2"/>
        <v>59206242.180399925</v>
      </c>
    </row>
    <row r="189" spans="1:7" s="7" customFormat="1" ht="18" thickTop="1" thickBot="1" x14ac:dyDescent="0.25">
      <c r="A189" s="96"/>
      <c r="B189" s="160">
        <v>44803</v>
      </c>
      <c r="C189" s="161"/>
      <c r="D189" s="145" t="s">
        <v>42</v>
      </c>
      <c r="E189" s="146">
        <v>5653</v>
      </c>
      <c r="F189" s="159"/>
      <c r="G189" s="147">
        <f t="shared" si="2"/>
        <v>59211895.180399925</v>
      </c>
    </row>
    <row r="190" spans="1:7" s="7" customFormat="1" ht="18" thickTop="1" thickBot="1" x14ac:dyDescent="0.25">
      <c r="A190" s="96"/>
      <c r="B190" s="160">
        <v>44803</v>
      </c>
      <c r="C190" s="161"/>
      <c r="D190" s="145" t="s">
        <v>29</v>
      </c>
      <c r="E190" s="146">
        <v>31191.25</v>
      </c>
      <c r="F190" s="159">
        <v>810.98</v>
      </c>
      <c r="G190" s="147">
        <f t="shared" si="2"/>
        <v>59242275.450399928</v>
      </c>
    </row>
    <row r="191" spans="1:7" s="7" customFormat="1" ht="46.5" thickTop="1" thickBot="1" x14ac:dyDescent="0.25">
      <c r="A191" s="96"/>
      <c r="B191" s="160">
        <v>44803</v>
      </c>
      <c r="C191" s="161"/>
      <c r="D191" s="145" t="s">
        <v>97</v>
      </c>
      <c r="E191" s="146">
        <v>185539.6</v>
      </c>
      <c r="F191" s="159"/>
      <c r="G191" s="147">
        <f t="shared" si="2"/>
        <v>59427815.050399929</v>
      </c>
    </row>
    <row r="192" spans="1:7" s="7" customFormat="1" ht="18" thickTop="1" thickBot="1" x14ac:dyDescent="0.25">
      <c r="A192" s="96"/>
      <c r="B192" s="160">
        <v>44803</v>
      </c>
      <c r="C192" s="161"/>
      <c r="D192" s="145" t="s">
        <v>23</v>
      </c>
      <c r="E192" s="146"/>
      <c r="F192" s="159">
        <v>180163.61</v>
      </c>
      <c r="G192" s="147">
        <f t="shared" si="2"/>
        <v>59247651.44039993</v>
      </c>
    </row>
    <row r="193" spans="1:8" s="7" customFormat="1" ht="18" thickTop="1" thickBot="1" x14ac:dyDescent="0.25">
      <c r="A193" s="96"/>
      <c r="B193" s="160">
        <v>44804</v>
      </c>
      <c r="C193" s="161"/>
      <c r="D193" s="145" t="s">
        <v>42</v>
      </c>
      <c r="E193" s="146">
        <v>71245</v>
      </c>
      <c r="F193" s="159"/>
      <c r="G193" s="147">
        <f t="shared" si="2"/>
        <v>59318896.44039993</v>
      </c>
    </row>
    <row r="194" spans="1:8" s="7" customFormat="1" ht="18" thickTop="1" thickBot="1" x14ac:dyDescent="0.25">
      <c r="A194" s="96"/>
      <c r="B194" s="160">
        <v>44804</v>
      </c>
      <c r="C194" s="161"/>
      <c r="D194" s="145" t="s">
        <v>42</v>
      </c>
      <c r="E194" s="146">
        <v>83805</v>
      </c>
      <c r="F194" s="159"/>
      <c r="G194" s="147">
        <f t="shared" si="2"/>
        <v>59402701.44039993</v>
      </c>
    </row>
    <row r="195" spans="1:8" s="7" customFormat="1" ht="18" thickTop="1" thickBot="1" x14ac:dyDescent="0.25">
      <c r="A195" s="96"/>
      <c r="B195" s="160">
        <v>44804</v>
      </c>
      <c r="C195" s="161"/>
      <c r="D195" s="145" t="s">
        <v>42</v>
      </c>
      <c r="E195" s="146">
        <v>6276</v>
      </c>
      <c r="F195" s="159"/>
      <c r="G195" s="147">
        <f t="shared" si="2"/>
        <v>59408977.44039993</v>
      </c>
    </row>
    <row r="196" spans="1:8" s="7" customFormat="1" ht="18" thickTop="1" thickBot="1" x14ac:dyDescent="0.25">
      <c r="A196" s="96"/>
      <c r="B196" s="160">
        <v>44804</v>
      </c>
      <c r="C196" s="161"/>
      <c r="D196" s="145" t="s">
        <v>42</v>
      </c>
      <c r="E196" s="146">
        <v>100</v>
      </c>
      <c r="F196" s="159"/>
      <c r="G196" s="147">
        <f t="shared" si="2"/>
        <v>59409077.44039993</v>
      </c>
    </row>
    <row r="197" spans="1:8" s="7" customFormat="1" ht="18" thickTop="1" thickBot="1" x14ac:dyDescent="0.25">
      <c r="A197" s="96"/>
      <c r="B197" s="160">
        <v>44804</v>
      </c>
      <c r="C197" s="161"/>
      <c r="D197" s="145" t="s">
        <v>29</v>
      </c>
      <c r="E197" s="146">
        <v>91708.12</v>
      </c>
      <c r="F197" s="159"/>
      <c r="G197" s="147">
        <f t="shared" si="2"/>
        <v>59500785.560399927</v>
      </c>
    </row>
    <row r="198" spans="1:8" s="7" customFormat="1" ht="18" thickTop="1" thickBot="1" x14ac:dyDescent="0.25">
      <c r="A198" s="96"/>
      <c r="B198" s="160">
        <v>44804</v>
      </c>
      <c r="C198" s="161"/>
      <c r="D198" s="145" t="s">
        <v>49</v>
      </c>
      <c r="E198" s="146">
        <v>20000</v>
      </c>
      <c r="F198" s="159"/>
      <c r="G198" s="147">
        <f t="shared" si="2"/>
        <v>59520785.560399927</v>
      </c>
    </row>
    <row r="199" spans="1:8" s="7" customFormat="1" ht="18" thickTop="1" thickBot="1" x14ac:dyDescent="0.25">
      <c r="A199" s="96"/>
      <c r="B199" s="160">
        <v>44804</v>
      </c>
      <c r="C199" s="161"/>
      <c r="D199" s="145" t="s">
        <v>94</v>
      </c>
      <c r="E199" s="146">
        <v>1967905.48</v>
      </c>
      <c r="F199" s="159"/>
      <c r="G199" s="147">
        <f t="shared" si="2"/>
        <v>61488691.040399924</v>
      </c>
    </row>
    <row r="200" spans="1:8" s="7" customFormat="1" ht="18" thickTop="1" thickBot="1" x14ac:dyDescent="0.25">
      <c r="A200" s="96"/>
      <c r="B200" s="160">
        <v>44804</v>
      </c>
      <c r="C200" s="161"/>
      <c r="D200" s="145" t="s">
        <v>94</v>
      </c>
      <c r="E200" s="146">
        <v>94304.45</v>
      </c>
      <c r="F200" s="159"/>
      <c r="G200" s="147">
        <f t="shared" si="2"/>
        <v>61582995.490399927</v>
      </c>
    </row>
    <row r="201" spans="1:8" s="7" customFormat="1" ht="18" thickTop="1" thickBot="1" x14ac:dyDescent="0.25">
      <c r="A201" s="96"/>
      <c r="B201" s="160">
        <v>44804</v>
      </c>
      <c r="C201" s="161"/>
      <c r="D201" s="145" t="s">
        <v>94</v>
      </c>
      <c r="E201" s="146">
        <v>5546122.71</v>
      </c>
      <c r="F201" s="159"/>
      <c r="G201" s="147">
        <f t="shared" si="2"/>
        <v>67129118.20039992</v>
      </c>
    </row>
    <row r="202" spans="1:8" s="7" customFormat="1" ht="18" thickTop="1" thickBot="1" x14ac:dyDescent="0.25">
      <c r="A202" s="96"/>
      <c r="B202" s="160">
        <v>44804</v>
      </c>
      <c r="C202" s="161"/>
      <c r="D202" s="145" t="s">
        <v>95</v>
      </c>
      <c r="E202" s="146">
        <v>248611.08</v>
      </c>
      <c r="F202" s="159"/>
      <c r="G202" s="147">
        <f t="shared" si="2"/>
        <v>67377729.280399919</v>
      </c>
    </row>
    <row r="203" spans="1:8" s="7" customFormat="1" ht="18" thickTop="1" thickBot="1" x14ac:dyDescent="0.25">
      <c r="A203" s="96"/>
      <c r="B203" s="160">
        <v>44804</v>
      </c>
      <c r="C203" s="161"/>
      <c r="D203" s="145" t="s">
        <v>95</v>
      </c>
      <c r="E203" s="146">
        <v>4242</v>
      </c>
      <c r="F203" s="159"/>
      <c r="G203" s="147">
        <f>G202+E203-F203</f>
        <v>67381971.280399919</v>
      </c>
    </row>
    <row r="204" spans="1:8" s="7" customFormat="1" ht="17.25" thickTop="1" x14ac:dyDescent="0.2">
      <c r="A204" s="96"/>
      <c r="B204" s="160">
        <v>44804</v>
      </c>
      <c r="C204" s="161"/>
      <c r="D204" s="145" t="s">
        <v>23</v>
      </c>
      <c r="E204" s="146"/>
      <c r="F204" s="159">
        <v>17295084.899999999</v>
      </c>
      <c r="G204" s="147">
        <f>G203+E204-F204</f>
        <v>50086886.38039992</v>
      </c>
      <c r="H204" s="28"/>
    </row>
    <row r="205" spans="1:8" ht="17.25" thickBot="1" x14ac:dyDescent="0.25">
      <c r="A205" s="26"/>
      <c r="B205" s="162"/>
      <c r="C205" s="162"/>
      <c r="D205" s="162" t="s">
        <v>8</v>
      </c>
      <c r="E205" s="163">
        <f>SUM(E19:E204)</f>
        <v>85636792.430000007</v>
      </c>
      <c r="F205" s="163">
        <f>SUM(F19:F204)</f>
        <v>103188206.50999999</v>
      </c>
      <c r="G205" s="194">
        <f>+G18+E205-F205</f>
        <v>50086886.380399942</v>
      </c>
      <c r="H205" s="28">
        <f>+G205-'[1]CTA. RECOLECTORA (010) y 3000'!$G$15966</f>
        <v>0</v>
      </c>
    </row>
    <row r="206" spans="1:8" ht="16.5" x14ac:dyDescent="0.2">
      <c r="A206" s="5"/>
      <c r="B206" s="164"/>
      <c r="C206" s="164"/>
      <c r="D206" s="164"/>
      <c r="E206" s="165"/>
      <c r="F206" s="165"/>
      <c r="G206" s="165"/>
    </row>
    <row r="207" spans="1:8" ht="16.5" x14ac:dyDescent="0.2">
      <c r="A207" s="5"/>
      <c r="B207" s="164"/>
      <c r="C207" s="166" t="s">
        <v>32</v>
      </c>
      <c r="D207" s="167"/>
      <c r="E207" s="168"/>
      <c r="F207" s="168"/>
      <c r="G207" s="165"/>
    </row>
    <row r="208" spans="1:8" ht="16.5" x14ac:dyDescent="0.2">
      <c r="A208" s="5"/>
      <c r="B208" s="164"/>
      <c r="C208" s="166" t="s">
        <v>34</v>
      </c>
      <c r="D208" s="167"/>
      <c r="E208" s="168"/>
      <c r="F208" s="168"/>
      <c r="G208" s="165"/>
    </row>
    <row r="209" spans="1:8" ht="16.5" x14ac:dyDescent="0.2">
      <c r="A209" s="5"/>
      <c r="B209" s="164"/>
      <c r="C209" s="166" t="s">
        <v>35</v>
      </c>
      <c r="D209" s="166" t="s">
        <v>39</v>
      </c>
      <c r="E209" s="168"/>
      <c r="F209" s="166" t="s">
        <v>40</v>
      </c>
      <c r="G209" s="165"/>
    </row>
    <row r="210" spans="1:8" ht="16.5" x14ac:dyDescent="0.2">
      <c r="A210" s="5"/>
      <c r="B210" s="164"/>
      <c r="C210" s="167"/>
      <c r="D210" s="166" t="s">
        <v>32</v>
      </c>
      <c r="E210" s="168"/>
      <c r="F210" s="166" t="s">
        <v>33</v>
      </c>
      <c r="G210" s="165"/>
    </row>
    <row r="211" spans="1:8" ht="16.5" x14ac:dyDescent="0.2">
      <c r="A211" s="5"/>
      <c r="B211" s="164"/>
      <c r="C211" s="167"/>
      <c r="D211" s="166" t="s">
        <v>34</v>
      </c>
      <c r="E211" s="168"/>
      <c r="F211" s="169" t="s">
        <v>46</v>
      </c>
      <c r="G211" s="165"/>
    </row>
    <row r="212" spans="1:8" ht="16.5" x14ac:dyDescent="0.2">
      <c r="A212" s="5"/>
      <c r="B212" s="164"/>
      <c r="C212" s="167"/>
      <c r="D212" s="166" t="s">
        <v>35</v>
      </c>
      <c r="E212" s="168"/>
      <c r="F212" s="166" t="s">
        <v>36</v>
      </c>
      <c r="G212" s="165"/>
    </row>
    <row r="213" spans="1:8" ht="16.5" x14ac:dyDescent="0.2">
      <c r="A213" s="5"/>
      <c r="B213" s="164"/>
      <c r="C213" s="167"/>
      <c r="D213" s="168"/>
      <c r="E213" s="167"/>
      <c r="F213" s="165"/>
      <c r="G213" s="165"/>
      <c r="H213" s="25"/>
    </row>
    <row r="214" spans="1:8" ht="16.5" x14ac:dyDescent="0.2">
      <c r="A214" s="5"/>
      <c r="B214" s="164"/>
      <c r="C214" s="167"/>
      <c r="D214" s="168"/>
      <c r="E214" s="167" t="s">
        <v>64</v>
      </c>
      <c r="F214" s="165"/>
      <c r="G214" s="165"/>
    </row>
    <row r="215" spans="1:8" ht="16.5" x14ac:dyDescent="0.2">
      <c r="A215" s="5"/>
      <c r="B215" s="164"/>
      <c r="C215" s="167"/>
      <c r="D215" s="168"/>
      <c r="E215" s="166" t="s">
        <v>61</v>
      </c>
      <c r="F215" s="165"/>
      <c r="G215" s="165"/>
    </row>
    <row r="216" spans="1:8" ht="16.5" x14ac:dyDescent="0.2">
      <c r="A216" s="5"/>
      <c r="B216" s="164"/>
      <c r="C216" s="167"/>
      <c r="D216" s="168"/>
      <c r="E216" s="166" t="s">
        <v>62</v>
      </c>
      <c r="F216" s="165"/>
      <c r="G216" s="165"/>
    </row>
    <row r="217" spans="1:8" ht="16.5" x14ac:dyDescent="0.2">
      <c r="A217" s="5"/>
      <c r="B217" s="164"/>
      <c r="C217" s="164"/>
      <c r="D217" s="168"/>
      <c r="E217" s="166" t="s">
        <v>63</v>
      </c>
      <c r="F217" s="165"/>
      <c r="G217" s="165"/>
    </row>
    <row r="218" spans="1:8" ht="16.5" x14ac:dyDescent="0.2">
      <c r="A218" s="5"/>
      <c r="B218" s="164"/>
      <c r="C218" s="164"/>
      <c r="D218" s="168"/>
      <c r="E218" s="168"/>
      <c r="F218" s="165"/>
      <c r="G218" s="165"/>
    </row>
    <row r="219" spans="1:8" ht="16.5" x14ac:dyDescent="0.2">
      <c r="A219" s="5"/>
      <c r="B219" s="5"/>
      <c r="C219" s="5"/>
      <c r="F219" s="8"/>
      <c r="G219" s="8"/>
    </row>
    <row r="220" spans="1:8" ht="16.5" x14ac:dyDescent="0.2">
      <c r="A220" s="5"/>
      <c r="B220" s="5"/>
      <c r="C220" s="5"/>
      <c r="F220" s="8"/>
      <c r="G220" s="8"/>
    </row>
    <row r="221" spans="1:8" ht="16.5" x14ac:dyDescent="0.2">
      <c r="A221" s="5"/>
      <c r="B221" s="5"/>
      <c r="C221" s="5"/>
      <c r="E221" s="8"/>
      <c r="F221" s="8"/>
      <c r="G221" s="8"/>
    </row>
    <row r="222" spans="1:8" x14ac:dyDescent="0.2">
      <c r="A222" s="9"/>
      <c r="B222" s="9"/>
      <c r="C222" s="9"/>
      <c r="D222" s="9"/>
      <c r="E222" s="9"/>
      <c r="F222" s="9"/>
      <c r="G222" s="9"/>
    </row>
    <row r="223" spans="1:8" x14ac:dyDescent="0.2">
      <c r="A223" s="9"/>
      <c r="B223" s="9"/>
      <c r="C223" s="9"/>
      <c r="D223" s="9"/>
      <c r="E223" s="9"/>
      <c r="F223" s="9"/>
      <c r="G223" s="9"/>
    </row>
    <row r="224" spans="1:8" x14ac:dyDescent="0.2">
      <c r="A224" s="9"/>
      <c r="B224" s="9"/>
      <c r="C224" s="9"/>
      <c r="D224" s="9"/>
      <c r="E224" s="9"/>
      <c r="F224" s="9"/>
      <c r="G224" s="9"/>
    </row>
    <row r="243" spans="1:1" ht="13.5" thickBot="1" x14ac:dyDescent="0.25"/>
    <row r="244" spans="1:1" ht="15" x14ac:dyDescent="0.2">
      <c r="A244" s="2"/>
    </row>
  </sheetData>
  <autoFilter ref="B1:H244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6" fitToHeight="0" orientation="portrait" r:id="rId1"/>
  <headerFooter alignWithMargins="0">
    <oddFooter>Página &amp;P</oddFooter>
  </headerFooter>
  <rowBreaks count="3" manualBreakCount="3">
    <brk id="63" max="6" man="1"/>
    <brk id="117" max="6" man="1"/>
    <brk id="1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318"/>
  <sheetViews>
    <sheetView topLeftCell="B81" zoomScale="80" zoomScaleNormal="80" workbookViewId="0">
      <selection activeCell="D81" sqref="D81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74" t="s">
        <v>10</v>
      </c>
      <c r="D6" s="174"/>
      <c r="E6" s="174"/>
      <c r="F6" s="174"/>
      <c r="G6" s="174"/>
      <c r="H6" s="174"/>
      <c r="I6" s="174"/>
      <c r="J6" s="16"/>
      <c r="K6" s="16"/>
    </row>
    <row r="7" spans="1:13" s="14" customFormat="1" ht="18.75" x14ac:dyDescent="0.2">
      <c r="B7" s="18"/>
      <c r="C7" s="180" t="s">
        <v>19</v>
      </c>
      <c r="D7" s="180"/>
      <c r="E7" s="180"/>
      <c r="F7" s="180"/>
      <c r="G7" s="180"/>
      <c r="H7" s="180"/>
      <c r="I7" s="180"/>
    </row>
    <row r="8" spans="1:13" s="17" customFormat="1" ht="21" customHeight="1" x14ac:dyDescent="0.2">
      <c r="B8" s="18"/>
      <c r="C8" s="180" t="s">
        <v>3</v>
      </c>
      <c r="D8" s="180"/>
      <c r="E8" s="180"/>
      <c r="F8" s="180"/>
      <c r="G8" s="180"/>
      <c r="H8" s="180"/>
      <c r="I8" s="180"/>
    </row>
    <row r="9" spans="1:13" s="14" customFormat="1" ht="18.75" x14ac:dyDescent="0.2">
      <c r="C9" s="181" t="s">
        <v>99</v>
      </c>
      <c r="D9" s="181"/>
      <c r="E9" s="181"/>
      <c r="F9" s="181"/>
      <c r="G9" s="181"/>
      <c r="H9" s="181"/>
      <c r="I9" s="181"/>
    </row>
    <row r="10" spans="1:13" s="14" customFormat="1" ht="18.75" x14ac:dyDescent="0.2">
      <c r="C10" s="31"/>
      <c r="D10" s="31"/>
      <c r="E10" s="31"/>
      <c r="F10" s="31"/>
      <c r="G10" s="31"/>
      <c r="H10" s="31"/>
      <c r="I10" s="31"/>
    </row>
    <row r="11" spans="1:13" s="14" customFormat="1" ht="18.75" x14ac:dyDescent="0.2">
      <c r="C11" s="31"/>
      <c r="D11" s="31"/>
      <c r="E11" s="31"/>
      <c r="F11" s="31"/>
      <c r="G11" s="31"/>
      <c r="H11" s="31"/>
      <c r="I11" s="31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79"/>
      <c r="D13" s="176" t="s">
        <v>17</v>
      </c>
      <c r="E13" s="176"/>
      <c r="F13" s="176"/>
      <c r="G13" s="176"/>
      <c r="H13" s="176"/>
      <c r="I13" s="176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79"/>
      <c r="D14" s="175" t="s">
        <v>7</v>
      </c>
      <c r="E14" s="175"/>
      <c r="F14" s="175"/>
      <c r="G14" s="175"/>
      <c r="H14" s="175"/>
      <c r="I14" s="57">
        <f>'[1]CTA. RECOLECTORA AUXILIAR 3001'!$J$7678</f>
        <v>21133514.70149998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79"/>
      <c r="D15" s="68" t="s">
        <v>4</v>
      </c>
      <c r="E15" s="68" t="s">
        <v>5</v>
      </c>
      <c r="F15" s="68" t="s">
        <v>6</v>
      </c>
      <c r="G15" s="68" t="s">
        <v>0</v>
      </c>
      <c r="H15" s="68" t="s">
        <v>1</v>
      </c>
      <c r="I15" s="68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69"/>
      <c r="D16" s="70"/>
      <c r="E16" s="71"/>
      <c r="F16" s="82">
        <v>44772</v>
      </c>
      <c r="G16" s="127"/>
      <c r="H16" s="73">
        <v>0</v>
      </c>
      <c r="I16" s="72">
        <f>+I14</f>
        <v>21133514.70149998</v>
      </c>
    </row>
    <row r="17" spans="3:9" s="27" customFormat="1" ht="31.5" customHeight="1" thickTop="1" thickBot="1" x14ac:dyDescent="0.25">
      <c r="C17" s="74"/>
      <c r="D17" s="76">
        <v>44774</v>
      </c>
      <c r="E17" s="77" t="s">
        <v>100</v>
      </c>
      <c r="F17" s="124" t="s">
        <v>16</v>
      </c>
      <c r="G17" s="129"/>
      <c r="H17" s="129">
        <v>2343.6</v>
      </c>
      <c r="I17" s="46">
        <f>I16+G17-H17</f>
        <v>21131171.101499978</v>
      </c>
    </row>
    <row r="18" spans="3:9" s="27" customFormat="1" ht="31.5" customHeight="1" thickTop="1" thickBot="1" x14ac:dyDescent="0.25">
      <c r="C18" s="196"/>
      <c r="D18" s="76">
        <v>44774</v>
      </c>
      <c r="E18" s="77" t="s">
        <v>100</v>
      </c>
      <c r="F18" s="124" t="s">
        <v>73</v>
      </c>
      <c r="G18" s="129"/>
      <c r="H18" s="129">
        <v>52965.36</v>
      </c>
      <c r="I18" s="46">
        <f t="shared" ref="I18:I81" si="0">I17+G18-H18</f>
        <v>21078205.741499979</v>
      </c>
    </row>
    <row r="19" spans="3:9" s="27" customFormat="1" ht="24.75" customHeight="1" thickTop="1" thickBot="1" x14ac:dyDescent="0.25">
      <c r="C19" s="75"/>
      <c r="D19" s="76">
        <v>44774</v>
      </c>
      <c r="E19" s="80" t="s">
        <v>101</v>
      </c>
      <c r="F19" s="124" t="s">
        <v>16</v>
      </c>
      <c r="G19" s="130"/>
      <c r="H19" s="130">
        <v>4200</v>
      </c>
      <c r="I19" s="46">
        <f t="shared" si="0"/>
        <v>21074005.741499979</v>
      </c>
    </row>
    <row r="20" spans="3:9" s="27" customFormat="1" ht="30" thickTop="1" thickBot="1" x14ac:dyDescent="0.25">
      <c r="C20" s="75"/>
      <c r="D20" s="76">
        <v>44774</v>
      </c>
      <c r="E20" s="77" t="s">
        <v>101</v>
      </c>
      <c r="F20" s="124" t="s">
        <v>69</v>
      </c>
      <c r="G20" s="130"/>
      <c r="H20" s="126">
        <v>4536</v>
      </c>
      <c r="I20" s="46">
        <f t="shared" si="0"/>
        <v>21069469.741499979</v>
      </c>
    </row>
    <row r="21" spans="3:9" s="27" customFormat="1" ht="18" thickTop="1" thickBot="1" x14ac:dyDescent="0.25">
      <c r="C21" s="75"/>
      <c r="D21" s="76">
        <v>44774</v>
      </c>
      <c r="E21" s="80" t="s">
        <v>101</v>
      </c>
      <c r="F21" s="124" t="s">
        <v>59</v>
      </c>
      <c r="G21" s="130"/>
      <c r="H21" s="126">
        <v>90384</v>
      </c>
      <c r="I21" s="46">
        <f t="shared" si="0"/>
        <v>20979085.741499979</v>
      </c>
    </row>
    <row r="22" spans="3:9" s="27" customFormat="1" ht="30" thickTop="1" thickBot="1" x14ac:dyDescent="0.25">
      <c r="C22" s="75"/>
      <c r="D22" s="76">
        <v>44774</v>
      </c>
      <c r="E22" s="77" t="s">
        <v>102</v>
      </c>
      <c r="F22" s="124" t="s">
        <v>16</v>
      </c>
      <c r="G22" s="130"/>
      <c r="H22" s="126">
        <v>1183.47</v>
      </c>
      <c r="I22" s="46">
        <f t="shared" si="0"/>
        <v>20977902.27149998</v>
      </c>
    </row>
    <row r="23" spans="3:9" s="27" customFormat="1" ht="18" thickTop="1" thickBot="1" x14ac:dyDescent="0.25">
      <c r="C23" s="75"/>
      <c r="D23" s="76">
        <v>44774</v>
      </c>
      <c r="E23" s="80" t="s">
        <v>102</v>
      </c>
      <c r="F23" s="124" t="s">
        <v>103</v>
      </c>
      <c r="G23" s="130"/>
      <c r="H23" s="126">
        <v>298366.53000000003</v>
      </c>
      <c r="I23" s="46">
        <f t="shared" si="0"/>
        <v>20679535.741499979</v>
      </c>
    </row>
    <row r="24" spans="3:9" s="27" customFormat="1" ht="30" thickTop="1" thickBot="1" x14ac:dyDescent="0.25">
      <c r="C24" s="75"/>
      <c r="D24" s="76">
        <v>44774</v>
      </c>
      <c r="E24" s="77" t="s">
        <v>104</v>
      </c>
      <c r="F24" s="124" t="s">
        <v>16</v>
      </c>
      <c r="G24" s="130"/>
      <c r="H24" s="126">
        <v>4004.77</v>
      </c>
      <c r="I24" s="46">
        <f t="shared" si="0"/>
        <v>20675530.971499979</v>
      </c>
    </row>
    <row r="25" spans="3:9" s="27" customFormat="1" ht="18" thickTop="1" thickBot="1" x14ac:dyDescent="0.25">
      <c r="C25" s="75"/>
      <c r="D25" s="76">
        <v>44774</v>
      </c>
      <c r="E25" s="80" t="s">
        <v>104</v>
      </c>
      <c r="F25" s="124" t="s">
        <v>105</v>
      </c>
      <c r="G25" s="130"/>
      <c r="H25" s="126">
        <v>90507.81</v>
      </c>
      <c r="I25" s="46">
        <f t="shared" si="0"/>
        <v>20585023.161499981</v>
      </c>
    </row>
    <row r="26" spans="3:9" s="27" customFormat="1" ht="30" thickTop="1" thickBot="1" x14ac:dyDescent="0.25">
      <c r="C26" s="75"/>
      <c r="D26" s="76">
        <v>44775</v>
      </c>
      <c r="E26" s="77" t="s">
        <v>106</v>
      </c>
      <c r="F26" s="124" t="s">
        <v>16</v>
      </c>
      <c r="G26" s="130"/>
      <c r="H26" s="126">
        <v>1250</v>
      </c>
      <c r="I26" s="46">
        <f t="shared" si="0"/>
        <v>20583773.161499981</v>
      </c>
    </row>
    <row r="27" spans="3:9" s="27" customFormat="1" ht="30" thickTop="1" thickBot="1" x14ac:dyDescent="0.25">
      <c r="C27" s="75"/>
      <c r="D27" s="76">
        <v>44775</v>
      </c>
      <c r="E27" s="80" t="s">
        <v>107</v>
      </c>
      <c r="F27" s="124" t="s">
        <v>69</v>
      </c>
      <c r="G27" s="130"/>
      <c r="H27" s="125">
        <v>1350</v>
      </c>
      <c r="I27" s="46">
        <f t="shared" si="0"/>
        <v>20582423.161499981</v>
      </c>
    </row>
    <row r="28" spans="3:9" s="27" customFormat="1" ht="30" thickTop="1" thickBot="1" x14ac:dyDescent="0.25">
      <c r="C28" s="75"/>
      <c r="D28" s="76">
        <v>44775</v>
      </c>
      <c r="E28" s="80" t="s">
        <v>106</v>
      </c>
      <c r="F28" s="124" t="s">
        <v>108</v>
      </c>
      <c r="G28" s="130"/>
      <c r="H28" s="125">
        <v>26900</v>
      </c>
      <c r="I28" s="46">
        <f t="shared" si="0"/>
        <v>20555523.161499981</v>
      </c>
    </row>
    <row r="29" spans="3:9" s="27" customFormat="1" ht="30" thickTop="1" thickBot="1" x14ac:dyDescent="0.25">
      <c r="C29" s="75"/>
      <c r="D29" s="76">
        <v>44776</v>
      </c>
      <c r="E29" s="77" t="s">
        <v>107</v>
      </c>
      <c r="F29" s="124" t="s">
        <v>16</v>
      </c>
      <c r="G29" s="130"/>
      <c r="H29" s="126">
        <v>13200</v>
      </c>
      <c r="I29" s="46">
        <f t="shared" si="0"/>
        <v>20542323.161499981</v>
      </c>
    </row>
    <row r="30" spans="3:9" s="27" customFormat="1" ht="18" thickTop="1" thickBot="1" x14ac:dyDescent="0.25">
      <c r="C30" s="75"/>
      <c r="D30" s="76">
        <v>44776</v>
      </c>
      <c r="E30" s="77" t="s">
        <v>107</v>
      </c>
      <c r="F30" s="124" t="s">
        <v>58</v>
      </c>
      <c r="G30" s="130"/>
      <c r="H30" s="126">
        <v>250800</v>
      </c>
      <c r="I30" s="46">
        <f t="shared" si="0"/>
        <v>20291523.161499981</v>
      </c>
    </row>
    <row r="31" spans="3:9" s="27" customFormat="1" ht="30" thickTop="1" thickBot="1" x14ac:dyDescent="0.25">
      <c r="C31" s="75"/>
      <c r="D31" s="76">
        <v>44776</v>
      </c>
      <c r="E31" s="80" t="s">
        <v>109</v>
      </c>
      <c r="F31" s="124" t="s">
        <v>16</v>
      </c>
      <c r="G31" s="130"/>
      <c r="H31" s="126">
        <v>450</v>
      </c>
      <c r="I31" s="46">
        <f t="shared" si="0"/>
        <v>20291073.161499981</v>
      </c>
    </row>
    <row r="32" spans="3:9" s="27" customFormat="1" ht="30" thickTop="1" thickBot="1" x14ac:dyDescent="0.25">
      <c r="C32" s="75"/>
      <c r="D32" s="76">
        <v>44776</v>
      </c>
      <c r="E32" s="80" t="s">
        <v>109</v>
      </c>
      <c r="F32" s="124" t="s">
        <v>110</v>
      </c>
      <c r="G32" s="130"/>
      <c r="H32" s="126">
        <v>10170</v>
      </c>
      <c r="I32" s="46">
        <f t="shared" si="0"/>
        <v>20280903.161499981</v>
      </c>
    </row>
    <row r="33" spans="3:9" s="27" customFormat="1" ht="30" thickTop="1" thickBot="1" x14ac:dyDescent="0.25">
      <c r="C33" s="75"/>
      <c r="D33" s="76">
        <v>44776</v>
      </c>
      <c r="E33" s="77" t="s">
        <v>111</v>
      </c>
      <c r="F33" s="124" t="s">
        <v>16</v>
      </c>
      <c r="G33" s="131"/>
      <c r="H33" s="126">
        <v>615.38</v>
      </c>
      <c r="I33" s="46">
        <f t="shared" si="0"/>
        <v>20280287.781499982</v>
      </c>
    </row>
    <row r="34" spans="3:9" s="27" customFormat="1" ht="18" thickTop="1" thickBot="1" x14ac:dyDescent="0.25">
      <c r="C34" s="75"/>
      <c r="D34" s="76">
        <v>44776</v>
      </c>
      <c r="E34" s="80" t="s">
        <v>111</v>
      </c>
      <c r="F34" s="78" t="s">
        <v>112</v>
      </c>
      <c r="G34" s="128"/>
      <c r="H34" s="99">
        <v>13907.49</v>
      </c>
      <c r="I34" s="46">
        <f t="shared" si="0"/>
        <v>20266380.291499984</v>
      </c>
    </row>
    <row r="35" spans="3:9" s="27" customFormat="1" ht="30" thickTop="1" thickBot="1" x14ac:dyDescent="0.25">
      <c r="C35" s="75"/>
      <c r="D35" s="76">
        <v>44776</v>
      </c>
      <c r="E35" s="77" t="s">
        <v>113</v>
      </c>
      <c r="F35" s="78" t="s">
        <v>16</v>
      </c>
      <c r="G35" s="99"/>
      <c r="H35" s="99">
        <v>7296.71</v>
      </c>
      <c r="I35" s="46">
        <f t="shared" si="0"/>
        <v>20259083.581499983</v>
      </c>
    </row>
    <row r="36" spans="3:9" s="27" customFormat="1" ht="30" thickTop="1" thickBot="1" x14ac:dyDescent="0.25">
      <c r="C36" s="75"/>
      <c r="D36" s="76">
        <v>44776</v>
      </c>
      <c r="E36" s="80" t="s">
        <v>113</v>
      </c>
      <c r="F36" s="78" t="s">
        <v>114</v>
      </c>
      <c r="G36" s="99"/>
      <c r="H36" s="99">
        <v>150920.63</v>
      </c>
      <c r="I36" s="46">
        <f t="shared" si="0"/>
        <v>20108162.951499984</v>
      </c>
    </row>
    <row r="37" spans="3:9" s="27" customFormat="1" ht="30" thickTop="1" thickBot="1" x14ac:dyDescent="0.25">
      <c r="C37" s="75"/>
      <c r="D37" s="76">
        <v>44776</v>
      </c>
      <c r="E37" s="77" t="s">
        <v>115</v>
      </c>
      <c r="F37" s="78" t="s">
        <v>16</v>
      </c>
      <c r="G37" s="99"/>
      <c r="H37" s="99">
        <v>8584.0300000000007</v>
      </c>
      <c r="I37" s="46">
        <f t="shared" si="0"/>
        <v>20099578.921499982</v>
      </c>
    </row>
    <row r="38" spans="3:9" s="27" customFormat="1" ht="30" thickTop="1" thickBot="1" x14ac:dyDescent="0.25">
      <c r="C38" s="75"/>
      <c r="D38" s="76">
        <v>44776</v>
      </c>
      <c r="E38" s="80" t="s">
        <v>115</v>
      </c>
      <c r="F38" s="78" t="s">
        <v>116</v>
      </c>
      <c r="G38" s="99"/>
      <c r="H38" s="99">
        <v>165835.29</v>
      </c>
      <c r="I38" s="46">
        <f t="shared" si="0"/>
        <v>19933743.631499983</v>
      </c>
    </row>
    <row r="39" spans="3:9" s="27" customFormat="1" ht="30" thickTop="1" thickBot="1" x14ac:dyDescent="0.25">
      <c r="C39" s="75"/>
      <c r="D39" s="76">
        <v>44776</v>
      </c>
      <c r="E39" s="77" t="s">
        <v>117</v>
      </c>
      <c r="F39" s="78" t="s">
        <v>16</v>
      </c>
      <c r="G39" s="99"/>
      <c r="H39" s="99">
        <v>11578.83</v>
      </c>
      <c r="I39" s="46">
        <f t="shared" si="0"/>
        <v>19922164.801499985</v>
      </c>
    </row>
    <row r="40" spans="3:9" s="27" customFormat="1" ht="30" thickTop="1" thickBot="1" x14ac:dyDescent="0.25">
      <c r="C40" s="75"/>
      <c r="D40" s="76">
        <v>44776</v>
      </c>
      <c r="E40" s="80" t="s">
        <v>117</v>
      </c>
      <c r="F40" s="78" t="s">
        <v>118</v>
      </c>
      <c r="G40" s="99"/>
      <c r="H40" s="79">
        <v>181390.7</v>
      </c>
      <c r="I40" s="46">
        <f t="shared" si="0"/>
        <v>19740774.101499986</v>
      </c>
    </row>
    <row r="41" spans="3:9" s="27" customFormat="1" ht="30" thickTop="1" thickBot="1" x14ac:dyDescent="0.25">
      <c r="C41" s="75"/>
      <c r="D41" s="76">
        <v>44776</v>
      </c>
      <c r="E41" s="77" t="s">
        <v>119</v>
      </c>
      <c r="F41" s="78" t="s">
        <v>16</v>
      </c>
      <c r="G41" s="99"/>
      <c r="H41" s="79">
        <v>18380.32</v>
      </c>
      <c r="I41" s="46">
        <f t="shared" si="0"/>
        <v>19722393.781499986</v>
      </c>
    </row>
    <row r="42" spans="3:9" s="27" customFormat="1" ht="30" thickTop="1" thickBot="1" x14ac:dyDescent="0.25">
      <c r="C42" s="75"/>
      <c r="D42" s="76">
        <v>44776</v>
      </c>
      <c r="E42" s="80" t="s">
        <v>119</v>
      </c>
      <c r="F42" s="78" t="s">
        <v>120</v>
      </c>
      <c r="G42" s="99"/>
      <c r="H42" s="79">
        <v>242721.89</v>
      </c>
      <c r="I42" s="46">
        <f t="shared" si="0"/>
        <v>19479671.891499985</v>
      </c>
    </row>
    <row r="43" spans="3:9" s="27" customFormat="1" ht="30" thickTop="1" thickBot="1" x14ac:dyDescent="0.25">
      <c r="C43" s="75"/>
      <c r="D43" s="76">
        <v>44776</v>
      </c>
      <c r="E43" s="77" t="s">
        <v>121</v>
      </c>
      <c r="F43" s="78" t="s">
        <v>16</v>
      </c>
      <c r="G43" s="99"/>
      <c r="H43" s="79">
        <v>14769.66</v>
      </c>
      <c r="I43" s="46">
        <f t="shared" si="0"/>
        <v>19464902.231499985</v>
      </c>
    </row>
    <row r="44" spans="3:9" s="27" customFormat="1" ht="30" thickTop="1" thickBot="1" x14ac:dyDescent="0.25">
      <c r="C44" s="75"/>
      <c r="D44" s="76">
        <v>44776</v>
      </c>
      <c r="E44" s="80" t="s">
        <v>121</v>
      </c>
      <c r="F44" s="78" t="s">
        <v>122</v>
      </c>
      <c r="G44" s="99"/>
      <c r="H44" s="79">
        <v>216803.82</v>
      </c>
      <c r="I44" s="46">
        <f t="shared" si="0"/>
        <v>19248098.411499985</v>
      </c>
    </row>
    <row r="45" spans="3:9" s="27" customFormat="1" ht="47.25" customHeight="1" thickTop="1" thickBot="1" x14ac:dyDescent="0.25">
      <c r="C45" s="75"/>
      <c r="D45" s="76">
        <v>44776</v>
      </c>
      <c r="E45" s="80" t="s">
        <v>123</v>
      </c>
      <c r="F45" s="78" t="s">
        <v>16</v>
      </c>
      <c r="G45" s="99"/>
      <c r="H45" s="79">
        <v>15385.47</v>
      </c>
      <c r="I45" s="46">
        <f t="shared" si="0"/>
        <v>19232712.941499986</v>
      </c>
    </row>
    <row r="46" spans="3:9" s="27" customFormat="1" ht="30" thickTop="1" thickBot="1" x14ac:dyDescent="0.25">
      <c r="C46" s="75"/>
      <c r="D46" s="76">
        <v>44776</v>
      </c>
      <c r="E46" s="80" t="s">
        <v>123</v>
      </c>
      <c r="F46" s="78" t="s">
        <v>124</v>
      </c>
      <c r="G46" s="99"/>
      <c r="H46" s="79">
        <v>227166.11</v>
      </c>
      <c r="I46" s="46">
        <f t="shared" si="0"/>
        <v>19005546.831499986</v>
      </c>
    </row>
    <row r="47" spans="3:9" s="27" customFormat="1" ht="30" thickTop="1" thickBot="1" x14ac:dyDescent="0.25">
      <c r="C47" s="75"/>
      <c r="D47" s="76">
        <v>44776</v>
      </c>
      <c r="E47" s="80" t="s">
        <v>125</v>
      </c>
      <c r="F47" s="78" t="s">
        <v>16</v>
      </c>
      <c r="G47" s="99"/>
      <c r="H47" s="79">
        <v>15385.47</v>
      </c>
      <c r="I47" s="46">
        <f t="shared" si="0"/>
        <v>18990161.361499988</v>
      </c>
    </row>
    <row r="48" spans="3:9" s="27" customFormat="1" ht="30" thickTop="1" thickBot="1" x14ac:dyDescent="0.25">
      <c r="C48" s="75"/>
      <c r="D48" s="76">
        <v>44776</v>
      </c>
      <c r="E48" s="80" t="s">
        <v>125</v>
      </c>
      <c r="F48" s="78" t="s">
        <v>126</v>
      </c>
      <c r="G48" s="99"/>
      <c r="H48" s="79">
        <v>227166.11</v>
      </c>
      <c r="I48" s="46">
        <f t="shared" si="0"/>
        <v>18762995.251499988</v>
      </c>
    </row>
    <row r="49" spans="3:9" s="27" customFormat="1" ht="30" thickTop="1" thickBot="1" x14ac:dyDescent="0.25">
      <c r="C49" s="75"/>
      <c r="D49" s="76">
        <v>44776</v>
      </c>
      <c r="E49" s="80" t="s">
        <v>127</v>
      </c>
      <c r="F49" s="78" t="s">
        <v>16</v>
      </c>
      <c r="G49" s="99"/>
      <c r="H49" s="79">
        <v>15385.47</v>
      </c>
      <c r="I49" s="46">
        <f t="shared" si="0"/>
        <v>18747609.781499989</v>
      </c>
    </row>
    <row r="50" spans="3:9" s="27" customFormat="1" ht="30" thickTop="1" thickBot="1" x14ac:dyDescent="0.25">
      <c r="C50" s="75"/>
      <c r="D50" s="76">
        <v>44776</v>
      </c>
      <c r="E50" s="80" t="s">
        <v>127</v>
      </c>
      <c r="F50" s="78" t="s">
        <v>128</v>
      </c>
      <c r="G50" s="99"/>
      <c r="H50" s="79">
        <v>227166.11</v>
      </c>
      <c r="I50" s="46">
        <f t="shared" si="0"/>
        <v>18520443.67149999</v>
      </c>
    </row>
    <row r="51" spans="3:9" s="27" customFormat="1" ht="30" thickTop="1" thickBot="1" x14ac:dyDescent="0.25">
      <c r="C51" s="75"/>
      <c r="D51" s="76">
        <v>44776</v>
      </c>
      <c r="E51" s="80" t="s">
        <v>129</v>
      </c>
      <c r="F51" s="78" t="s">
        <v>16</v>
      </c>
      <c r="G51" s="99"/>
      <c r="H51" s="79">
        <v>15385.47</v>
      </c>
      <c r="I51" s="46">
        <f t="shared" si="0"/>
        <v>18505058.201499991</v>
      </c>
    </row>
    <row r="52" spans="3:9" s="27" customFormat="1" ht="30" thickTop="1" thickBot="1" x14ac:dyDescent="0.25">
      <c r="C52" s="75"/>
      <c r="D52" s="76">
        <v>44776</v>
      </c>
      <c r="E52" s="80" t="s">
        <v>129</v>
      </c>
      <c r="F52" s="78" t="s">
        <v>130</v>
      </c>
      <c r="G52" s="99"/>
      <c r="H52" s="79">
        <v>227166.11</v>
      </c>
      <c r="I52" s="46">
        <f t="shared" si="0"/>
        <v>18277892.091499992</v>
      </c>
    </row>
    <row r="53" spans="3:9" s="27" customFormat="1" ht="30" thickTop="1" thickBot="1" x14ac:dyDescent="0.25">
      <c r="C53" s="75"/>
      <c r="D53" s="76">
        <v>44776</v>
      </c>
      <c r="E53" s="80" t="s">
        <v>131</v>
      </c>
      <c r="F53" s="78" t="s">
        <v>16</v>
      </c>
      <c r="G53" s="99"/>
      <c r="H53" s="79">
        <v>18380.32</v>
      </c>
      <c r="I53" s="46">
        <f t="shared" si="0"/>
        <v>18259511.771499991</v>
      </c>
    </row>
    <row r="54" spans="3:9" s="27" customFormat="1" ht="30" thickTop="1" thickBot="1" x14ac:dyDescent="0.25">
      <c r="C54" s="75"/>
      <c r="D54" s="76">
        <v>44776</v>
      </c>
      <c r="E54" s="80" t="s">
        <v>131</v>
      </c>
      <c r="F54" s="78" t="s">
        <v>132</v>
      </c>
      <c r="G54" s="99"/>
      <c r="H54" s="79">
        <v>242721.89</v>
      </c>
      <c r="I54" s="46">
        <f t="shared" si="0"/>
        <v>18016789.881499991</v>
      </c>
    </row>
    <row r="55" spans="3:9" s="27" customFormat="1" ht="30" thickTop="1" thickBot="1" x14ac:dyDescent="0.25">
      <c r="C55" s="75"/>
      <c r="D55" s="76">
        <v>44776</v>
      </c>
      <c r="E55" s="80" t="s">
        <v>133</v>
      </c>
      <c r="F55" s="78" t="s">
        <v>16</v>
      </c>
      <c r="G55" s="99"/>
      <c r="H55" s="79">
        <v>11578.83</v>
      </c>
      <c r="I55" s="46">
        <f t="shared" si="0"/>
        <v>18005211.051499993</v>
      </c>
    </row>
    <row r="56" spans="3:9" s="27" customFormat="1" ht="30" thickTop="1" thickBot="1" x14ac:dyDescent="0.25">
      <c r="C56" s="75"/>
      <c r="D56" s="76">
        <v>44776</v>
      </c>
      <c r="E56" s="80" t="s">
        <v>133</v>
      </c>
      <c r="F56" s="78" t="s">
        <v>134</v>
      </c>
      <c r="G56" s="99"/>
      <c r="H56" s="79">
        <v>181390.7</v>
      </c>
      <c r="I56" s="46">
        <f t="shared" si="0"/>
        <v>17823820.351499993</v>
      </c>
    </row>
    <row r="57" spans="3:9" s="27" customFormat="1" ht="30" thickTop="1" thickBot="1" x14ac:dyDescent="0.25">
      <c r="C57" s="75"/>
      <c r="D57" s="76">
        <v>44782</v>
      </c>
      <c r="E57" s="80" t="s">
        <v>135</v>
      </c>
      <c r="F57" s="78" t="s">
        <v>16</v>
      </c>
      <c r="G57" s="99"/>
      <c r="H57" s="79">
        <v>61200</v>
      </c>
      <c r="I57" s="46">
        <f t="shared" si="0"/>
        <v>17762620.351499993</v>
      </c>
    </row>
    <row r="58" spans="3:9" s="27" customFormat="1" ht="18" thickTop="1" thickBot="1" x14ac:dyDescent="0.25">
      <c r="C58" s="75"/>
      <c r="D58" s="76">
        <v>44782</v>
      </c>
      <c r="E58" s="80" t="s">
        <v>135</v>
      </c>
      <c r="F58" s="78" t="s">
        <v>136</v>
      </c>
      <c r="G58" s="99"/>
      <c r="H58" s="79">
        <v>1162800</v>
      </c>
      <c r="I58" s="46">
        <f t="shared" si="0"/>
        <v>16599820.351499993</v>
      </c>
    </row>
    <row r="59" spans="3:9" s="27" customFormat="1" ht="30" thickTop="1" thickBot="1" x14ac:dyDescent="0.25">
      <c r="C59" s="75"/>
      <c r="D59" s="76">
        <v>44782</v>
      </c>
      <c r="E59" s="80" t="s">
        <v>137</v>
      </c>
      <c r="F59" s="78" t="s">
        <v>16</v>
      </c>
      <c r="G59" s="99"/>
      <c r="H59" s="79">
        <v>6750</v>
      </c>
      <c r="I59" s="46">
        <f t="shared" si="0"/>
        <v>16593070.351499993</v>
      </c>
    </row>
    <row r="60" spans="3:9" s="27" customFormat="1" ht="18" thickTop="1" thickBot="1" x14ac:dyDescent="0.25">
      <c r="C60" s="75"/>
      <c r="D60" s="76">
        <v>44782</v>
      </c>
      <c r="E60" s="80" t="s">
        <v>137</v>
      </c>
      <c r="F60" s="78" t="s">
        <v>138</v>
      </c>
      <c r="G60" s="99"/>
      <c r="H60" s="79">
        <v>128250</v>
      </c>
      <c r="I60" s="46">
        <f t="shared" si="0"/>
        <v>16464820.351499993</v>
      </c>
    </row>
    <row r="61" spans="3:9" s="27" customFormat="1" ht="30" thickTop="1" thickBot="1" x14ac:dyDescent="0.25">
      <c r="C61" s="75"/>
      <c r="D61" s="76">
        <v>44782</v>
      </c>
      <c r="E61" s="80" t="s">
        <v>139</v>
      </c>
      <c r="F61" s="78" t="s">
        <v>16</v>
      </c>
      <c r="G61" s="99"/>
      <c r="H61" s="79">
        <v>3000</v>
      </c>
      <c r="I61" s="46">
        <f t="shared" si="0"/>
        <v>16461820.351499993</v>
      </c>
    </row>
    <row r="62" spans="3:9" s="27" customFormat="1" ht="18" thickTop="1" thickBot="1" x14ac:dyDescent="0.25">
      <c r="C62" s="75"/>
      <c r="D62" s="76">
        <v>44782</v>
      </c>
      <c r="E62" s="80" t="s">
        <v>139</v>
      </c>
      <c r="F62" s="78" t="s">
        <v>75</v>
      </c>
      <c r="G62" s="99"/>
      <c r="H62" s="79">
        <v>67800</v>
      </c>
      <c r="I62" s="46">
        <f t="shared" si="0"/>
        <v>16394020.351499993</v>
      </c>
    </row>
    <row r="63" spans="3:9" s="27" customFormat="1" ht="30" thickTop="1" thickBot="1" x14ac:dyDescent="0.25">
      <c r="C63" s="75"/>
      <c r="D63" s="76">
        <v>44782</v>
      </c>
      <c r="E63" s="80" t="s">
        <v>140</v>
      </c>
      <c r="F63" s="78" t="s">
        <v>16</v>
      </c>
      <c r="G63" s="99"/>
      <c r="H63" s="79">
        <v>900</v>
      </c>
      <c r="I63" s="46">
        <f t="shared" si="0"/>
        <v>16393120.351499993</v>
      </c>
    </row>
    <row r="64" spans="3:9" s="27" customFormat="1" ht="18" thickTop="1" thickBot="1" x14ac:dyDescent="0.25">
      <c r="C64" s="75"/>
      <c r="D64" s="76">
        <v>44782</v>
      </c>
      <c r="E64" s="80" t="s">
        <v>140</v>
      </c>
      <c r="F64" s="78" t="s">
        <v>72</v>
      </c>
      <c r="G64" s="99"/>
      <c r="H64" s="79">
        <v>20340</v>
      </c>
      <c r="I64" s="46">
        <f t="shared" si="0"/>
        <v>16372780.351499993</v>
      </c>
    </row>
    <row r="65" spans="3:9" s="27" customFormat="1" ht="30" thickTop="1" thickBot="1" x14ac:dyDescent="0.25">
      <c r="C65" s="75"/>
      <c r="D65" s="76">
        <v>44782</v>
      </c>
      <c r="E65" s="80" t="s">
        <v>141</v>
      </c>
      <c r="F65" s="78" t="s">
        <v>16</v>
      </c>
      <c r="G65" s="99"/>
      <c r="H65" s="79">
        <v>1425</v>
      </c>
      <c r="I65" s="46">
        <f t="shared" si="0"/>
        <v>16371355.351499993</v>
      </c>
    </row>
    <row r="66" spans="3:9" s="27" customFormat="1" ht="30" thickTop="1" thickBot="1" x14ac:dyDescent="0.25">
      <c r="C66" s="75"/>
      <c r="D66" s="76">
        <v>44782</v>
      </c>
      <c r="E66" s="80" t="s">
        <v>141</v>
      </c>
      <c r="F66" s="78" t="s">
        <v>142</v>
      </c>
      <c r="G66" s="99"/>
      <c r="H66" s="79">
        <v>32205</v>
      </c>
      <c r="I66" s="46">
        <f t="shared" si="0"/>
        <v>16339150.351499993</v>
      </c>
    </row>
    <row r="67" spans="3:9" s="27" customFormat="1" ht="30" thickTop="1" thickBot="1" x14ac:dyDescent="0.25">
      <c r="C67" s="75"/>
      <c r="D67" s="76">
        <v>44782</v>
      </c>
      <c r="E67" s="80" t="s">
        <v>143</v>
      </c>
      <c r="F67" s="78" t="s">
        <v>16</v>
      </c>
      <c r="G67" s="99"/>
      <c r="H67" s="79">
        <v>5005.5</v>
      </c>
      <c r="I67" s="46">
        <f t="shared" si="0"/>
        <v>16334144.851499993</v>
      </c>
    </row>
    <row r="68" spans="3:9" s="27" customFormat="1" ht="18" thickTop="1" thickBot="1" x14ac:dyDescent="0.25">
      <c r="C68" s="75"/>
      <c r="D68" s="76">
        <v>44782</v>
      </c>
      <c r="E68" s="80" t="s">
        <v>143</v>
      </c>
      <c r="F68" s="78" t="s">
        <v>144</v>
      </c>
      <c r="G68" s="99"/>
      <c r="H68" s="79">
        <v>95104.5</v>
      </c>
      <c r="I68" s="46">
        <f t="shared" si="0"/>
        <v>16239040.351499993</v>
      </c>
    </row>
    <row r="69" spans="3:9" s="27" customFormat="1" ht="30" thickTop="1" thickBot="1" x14ac:dyDescent="0.25">
      <c r="C69" s="75"/>
      <c r="D69" s="76">
        <v>44782</v>
      </c>
      <c r="E69" s="80" t="s">
        <v>145</v>
      </c>
      <c r="F69" s="78" t="s">
        <v>16</v>
      </c>
      <c r="G69" s="99"/>
      <c r="H69" s="79">
        <v>228.38</v>
      </c>
      <c r="I69" s="46">
        <f t="shared" si="0"/>
        <v>16238811.971499993</v>
      </c>
    </row>
    <row r="70" spans="3:9" s="27" customFormat="1" ht="30" thickTop="1" thickBot="1" x14ac:dyDescent="0.25">
      <c r="C70" s="75"/>
      <c r="D70" s="76">
        <v>44782</v>
      </c>
      <c r="E70" s="80" t="s">
        <v>145</v>
      </c>
      <c r="F70" s="78" t="s">
        <v>142</v>
      </c>
      <c r="G70" s="99"/>
      <c r="H70" s="79">
        <v>4339.12</v>
      </c>
      <c r="I70" s="46">
        <f t="shared" si="0"/>
        <v>16234472.851499993</v>
      </c>
    </row>
    <row r="71" spans="3:9" s="27" customFormat="1" ht="30" thickTop="1" thickBot="1" x14ac:dyDescent="0.25">
      <c r="C71" s="75"/>
      <c r="D71" s="76">
        <v>44783</v>
      </c>
      <c r="E71" s="80" t="s">
        <v>146</v>
      </c>
      <c r="F71" s="78" t="s">
        <v>147</v>
      </c>
      <c r="G71" s="99"/>
      <c r="H71" s="79">
        <v>1713964.69</v>
      </c>
      <c r="I71" s="46">
        <f t="shared" si="0"/>
        <v>14520508.161499994</v>
      </c>
    </row>
    <row r="72" spans="3:9" s="27" customFormat="1" ht="30" thickTop="1" thickBot="1" x14ac:dyDescent="0.25">
      <c r="C72" s="75"/>
      <c r="D72" s="76">
        <v>44783</v>
      </c>
      <c r="E72" s="80" t="s">
        <v>148</v>
      </c>
      <c r="F72" s="78" t="s">
        <v>149</v>
      </c>
      <c r="G72" s="99"/>
      <c r="H72" s="79">
        <v>4960</v>
      </c>
      <c r="I72" s="46">
        <f t="shared" si="0"/>
        <v>14515548.161499994</v>
      </c>
    </row>
    <row r="73" spans="3:9" s="27" customFormat="1" ht="44.25" thickTop="1" thickBot="1" x14ac:dyDescent="0.25">
      <c r="C73" s="75"/>
      <c r="D73" s="76">
        <v>44783</v>
      </c>
      <c r="E73" s="80" t="s">
        <v>148</v>
      </c>
      <c r="F73" s="78" t="s">
        <v>150</v>
      </c>
      <c r="G73" s="99"/>
      <c r="H73" s="79">
        <v>1173650</v>
      </c>
      <c r="I73" s="46">
        <f t="shared" si="0"/>
        <v>13341898.161499994</v>
      </c>
    </row>
    <row r="74" spans="3:9" s="27" customFormat="1" ht="30" thickTop="1" thickBot="1" x14ac:dyDescent="0.25">
      <c r="C74" s="75"/>
      <c r="D74" s="76">
        <v>44784</v>
      </c>
      <c r="E74" s="80"/>
      <c r="F74" s="78" t="s">
        <v>23</v>
      </c>
      <c r="G74" s="99">
        <v>961736.22</v>
      </c>
      <c r="H74" s="79"/>
      <c r="I74" s="46">
        <f t="shared" si="0"/>
        <v>14303634.381499995</v>
      </c>
    </row>
    <row r="75" spans="3:9" s="27" customFormat="1" ht="30" thickTop="1" thickBot="1" x14ac:dyDescent="0.25">
      <c r="C75" s="75"/>
      <c r="D75" s="76">
        <v>44784</v>
      </c>
      <c r="E75" s="80" t="s">
        <v>151</v>
      </c>
      <c r="F75" s="78" t="s">
        <v>16</v>
      </c>
      <c r="G75" s="99"/>
      <c r="H75" s="79">
        <v>18000</v>
      </c>
      <c r="I75" s="46">
        <f t="shared" si="0"/>
        <v>14285634.381499995</v>
      </c>
    </row>
    <row r="76" spans="3:9" s="27" customFormat="1" ht="18" thickTop="1" thickBot="1" x14ac:dyDescent="0.25">
      <c r="C76" s="75"/>
      <c r="D76" s="76">
        <v>44784</v>
      </c>
      <c r="E76" s="80" t="s">
        <v>151</v>
      </c>
      <c r="F76" s="78" t="s">
        <v>76</v>
      </c>
      <c r="G76" s="99"/>
      <c r="H76" s="79">
        <v>355752</v>
      </c>
      <c r="I76" s="46">
        <f t="shared" si="0"/>
        <v>13929882.381499995</v>
      </c>
    </row>
    <row r="77" spans="3:9" s="27" customFormat="1" ht="30" thickTop="1" thickBot="1" x14ac:dyDescent="0.25">
      <c r="C77" s="75"/>
      <c r="D77" s="76">
        <v>44784</v>
      </c>
      <c r="E77" s="80" t="s">
        <v>152</v>
      </c>
      <c r="F77" s="78" t="s">
        <v>16</v>
      </c>
      <c r="G77" s="99"/>
      <c r="H77" s="79">
        <v>3960</v>
      </c>
      <c r="I77" s="46">
        <f t="shared" si="0"/>
        <v>13925922.381499995</v>
      </c>
    </row>
    <row r="78" spans="3:9" s="27" customFormat="1" ht="18" thickTop="1" thickBot="1" x14ac:dyDescent="0.25">
      <c r="C78" s="75"/>
      <c r="D78" s="76">
        <v>44784</v>
      </c>
      <c r="E78" s="80" t="s">
        <v>152</v>
      </c>
      <c r="F78" s="78" t="s">
        <v>72</v>
      </c>
      <c r="G78" s="99"/>
      <c r="H78" s="79">
        <v>89496</v>
      </c>
      <c r="I78" s="46">
        <f t="shared" si="0"/>
        <v>13836426.381499995</v>
      </c>
    </row>
    <row r="79" spans="3:9" s="27" customFormat="1" ht="30" thickTop="1" thickBot="1" x14ac:dyDescent="0.25">
      <c r="C79" s="75"/>
      <c r="D79" s="76">
        <v>44784</v>
      </c>
      <c r="E79" s="80" t="s">
        <v>153</v>
      </c>
      <c r="F79" s="78" t="s">
        <v>16</v>
      </c>
      <c r="G79" s="99"/>
      <c r="H79" s="79">
        <v>10062.5</v>
      </c>
      <c r="I79" s="46">
        <f t="shared" si="0"/>
        <v>13826363.881499995</v>
      </c>
    </row>
    <row r="80" spans="3:9" s="27" customFormat="1" ht="18" thickTop="1" thickBot="1" x14ac:dyDescent="0.25">
      <c r="C80" s="75"/>
      <c r="D80" s="76">
        <v>44784</v>
      </c>
      <c r="E80" s="80" t="s">
        <v>153</v>
      </c>
      <c r="F80" s="78" t="s">
        <v>154</v>
      </c>
      <c r="G80" s="99"/>
      <c r="H80" s="79">
        <v>227412.5</v>
      </c>
      <c r="I80" s="46">
        <f t="shared" si="0"/>
        <v>13598951.381499995</v>
      </c>
    </row>
    <row r="81" spans="3:9" s="27" customFormat="1" ht="30" thickTop="1" thickBot="1" x14ac:dyDescent="0.25">
      <c r="C81" s="75"/>
      <c r="D81" s="76">
        <v>44784</v>
      </c>
      <c r="E81" s="80" t="s">
        <v>155</v>
      </c>
      <c r="F81" s="78" t="s">
        <v>16</v>
      </c>
      <c r="G81" s="99"/>
      <c r="H81" s="79">
        <v>11650</v>
      </c>
      <c r="I81" s="46">
        <f t="shared" si="0"/>
        <v>13587301.381499995</v>
      </c>
    </row>
    <row r="82" spans="3:9" s="27" customFormat="1" ht="18" thickTop="1" thickBot="1" x14ac:dyDescent="0.25">
      <c r="C82" s="75"/>
      <c r="D82" s="76">
        <v>44784</v>
      </c>
      <c r="E82" s="80" t="s">
        <v>155</v>
      </c>
      <c r="F82" s="78" t="s">
        <v>72</v>
      </c>
      <c r="G82" s="99"/>
      <c r="H82" s="79">
        <v>263290</v>
      </c>
      <c r="I82" s="46">
        <f t="shared" ref="I82:I145" si="1">I81+G82-H82</f>
        <v>13324011.381499995</v>
      </c>
    </row>
    <row r="83" spans="3:9" s="27" customFormat="1" ht="30" thickTop="1" thickBot="1" x14ac:dyDescent="0.25">
      <c r="C83" s="75"/>
      <c r="D83" s="76">
        <v>44784</v>
      </c>
      <c r="E83" s="80" t="s">
        <v>156</v>
      </c>
      <c r="F83" s="78" t="s">
        <v>16</v>
      </c>
      <c r="G83" s="99"/>
      <c r="H83" s="79">
        <v>25788.16</v>
      </c>
      <c r="I83" s="46">
        <f t="shared" si="1"/>
        <v>13298223.221499994</v>
      </c>
    </row>
    <row r="84" spans="3:9" s="27" customFormat="1" ht="30" thickTop="1" thickBot="1" x14ac:dyDescent="0.25">
      <c r="C84" s="75"/>
      <c r="D84" s="76">
        <v>44784</v>
      </c>
      <c r="E84" s="80" t="s">
        <v>156</v>
      </c>
      <c r="F84" s="78" t="s">
        <v>157</v>
      </c>
      <c r="G84" s="99"/>
      <c r="H84" s="79">
        <v>582812.42000000004</v>
      </c>
      <c r="I84" s="46">
        <f t="shared" si="1"/>
        <v>12715410.801499994</v>
      </c>
    </row>
    <row r="85" spans="3:9" s="27" customFormat="1" ht="30" thickTop="1" thickBot="1" x14ac:dyDescent="0.25">
      <c r="C85" s="133"/>
      <c r="D85" s="76">
        <v>44784</v>
      </c>
      <c r="E85" s="80" t="s">
        <v>158</v>
      </c>
      <c r="F85" s="78" t="s">
        <v>16</v>
      </c>
      <c r="G85" s="99"/>
      <c r="H85" s="79">
        <v>19983.060000000001</v>
      </c>
      <c r="I85" s="46">
        <f t="shared" si="1"/>
        <v>12695427.741499994</v>
      </c>
    </row>
    <row r="86" spans="3:9" s="27" customFormat="1" ht="30" thickTop="1" thickBot="1" x14ac:dyDescent="0.25">
      <c r="C86" s="133"/>
      <c r="D86" s="76">
        <v>44784</v>
      </c>
      <c r="E86" s="80" t="s">
        <v>158</v>
      </c>
      <c r="F86" s="78" t="s">
        <v>157</v>
      </c>
      <c r="G86" s="99"/>
      <c r="H86" s="79">
        <v>451617.16</v>
      </c>
      <c r="I86" s="46">
        <f t="shared" si="1"/>
        <v>12243810.581499994</v>
      </c>
    </row>
    <row r="87" spans="3:9" s="27" customFormat="1" ht="30" thickTop="1" thickBot="1" x14ac:dyDescent="0.25">
      <c r="C87" s="133"/>
      <c r="D87" s="76">
        <v>44784</v>
      </c>
      <c r="E87" s="80" t="s">
        <v>159</v>
      </c>
      <c r="F87" s="78" t="s">
        <v>16</v>
      </c>
      <c r="G87" s="99"/>
      <c r="H87" s="79">
        <v>2125</v>
      </c>
      <c r="I87" s="46">
        <f t="shared" si="1"/>
        <v>12241685.581499994</v>
      </c>
    </row>
    <row r="88" spans="3:9" s="27" customFormat="1" ht="18" thickTop="1" thickBot="1" x14ac:dyDescent="0.25">
      <c r="C88" s="133"/>
      <c r="D88" s="76">
        <v>44784</v>
      </c>
      <c r="E88" s="80" t="s">
        <v>159</v>
      </c>
      <c r="F88" s="78" t="s">
        <v>160</v>
      </c>
      <c r="G88" s="99"/>
      <c r="H88" s="79">
        <v>48025</v>
      </c>
      <c r="I88" s="46">
        <f t="shared" si="1"/>
        <v>12193660.581499994</v>
      </c>
    </row>
    <row r="89" spans="3:9" s="27" customFormat="1" ht="30" thickTop="1" thickBot="1" x14ac:dyDescent="0.25">
      <c r="C89" s="138"/>
      <c r="D89" s="76">
        <v>44784</v>
      </c>
      <c r="E89" s="80" t="s">
        <v>161</v>
      </c>
      <c r="F89" s="78" t="s">
        <v>16</v>
      </c>
      <c r="G89" s="99"/>
      <c r="H89" s="79">
        <v>2300</v>
      </c>
      <c r="I89" s="46">
        <f t="shared" si="1"/>
        <v>12191360.581499994</v>
      </c>
    </row>
    <row r="90" spans="3:9" s="27" customFormat="1" ht="30" thickTop="1" thickBot="1" x14ac:dyDescent="0.25">
      <c r="C90" s="138"/>
      <c r="D90" s="76">
        <v>44784</v>
      </c>
      <c r="E90" s="80" t="s">
        <v>161</v>
      </c>
      <c r="F90" s="78" t="s">
        <v>142</v>
      </c>
      <c r="G90" s="99"/>
      <c r="H90" s="79">
        <v>51980</v>
      </c>
      <c r="I90" s="46">
        <f t="shared" si="1"/>
        <v>12139380.581499994</v>
      </c>
    </row>
    <row r="91" spans="3:9" s="27" customFormat="1" ht="30" thickTop="1" thickBot="1" x14ac:dyDescent="0.25">
      <c r="C91" s="138"/>
      <c r="D91" s="76">
        <v>44784</v>
      </c>
      <c r="E91" s="80" t="s">
        <v>162</v>
      </c>
      <c r="F91" s="78" t="s">
        <v>16</v>
      </c>
      <c r="G91" s="99"/>
      <c r="H91" s="79">
        <v>19960</v>
      </c>
      <c r="I91" s="46">
        <f t="shared" si="1"/>
        <v>12119420.581499994</v>
      </c>
    </row>
    <row r="92" spans="3:9" s="27" customFormat="1" ht="18" thickTop="1" thickBot="1" x14ac:dyDescent="0.25">
      <c r="C92" s="138"/>
      <c r="D92" s="76">
        <v>44784</v>
      </c>
      <c r="E92" s="80" t="s">
        <v>162</v>
      </c>
      <c r="F92" s="78" t="s">
        <v>144</v>
      </c>
      <c r="G92" s="99"/>
      <c r="H92" s="79">
        <v>379240</v>
      </c>
      <c r="I92" s="46">
        <f t="shared" si="1"/>
        <v>11740180.581499994</v>
      </c>
    </row>
    <row r="93" spans="3:9" s="27" customFormat="1" ht="30" thickTop="1" thickBot="1" x14ac:dyDescent="0.25">
      <c r="C93" s="138"/>
      <c r="D93" s="76">
        <v>44784</v>
      </c>
      <c r="E93" s="80" t="s">
        <v>163</v>
      </c>
      <c r="F93" s="78" t="s">
        <v>16</v>
      </c>
      <c r="G93" s="99"/>
      <c r="H93" s="79">
        <v>12500.47</v>
      </c>
      <c r="I93" s="46">
        <f t="shared" si="1"/>
        <v>11727680.111499993</v>
      </c>
    </row>
    <row r="94" spans="3:9" s="27" customFormat="1" ht="30" thickTop="1" thickBot="1" x14ac:dyDescent="0.25">
      <c r="C94" s="138"/>
      <c r="D94" s="76">
        <v>44784</v>
      </c>
      <c r="E94" s="80" t="s">
        <v>163</v>
      </c>
      <c r="F94" s="78" t="s">
        <v>110</v>
      </c>
      <c r="G94" s="99"/>
      <c r="H94" s="79">
        <v>282510.52</v>
      </c>
      <c r="I94" s="46">
        <f t="shared" si="1"/>
        <v>11445169.591499994</v>
      </c>
    </row>
    <row r="95" spans="3:9" s="27" customFormat="1" ht="30" thickTop="1" thickBot="1" x14ac:dyDescent="0.25">
      <c r="C95" s="138"/>
      <c r="D95" s="76">
        <v>44784</v>
      </c>
      <c r="E95" s="80" t="s">
        <v>164</v>
      </c>
      <c r="F95" s="78" t="s">
        <v>16</v>
      </c>
      <c r="G95" s="99"/>
      <c r="H95" s="79">
        <v>762.87</v>
      </c>
      <c r="I95" s="46">
        <f t="shared" si="1"/>
        <v>11444406.721499994</v>
      </c>
    </row>
    <row r="96" spans="3:9" s="27" customFormat="1" ht="18" thickTop="1" thickBot="1" x14ac:dyDescent="0.25">
      <c r="C96" s="138"/>
      <c r="D96" s="76">
        <v>44784</v>
      </c>
      <c r="E96" s="80" t="s">
        <v>164</v>
      </c>
      <c r="F96" s="78" t="s">
        <v>165</v>
      </c>
      <c r="G96" s="99"/>
      <c r="H96" s="79">
        <v>17240.87</v>
      </c>
      <c r="I96" s="46">
        <f t="shared" si="1"/>
        <v>11427165.851499995</v>
      </c>
    </row>
    <row r="97" spans="3:9" s="27" customFormat="1" ht="30" thickTop="1" thickBot="1" x14ac:dyDescent="0.25">
      <c r="C97" s="138"/>
      <c r="D97" s="76">
        <v>44785</v>
      </c>
      <c r="E97" s="80">
        <v>7540</v>
      </c>
      <c r="F97" s="78" t="s">
        <v>16</v>
      </c>
      <c r="G97" s="99"/>
      <c r="H97" s="79">
        <v>32200</v>
      </c>
      <c r="I97" s="46">
        <f t="shared" si="1"/>
        <v>11394965.851499995</v>
      </c>
    </row>
    <row r="98" spans="3:9" s="27" customFormat="1" ht="18" thickTop="1" thickBot="1" x14ac:dyDescent="0.25">
      <c r="C98" s="138"/>
      <c r="D98" s="76">
        <v>44785</v>
      </c>
      <c r="E98" s="80">
        <v>7540</v>
      </c>
      <c r="F98" s="78" t="s">
        <v>154</v>
      </c>
      <c r="G98" s="99"/>
      <c r="H98" s="79">
        <v>727720</v>
      </c>
      <c r="I98" s="46">
        <f t="shared" si="1"/>
        <v>10667245.851499995</v>
      </c>
    </row>
    <row r="99" spans="3:9" s="27" customFormat="1" ht="30" thickTop="1" thickBot="1" x14ac:dyDescent="0.25">
      <c r="C99" s="138"/>
      <c r="D99" s="76">
        <v>44785</v>
      </c>
      <c r="E99" s="80">
        <v>7541</v>
      </c>
      <c r="F99" s="78" t="s">
        <v>16</v>
      </c>
      <c r="G99" s="99"/>
      <c r="H99" s="79">
        <v>3820</v>
      </c>
      <c r="I99" s="46">
        <f t="shared" si="1"/>
        <v>10663425.851499995</v>
      </c>
    </row>
    <row r="100" spans="3:9" s="27" customFormat="1" ht="18" thickTop="1" thickBot="1" x14ac:dyDescent="0.25">
      <c r="C100" s="138"/>
      <c r="D100" s="76">
        <v>44785</v>
      </c>
      <c r="E100" s="80">
        <v>7541</v>
      </c>
      <c r="F100" s="78" t="s">
        <v>75</v>
      </c>
      <c r="G100" s="99"/>
      <c r="H100" s="79">
        <v>74992</v>
      </c>
      <c r="I100" s="46">
        <f t="shared" si="1"/>
        <v>10588433.851499995</v>
      </c>
    </row>
    <row r="101" spans="3:9" s="27" customFormat="1" ht="30" thickTop="1" thickBot="1" x14ac:dyDescent="0.25">
      <c r="C101" s="138"/>
      <c r="D101" s="76">
        <v>44785</v>
      </c>
      <c r="E101" s="80">
        <v>7542</v>
      </c>
      <c r="F101" s="78" t="s">
        <v>16</v>
      </c>
      <c r="G101" s="99"/>
      <c r="H101" s="79">
        <v>3963.75</v>
      </c>
      <c r="I101" s="46">
        <f t="shared" si="1"/>
        <v>10584470.101499995</v>
      </c>
    </row>
    <row r="102" spans="3:9" s="27" customFormat="1" ht="18" thickTop="1" thickBot="1" x14ac:dyDescent="0.25">
      <c r="C102" s="138"/>
      <c r="D102" s="76">
        <v>44785</v>
      </c>
      <c r="E102" s="80">
        <v>7542</v>
      </c>
      <c r="F102" s="78" t="s">
        <v>160</v>
      </c>
      <c r="G102" s="99"/>
      <c r="H102" s="79">
        <v>89580.75</v>
      </c>
      <c r="I102" s="46">
        <f t="shared" si="1"/>
        <v>10494889.351499995</v>
      </c>
    </row>
    <row r="103" spans="3:9" s="27" customFormat="1" ht="30" thickTop="1" thickBot="1" x14ac:dyDescent="0.25">
      <c r="C103" s="138"/>
      <c r="D103" s="76">
        <v>44785</v>
      </c>
      <c r="E103" s="80">
        <v>7543</v>
      </c>
      <c r="F103" s="78" t="s">
        <v>16</v>
      </c>
      <c r="G103" s="99"/>
      <c r="H103" s="79">
        <v>3745</v>
      </c>
      <c r="I103" s="46">
        <f t="shared" si="1"/>
        <v>10491144.351499995</v>
      </c>
    </row>
    <row r="104" spans="3:9" s="27" customFormat="1" ht="30" thickTop="1" thickBot="1" x14ac:dyDescent="0.25">
      <c r="C104" s="138"/>
      <c r="D104" s="76">
        <v>44785</v>
      </c>
      <c r="E104" s="80">
        <v>7543</v>
      </c>
      <c r="F104" s="78" t="s">
        <v>142</v>
      </c>
      <c r="G104" s="99"/>
      <c r="H104" s="79">
        <v>84637</v>
      </c>
      <c r="I104" s="46">
        <f t="shared" si="1"/>
        <v>10406507.351499995</v>
      </c>
    </row>
    <row r="105" spans="3:9" s="27" customFormat="1" ht="30" thickTop="1" thickBot="1" x14ac:dyDescent="0.25">
      <c r="C105" s="138"/>
      <c r="D105" s="76">
        <v>44785</v>
      </c>
      <c r="E105" s="80">
        <v>7544</v>
      </c>
      <c r="F105" s="78" t="s">
        <v>16</v>
      </c>
      <c r="G105" s="99"/>
      <c r="H105" s="79">
        <v>34256.1</v>
      </c>
      <c r="I105" s="46">
        <f t="shared" si="1"/>
        <v>10372251.251499996</v>
      </c>
    </row>
    <row r="106" spans="3:9" s="27" customFormat="1" ht="18" thickTop="1" thickBot="1" x14ac:dyDescent="0.25">
      <c r="C106" s="138"/>
      <c r="D106" s="76">
        <v>44785</v>
      </c>
      <c r="E106" s="80">
        <v>7544</v>
      </c>
      <c r="F106" s="78" t="s">
        <v>166</v>
      </c>
      <c r="G106" s="99"/>
      <c r="H106" s="79">
        <v>650865.9</v>
      </c>
      <c r="I106" s="46">
        <f t="shared" si="1"/>
        <v>9721385.3514999952</v>
      </c>
    </row>
    <row r="107" spans="3:9" s="27" customFormat="1" ht="30" thickTop="1" thickBot="1" x14ac:dyDescent="0.25">
      <c r="C107" s="138"/>
      <c r="D107" s="76">
        <v>44785</v>
      </c>
      <c r="E107" s="80">
        <v>7545</v>
      </c>
      <c r="F107" s="78" t="s">
        <v>16</v>
      </c>
      <c r="G107" s="99"/>
      <c r="H107" s="79">
        <v>2580</v>
      </c>
      <c r="I107" s="46">
        <f t="shared" si="1"/>
        <v>9718805.3514999952</v>
      </c>
    </row>
    <row r="108" spans="3:9" s="27" customFormat="1" ht="18" thickTop="1" thickBot="1" x14ac:dyDescent="0.25">
      <c r="C108" s="138"/>
      <c r="D108" s="76">
        <v>44785</v>
      </c>
      <c r="E108" s="80">
        <v>7545</v>
      </c>
      <c r="F108" s="78" t="s">
        <v>167</v>
      </c>
      <c r="G108" s="99"/>
      <c r="H108" s="79">
        <v>49020</v>
      </c>
      <c r="I108" s="46">
        <f t="shared" si="1"/>
        <v>9669785.3514999952</v>
      </c>
    </row>
    <row r="109" spans="3:9" s="27" customFormat="1" ht="30" thickTop="1" thickBot="1" x14ac:dyDescent="0.25">
      <c r="C109" s="138"/>
      <c r="D109" s="76">
        <v>44785</v>
      </c>
      <c r="E109" s="80">
        <v>7546</v>
      </c>
      <c r="F109" s="78" t="s">
        <v>16</v>
      </c>
      <c r="G109" s="99"/>
      <c r="H109" s="79">
        <v>14500</v>
      </c>
      <c r="I109" s="46">
        <f t="shared" si="1"/>
        <v>9655285.3514999952</v>
      </c>
    </row>
    <row r="110" spans="3:9" s="27" customFormat="1" ht="18" thickTop="1" thickBot="1" x14ac:dyDescent="0.25">
      <c r="C110" s="138"/>
      <c r="D110" s="76">
        <v>44785</v>
      </c>
      <c r="E110" s="80">
        <v>7546</v>
      </c>
      <c r="F110" s="78" t="s">
        <v>168</v>
      </c>
      <c r="G110" s="99"/>
      <c r="H110" s="79">
        <v>327700</v>
      </c>
      <c r="I110" s="46">
        <f t="shared" si="1"/>
        <v>9327585.3514999952</v>
      </c>
    </row>
    <row r="111" spans="3:9" s="27" customFormat="1" ht="30" thickTop="1" thickBot="1" x14ac:dyDescent="0.25">
      <c r="C111" s="138"/>
      <c r="D111" s="76">
        <v>44785</v>
      </c>
      <c r="E111" s="80">
        <v>7547</v>
      </c>
      <c r="F111" s="78" t="s">
        <v>16</v>
      </c>
      <c r="G111" s="99"/>
      <c r="H111" s="79">
        <v>3127.5</v>
      </c>
      <c r="I111" s="46">
        <f t="shared" si="1"/>
        <v>9324457.8514999952</v>
      </c>
    </row>
    <row r="112" spans="3:9" s="27" customFormat="1" ht="18" thickTop="1" thickBot="1" x14ac:dyDescent="0.25">
      <c r="C112" s="138"/>
      <c r="D112" s="76">
        <v>44785</v>
      </c>
      <c r="E112" s="80">
        <v>7547</v>
      </c>
      <c r="F112" s="78" t="s">
        <v>169</v>
      </c>
      <c r="G112" s="99"/>
      <c r="H112" s="79">
        <v>59422.5</v>
      </c>
      <c r="I112" s="46">
        <f t="shared" si="1"/>
        <v>9265035.3514999952</v>
      </c>
    </row>
    <row r="113" spans="3:9" s="27" customFormat="1" ht="30" thickTop="1" thickBot="1" x14ac:dyDescent="0.25">
      <c r="C113" s="138"/>
      <c r="D113" s="76">
        <v>44785</v>
      </c>
      <c r="E113" s="80">
        <v>7548</v>
      </c>
      <c r="F113" s="78" t="s">
        <v>16</v>
      </c>
      <c r="G113" s="99"/>
      <c r="H113" s="79">
        <v>9248.07</v>
      </c>
      <c r="I113" s="46">
        <f t="shared" si="1"/>
        <v>9255787.2814999949</v>
      </c>
    </row>
    <row r="114" spans="3:9" s="27" customFormat="1" ht="18" thickTop="1" thickBot="1" x14ac:dyDescent="0.25">
      <c r="C114" s="138"/>
      <c r="D114" s="76">
        <v>44785</v>
      </c>
      <c r="E114" s="80">
        <v>7548</v>
      </c>
      <c r="F114" s="78" t="s">
        <v>74</v>
      </c>
      <c r="G114" s="99"/>
      <c r="H114" s="79">
        <v>175713.28</v>
      </c>
      <c r="I114" s="46">
        <f t="shared" si="1"/>
        <v>9080074.0014999956</v>
      </c>
    </row>
    <row r="115" spans="3:9" s="27" customFormat="1" ht="30" thickTop="1" thickBot="1" x14ac:dyDescent="0.25">
      <c r="C115" s="138"/>
      <c r="D115" s="76">
        <v>44785</v>
      </c>
      <c r="E115" s="80">
        <v>7549</v>
      </c>
      <c r="F115" s="78" t="s">
        <v>16</v>
      </c>
      <c r="G115" s="99"/>
      <c r="H115" s="79">
        <v>2904</v>
      </c>
      <c r="I115" s="46">
        <f t="shared" si="1"/>
        <v>9077170.0014999956</v>
      </c>
    </row>
    <row r="116" spans="3:9" s="27" customFormat="1" ht="18" thickTop="1" thickBot="1" x14ac:dyDescent="0.25">
      <c r="C116" s="138"/>
      <c r="D116" s="76">
        <v>44785</v>
      </c>
      <c r="E116" s="80">
        <v>7549</v>
      </c>
      <c r="F116" s="78" t="s">
        <v>170</v>
      </c>
      <c r="G116" s="99"/>
      <c r="H116" s="79">
        <v>55176</v>
      </c>
      <c r="I116" s="46">
        <f t="shared" si="1"/>
        <v>9021994.0014999956</v>
      </c>
    </row>
    <row r="117" spans="3:9" s="27" customFormat="1" ht="30" thickTop="1" thickBot="1" x14ac:dyDescent="0.25">
      <c r="C117" s="138"/>
      <c r="D117" s="76">
        <v>44785</v>
      </c>
      <c r="E117" s="80">
        <v>7550</v>
      </c>
      <c r="F117" s="78" t="s">
        <v>16</v>
      </c>
      <c r="G117" s="99"/>
      <c r="H117" s="79">
        <v>12750</v>
      </c>
      <c r="I117" s="46">
        <f t="shared" si="1"/>
        <v>9009244.0014999956</v>
      </c>
    </row>
    <row r="118" spans="3:9" s="27" customFormat="1" ht="18" thickTop="1" thickBot="1" x14ac:dyDescent="0.25">
      <c r="C118" s="138"/>
      <c r="D118" s="76">
        <v>44785</v>
      </c>
      <c r="E118" s="80">
        <v>7550</v>
      </c>
      <c r="F118" s="78" t="s">
        <v>144</v>
      </c>
      <c r="G118" s="99"/>
      <c r="H118" s="79">
        <v>242250</v>
      </c>
      <c r="I118" s="46">
        <f t="shared" si="1"/>
        <v>8766994.0014999956</v>
      </c>
    </row>
    <row r="119" spans="3:9" s="27" customFormat="1" ht="30" thickTop="1" thickBot="1" x14ac:dyDescent="0.25">
      <c r="C119" s="138"/>
      <c r="D119" s="76">
        <v>44785</v>
      </c>
      <c r="E119" s="80">
        <v>7551</v>
      </c>
      <c r="F119" s="78" t="s">
        <v>16</v>
      </c>
      <c r="G119" s="99"/>
      <c r="H119" s="79">
        <v>1525</v>
      </c>
      <c r="I119" s="46">
        <f t="shared" si="1"/>
        <v>8765469.0014999956</v>
      </c>
    </row>
    <row r="120" spans="3:9" s="27" customFormat="1" ht="18" thickTop="1" thickBot="1" x14ac:dyDescent="0.25">
      <c r="C120" s="138"/>
      <c r="D120" s="76">
        <v>44785</v>
      </c>
      <c r="E120" s="80">
        <v>7551</v>
      </c>
      <c r="F120" s="78" t="s">
        <v>171</v>
      </c>
      <c r="G120" s="99"/>
      <c r="H120" s="79">
        <v>34465</v>
      </c>
      <c r="I120" s="46">
        <f t="shared" si="1"/>
        <v>8731004.0014999956</v>
      </c>
    </row>
    <row r="121" spans="3:9" s="27" customFormat="1" ht="30" thickTop="1" thickBot="1" x14ac:dyDescent="0.25">
      <c r="C121" s="138"/>
      <c r="D121" s="76">
        <v>44785</v>
      </c>
      <c r="E121" s="80">
        <v>7552</v>
      </c>
      <c r="F121" s="78" t="s">
        <v>16</v>
      </c>
      <c r="G121" s="99"/>
      <c r="H121" s="79">
        <v>338.48</v>
      </c>
      <c r="I121" s="46">
        <f t="shared" si="1"/>
        <v>8730665.5214999951</v>
      </c>
    </row>
    <row r="122" spans="3:9" s="27" customFormat="1" ht="30" thickTop="1" thickBot="1" x14ac:dyDescent="0.25">
      <c r="C122" s="138"/>
      <c r="D122" s="76">
        <v>44785</v>
      </c>
      <c r="E122" s="80">
        <v>7552</v>
      </c>
      <c r="F122" s="78" t="s">
        <v>108</v>
      </c>
      <c r="G122" s="99"/>
      <c r="H122" s="79">
        <v>7649.7</v>
      </c>
      <c r="I122" s="46">
        <f t="shared" si="1"/>
        <v>8723015.8214999959</v>
      </c>
    </row>
    <row r="123" spans="3:9" s="27" customFormat="1" ht="30" thickTop="1" thickBot="1" x14ac:dyDescent="0.25">
      <c r="C123" s="138"/>
      <c r="D123" s="76">
        <v>44785</v>
      </c>
      <c r="E123" s="80">
        <v>7553</v>
      </c>
      <c r="F123" s="78" t="s">
        <v>16</v>
      </c>
      <c r="G123" s="99"/>
      <c r="H123" s="79">
        <v>24057</v>
      </c>
      <c r="I123" s="46">
        <f t="shared" si="1"/>
        <v>8698958.8214999959</v>
      </c>
    </row>
    <row r="124" spans="3:9" s="27" customFormat="1" ht="18" thickTop="1" thickBot="1" x14ac:dyDescent="0.25">
      <c r="C124" s="138"/>
      <c r="D124" s="76">
        <v>44785</v>
      </c>
      <c r="E124" s="80">
        <v>7553</v>
      </c>
      <c r="F124" s="78" t="s">
        <v>50</v>
      </c>
      <c r="G124" s="99"/>
      <c r="H124" s="79">
        <v>543688.19999999995</v>
      </c>
      <c r="I124" s="46">
        <f t="shared" si="1"/>
        <v>8155270.6214999957</v>
      </c>
    </row>
    <row r="125" spans="3:9" s="27" customFormat="1" ht="30" thickTop="1" thickBot="1" x14ac:dyDescent="0.25">
      <c r="C125" s="138"/>
      <c r="D125" s="76">
        <v>44785</v>
      </c>
      <c r="E125" s="80">
        <v>7554</v>
      </c>
      <c r="F125" s="78" t="s">
        <v>16</v>
      </c>
      <c r="G125" s="99"/>
      <c r="H125" s="79">
        <v>2107.0500000000002</v>
      </c>
      <c r="I125" s="46">
        <f t="shared" si="1"/>
        <v>8153163.5714999959</v>
      </c>
    </row>
    <row r="126" spans="3:9" s="27" customFormat="1" ht="18" thickTop="1" thickBot="1" x14ac:dyDescent="0.25">
      <c r="C126" s="138"/>
      <c r="D126" s="76">
        <v>44785</v>
      </c>
      <c r="E126" s="80">
        <v>7554</v>
      </c>
      <c r="F126" s="78" t="s">
        <v>50</v>
      </c>
      <c r="G126" s="99"/>
      <c r="H126" s="79">
        <v>44573.1</v>
      </c>
      <c r="I126" s="46">
        <f t="shared" si="1"/>
        <v>8108590.4714999963</v>
      </c>
    </row>
    <row r="127" spans="3:9" s="27" customFormat="1" ht="30" thickTop="1" thickBot="1" x14ac:dyDescent="0.25">
      <c r="C127" s="138"/>
      <c r="D127" s="76">
        <v>44786</v>
      </c>
      <c r="E127" s="80">
        <v>7555</v>
      </c>
      <c r="F127" s="78" t="s">
        <v>16</v>
      </c>
      <c r="G127" s="99"/>
      <c r="H127" s="79">
        <v>2781</v>
      </c>
      <c r="I127" s="46">
        <f t="shared" si="1"/>
        <v>8105809.4714999963</v>
      </c>
    </row>
    <row r="128" spans="3:9" s="27" customFormat="1" ht="30" thickTop="1" thickBot="1" x14ac:dyDescent="0.25">
      <c r="C128" s="138"/>
      <c r="D128" s="76">
        <v>44786</v>
      </c>
      <c r="E128" s="80">
        <v>7555</v>
      </c>
      <c r="F128" s="78" t="s">
        <v>172</v>
      </c>
      <c r="G128" s="99"/>
      <c r="H128" s="79">
        <v>52839</v>
      </c>
      <c r="I128" s="46">
        <f t="shared" si="1"/>
        <v>8052970.4714999963</v>
      </c>
    </row>
    <row r="129" spans="3:10" s="27" customFormat="1" ht="30" thickTop="1" thickBot="1" x14ac:dyDescent="0.25">
      <c r="C129" s="138"/>
      <c r="D129" s="76">
        <v>44786</v>
      </c>
      <c r="E129" s="80">
        <v>7556</v>
      </c>
      <c r="F129" s="78" t="s">
        <v>16</v>
      </c>
      <c r="G129" s="99"/>
      <c r="H129" s="79">
        <v>15600</v>
      </c>
      <c r="I129" s="46">
        <f t="shared" si="1"/>
        <v>8037370.4714999963</v>
      </c>
    </row>
    <row r="130" spans="3:10" s="27" customFormat="1" ht="18" thickTop="1" thickBot="1" x14ac:dyDescent="0.25">
      <c r="C130" s="138"/>
      <c r="D130" s="76">
        <v>44786</v>
      </c>
      <c r="E130" s="80">
        <v>7556</v>
      </c>
      <c r="F130" s="78" t="s">
        <v>173</v>
      </c>
      <c r="G130" s="99"/>
      <c r="H130" s="79">
        <v>352560</v>
      </c>
      <c r="I130" s="46">
        <f t="shared" si="1"/>
        <v>7684810.4714999963</v>
      </c>
    </row>
    <row r="131" spans="3:10" s="27" customFormat="1" ht="30" thickTop="1" thickBot="1" x14ac:dyDescent="0.25">
      <c r="C131" s="138"/>
      <c r="D131" s="76">
        <v>44786</v>
      </c>
      <c r="E131" s="80">
        <v>7557</v>
      </c>
      <c r="F131" s="78" t="s">
        <v>16</v>
      </c>
      <c r="G131" s="99"/>
      <c r="H131" s="79">
        <v>440</v>
      </c>
      <c r="I131" s="46">
        <f t="shared" si="1"/>
        <v>7684370.4714999963</v>
      </c>
    </row>
    <row r="132" spans="3:10" s="27" customFormat="1" ht="18" thickTop="1" thickBot="1" x14ac:dyDescent="0.25">
      <c r="C132" s="138"/>
      <c r="D132" s="76">
        <v>44786</v>
      </c>
      <c r="E132" s="80">
        <v>7557</v>
      </c>
      <c r="F132" s="78" t="s">
        <v>76</v>
      </c>
      <c r="G132" s="99"/>
      <c r="H132" s="79">
        <v>9944</v>
      </c>
      <c r="I132" s="46">
        <f t="shared" si="1"/>
        <v>7674426.4714999963</v>
      </c>
    </row>
    <row r="133" spans="3:10" s="27" customFormat="1" ht="30" thickTop="1" thickBot="1" x14ac:dyDescent="0.25">
      <c r="C133" s="138"/>
      <c r="D133" s="76">
        <v>44788</v>
      </c>
      <c r="E133" s="80"/>
      <c r="F133" s="78" t="s">
        <v>23</v>
      </c>
      <c r="G133" s="99">
        <v>7609138.7999999998</v>
      </c>
      <c r="H133" s="79"/>
      <c r="I133" s="46">
        <f t="shared" si="1"/>
        <v>15283565.271499995</v>
      </c>
      <c r="J133" s="195">
        <f>+I133-'[1]CTA. RECOLECTORA AUXILIAR 3001'!$J$7795</f>
        <v>0</v>
      </c>
    </row>
    <row r="134" spans="3:10" s="27" customFormat="1" ht="30" thickTop="1" thickBot="1" x14ac:dyDescent="0.25">
      <c r="C134" s="138"/>
      <c r="D134" s="76">
        <v>44789</v>
      </c>
      <c r="E134" s="80">
        <v>7558</v>
      </c>
      <c r="F134" s="78" t="s">
        <v>16</v>
      </c>
      <c r="G134" s="99"/>
      <c r="H134" s="79">
        <v>4427.18</v>
      </c>
      <c r="I134" s="46">
        <f t="shared" si="1"/>
        <v>15279138.091499995</v>
      </c>
    </row>
    <row r="135" spans="3:10" s="27" customFormat="1" ht="18" thickTop="1" thickBot="1" x14ac:dyDescent="0.25">
      <c r="C135" s="138"/>
      <c r="D135" s="76">
        <v>44789</v>
      </c>
      <c r="E135" s="80">
        <v>7558</v>
      </c>
      <c r="F135" s="78" t="s">
        <v>50</v>
      </c>
      <c r="G135" s="99"/>
      <c r="H135" s="79">
        <v>100054.26</v>
      </c>
      <c r="I135" s="46">
        <f t="shared" si="1"/>
        <v>15179083.831499996</v>
      </c>
    </row>
    <row r="136" spans="3:10" s="27" customFormat="1" ht="30" thickTop="1" thickBot="1" x14ac:dyDescent="0.25">
      <c r="C136" s="138"/>
      <c r="D136" s="76">
        <v>44789</v>
      </c>
      <c r="E136" s="80">
        <v>7559</v>
      </c>
      <c r="F136" s="78" t="s">
        <v>16</v>
      </c>
      <c r="G136" s="99"/>
      <c r="H136" s="79">
        <v>4176.6000000000004</v>
      </c>
      <c r="I136" s="46">
        <f t="shared" si="1"/>
        <v>15174907.231499996</v>
      </c>
    </row>
    <row r="137" spans="3:10" s="27" customFormat="1" ht="18" thickTop="1" thickBot="1" x14ac:dyDescent="0.25">
      <c r="C137" s="138"/>
      <c r="D137" s="76">
        <v>44789</v>
      </c>
      <c r="E137" s="80">
        <v>7559</v>
      </c>
      <c r="F137" s="78" t="s">
        <v>174</v>
      </c>
      <c r="G137" s="99"/>
      <c r="H137" s="79">
        <v>80894.52</v>
      </c>
      <c r="I137" s="46">
        <f t="shared" si="1"/>
        <v>15094012.711499996</v>
      </c>
    </row>
    <row r="138" spans="3:10" s="27" customFormat="1" ht="30" thickTop="1" thickBot="1" x14ac:dyDescent="0.25">
      <c r="C138" s="138"/>
      <c r="D138" s="76">
        <v>44789</v>
      </c>
      <c r="E138" s="80">
        <v>7560</v>
      </c>
      <c r="F138" s="78" t="s">
        <v>16</v>
      </c>
      <c r="G138" s="99"/>
      <c r="H138" s="79">
        <v>217477.5</v>
      </c>
      <c r="I138" s="46">
        <f t="shared" si="1"/>
        <v>14876535.211499996</v>
      </c>
    </row>
    <row r="139" spans="3:10" s="27" customFormat="1" ht="18" thickTop="1" thickBot="1" x14ac:dyDescent="0.25">
      <c r="C139" s="138"/>
      <c r="D139" s="76">
        <v>44789</v>
      </c>
      <c r="E139" s="80">
        <v>7560</v>
      </c>
      <c r="F139" s="78" t="s">
        <v>175</v>
      </c>
      <c r="G139" s="99"/>
      <c r="H139" s="79">
        <v>4132072.5</v>
      </c>
      <c r="I139" s="46">
        <f t="shared" si="1"/>
        <v>10744462.711499996</v>
      </c>
    </row>
    <row r="140" spans="3:10" s="27" customFormat="1" ht="30" thickTop="1" thickBot="1" x14ac:dyDescent="0.25">
      <c r="C140" s="138"/>
      <c r="D140" s="76">
        <v>44789</v>
      </c>
      <c r="E140" s="80">
        <v>7561</v>
      </c>
      <c r="F140" s="78" t="s">
        <v>16</v>
      </c>
      <c r="G140" s="99"/>
      <c r="H140" s="79">
        <v>225</v>
      </c>
      <c r="I140" s="46">
        <f t="shared" si="1"/>
        <v>10744237.711499996</v>
      </c>
    </row>
    <row r="141" spans="3:10" s="27" customFormat="1" ht="18" thickTop="1" thickBot="1" x14ac:dyDescent="0.25">
      <c r="C141" s="138"/>
      <c r="D141" s="76">
        <v>44789</v>
      </c>
      <c r="E141" s="80">
        <v>7561</v>
      </c>
      <c r="F141" s="78" t="s">
        <v>76</v>
      </c>
      <c r="G141" s="99"/>
      <c r="H141" s="79">
        <v>4275</v>
      </c>
      <c r="I141" s="46">
        <f t="shared" si="1"/>
        <v>10739962.711499996</v>
      </c>
    </row>
    <row r="142" spans="3:10" s="27" customFormat="1" ht="30" thickTop="1" thickBot="1" x14ac:dyDescent="0.25">
      <c r="C142" s="138"/>
      <c r="D142" s="76">
        <v>44789</v>
      </c>
      <c r="E142" s="80">
        <v>7562</v>
      </c>
      <c r="F142" s="78" t="s">
        <v>16</v>
      </c>
      <c r="G142" s="99"/>
      <c r="H142" s="79">
        <v>1024.49</v>
      </c>
      <c r="I142" s="46">
        <f t="shared" si="1"/>
        <v>10738938.221499996</v>
      </c>
    </row>
    <row r="143" spans="3:10" s="27" customFormat="1" ht="18" thickTop="1" thickBot="1" x14ac:dyDescent="0.25">
      <c r="C143" s="138"/>
      <c r="D143" s="76">
        <v>44789</v>
      </c>
      <c r="E143" s="80">
        <v>7562</v>
      </c>
      <c r="F143" s="78" t="s">
        <v>176</v>
      </c>
      <c r="G143" s="99"/>
      <c r="H143" s="79">
        <v>23153.43</v>
      </c>
      <c r="I143" s="46">
        <f t="shared" si="1"/>
        <v>10715784.791499997</v>
      </c>
    </row>
    <row r="144" spans="3:10" s="27" customFormat="1" ht="30" thickTop="1" thickBot="1" x14ac:dyDescent="0.25">
      <c r="C144" s="138"/>
      <c r="D144" s="76">
        <v>44789</v>
      </c>
      <c r="E144" s="80">
        <v>7563</v>
      </c>
      <c r="F144" s="78" t="s">
        <v>16</v>
      </c>
      <c r="G144" s="99"/>
      <c r="H144" s="79">
        <v>6688.91</v>
      </c>
      <c r="I144" s="46">
        <f t="shared" si="1"/>
        <v>10709095.881499996</v>
      </c>
    </row>
    <row r="145" spans="3:10" s="27" customFormat="1" ht="18" thickTop="1" thickBot="1" x14ac:dyDescent="0.25">
      <c r="C145" s="138"/>
      <c r="D145" s="76">
        <v>44789</v>
      </c>
      <c r="E145" s="80">
        <v>7563</v>
      </c>
      <c r="F145" s="78" t="s">
        <v>166</v>
      </c>
      <c r="G145" s="99"/>
      <c r="H145" s="79">
        <v>127089.34</v>
      </c>
      <c r="I145" s="46">
        <f t="shared" si="1"/>
        <v>10582006.541499997</v>
      </c>
    </row>
    <row r="146" spans="3:10" s="27" customFormat="1" ht="30" thickTop="1" thickBot="1" x14ac:dyDescent="0.25">
      <c r="C146" s="138"/>
      <c r="D146" s="76">
        <v>44790</v>
      </c>
      <c r="E146" s="80"/>
      <c r="F146" s="78" t="s">
        <v>23</v>
      </c>
      <c r="G146" s="99">
        <v>1795227.4</v>
      </c>
      <c r="H146" s="79"/>
      <c r="I146" s="46">
        <f t="shared" ref="I146:I163" si="2">I145+G146-H146</f>
        <v>12377233.941499997</v>
      </c>
    </row>
    <row r="147" spans="3:10" s="27" customFormat="1" ht="30" thickTop="1" thickBot="1" x14ac:dyDescent="0.25">
      <c r="C147" s="138"/>
      <c r="D147" s="76">
        <v>44791</v>
      </c>
      <c r="E147" s="80">
        <v>7564</v>
      </c>
      <c r="F147" s="78" t="s">
        <v>16</v>
      </c>
      <c r="G147" s="99"/>
      <c r="H147" s="79">
        <v>4934.2700000000004</v>
      </c>
      <c r="I147" s="46">
        <f t="shared" si="2"/>
        <v>12372299.671499997</v>
      </c>
    </row>
    <row r="148" spans="3:10" s="27" customFormat="1" ht="18" thickTop="1" thickBot="1" x14ac:dyDescent="0.25">
      <c r="C148" s="138"/>
      <c r="D148" s="76">
        <v>44791</v>
      </c>
      <c r="E148" s="80">
        <v>7564</v>
      </c>
      <c r="F148" s="78" t="s">
        <v>50</v>
      </c>
      <c r="G148" s="99"/>
      <c r="H148" s="79">
        <v>99431.55</v>
      </c>
      <c r="I148" s="46">
        <f t="shared" si="2"/>
        <v>12272868.121499997</v>
      </c>
    </row>
    <row r="149" spans="3:10" s="27" customFormat="1" ht="30" thickTop="1" thickBot="1" x14ac:dyDescent="0.25">
      <c r="C149" s="138"/>
      <c r="D149" s="76">
        <v>44791</v>
      </c>
      <c r="E149" s="80">
        <v>7565</v>
      </c>
      <c r="F149" s="78" t="s">
        <v>16</v>
      </c>
      <c r="G149" s="99"/>
      <c r="H149" s="79">
        <v>420</v>
      </c>
      <c r="I149" s="46">
        <f t="shared" si="2"/>
        <v>12272448.121499997</v>
      </c>
    </row>
    <row r="150" spans="3:10" s="27" customFormat="1" ht="18" thickTop="1" thickBot="1" x14ac:dyDescent="0.25">
      <c r="C150" s="138"/>
      <c r="D150" s="76">
        <v>44791</v>
      </c>
      <c r="E150" s="80">
        <v>7565</v>
      </c>
      <c r="F150" s="78" t="s">
        <v>76</v>
      </c>
      <c r="G150" s="99"/>
      <c r="H150" s="79">
        <v>9492</v>
      </c>
      <c r="I150" s="46">
        <f t="shared" si="2"/>
        <v>12262956.121499997</v>
      </c>
    </row>
    <row r="151" spans="3:10" s="27" customFormat="1" ht="30" thickTop="1" thickBot="1" x14ac:dyDescent="0.25">
      <c r="C151" s="138"/>
      <c r="D151" s="76">
        <v>44791</v>
      </c>
      <c r="E151" s="80">
        <v>7566</v>
      </c>
      <c r="F151" s="78" t="s">
        <v>16</v>
      </c>
      <c r="G151" s="99"/>
      <c r="H151" s="79">
        <v>721.5</v>
      </c>
      <c r="I151" s="46">
        <f t="shared" si="2"/>
        <v>12262234.621499997</v>
      </c>
    </row>
    <row r="152" spans="3:10" s="27" customFormat="1" ht="18" thickTop="1" thickBot="1" x14ac:dyDescent="0.25">
      <c r="C152" s="138"/>
      <c r="D152" s="76">
        <v>44791</v>
      </c>
      <c r="E152" s="80">
        <v>7566</v>
      </c>
      <c r="F152" s="78" t="s">
        <v>71</v>
      </c>
      <c r="G152" s="99"/>
      <c r="H152" s="79">
        <v>16305.9</v>
      </c>
      <c r="I152" s="46">
        <f t="shared" si="2"/>
        <v>12245928.721499996</v>
      </c>
    </row>
    <row r="153" spans="3:10" s="27" customFormat="1" ht="30" thickTop="1" thickBot="1" x14ac:dyDescent="0.25">
      <c r="C153" s="138"/>
      <c r="D153" s="76">
        <v>44791</v>
      </c>
      <c r="E153" s="80"/>
      <c r="F153" s="78" t="s">
        <v>23</v>
      </c>
      <c r="G153" s="99">
        <v>2284406.63</v>
      </c>
      <c r="H153" s="79"/>
      <c r="I153" s="46">
        <f t="shared" si="2"/>
        <v>14530335.351499997</v>
      </c>
    </row>
    <row r="154" spans="3:10" s="27" customFormat="1" ht="30" thickTop="1" thickBot="1" x14ac:dyDescent="0.25">
      <c r="C154" s="138"/>
      <c r="D154" s="76">
        <v>44791</v>
      </c>
      <c r="E154" s="80"/>
      <c r="F154" s="78" t="s">
        <v>23</v>
      </c>
      <c r="G154" s="99">
        <v>19071800.850000001</v>
      </c>
      <c r="H154" s="79"/>
      <c r="I154" s="46">
        <f t="shared" si="2"/>
        <v>33602136.201499999</v>
      </c>
      <c r="J154" s="195">
        <f>+I154-'[1]CTA. RECOLECTORA AUXILIAR 3001'!$J$7816</f>
        <v>0</v>
      </c>
    </row>
    <row r="155" spans="3:10" s="27" customFormat="1" ht="30" thickTop="1" thickBot="1" x14ac:dyDescent="0.25">
      <c r="C155" s="138"/>
      <c r="D155" s="76">
        <v>44791</v>
      </c>
      <c r="E155" s="80">
        <v>7567</v>
      </c>
      <c r="F155" s="78" t="s">
        <v>16</v>
      </c>
      <c r="G155" s="99"/>
      <c r="H155" s="79">
        <v>556.75</v>
      </c>
      <c r="I155" s="46">
        <f t="shared" si="2"/>
        <v>33601579.451499999</v>
      </c>
    </row>
    <row r="156" spans="3:10" s="27" customFormat="1" ht="18" thickTop="1" thickBot="1" x14ac:dyDescent="0.25">
      <c r="C156" s="138"/>
      <c r="D156" s="76">
        <v>44791</v>
      </c>
      <c r="E156" s="80">
        <v>7567</v>
      </c>
      <c r="F156" s="78" t="s">
        <v>50</v>
      </c>
      <c r="G156" s="99"/>
      <c r="H156" s="79">
        <v>10578.25</v>
      </c>
      <c r="I156" s="46">
        <f t="shared" si="2"/>
        <v>33591001.201499999</v>
      </c>
    </row>
    <row r="157" spans="3:10" s="27" customFormat="1" ht="30" thickTop="1" thickBot="1" x14ac:dyDescent="0.25">
      <c r="C157" s="138"/>
      <c r="D157" s="76">
        <v>44791</v>
      </c>
      <c r="E157" s="80">
        <v>7568</v>
      </c>
      <c r="F157" s="78" t="s">
        <v>16</v>
      </c>
      <c r="G157" s="99"/>
      <c r="H157" s="79">
        <v>6300</v>
      </c>
      <c r="I157" s="46">
        <f t="shared" si="2"/>
        <v>33584701.201499999</v>
      </c>
    </row>
    <row r="158" spans="3:10" s="27" customFormat="1" ht="18" thickTop="1" thickBot="1" x14ac:dyDescent="0.25">
      <c r="C158" s="138"/>
      <c r="D158" s="76">
        <v>44791</v>
      </c>
      <c r="E158" s="80">
        <v>7568</v>
      </c>
      <c r="F158" s="78" t="s">
        <v>177</v>
      </c>
      <c r="G158" s="99"/>
      <c r="H158" s="79">
        <v>142380</v>
      </c>
      <c r="I158" s="46">
        <f t="shared" si="2"/>
        <v>33442321.201499999</v>
      </c>
    </row>
    <row r="159" spans="3:10" s="27" customFormat="1" ht="30" thickTop="1" thickBot="1" x14ac:dyDescent="0.25">
      <c r="C159" s="138"/>
      <c r="D159" s="76">
        <v>44791</v>
      </c>
      <c r="E159" s="80">
        <v>7569</v>
      </c>
      <c r="F159" s="78" t="s">
        <v>16</v>
      </c>
      <c r="G159" s="99"/>
      <c r="H159" s="79">
        <v>173301.5</v>
      </c>
      <c r="I159" s="46">
        <f t="shared" si="2"/>
        <v>33269019.701499999</v>
      </c>
    </row>
    <row r="160" spans="3:10" s="27" customFormat="1" ht="18" thickTop="1" thickBot="1" x14ac:dyDescent="0.25">
      <c r="C160" s="138"/>
      <c r="D160" s="76">
        <v>44791</v>
      </c>
      <c r="E160" s="80">
        <v>7569</v>
      </c>
      <c r="F160" s="78" t="s">
        <v>178</v>
      </c>
      <c r="G160" s="99"/>
      <c r="H160" s="79">
        <v>3292728.5</v>
      </c>
      <c r="I160" s="46">
        <f t="shared" si="2"/>
        <v>29976291.201499999</v>
      </c>
    </row>
    <row r="161" spans="3:9" s="27" customFormat="1" ht="30" thickTop="1" thickBot="1" x14ac:dyDescent="0.25">
      <c r="C161" s="138"/>
      <c r="D161" s="76">
        <v>44792</v>
      </c>
      <c r="E161" s="80">
        <v>7580</v>
      </c>
      <c r="F161" s="78" t="s">
        <v>16</v>
      </c>
      <c r="G161" s="99"/>
      <c r="H161" s="79">
        <v>418361.58</v>
      </c>
      <c r="I161" s="46">
        <f t="shared" si="2"/>
        <v>29557929.6215</v>
      </c>
    </row>
    <row r="162" spans="3:9" s="27" customFormat="1" ht="30" thickTop="1" thickBot="1" x14ac:dyDescent="0.25">
      <c r="C162" s="138"/>
      <c r="D162" s="76">
        <v>44792</v>
      </c>
      <c r="E162" s="80">
        <v>7580</v>
      </c>
      <c r="F162" s="78" t="s">
        <v>179</v>
      </c>
      <c r="G162" s="99"/>
      <c r="H162" s="79">
        <v>14111973.77</v>
      </c>
      <c r="I162" s="46">
        <f t="shared" si="2"/>
        <v>15445955.851500001</v>
      </c>
    </row>
    <row r="163" spans="3:9" s="27" customFormat="1" ht="30" thickTop="1" thickBot="1" x14ac:dyDescent="0.25">
      <c r="C163" s="138"/>
      <c r="D163" s="76">
        <v>44792</v>
      </c>
      <c r="E163" s="80"/>
      <c r="F163" s="78" t="s">
        <v>23</v>
      </c>
      <c r="G163" s="99">
        <v>21757050.379999999</v>
      </c>
      <c r="H163" s="79"/>
      <c r="I163" s="46">
        <f t="shared" si="2"/>
        <v>37203006.2315</v>
      </c>
    </row>
    <row r="164" spans="3:9" s="27" customFormat="1" ht="30" thickTop="1" thickBot="1" x14ac:dyDescent="0.25">
      <c r="C164" s="138"/>
      <c r="D164" s="76">
        <v>44792</v>
      </c>
      <c r="E164" s="80">
        <v>7574</v>
      </c>
      <c r="F164" s="78" t="s">
        <v>16</v>
      </c>
      <c r="G164" s="99"/>
      <c r="H164" s="79">
        <v>27482.7</v>
      </c>
      <c r="I164" s="46">
        <f t="shared" ref="I164:I268" si="3">I163+G164-H164</f>
        <v>37175523.531499997</v>
      </c>
    </row>
    <row r="165" spans="3:9" s="27" customFormat="1" ht="18" thickTop="1" thickBot="1" x14ac:dyDescent="0.25">
      <c r="C165" s="138"/>
      <c r="D165" s="76">
        <v>44792</v>
      </c>
      <c r="E165" s="80">
        <v>7574</v>
      </c>
      <c r="F165" s="78" t="s">
        <v>180</v>
      </c>
      <c r="G165" s="99"/>
      <c r="H165" s="79">
        <v>522171.3</v>
      </c>
      <c r="I165" s="46">
        <f t="shared" si="3"/>
        <v>36653352.2315</v>
      </c>
    </row>
    <row r="166" spans="3:9" s="27" customFormat="1" ht="30" thickTop="1" thickBot="1" x14ac:dyDescent="0.25">
      <c r="C166" s="138"/>
      <c r="D166" s="76">
        <v>44792</v>
      </c>
      <c r="E166" s="80">
        <v>7575</v>
      </c>
      <c r="F166" s="78" t="s">
        <v>16</v>
      </c>
      <c r="G166" s="99"/>
      <c r="H166" s="79">
        <v>31535.22</v>
      </c>
      <c r="I166" s="46">
        <f t="shared" si="3"/>
        <v>36621817.011500001</v>
      </c>
    </row>
    <row r="167" spans="3:9" s="27" customFormat="1" ht="18" thickTop="1" thickBot="1" x14ac:dyDescent="0.25">
      <c r="C167" s="138"/>
      <c r="D167" s="76">
        <v>44792</v>
      </c>
      <c r="E167" s="80">
        <v>7575</v>
      </c>
      <c r="F167" s="78" t="s">
        <v>175</v>
      </c>
      <c r="G167" s="99"/>
      <c r="H167" s="79">
        <v>599169.28000000003</v>
      </c>
      <c r="I167" s="46">
        <f t="shared" si="3"/>
        <v>36022647.7315</v>
      </c>
    </row>
    <row r="168" spans="3:9" s="27" customFormat="1" ht="30" thickTop="1" thickBot="1" x14ac:dyDescent="0.25">
      <c r="C168" s="138"/>
      <c r="D168" s="76">
        <v>44792</v>
      </c>
      <c r="E168" s="80">
        <v>7576</v>
      </c>
      <c r="F168" s="78" t="s">
        <v>16</v>
      </c>
      <c r="G168" s="99"/>
      <c r="H168" s="79">
        <v>2047.32</v>
      </c>
      <c r="I168" s="46">
        <f t="shared" si="3"/>
        <v>36020600.411499999</v>
      </c>
    </row>
    <row r="169" spans="3:9" s="27" customFormat="1" ht="18" thickTop="1" thickBot="1" x14ac:dyDescent="0.25">
      <c r="C169" s="138"/>
      <c r="D169" s="76">
        <v>44792</v>
      </c>
      <c r="E169" s="80">
        <v>7576</v>
      </c>
      <c r="F169" s="78" t="s">
        <v>181</v>
      </c>
      <c r="G169" s="99"/>
      <c r="H169" s="79">
        <v>42012.46</v>
      </c>
      <c r="I169" s="46">
        <f t="shared" si="3"/>
        <v>35978587.951499999</v>
      </c>
    </row>
    <row r="170" spans="3:9" s="27" customFormat="1" ht="30" thickTop="1" thickBot="1" x14ac:dyDescent="0.25">
      <c r="C170" s="138"/>
      <c r="D170" s="76">
        <v>44792</v>
      </c>
      <c r="E170" s="80">
        <v>7577</v>
      </c>
      <c r="F170" s="78" t="s">
        <v>16</v>
      </c>
      <c r="G170" s="99"/>
      <c r="H170" s="79">
        <v>24500</v>
      </c>
      <c r="I170" s="46">
        <f t="shared" si="3"/>
        <v>35954087.951499999</v>
      </c>
    </row>
    <row r="171" spans="3:9" s="27" customFormat="1" ht="18" thickTop="1" thickBot="1" x14ac:dyDescent="0.25">
      <c r="C171" s="138"/>
      <c r="D171" s="76">
        <v>44792</v>
      </c>
      <c r="E171" s="80">
        <v>7577</v>
      </c>
      <c r="F171" s="78" t="s">
        <v>182</v>
      </c>
      <c r="G171" s="99"/>
      <c r="H171" s="79">
        <v>553700</v>
      </c>
      <c r="I171" s="46">
        <f t="shared" si="3"/>
        <v>35400387.951499999</v>
      </c>
    </row>
    <row r="172" spans="3:9" s="27" customFormat="1" ht="30" thickTop="1" thickBot="1" x14ac:dyDescent="0.25">
      <c r="C172" s="138"/>
      <c r="D172" s="76">
        <v>44792</v>
      </c>
      <c r="E172" s="80">
        <v>7578</v>
      </c>
      <c r="F172" s="78" t="s">
        <v>16</v>
      </c>
      <c r="G172" s="99"/>
      <c r="H172" s="79">
        <v>642401.29</v>
      </c>
      <c r="I172" s="46">
        <f t="shared" si="3"/>
        <v>34757986.661499999</v>
      </c>
    </row>
    <row r="173" spans="3:9" s="27" customFormat="1" ht="30" thickTop="1" thickBot="1" x14ac:dyDescent="0.25">
      <c r="C173" s="138"/>
      <c r="D173" s="76">
        <v>44792</v>
      </c>
      <c r="E173" s="80">
        <v>7578</v>
      </c>
      <c r="F173" s="78" t="s">
        <v>183</v>
      </c>
      <c r="G173" s="99"/>
      <c r="H173" s="79">
        <v>5781612.29</v>
      </c>
      <c r="I173" s="46">
        <f t="shared" si="3"/>
        <v>28976374.3715</v>
      </c>
    </row>
    <row r="174" spans="3:9" s="27" customFormat="1" ht="30" thickTop="1" thickBot="1" x14ac:dyDescent="0.25">
      <c r="C174" s="138"/>
      <c r="D174" s="76">
        <v>44792</v>
      </c>
      <c r="E174" s="80">
        <v>7579</v>
      </c>
      <c r="F174" s="78" t="s">
        <v>16</v>
      </c>
      <c r="G174" s="99"/>
      <c r="H174" s="79">
        <v>100094.13</v>
      </c>
      <c r="I174" s="46">
        <f t="shared" si="3"/>
        <v>28876280.241500001</v>
      </c>
    </row>
    <row r="175" spans="3:9" s="27" customFormat="1" ht="30" thickTop="1" thickBot="1" x14ac:dyDescent="0.25">
      <c r="C175" s="138"/>
      <c r="D175" s="76">
        <v>44792</v>
      </c>
      <c r="E175" s="80">
        <v>7579</v>
      </c>
      <c r="F175" s="78" t="s">
        <v>184</v>
      </c>
      <c r="G175" s="99"/>
      <c r="H175" s="79">
        <v>900847.32</v>
      </c>
      <c r="I175" s="46">
        <f t="shared" si="3"/>
        <v>27975432.921500001</v>
      </c>
    </row>
    <row r="176" spans="3:9" s="27" customFormat="1" ht="30" thickTop="1" thickBot="1" x14ac:dyDescent="0.25">
      <c r="C176" s="138"/>
      <c r="D176" s="76">
        <v>44796</v>
      </c>
      <c r="E176" s="80">
        <v>7588</v>
      </c>
      <c r="F176" s="78" t="s">
        <v>16</v>
      </c>
      <c r="G176" s="99"/>
      <c r="H176" s="79">
        <v>17750</v>
      </c>
      <c r="I176" s="46">
        <f t="shared" si="3"/>
        <v>27957682.921500001</v>
      </c>
    </row>
    <row r="177" spans="3:9" s="27" customFormat="1" ht="30" thickTop="1" thickBot="1" x14ac:dyDescent="0.25">
      <c r="C177" s="138"/>
      <c r="D177" s="76">
        <v>44796</v>
      </c>
      <c r="E177" s="80">
        <v>7588</v>
      </c>
      <c r="F177" s="78" t="s">
        <v>185</v>
      </c>
      <c r="G177" s="99"/>
      <c r="H177" s="79">
        <v>401150</v>
      </c>
      <c r="I177" s="46">
        <f t="shared" si="3"/>
        <v>27556532.921500001</v>
      </c>
    </row>
    <row r="178" spans="3:9" s="27" customFormat="1" ht="30" thickTop="1" thickBot="1" x14ac:dyDescent="0.25">
      <c r="C178" s="138"/>
      <c r="D178" s="76">
        <v>44796</v>
      </c>
      <c r="E178" s="80">
        <v>7589</v>
      </c>
      <c r="F178" s="78" t="s">
        <v>16</v>
      </c>
      <c r="G178" s="99"/>
      <c r="H178" s="79">
        <v>6175</v>
      </c>
      <c r="I178" s="46">
        <f t="shared" si="3"/>
        <v>27550357.921500001</v>
      </c>
    </row>
    <row r="179" spans="3:9" s="27" customFormat="1" ht="18" thickTop="1" thickBot="1" x14ac:dyDescent="0.25">
      <c r="C179" s="138"/>
      <c r="D179" s="76">
        <v>44796</v>
      </c>
      <c r="E179" s="80">
        <v>7589</v>
      </c>
      <c r="F179" s="78" t="s">
        <v>54</v>
      </c>
      <c r="G179" s="99"/>
      <c r="H179" s="79">
        <v>117325</v>
      </c>
      <c r="I179" s="46">
        <f t="shared" si="3"/>
        <v>27433032.921500001</v>
      </c>
    </row>
    <row r="180" spans="3:9" s="27" customFormat="1" ht="30" thickTop="1" thickBot="1" x14ac:dyDescent="0.25">
      <c r="C180" s="138"/>
      <c r="D180" s="76">
        <v>44797</v>
      </c>
      <c r="E180" s="80">
        <v>7591</v>
      </c>
      <c r="F180" s="78" t="s">
        <v>16</v>
      </c>
      <c r="G180" s="99"/>
      <c r="H180" s="79">
        <v>52974.400000000001</v>
      </c>
      <c r="I180" s="46">
        <f t="shared" si="3"/>
        <v>27380058.521500003</v>
      </c>
    </row>
    <row r="181" spans="3:9" s="27" customFormat="1" ht="30" thickTop="1" thickBot="1" x14ac:dyDescent="0.25">
      <c r="C181" s="138"/>
      <c r="D181" s="76">
        <v>44797</v>
      </c>
      <c r="E181" s="80">
        <v>7591</v>
      </c>
      <c r="F181" s="78" t="s">
        <v>69</v>
      </c>
      <c r="G181" s="99"/>
      <c r="H181" s="79">
        <v>57212.35</v>
      </c>
      <c r="I181" s="46">
        <f t="shared" si="3"/>
        <v>27322846.171500001</v>
      </c>
    </row>
    <row r="182" spans="3:9" s="27" customFormat="1" ht="30" thickTop="1" thickBot="1" x14ac:dyDescent="0.25">
      <c r="C182" s="138"/>
      <c r="D182" s="76">
        <v>44797</v>
      </c>
      <c r="E182" s="80">
        <v>7591</v>
      </c>
      <c r="F182" s="78" t="s">
        <v>68</v>
      </c>
      <c r="G182" s="99"/>
      <c r="H182" s="79">
        <v>1140009.0900000001</v>
      </c>
      <c r="I182" s="46">
        <f t="shared" si="3"/>
        <v>26182837.081500001</v>
      </c>
    </row>
    <row r="183" spans="3:9" s="27" customFormat="1" ht="30" thickTop="1" thickBot="1" x14ac:dyDescent="0.25">
      <c r="C183" s="138"/>
      <c r="D183" s="76">
        <v>44797</v>
      </c>
      <c r="E183" s="80">
        <v>7592</v>
      </c>
      <c r="F183" s="78" t="s">
        <v>16</v>
      </c>
      <c r="G183" s="99"/>
      <c r="H183" s="79">
        <v>11110.87</v>
      </c>
      <c r="I183" s="46">
        <f t="shared" si="3"/>
        <v>26171726.2115</v>
      </c>
    </row>
    <row r="184" spans="3:9" s="27" customFormat="1" ht="18" thickTop="1" thickBot="1" x14ac:dyDescent="0.25">
      <c r="C184" s="138"/>
      <c r="D184" s="76">
        <v>44797</v>
      </c>
      <c r="E184" s="80">
        <v>7592</v>
      </c>
      <c r="F184" s="78" t="s">
        <v>186</v>
      </c>
      <c r="G184" s="99"/>
      <c r="H184" s="79">
        <v>251105.78</v>
      </c>
      <c r="I184" s="46">
        <f t="shared" si="3"/>
        <v>25920620.431499999</v>
      </c>
    </row>
    <row r="185" spans="3:9" s="27" customFormat="1" ht="30" thickTop="1" thickBot="1" x14ac:dyDescent="0.25">
      <c r="C185" s="138"/>
      <c r="D185" s="76">
        <v>44797</v>
      </c>
      <c r="E185" s="80">
        <v>7593</v>
      </c>
      <c r="F185" s="78" t="s">
        <v>16</v>
      </c>
      <c r="G185" s="99"/>
      <c r="H185" s="79">
        <v>30000</v>
      </c>
      <c r="I185" s="46">
        <f t="shared" si="3"/>
        <v>25890620.431499999</v>
      </c>
    </row>
    <row r="186" spans="3:9" s="27" customFormat="1" ht="18" thickTop="1" thickBot="1" x14ac:dyDescent="0.25">
      <c r="C186" s="138"/>
      <c r="D186" s="76">
        <v>44797</v>
      </c>
      <c r="E186" s="80">
        <v>7593</v>
      </c>
      <c r="F186" s="78" t="s">
        <v>187</v>
      </c>
      <c r="G186" s="99"/>
      <c r="H186" s="79">
        <v>678000</v>
      </c>
      <c r="I186" s="46">
        <f t="shared" si="3"/>
        <v>25212620.431499999</v>
      </c>
    </row>
    <row r="187" spans="3:9" s="27" customFormat="1" ht="30" thickTop="1" thickBot="1" x14ac:dyDescent="0.25">
      <c r="C187" s="138"/>
      <c r="D187" s="76">
        <v>44797</v>
      </c>
      <c r="E187" s="80">
        <v>7594</v>
      </c>
      <c r="F187" s="78" t="s">
        <v>16</v>
      </c>
      <c r="G187" s="99"/>
      <c r="H187" s="79">
        <v>47976.480000000003</v>
      </c>
      <c r="I187" s="46">
        <f t="shared" si="3"/>
        <v>25164643.951499999</v>
      </c>
    </row>
    <row r="188" spans="3:9" s="27" customFormat="1" ht="18" thickTop="1" thickBot="1" x14ac:dyDescent="0.25">
      <c r="C188" s="138"/>
      <c r="D188" s="76">
        <v>44797</v>
      </c>
      <c r="E188" s="80">
        <v>7594</v>
      </c>
      <c r="F188" s="78" t="s">
        <v>186</v>
      </c>
      <c r="G188" s="99"/>
      <c r="H188" s="79">
        <v>932874.45</v>
      </c>
      <c r="I188" s="46">
        <f t="shared" si="3"/>
        <v>24231769.501499999</v>
      </c>
    </row>
    <row r="189" spans="3:9" s="27" customFormat="1" ht="30" thickTop="1" thickBot="1" x14ac:dyDescent="0.25">
      <c r="C189" s="138"/>
      <c r="D189" s="76">
        <v>44797</v>
      </c>
      <c r="E189" s="80">
        <v>7595</v>
      </c>
      <c r="F189" s="78" t="s">
        <v>16</v>
      </c>
      <c r="G189" s="99"/>
      <c r="H189" s="79">
        <v>6831.14</v>
      </c>
      <c r="I189" s="46">
        <f t="shared" si="3"/>
        <v>24224938.361499999</v>
      </c>
    </row>
    <row r="190" spans="3:9" s="27" customFormat="1" ht="44.25" thickTop="1" thickBot="1" x14ac:dyDescent="0.25">
      <c r="C190" s="138"/>
      <c r="D190" s="76">
        <v>44797</v>
      </c>
      <c r="E190" s="80">
        <v>7595</v>
      </c>
      <c r="F190" s="78" t="s">
        <v>188</v>
      </c>
      <c r="G190" s="99"/>
      <c r="H190" s="79">
        <v>49099.08</v>
      </c>
      <c r="I190" s="46">
        <f t="shared" si="3"/>
        <v>24175839.281500001</v>
      </c>
    </row>
    <row r="191" spans="3:9" s="27" customFormat="1" ht="30" thickTop="1" thickBot="1" x14ac:dyDescent="0.25">
      <c r="C191" s="138"/>
      <c r="D191" s="76">
        <v>44797</v>
      </c>
      <c r="E191" s="80">
        <v>7596</v>
      </c>
      <c r="F191" s="78" t="s">
        <v>16</v>
      </c>
      <c r="G191" s="99"/>
      <c r="H191" s="79">
        <v>18806.439999999999</v>
      </c>
      <c r="I191" s="46">
        <f t="shared" si="3"/>
        <v>24157032.841499999</v>
      </c>
    </row>
    <row r="192" spans="3:9" s="27" customFormat="1" ht="58.5" thickTop="1" thickBot="1" x14ac:dyDescent="0.25">
      <c r="C192" s="138"/>
      <c r="D192" s="76">
        <v>44797</v>
      </c>
      <c r="E192" s="80">
        <v>7596</v>
      </c>
      <c r="F192" s="78" t="s">
        <v>189</v>
      </c>
      <c r="G192" s="99"/>
      <c r="H192" s="79">
        <v>147947.26</v>
      </c>
      <c r="I192" s="46">
        <f t="shared" si="3"/>
        <v>24009085.581499998</v>
      </c>
    </row>
    <row r="193" spans="3:9" s="27" customFormat="1" ht="30" thickTop="1" thickBot="1" x14ac:dyDescent="0.25">
      <c r="C193" s="138"/>
      <c r="D193" s="76">
        <v>44798</v>
      </c>
      <c r="E193" s="80"/>
      <c r="F193" s="78" t="s">
        <v>23</v>
      </c>
      <c r="G193" s="99">
        <v>5390553.1900000004</v>
      </c>
      <c r="H193" s="79"/>
      <c r="I193" s="46">
        <f t="shared" si="3"/>
        <v>29399638.771499999</v>
      </c>
    </row>
    <row r="194" spans="3:9" s="27" customFormat="1" ht="30" thickTop="1" thickBot="1" x14ac:dyDescent="0.25">
      <c r="C194" s="138"/>
      <c r="D194" s="76">
        <v>44799</v>
      </c>
      <c r="E194" s="80"/>
      <c r="F194" s="78" t="s">
        <v>23</v>
      </c>
      <c r="G194" s="99">
        <v>16587887.1</v>
      </c>
      <c r="H194" s="79"/>
      <c r="I194" s="46">
        <f t="shared" si="3"/>
        <v>45987525.8715</v>
      </c>
    </row>
    <row r="195" spans="3:9" s="27" customFormat="1" ht="30" thickTop="1" thickBot="1" x14ac:dyDescent="0.25">
      <c r="C195" s="138"/>
      <c r="D195" s="76">
        <v>44799</v>
      </c>
      <c r="E195" s="80">
        <v>7597</v>
      </c>
      <c r="F195" s="78" t="s">
        <v>16</v>
      </c>
      <c r="G195" s="99"/>
      <c r="H195" s="79">
        <v>3796.5</v>
      </c>
      <c r="I195" s="46">
        <f t="shared" si="3"/>
        <v>45983729.3715</v>
      </c>
    </row>
    <row r="196" spans="3:9" s="27" customFormat="1" ht="18" thickTop="1" thickBot="1" x14ac:dyDescent="0.25">
      <c r="C196" s="138"/>
      <c r="D196" s="76">
        <v>44799</v>
      </c>
      <c r="E196" s="80">
        <v>7597</v>
      </c>
      <c r="F196" s="78" t="s">
        <v>70</v>
      </c>
      <c r="G196" s="99"/>
      <c r="H196" s="79">
        <v>74365.5</v>
      </c>
      <c r="I196" s="46">
        <f t="shared" si="3"/>
        <v>45909363.8715</v>
      </c>
    </row>
    <row r="197" spans="3:9" s="27" customFormat="1" ht="30" thickTop="1" thickBot="1" x14ac:dyDescent="0.25">
      <c r="C197" s="138"/>
      <c r="D197" s="76">
        <v>44799</v>
      </c>
      <c r="E197" s="80">
        <v>7598</v>
      </c>
      <c r="F197" s="78" t="s">
        <v>16</v>
      </c>
      <c r="G197" s="99"/>
      <c r="H197" s="79">
        <v>12457.8</v>
      </c>
      <c r="I197" s="46">
        <f t="shared" si="3"/>
        <v>45896906.071500003</v>
      </c>
    </row>
    <row r="198" spans="3:9" s="27" customFormat="1" ht="30" thickTop="1" thickBot="1" x14ac:dyDescent="0.25">
      <c r="C198" s="138"/>
      <c r="D198" s="76">
        <v>44799</v>
      </c>
      <c r="E198" s="80">
        <v>7598</v>
      </c>
      <c r="F198" s="78" t="s">
        <v>185</v>
      </c>
      <c r="G198" s="99"/>
      <c r="H198" s="79">
        <v>281546.28000000003</v>
      </c>
      <c r="I198" s="46">
        <f t="shared" si="3"/>
        <v>45615359.791500002</v>
      </c>
    </row>
    <row r="199" spans="3:9" s="27" customFormat="1" ht="30" thickTop="1" thickBot="1" x14ac:dyDescent="0.25">
      <c r="C199" s="138"/>
      <c r="D199" s="76">
        <v>44799</v>
      </c>
      <c r="E199" s="80">
        <v>7599</v>
      </c>
      <c r="F199" s="78" t="s">
        <v>16</v>
      </c>
      <c r="G199" s="99"/>
      <c r="H199" s="79">
        <v>5165.8</v>
      </c>
      <c r="I199" s="46">
        <f t="shared" si="3"/>
        <v>45610193.991500005</v>
      </c>
    </row>
    <row r="200" spans="3:9" s="27" customFormat="1" ht="18" thickTop="1" thickBot="1" x14ac:dyDescent="0.25">
      <c r="C200" s="138"/>
      <c r="D200" s="76">
        <v>44799</v>
      </c>
      <c r="E200" s="80">
        <v>7599</v>
      </c>
      <c r="F200" s="78" t="s">
        <v>190</v>
      </c>
      <c r="G200" s="99"/>
      <c r="H200" s="79">
        <v>98150.2</v>
      </c>
      <c r="I200" s="46">
        <f t="shared" si="3"/>
        <v>45512043.791500002</v>
      </c>
    </row>
    <row r="201" spans="3:9" s="27" customFormat="1" ht="30" thickTop="1" thickBot="1" x14ac:dyDescent="0.25">
      <c r="C201" s="138"/>
      <c r="D201" s="76">
        <v>44799</v>
      </c>
      <c r="E201" s="80">
        <v>7600</v>
      </c>
      <c r="F201" s="78" t="s">
        <v>16</v>
      </c>
      <c r="G201" s="99"/>
      <c r="H201" s="79">
        <v>5185</v>
      </c>
      <c r="I201" s="46">
        <f t="shared" si="3"/>
        <v>45506858.791500002</v>
      </c>
    </row>
    <row r="202" spans="3:9" s="27" customFormat="1" ht="18" thickTop="1" thickBot="1" x14ac:dyDescent="0.25">
      <c r="C202" s="138"/>
      <c r="D202" s="76">
        <v>44799</v>
      </c>
      <c r="E202" s="80">
        <v>7600</v>
      </c>
      <c r="F202" s="78" t="s">
        <v>191</v>
      </c>
      <c r="G202" s="99"/>
      <c r="H202" s="79">
        <v>117181</v>
      </c>
      <c r="I202" s="46">
        <f t="shared" si="3"/>
        <v>45389677.791500002</v>
      </c>
    </row>
    <row r="203" spans="3:9" s="27" customFormat="1" ht="30" thickTop="1" thickBot="1" x14ac:dyDescent="0.25">
      <c r="C203" s="138"/>
      <c r="D203" s="76">
        <v>44799</v>
      </c>
      <c r="E203" s="80">
        <v>7601</v>
      </c>
      <c r="F203" s="78" t="s">
        <v>16</v>
      </c>
      <c r="G203" s="99"/>
      <c r="H203" s="79">
        <v>1719.7</v>
      </c>
      <c r="I203" s="46">
        <f t="shared" si="3"/>
        <v>45387958.091499999</v>
      </c>
    </row>
    <row r="204" spans="3:9" s="27" customFormat="1" ht="18" thickTop="1" thickBot="1" x14ac:dyDescent="0.25">
      <c r="C204" s="138"/>
      <c r="D204" s="76">
        <v>44799</v>
      </c>
      <c r="E204" s="80">
        <v>7601</v>
      </c>
      <c r="F204" s="78" t="s">
        <v>70</v>
      </c>
      <c r="G204" s="99"/>
      <c r="H204" s="79">
        <v>38865.22</v>
      </c>
      <c r="I204" s="46">
        <f t="shared" si="3"/>
        <v>45349092.8715</v>
      </c>
    </row>
    <row r="205" spans="3:9" s="27" customFormat="1" ht="30" thickTop="1" thickBot="1" x14ac:dyDescent="0.25">
      <c r="C205" s="138"/>
      <c r="D205" s="76">
        <v>44802</v>
      </c>
      <c r="E205" s="80">
        <v>7602</v>
      </c>
      <c r="F205" s="78" t="s">
        <v>16</v>
      </c>
      <c r="G205" s="99"/>
      <c r="H205" s="79">
        <v>55800</v>
      </c>
      <c r="I205" s="46">
        <f t="shared" si="3"/>
        <v>45293292.8715</v>
      </c>
    </row>
    <row r="206" spans="3:9" s="27" customFormat="1" ht="18" thickTop="1" thickBot="1" x14ac:dyDescent="0.25">
      <c r="C206" s="138"/>
      <c r="D206" s="76">
        <v>44802</v>
      </c>
      <c r="E206" s="80">
        <v>7602</v>
      </c>
      <c r="F206" s="78" t="s">
        <v>50</v>
      </c>
      <c r="G206" s="99"/>
      <c r="H206" s="79">
        <v>1060200</v>
      </c>
      <c r="I206" s="46">
        <f t="shared" si="3"/>
        <v>44233092.8715</v>
      </c>
    </row>
    <row r="207" spans="3:9" s="27" customFormat="1" ht="30" thickTop="1" thickBot="1" x14ac:dyDescent="0.25">
      <c r="C207" s="138"/>
      <c r="D207" s="76">
        <v>44802</v>
      </c>
      <c r="E207" s="80">
        <v>7603</v>
      </c>
      <c r="F207" s="78" t="s">
        <v>16</v>
      </c>
      <c r="G207" s="99"/>
      <c r="H207" s="79">
        <v>1070.28</v>
      </c>
      <c r="I207" s="46">
        <f t="shared" si="3"/>
        <v>44232022.591499999</v>
      </c>
    </row>
    <row r="208" spans="3:9" s="27" customFormat="1" ht="18" thickTop="1" thickBot="1" x14ac:dyDescent="0.25">
      <c r="C208" s="138"/>
      <c r="D208" s="76">
        <v>44802</v>
      </c>
      <c r="E208" s="80">
        <v>7603</v>
      </c>
      <c r="F208" s="78" t="s">
        <v>192</v>
      </c>
      <c r="G208" s="99"/>
      <c r="H208" s="79">
        <v>24188.33</v>
      </c>
      <c r="I208" s="46">
        <f t="shared" si="3"/>
        <v>44207834.261500001</v>
      </c>
    </row>
    <row r="209" spans="3:9" s="27" customFormat="1" ht="30" thickTop="1" thickBot="1" x14ac:dyDescent="0.25">
      <c r="C209" s="138"/>
      <c r="D209" s="76">
        <v>44802</v>
      </c>
      <c r="E209" s="80">
        <v>7604</v>
      </c>
      <c r="F209" s="78" t="s">
        <v>16</v>
      </c>
      <c r="G209" s="99"/>
      <c r="H209" s="79">
        <v>23062.35</v>
      </c>
      <c r="I209" s="46">
        <f t="shared" si="3"/>
        <v>44184771.911499999</v>
      </c>
    </row>
    <row r="210" spans="3:9" s="27" customFormat="1" ht="18" thickTop="1" thickBot="1" x14ac:dyDescent="0.25">
      <c r="C210" s="138"/>
      <c r="D210" s="76">
        <v>44802</v>
      </c>
      <c r="E210" s="80">
        <v>7604</v>
      </c>
      <c r="F210" s="78" t="s">
        <v>186</v>
      </c>
      <c r="G210" s="99"/>
      <c r="H210" s="79">
        <v>454080.78</v>
      </c>
      <c r="I210" s="46">
        <f t="shared" si="3"/>
        <v>43730691.131499998</v>
      </c>
    </row>
    <row r="211" spans="3:9" s="27" customFormat="1" ht="30" thickTop="1" thickBot="1" x14ac:dyDescent="0.25">
      <c r="C211" s="138"/>
      <c r="D211" s="76">
        <v>44802</v>
      </c>
      <c r="E211" s="80">
        <v>7605</v>
      </c>
      <c r="F211" s="78" t="s">
        <v>16</v>
      </c>
      <c r="G211" s="99"/>
      <c r="H211" s="79">
        <v>630</v>
      </c>
      <c r="I211" s="46">
        <f t="shared" si="3"/>
        <v>43730061.131499998</v>
      </c>
    </row>
    <row r="212" spans="3:9" s="27" customFormat="1" ht="18" thickTop="1" thickBot="1" x14ac:dyDescent="0.25">
      <c r="C212" s="138"/>
      <c r="D212" s="76">
        <v>44802</v>
      </c>
      <c r="E212" s="80">
        <v>7605</v>
      </c>
      <c r="F212" s="78" t="s">
        <v>187</v>
      </c>
      <c r="G212" s="99"/>
      <c r="H212" s="79">
        <v>14238</v>
      </c>
      <c r="I212" s="46">
        <f t="shared" si="3"/>
        <v>43715823.131499998</v>
      </c>
    </row>
    <row r="213" spans="3:9" s="27" customFormat="1" ht="30" thickTop="1" thickBot="1" x14ac:dyDescent="0.25">
      <c r="C213" s="138"/>
      <c r="D213" s="76">
        <v>44802</v>
      </c>
      <c r="E213" s="80">
        <v>7606</v>
      </c>
      <c r="F213" s="78" t="s">
        <v>16</v>
      </c>
      <c r="G213" s="99"/>
      <c r="H213" s="79">
        <v>2780.87</v>
      </c>
      <c r="I213" s="46">
        <f t="shared" si="3"/>
        <v>43713042.261500001</v>
      </c>
    </row>
    <row r="214" spans="3:9" s="27" customFormat="1" ht="18" thickTop="1" thickBot="1" x14ac:dyDescent="0.25">
      <c r="C214" s="138"/>
      <c r="D214" s="76">
        <v>44802</v>
      </c>
      <c r="E214" s="80">
        <v>7606</v>
      </c>
      <c r="F214" s="78" t="s">
        <v>178</v>
      </c>
      <c r="G214" s="99"/>
      <c r="H214" s="79">
        <v>52836.61</v>
      </c>
      <c r="I214" s="46">
        <f t="shared" si="3"/>
        <v>43660205.651500002</v>
      </c>
    </row>
    <row r="215" spans="3:9" s="27" customFormat="1" ht="30" thickTop="1" thickBot="1" x14ac:dyDescent="0.25">
      <c r="C215" s="138"/>
      <c r="D215" s="76">
        <v>44802</v>
      </c>
      <c r="E215" s="80">
        <v>7607</v>
      </c>
      <c r="F215" s="78" t="s">
        <v>16</v>
      </c>
      <c r="G215" s="99"/>
      <c r="H215" s="79">
        <v>19716.14</v>
      </c>
      <c r="I215" s="46">
        <f t="shared" si="3"/>
        <v>43640489.511500001</v>
      </c>
    </row>
    <row r="216" spans="3:9" s="27" customFormat="1" ht="18" thickTop="1" thickBot="1" x14ac:dyDescent="0.25">
      <c r="C216" s="138"/>
      <c r="D216" s="76">
        <v>44802</v>
      </c>
      <c r="E216" s="80">
        <v>7607</v>
      </c>
      <c r="F216" s="78" t="s">
        <v>193</v>
      </c>
      <c r="G216" s="99"/>
      <c r="H216" s="79">
        <v>445584.76</v>
      </c>
      <c r="I216" s="46">
        <f t="shared" si="3"/>
        <v>43194904.751500003</v>
      </c>
    </row>
    <row r="217" spans="3:9" s="27" customFormat="1" ht="30" thickTop="1" thickBot="1" x14ac:dyDescent="0.25">
      <c r="C217" s="138"/>
      <c r="D217" s="76">
        <v>44802</v>
      </c>
      <c r="E217" s="80">
        <v>7608</v>
      </c>
      <c r="F217" s="78" t="s">
        <v>16</v>
      </c>
      <c r="G217" s="99"/>
      <c r="H217" s="79">
        <v>7505</v>
      </c>
      <c r="I217" s="46">
        <f t="shared" si="3"/>
        <v>43187399.751500003</v>
      </c>
    </row>
    <row r="218" spans="3:9" s="27" customFormat="1" ht="18" thickTop="1" thickBot="1" x14ac:dyDescent="0.25">
      <c r="C218" s="138"/>
      <c r="D218" s="76">
        <v>44802</v>
      </c>
      <c r="E218" s="80">
        <v>7608</v>
      </c>
      <c r="F218" s="78" t="s">
        <v>54</v>
      </c>
      <c r="G218" s="99"/>
      <c r="H218" s="79">
        <v>142595</v>
      </c>
      <c r="I218" s="46">
        <f t="shared" si="3"/>
        <v>43044804.751500003</v>
      </c>
    </row>
    <row r="219" spans="3:9" s="27" customFormat="1" ht="30" thickTop="1" thickBot="1" x14ac:dyDescent="0.25">
      <c r="C219" s="138"/>
      <c r="D219" s="76">
        <v>44802</v>
      </c>
      <c r="E219" s="80">
        <v>7609</v>
      </c>
      <c r="F219" s="78" t="s">
        <v>16</v>
      </c>
      <c r="G219" s="99"/>
      <c r="H219" s="79">
        <v>2907.6</v>
      </c>
      <c r="I219" s="46">
        <f t="shared" si="3"/>
        <v>43041897.151500002</v>
      </c>
    </row>
    <row r="220" spans="3:9" s="27" customFormat="1" ht="18" thickTop="1" thickBot="1" x14ac:dyDescent="0.25">
      <c r="C220" s="138"/>
      <c r="D220" s="76">
        <v>44802</v>
      </c>
      <c r="E220" s="80">
        <v>7609</v>
      </c>
      <c r="F220" s="78" t="s">
        <v>190</v>
      </c>
      <c r="G220" s="99"/>
      <c r="H220" s="79">
        <v>55244.4</v>
      </c>
      <c r="I220" s="46">
        <f t="shared" si="3"/>
        <v>42986652.751500003</v>
      </c>
    </row>
    <row r="221" spans="3:9" s="27" customFormat="1" ht="30" thickTop="1" thickBot="1" x14ac:dyDescent="0.25">
      <c r="C221" s="138"/>
      <c r="D221" s="76">
        <v>44802</v>
      </c>
      <c r="E221" s="80">
        <v>7610</v>
      </c>
      <c r="F221" s="78" t="s">
        <v>16</v>
      </c>
      <c r="G221" s="99"/>
      <c r="H221" s="79">
        <v>3257.78</v>
      </c>
      <c r="I221" s="46">
        <f t="shared" si="3"/>
        <v>42983394.971500002</v>
      </c>
    </row>
    <row r="222" spans="3:9" s="27" customFormat="1" ht="18" thickTop="1" thickBot="1" x14ac:dyDescent="0.25">
      <c r="C222" s="138"/>
      <c r="D222" s="76">
        <v>44802</v>
      </c>
      <c r="E222" s="80">
        <v>7610</v>
      </c>
      <c r="F222" s="78" t="s">
        <v>50</v>
      </c>
      <c r="G222" s="99"/>
      <c r="H222" s="79">
        <v>63736.71</v>
      </c>
      <c r="I222" s="46">
        <f t="shared" si="3"/>
        <v>42919658.261500001</v>
      </c>
    </row>
    <row r="223" spans="3:9" s="27" customFormat="1" ht="30" thickTop="1" thickBot="1" x14ac:dyDescent="0.25">
      <c r="C223" s="138"/>
      <c r="D223" s="76">
        <v>44802</v>
      </c>
      <c r="E223" s="80">
        <v>7611</v>
      </c>
      <c r="F223" s="78" t="s">
        <v>16</v>
      </c>
      <c r="G223" s="99"/>
      <c r="H223" s="79">
        <v>105500</v>
      </c>
      <c r="I223" s="46">
        <f t="shared" si="3"/>
        <v>42814158.261500001</v>
      </c>
    </row>
    <row r="224" spans="3:9" s="27" customFormat="1" ht="18" thickTop="1" thickBot="1" x14ac:dyDescent="0.25">
      <c r="C224" s="138"/>
      <c r="D224" s="76">
        <v>44802</v>
      </c>
      <c r="E224" s="80">
        <v>7611</v>
      </c>
      <c r="F224" s="78" t="s">
        <v>194</v>
      </c>
      <c r="G224" s="99"/>
      <c r="H224" s="79">
        <v>2004500</v>
      </c>
      <c r="I224" s="46">
        <f t="shared" si="3"/>
        <v>40809658.261500001</v>
      </c>
    </row>
    <row r="225" spans="3:9" s="27" customFormat="1" ht="30" thickTop="1" thickBot="1" x14ac:dyDescent="0.25">
      <c r="C225" s="138"/>
      <c r="D225" s="76">
        <v>44803</v>
      </c>
      <c r="E225" s="80"/>
      <c r="F225" s="78" t="s">
        <v>23</v>
      </c>
      <c r="G225" s="99">
        <v>180163.61</v>
      </c>
      <c r="H225" s="79"/>
      <c r="I225" s="46">
        <f t="shared" si="3"/>
        <v>40989821.8715</v>
      </c>
    </row>
    <row r="226" spans="3:9" s="27" customFormat="1" ht="30" thickTop="1" thickBot="1" x14ac:dyDescent="0.25">
      <c r="C226" s="138"/>
      <c r="D226" s="76">
        <v>44803</v>
      </c>
      <c r="E226" s="80">
        <v>7612</v>
      </c>
      <c r="F226" s="78" t="s">
        <v>16</v>
      </c>
      <c r="G226" s="99"/>
      <c r="H226" s="79">
        <v>755013.7</v>
      </c>
      <c r="I226" s="46">
        <f t="shared" si="3"/>
        <v>40234808.171499997</v>
      </c>
    </row>
    <row r="227" spans="3:9" s="27" customFormat="1" ht="18" thickTop="1" thickBot="1" x14ac:dyDescent="0.25">
      <c r="C227" s="138"/>
      <c r="D227" s="76">
        <v>44803</v>
      </c>
      <c r="E227" s="80">
        <v>7612</v>
      </c>
      <c r="F227" s="78" t="s">
        <v>178</v>
      </c>
      <c r="G227" s="99"/>
      <c r="H227" s="79">
        <v>14345260.300000001</v>
      </c>
      <c r="I227" s="46">
        <f t="shared" si="3"/>
        <v>25889547.871499997</v>
      </c>
    </row>
    <row r="228" spans="3:9" s="27" customFormat="1" ht="30" thickTop="1" thickBot="1" x14ac:dyDescent="0.25">
      <c r="C228" s="138"/>
      <c r="D228" s="76">
        <v>44803</v>
      </c>
      <c r="E228" s="80">
        <v>7613</v>
      </c>
      <c r="F228" s="78" t="s">
        <v>16</v>
      </c>
      <c r="G228" s="99"/>
      <c r="H228" s="79">
        <v>207155.45</v>
      </c>
      <c r="I228" s="46">
        <f t="shared" si="3"/>
        <v>25682392.421499997</v>
      </c>
    </row>
    <row r="229" spans="3:9" s="27" customFormat="1" ht="18" thickTop="1" thickBot="1" x14ac:dyDescent="0.25">
      <c r="C229" s="138"/>
      <c r="D229" s="76">
        <v>44803</v>
      </c>
      <c r="E229" s="80">
        <v>7613</v>
      </c>
      <c r="F229" s="78" t="s">
        <v>195</v>
      </c>
      <c r="G229" s="99"/>
      <c r="H229" s="79">
        <v>3935953.35</v>
      </c>
      <c r="I229" s="46">
        <f t="shared" si="3"/>
        <v>21746439.071499996</v>
      </c>
    </row>
    <row r="230" spans="3:9" s="27" customFormat="1" ht="30" thickTop="1" thickBot="1" x14ac:dyDescent="0.25">
      <c r="C230" s="138"/>
      <c r="D230" s="76">
        <v>44803</v>
      </c>
      <c r="E230" s="80">
        <v>7614</v>
      </c>
      <c r="F230" s="78" t="s">
        <v>16</v>
      </c>
      <c r="G230" s="99"/>
      <c r="H230" s="79">
        <v>261</v>
      </c>
      <c r="I230" s="46">
        <f t="shared" si="3"/>
        <v>21746178.071499996</v>
      </c>
    </row>
    <row r="231" spans="3:9" s="27" customFormat="1" ht="18" thickTop="1" thickBot="1" x14ac:dyDescent="0.25">
      <c r="C231" s="138"/>
      <c r="D231" s="76">
        <v>44803</v>
      </c>
      <c r="E231" s="80">
        <v>7614</v>
      </c>
      <c r="F231" s="78" t="s">
        <v>196</v>
      </c>
      <c r="G231" s="99"/>
      <c r="H231" s="79">
        <v>5898.6</v>
      </c>
      <c r="I231" s="46">
        <f t="shared" si="3"/>
        <v>21740279.471499994</v>
      </c>
    </row>
    <row r="232" spans="3:9" s="27" customFormat="1" ht="30" thickTop="1" thickBot="1" x14ac:dyDescent="0.25">
      <c r="C232" s="138"/>
      <c r="D232" s="76">
        <v>44803</v>
      </c>
      <c r="E232" s="80">
        <v>7615</v>
      </c>
      <c r="F232" s="78" t="s">
        <v>16</v>
      </c>
      <c r="G232" s="99"/>
      <c r="H232" s="79">
        <v>183.3</v>
      </c>
      <c r="I232" s="46">
        <f t="shared" si="3"/>
        <v>21740096.171499994</v>
      </c>
    </row>
    <row r="233" spans="3:9" s="27" customFormat="1" ht="18" thickTop="1" thickBot="1" x14ac:dyDescent="0.25">
      <c r="C233" s="138"/>
      <c r="D233" s="76">
        <v>44803</v>
      </c>
      <c r="E233" s="80">
        <v>7615</v>
      </c>
      <c r="F233" s="78" t="s">
        <v>190</v>
      </c>
      <c r="G233" s="99"/>
      <c r="H233" s="79">
        <v>3482.7</v>
      </c>
      <c r="I233" s="46">
        <f t="shared" si="3"/>
        <v>21736613.471499994</v>
      </c>
    </row>
    <row r="234" spans="3:9" s="27" customFormat="1" ht="30" thickTop="1" thickBot="1" x14ac:dyDescent="0.25">
      <c r="C234" s="138"/>
      <c r="D234" s="76">
        <v>44803</v>
      </c>
      <c r="E234" s="80">
        <v>7616</v>
      </c>
      <c r="F234" s="78" t="s">
        <v>16</v>
      </c>
      <c r="G234" s="99"/>
      <c r="H234" s="79">
        <v>209825.24</v>
      </c>
      <c r="I234" s="46">
        <f t="shared" si="3"/>
        <v>21526788.231499996</v>
      </c>
    </row>
    <row r="235" spans="3:9" s="27" customFormat="1" ht="18" thickTop="1" thickBot="1" x14ac:dyDescent="0.25">
      <c r="C235" s="138"/>
      <c r="D235" s="76">
        <v>44803</v>
      </c>
      <c r="E235" s="80">
        <v>7616</v>
      </c>
      <c r="F235" s="78" t="s">
        <v>136</v>
      </c>
      <c r="G235" s="99"/>
      <c r="H235" s="79">
        <v>4742050.7</v>
      </c>
      <c r="I235" s="46">
        <f t="shared" si="3"/>
        <v>16784737.531499997</v>
      </c>
    </row>
    <row r="236" spans="3:9" s="27" customFormat="1" ht="30" thickTop="1" thickBot="1" x14ac:dyDescent="0.25">
      <c r="C236" s="138"/>
      <c r="D236" s="76">
        <v>44803</v>
      </c>
      <c r="E236" s="80">
        <v>7617</v>
      </c>
      <c r="F236" s="78" t="s">
        <v>16</v>
      </c>
      <c r="G236" s="99"/>
      <c r="H236" s="79">
        <v>100370</v>
      </c>
      <c r="I236" s="46">
        <f t="shared" si="3"/>
        <v>16684367.531499997</v>
      </c>
    </row>
    <row r="237" spans="3:9" s="27" customFormat="1" ht="18" thickTop="1" thickBot="1" x14ac:dyDescent="0.25">
      <c r="C237" s="138"/>
      <c r="D237" s="76">
        <v>44803</v>
      </c>
      <c r="E237" s="80">
        <v>7617</v>
      </c>
      <c r="F237" s="78" t="s">
        <v>197</v>
      </c>
      <c r="G237" s="99"/>
      <c r="H237" s="79">
        <v>1907030</v>
      </c>
      <c r="I237" s="46">
        <f t="shared" si="3"/>
        <v>14777337.531499997</v>
      </c>
    </row>
    <row r="238" spans="3:9" s="27" customFormat="1" ht="30" thickTop="1" thickBot="1" x14ac:dyDescent="0.25">
      <c r="C238" s="138"/>
      <c r="D238" s="76">
        <v>44804</v>
      </c>
      <c r="E238" s="80"/>
      <c r="F238" s="78" t="s">
        <v>23</v>
      </c>
      <c r="G238" s="99">
        <v>17295084.899999999</v>
      </c>
      <c r="H238" s="79"/>
      <c r="I238" s="46">
        <f t="shared" si="3"/>
        <v>32072422.431499995</v>
      </c>
    </row>
    <row r="239" spans="3:9" s="27" customFormat="1" ht="30" thickTop="1" thickBot="1" x14ac:dyDescent="0.25">
      <c r="C239" s="138"/>
      <c r="D239" s="76">
        <v>44804</v>
      </c>
      <c r="E239" s="80">
        <v>7619</v>
      </c>
      <c r="F239" s="78" t="s">
        <v>16</v>
      </c>
      <c r="G239" s="99"/>
      <c r="H239" s="79">
        <v>2437.5</v>
      </c>
      <c r="I239" s="46">
        <f t="shared" si="3"/>
        <v>32069984.931499995</v>
      </c>
    </row>
    <row r="240" spans="3:9" s="27" customFormat="1" ht="18" thickTop="1" thickBot="1" x14ac:dyDescent="0.25">
      <c r="C240" s="138"/>
      <c r="D240" s="76">
        <v>44804</v>
      </c>
      <c r="E240" s="80">
        <v>7619</v>
      </c>
      <c r="F240" s="78" t="s">
        <v>70</v>
      </c>
      <c r="G240" s="99"/>
      <c r="H240" s="79">
        <v>55087.5</v>
      </c>
      <c r="I240" s="46">
        <f t="shared" si="3"/>
        <v>32014897.431499995</v>
      </c>
    </row>
    <row r="241" spans="3:9" s="27" customFormat="1" ht="30" thickTop="1" thickBot="1" x14ac:dyDescent="0.25">
      <c r="C241" s="138"/>
      <c r="D241" s="76">
        <v>44804</v>
      </c>
      <c r="E241" s="80">
        <v>7620</v>
      </c>
      <c r="F241" s="78" t="s">
        <v>16</v>
      </c>
      <c r="G241" s="99"/>
      <c r="H241" s="79">
        <v>1975</v>
      </c>
      <c r="I241" s="46">
        <f t="shared" si="3"/>
        <v>32012922.431499995</v>
      </c>
    </row>
    <row r="242" spans="3:9" s="27" customFormat="1" ht="18" thickTop="1" thickBot="1" x14ac:dyDescent="0.25">
      <c r="C242" s="138"/>
      <c r="D242" s="76">
        <v>44804</v>
      </c>
      <c r="E242" s="80">
        <v>7620</v>
      </c>
      <c r="F242" s="78" t="s">
        <v>198</v>
      </c>
      <c r="G242" s="99"/>
      <c r="H242" s="79">
        <v>44635</v>
      </c>
      <c r="I242" s="46">
        <f t="shared" si="3"/>
        <v>31968287.431499995</v>
      </c>
    </row>
    <row r="243" spans="3:9" s="27" customFormat="1" ht="30" thickTop="1" thickBot="1" x14ac:dyDescent="0.25">
      <c r="C243" s="138"/>
      <c r="D243" s="76">
        <v>44804</v>
      </c>
      <c r="E243" s="80">
        <v>7621</v>
      </c>
      <c r="F243" s="78" t="s">
        <v>16</v>
      </c>
      <c r="G243" s="99"/>
      <c r="H243" s="79">
        <v>949.81</v>
      </c>
      <c r="I243" s="46">
        <f t="shared" si="3"/>
        <v>31967337.621499997</v>
      </c>
    </row>
    <row r="244" spans="3:9" s="27" customFormat="1" ht="18" thickTop="1" thickBot="1" x14ac:dyDescent="0.25">
      <c r="C244" s="138"/>
      <c r="D244" s="76">
        <v>44804</v>
      </c>
      <c r="E244" s="80">
        <v>7621</v>
      </c>
      <c r="F244" s="78" t="s">
        <v>192</v>
      </c>
      <c r="G244" s="99"/>
      <c r="H244" s="79">
        <v>21465.71</v>
      </c>
      <c r="I244" s="46">
        <f t="shared" si="3"/>
        <v>31945871.911499996</v>
      </c>
    </row>
    <row r="245" spans="3:9" s="27" customFormat="1" ht="30" thickTop="1" thickBot="1" x14ac:dyDescent="0.25">
      <c r="C245" s="138"/>
      <c r="D245" s="76">
        <v>44804</v>
      </c>
      <c r="E245" s="80">
        <v>7622</v>
      </c>
      <c r="F245" s="78" t="s">
        <v>16</v>
      </c>
      <c r="G245" s="99"/>
      <c r="H245" s="79">
        <v>9075</v>
      </c>
      <c r="I245" s="46">
        <f t="shared" si="3"/>
        <v>31936796.911499996</v>
      </c>
    </row>
    <row r="246" spans="3:9" s="27" customFormat="1" ht="18" thickTop="1" thickBot="1" x14ac:dyDescent="0.25">
      <c r="C246" s="138"/>
      <c r="D246" s="76">
        <v>44804</v>
      </c>
      <c r="E246" s="80">
        <v>7622</v>
      </c>
      <c r="F246" s="78" t="s">
        <v>187</v>
      </c>
      <c r="G246" s="99"/>
      <c r="H246" s="79">
        <v>205095</v>
      </c>
      <c r="I246" s="46">
        <f t="shared" si="3"/>
        <v>31731701.911499996</v>
      </c>
    </row>
    <row r="247" spans="3:9" s="27" customFormat="1" ht="30" thickTop="1" thickBot="1" x14ac:dyDescent="0.25">
      <c r="C247" s="138"/>
      <c r="D247" s="76">
        <v>44804</v>
      </c>
      <c r="E247" s="80">
        <v>7623</v>
      </c>
      <c r="F247" s="78" t="s">
        <v>16</v>
      </c>
      <c r="G247" s="99"/>
      <c r="H247" s="79">
        <v>3605</v>
      </c>
      <c r="I247" s="46">
        <f t="shared" si="3"/>
        <v>31728096.911499996</v>
      </c>
    </row>
    <row r="248" spans="3:9" s="27" customFormat="1" ht="18" thickTop="1" thickBot="1" x14ac:dyDescent="0.25">
      <c r="C248" s="138"/>
      <c r="D248" s="76">
        <v>44804</v>
      </c>
      <c r="E248" s="80">
        <v>7623</v>
      </c>
      <c r="F248" s="78" t="s">
        <v>199</v>
      </c>
      <c r="G248" s="99"/>
      <c r="H248" s="79">
        <v>68495</v>
      </c>
      <c r="I248" s="46">
        <f t="shared" si="3"/>
        <v>31659601.911499996</v>
      </c>
    </row>
    <row r="249" spans="3:9" s="27" customFormat="1" ht="30" thickTop="1" thickBot="1" x14ac:dyDescent="0.25">
      <c r="C249" s="138"/>
      <c r="D249" s="76">
        <v>44804</v>
      </c>
      <c r="E249" s="80">
        <v>7624</v>
      </c>
      <c r="F249" s="78" t="s">
        <v>16</v>
      </c>
      <c r="G249" s="99"/>
      <c r="H249" s="79">
        <v>1274.97</v>
      </c>
      <c r="I249" s="46">
        <f t="shared" si="3"/>
        <v>31658326.941499997</v>
      </c>
    </row>
    <row r="250" spans="3:9" s="27" customFormat="1" ht="18" thickTop="1" thickBot="1" x14ac:dyDescent="0.25">
      <c r="C250" s="138"/>
      <c r="D250" s="76">
        <v>44804</v>
      </c>
      <c r="E250" s="80">
        <v>7624</v>
      </c>
      <c r="F250" s="78" t="s">
        <v>170</v>
      </c>
      <c r="G250" s="99"/>
      <c r="H250" s="79">
        <v>24224.43</v>
      </c>
      <c r="I250" s="46">
        <f t="shared" si="3"/>
        <v>31634102.511499997</v>
      </c>
    </row>
    <row r="251" spans="3:9" s="27" customFormat="1" ht="30" thickTop="1" thickBot="1" x14ac:dyDescent="0.25">
      <c r="C251" s="138"/>
      <c r="D251" s="76">
        <v>44804</v>
      </c>
      <c r="E251" s="80">
        <v>7625</v>
      </c>
      <c r="F251" s="78" t="s">
        <v>16</v>
      </c>
      <c r="G251" s="99"/>
      <c r="H251" s="79">
        <v>4811.95</v>
      </c>
      <c r="I251" s="46">
        <f t="shared" si="3"/>
        <v>31629290.561499998</v>
      </c>
    </row>
    <row r="252" spans="3:9" s="27" customFormat="1" ht="18" thickTop="1" thickBot="1" x14ac:dyDescent="0.25">
      <c r="C252" s="138"/>
      <c r="D252" s="76">
        <v>44804</v>
      </c>
      <c r="E252" s="80">
        <v>7625</v>
      </c>
      <c r="F252" s="78" t="s">
        <v>136</v>
      </c>
      <c r="G252" s="99"/>
      <c r="H252" s="79">
        <v>91427.05</v>
      </c>
      <c r="I252" s="46">
        <f t="shared" si="3"/>
        <v>31537863.511499997</v>
      </c>
    </row>
    <row r="253" spans="3:9" s="27" customFormat="1" ht="30" thickTop="1" thickBot="1" x14ac:dyDescent="0.25">
      <c r="C253" s="138"/>
      <c r="D253" s="76">
        <v>44804</v>
      </c>
      <c r="E253" s="80">
        <v>7626</v>
      </c>
      <c r="F253" s="78" t="s">
        <v>16</v>
      </c>
      <c r="G253" s="99"/>
      <c r="H253" s="79">
        <v>2193.9</v>
      </c>
      <c r="I253" s="46">
        <f t="shared" si="3"/>
        <v>31535669.611499999</v>
      </c>
    </row>
    <row r="254" spans="3:9" s="27" customFormat="1" ht="58.5" thickTop="1" thickBot="1" x14ac:dyDescent="0.25">
      <c r="C254" s="138"/>
      <c r="D254" s="76">
        <v>44804</v>
      </c>
      <c r="E254" s="80">
        <v>7626</v>
      </c>
      <c r="F254" s="78" t="s">
        <v>200</v>
      </c>
      <c r="G254" s="99"/>
      <c r="H254" s="79">
        <v>43573.37</v>
      </c>
      <c r="I254" s="46">
        <f t="shared" si="3"/>
        <v>31492096.241499998</v>
      </c>
    </row>
    <row r="255" spans="3:9" s="27" customFormat="1" ht="30" thickTop="1" thickBot="1" x14ac:dyDescent="0.25">
      <c r="C255" s="138"/>
      <c r="D255" s="76">
        <v>44804</v>
      </c>
      <c r="E255" s="80">
        <v>7627</v>
      </c>
      <c r="F255" s="78" t="s">
        <v>16</v>
      </c>
      <c r="G255" s="99"/>
      <c r="H255" s="79">
        <v>6957.6</v>
      </c>
      <c r="I255" s="46">
        <f t="shared" si="3"/>
        <v>31485138.641499996</v>
      </c>
    </row>
    <row r="256" spans="3:9" s="27" customFormat="1" ht="18" thickTop="1" thickBot="1" x14ac:dyDescent="0.25">
      <c r="C256" s="138"/>
      <c r="D256" s="76">
        <v>44804</v>
      </c>
      <c r="E256" s="80">
        <v>7627</v>
      </c>
      <c r="F256" s="78" t="s">
        <v>190</v>
      </c>
      <c r="G256" s="99"/>
      <c r="H256" s="79">
        <v>157241.76</v>
      </c>
      <c r="I256" s="46">
        <f t="shared" si="3"/>
        <v>31327896.881499995</v>
      </c>
    </row>
    <row r="257" spans="3:95" s="27" customFormat="1" ht="30" thickTop="1" thickBot="1" x14ac:dyDescent="0.25">
      <c r="C257" s="138"/>
      <c r="D257" s="76">
        <v>44804</v>
      </c>
      <c r="E257" s="80">
        <v>7628</v>
      </c>
      <c r="F257" s="78" t="s">
        <v>16</v>
      </c>
      <c r="G257" s="99"/>
      <c r="H257" s="79">
        <v>4090.8</v>
      </c>
      <c r="I257" s="46">
        <f t="shared" si="3"/>
        <v>31323806.081499994</v>
      </c>
    </row>
    <row r="258" spans="3:95" s="27" customFormat="1" ht="18" thickTop="1" thickBot="1" x14ac:dyDescent="0.25">
      <c r="C258" s="138"/>
      <c r="D258" s="76">
        <v>44804</v>
      </c>
      <c r="E258" s="80">
        <v>7628</v>
      </c>
      <c r="F258" s="78" t="s">
        <v>190</v>
      </c>
      <c r="G258" s="99"/>
      <c r="H258" s="79">
        <v>77725.2</v>
      </c>
      <c r="I258" s="46">
        <f t="shared" si="3"/>
        <v>31246080.881499995</v>
      </c>
    </row>
    <row r="259" spans="3:95" s="27" customFormat="1" ht="30" thickTop="1" thickBot="1" x14ac:dyDescent="0.25">
      <c r="C259" s="138"/>
      <c r="D259" s="76">
        <v>44804</v>
      </c>
      <c r="E259" s="80">
        <v>7629</v>
      </c>
      <c r="F259" s="78" t="s">
        <v>16</v>
      </c>
      <c r="G259" s="99"/>
      <c r="H259" s="79">
        <v>1797.6</v>
      </c>
      <c r="I259" s="46">
        <f t="shared" si="3"/>
        <v>31244283.281499993</v>
      </c>
    </row>
    <row r="260" spans="3:95" s="27" customFormat="1" ht="18" thickTop="1" thickBot="1" x14ac:dyDescent="0.25">
      <c r="C260" s="138"/>
      <c r="D260" s="76">
        <v>44804</v>
      </c>
      <c r="E260" s="80">
        <v>7629</v>
      </c>
      <c r="F260" s="78" t="s">
        <v>190</v>
      </c>
      <c r="G260" s="99"/>
      <c r="H260" s="79">
        <v>34154.400000000001</v>
      </c>
      <c r="I260" s="46">
        <f t="shared" si="3"/>
        <v>31210128.881499995</v>
      </c>
    </row>
    <row r="261" spans="3:95" s="27" customFormat="1" ht="30" thickTop="1" thickBot="1" x14ac:dyDescent="0.25">
      <c r="C261" s="138"/>
      <c r="D261" s="76">
        <v>44804</v>
      </c>
      <c r="E261" s="80">
        <v>7630</v>
      </c>
      <c r="F261" s="78" t="s">
        <v>16</v>
      </c>
      <c r="G261" s="99"/>
      <c r="H261" s="79">
        <v>1051.54</v>
      </c>
      <c r="I261" s="46">
        <f t="shared" si="3"/>
        <v>31209077.341499995</v>
      </c>
    </row>
    <row r="262" spans="3:95" s="27" customFormat="1" ht="30" thickTop="1" thickBot="1" x14ac:dyDescent="0.25">
      <c r="C262" s="138"/>
      <c r="D262" s="76">
        <v>44804</v>
      </c>
      <c r="E262" s="80">
        <v>7630</v>
      </c>
      <c r="F262" s="78" t="s">
        <v>201</v>
      </c>
      <c r="G262" s="99"/>
      <c r="H262" s="79">
        <v>23764.799999999999</v>
      </c>
      <c r="I262" s="46">
        <f t="shared" si="3"/>
        <v>31185312.541499995</v>
      </c>
    </row>
    <row r="263" spans="3:95" s="27" customFormat="1" ht="30" thickTop="1" thickBot="1" x14ac:dyDescent="0.25">
      <c r="C263" s="138"/>
      <c r="D263" s="76">
        <v>44804</v>
      </c>
      <c r="E263" s="80">
        <v>7631</v>
      </c>
      <c r="F263" s="78" t="s">
        <v>16</v>
      </c>
      <c r="G263" s="99"/>
      <c r="H263" s="79">
        <v>299482.5</v>
      </c>
      <c r="I263" s="46">
        <f t="shared" si="3"/>
        <v>30885830.041499995</v>
      </c>
    </row>
    <row r="264" spans="3:95" s="27" customFormat="1" ht="18" thickTop="1" thickBot="1" x14ac:dyDescent="0.25">
      <c r="C264" s="138"/>
      <c r="D264" s="76">
        <v>44804</v>
      </c>
      <c r="E264" s="80">
        <v>7631</v>
      </c>
      <c r="F264" s="78" t="s">
        <v>178</v>
      </c>
      <c r="G264" s="99"/>
      <c r="H264" s="79">
        <v>5690167.5</v>
      </c>
      <c r="I264" s="46">
        <f t="shared" si="3"/>
        <v>25195662.541499995</v>
      </c>
    </row>
    <row r="265" spans="3:95" s="27" customFormat="1" ht="30" thickTop="1" thickBot="1" x14ac:dyDescent="0.25">
      <c r="C265" s="138"/>
      <c r="D265" s="76">
        <v>44804</v>
      </c>
      <c r="E265" s="80">
        <v>7632</v>
      </c>
      <c r="F265" s="78" t="s">
        <v>16</v>
      </c>
      <c r="G265" s="99"/>
      <c r="H265" s="79">
        <v>1190</v>
      </c>
      <c r="I265" s="46">
        <f t="shared" si="3"/>
        <v>25194472.541499995</v>
      </c>
    </row>
    <row r="266" spans="3:95" s="27" customFormat="1" ht="18" thickTop="1" thickBot="1" x14ac:dyDescent="0.25">
      <c r="C266" s="138"/>
      <c r="D266" s="76">
        <v>44804</v>
      </c>
      <c r="E266" s="80">
        <v>7632</v>
      </c>
      <c r="F266" s="78" t="s">
        <v>202</v>
      </c>
      <c r="G266" s="99"/>
      <c r="H266" s="79">
        <v>26894</v>
      </c>
      <c r="I266" s="46">
        <f t="shared" si="3"/>
        <v>25167578.541499995</v>
      </c>
    </row>
    <row r="267" spans="3:95" s="27" customFormat="1" ht="30" thickTop="1" thickBot="1" x14ac:dyDescent="0.25">
      <c r="C267" s="138"/>
      <c r="D267" s="76">
        <v>44804</v>
      </c>
      <c r="E267" s="80">
        <v>7633</v>
      </c>
      <c r="F267" s="78" t="s">
        <v>16</v>
      </c>
      <c r="G267" s="99"/>
      <c r="H267" s="79">
        <v>9062.5</v>
      </c>
      <c r="I267" s="46">
        <f t="shared" si="3"/>
        <v>25158516.041499995</v>
      </c>
    </row>
    <row r="268" spans="3:95" s="27" customFormat="1" ht="18" thickTop="1" thickBot="1" x14ac:dyDescent="0.25">
      <c r="C268" s="138"/>
      <c r="D268" s="76">
        <v>44804</v>
      </c>
      <c r="E268" s="80">
        <v>7633</v>
      </c>
      <c r="F268" s="78" t="s">
        <v>194</v>
      </c>
      <c r="G268" s="99"/>
      <c r="H268" s="79">
        <v>172187.5</v>
      </c>
      <c r="I268" s="46">
        <f t="shared" si="3"/>
        <v>24986328.541499995</v>
      </c>
    </row>
    <row r="269" spans="3:95" s="11" customFormat="1" ht="18" thickTop="1" thickBot="1" x14ac:dyDescent="0.25">
      <c r="C269" s="183" t="s">
        <v>8</v>
      </c>
      <c r="D269" s="184"/>
      <c r="E269" s="184"/>
      <c r="F269" s="184"/>
      <c r="G269" s="112">
        <f>SUM(G17:G268)</f>
        <v>92933049.079999983</v>
      </c>
      <c r="H269" s="112">
        <f>SUM(H17:H268)</f>
        <v>89080235.239999995</v>
      </c>
      <c r="I269" s="113">
        <f>+I16+G269-H269</f>
        <v>24986328.541499972</v>
      </c>
      <c r="J269" s="28">
        <f>+I269-'[1]CTA. RECOLECTORA AUXILIAR 3001'!$J$7930</f>
        <v>0</v>
      </c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70" spans="3:95" s="11" customFormat="1" ht="21" thickTop="1" x14ac:dyDescent="0.2">
      <c r="C270" s="182"/>
      <c r="D270" s="182"/>
      <c r="E270" s="182"/>
      <c r="F270" s="182"/>
      <c r="G270" s="182"/>
      <c r="H270" s="182"/>
      <c r="I270" s="182"/>
      <c r="J270" s="28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</row>
    <row r="271" spans="3:95" s="11" customFormat="1" ht="16.5" x14ac:dyDescent="0.2">
      <c r="C271" s="170"/>
      <c r="D271" s="170"/>
      <c r="E271" s="170"/>
      <c r="F271" s="170"/>
      <c r="G271" s="171"/>
      <c r="H271" s="171"/>
      <c r="I271" s="111"/>
      <c r="J271" s="28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</row>
    <row r="272" spans="3:95" s="11" customFormat="1" ht="16.5" x14ac:dyDescent="0.2">
      <c r="C272" s="5"/>
      <c r="D272" s="5"/>
      <c r="E272" s="100" t="s">
        <v>39</v>
      </c>
      <c r="F272" s="101"/>
      <c r="G272" s="100" t="s">
        <v>40</v>
      </c>
      <c r="H272" s="8"/>
      <c r="I272" s="8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</row>
    <row r="273" spans="3:95" s="11" customFormat="1" ht="16.5" x14ac:dyDescent="0.2">
      <c r="C273" s="5"/>
      <c r="D273" s="5"/>
      <c r="E273" s="100" t="s">
        <v>32</v>
      </c>
      <c r="F273" s="101"/>
      <c r="G273" s="100" t="s">
        <v>33</v>
      </c>
      <c r="H273" s="8"/>
      <c r="I273" s="8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</row>
    <row r="274" spans="3:95" s="11" customFormat="1" ht="16.5" x14ac:dyDescent="0.2">
      <c r="C274" s="5"/>
      <c r="D274" s="5"/>
      <c r="E274" s="100" t="s">
        <v>34</v>
      </c>
      <c r="F274" s="101"/>
      <c r="G274" s="117" t="s">
        <v>51</v>
      </c>
      <c r="H274" s="8"/>
      <c r="I274" s="8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</row>
    <row r="275" spans="3:95" s="11" customFormat="1" ht="16.5" x14ac:dyDescent="0.2">
      <c r="C275" s="5"/>
      <c r="D275" s="5"/>
      <c r="E275" s="100" t="s">
        <v>35</v>
      </c>
      <c r="F275" s="101"/>
      <c r="G275" s="100" t="s">
        <v>36</v>
      </c>
      <c r="H275" s="8"/>
      <c r="I275" s="8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</row>
    <row r="276" spans="3:95" s="11" customFormat="1" ht="16.5" x14ac:dyDescent="0.2">
      <c r="C276" s="5"/>
      <c r="D276" s="5"/>
      <c r="E276" s="100"/>
      <c r="F276" s="101"/>
      <c r="G276" s="100"/>
      <c r="H276" s="8"/>
      <c r="I276" s="8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</row>
    <row r="277" spans="3:95" s="11" customFormat="1" ht="16.5" x14ac:dyDescent="0.2">
      <c r="C277" s="5"/>
      <c r="D277" s="5"/>
      <c r="E277" s="102"/>
      <c r="F277" s="134"/>
      <c r="G277" s="101"/>
      <c r="H277" s="8"/>
      <c r="I277" s="8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</row>
    <row r="278" spans="3:95" s="11" customFormat="1" ht="16.5" x14ac:dyDescent="0.2">
      <c r="C278" s="5"/>
      <c r="D278" s="5"/>
      <c r="E278" s="101"/>
      <c r="F278" s="100" t="s">
        <v>37</v>
      </c>
      <c r="G278" s="101"/>
      <c r="H278" s="8"/>
      <c r="I278" s="8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</row>
    <row r="279" spans="3:95" s="11" customFormat="1" ht="18" x14ac:dyDescent="0.25">
      <c r="C279" s="21"/>
      <c r="D279" s="5"/>
      <c r="E279" s="101"/>
      <c r="F279" s="100" t="s">
        <v>45</v>
      </c>
      <c r="G279" s="101"/>
      <c r="H279" s="8"/>
      <c r="I279" s="19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</row>
    <row r="280" spans="3:95" s="11" customFormat="1" ht="18" x14ac:dyDescent="0.2">
      <c r="C280" s="22"/>
      <c r="D280" s="5"/>
      <c r="E280" s="101"/>
      <c r="F280" s="100" t="s">
        <v>38</v>
      </c>
      <c r="G280" s="101"/>
      <c r="H280" s="8"/>
      <c r="I280" s="23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</row>
    <row r="281" spans="3:95" s="11" customFormat="1" ht="18" x14ac:dyDescent="0.2">
      <c r="C281" s="22"/>
      <c r="D281" s="5"/>
      <c r="E281" s="101"/>
      <c r="G281" s="101"/>
      <c r="H281" s="8"/>
      <c r="I281" s="23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</row>
    <row r="282" spans="3:95" s="11" customFormat="1" ht="16.5" x14ac:dyDescent="0.2">
      <c r="C282" s="5"/>
      <c r="D282" s="5"/>
      <c r="E282" s="101"/>
      <c r="F282" s="101"/>
      <c r="G282" s="101"/>
      <c r="H282" s="8"/>
      <c r="I282" s="4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</row>
    <row r="283" spans="3:95" s="11" customFormat="1" ht="20.25" x14ac:dyDescent="0.2">
      <c r="C283" s="182"/>
      <c r="D283" s="182"/>
      <c r="E283" s="182"/>
      <c r="F283" s="182"/>
      <c r="G283" s="182"/>
      <c r="H283" s="182"/>
      <c r="I283" s="182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</row>
    <row r="284" spans="3:95" s="11" customFormat="1" ht="20.25" x14ac:dyDescent="0.2">
      <c r="C284" s="182"/>
      <c r="D284" s="182"/>
      <c r="E284" s="182"/>
      <c r="F284" s="182"/>
      <c r="G284" s="182"/>
      <c r="H284" s="182"/>
      <c r="I284" s="182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</row>
    <row r="285" spans="3:95" s="11" customFormat="1" ht="20.25" x14ac:dyDescent="0.2">
      <c r="C285" s="182"/>
      <c r="D285" s="182"/>
      <c r="E285" s="182"/>
      <c r="F285" s="182"/>
      <c r="G285" s="182"/>
      <c r="H285" s="182"/>
      <c r="I285" s="182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</row>
    <row r="286" spans="3:95" s="11" customFormat="1" ht="20.25" x14ac:dyDescent="0.2">
      <c r="C286" s="182"/>
      <c r="D286" s="182"/>
      <c r="E286" s="182"/>
      <c r="F286" s="182"/>
      <c r="G286" s="182"/>
      <c r="H286" s="182"/>
      <c r="I286" s="182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</row>
    <row r="287" spans="3:95" s="11" customFormat="1" x14ac:dyDescent="0.2">
      <c r="C287" s="9"/>
      <c r="D287" s="9"/>
      <c r="E287" s="9"/>
      <c r="F287" s="9"/>
      <c r="G287" s="9"/>
      <c r="H287" s="9"/>
      <c r="I287" s="9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</row>
    <row r="288" spans="3:95" s="11" customFormat="1" x14ac:dyDescent="0.2">
      <c r="C288" s="9"/>
      <c r="D288" s="9"/>
      <c r="E288" s="9"/>
      <c r="F288" s="9"/>
      <c r="G288" s="9"/>
      <c r="H288" s="9"/>
      <c r="I288" s="9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</row>
    <row r="289" spans="3:95" s="11" customFormat="1" x14ac:dyDescent="0.2">
      <c r="C289" s="9"/>
      <c r="D289" s="9"/>
      <c r="E289" s="9"/>
      <c r="F289" s="9"/>
      <c r="G289" s="9"/>
      <c r="H289" s="9"/>
      <c r="I289" s="9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</row>
    <row r="290" spans="3:95" s="11" customFormat="1" x14ac:dyDescent="0.2">
      <c r="C290" s="9"/>
      <c r="D290" s="9"/>
      <c r="E290" s="9"/>
      <c r="F290" s="9"/>
      <c r="G290" s="9"/>
      <c r="H290" s="9"/>
      <c r="I290" s="9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</row>
    <row r="291" spans="3:95" s="11" customFormat="1" x14ac:dyDescent="0.2">
      <c r="C291" s="9"/>
      <c r="D291" s="9"/>
      <c r="E291" s="9"/>
      <c r="F291" s="9"/>
      <c r="G291" s="9"/>
      <c r="H291" s="9"/>
      <c r="I291" s="9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</row>
    <row r="292" spans="3:95" s="11" customFormat="1" x14ac:dyDescent="0.2">
      <c r="C292" s="9"/>
      <c r="D292" s="9"/>
      <c r="E292" s="9"/>
      <c r="F292" s="9"/>
      <c r="G292" s="9"/>
      <c r="H292" s="9"/>
      <c r="I292" s="9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</row>
    <row r="293" spans="3:95" s="11" customFormat="1" x14ac:dyDescent="0.2">
      <c r="C293" s="9"/>
      <c r="D293" s="9"/>
      <c r="E293" s="9"/>
      <c r="F293" s="9"/>
      <c r="G293" s="9"/>
      <c r="H293" s="9"/>
      <c r="I293" s="9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</row>
    <row r="294" spans="3:95" s="11" customFormat="1" x14ac:dyDescent="0.2">
      <c r="C294" s="9"/>
      <c r="D294" s="9"/>
      <c r="E294" s="9"/>
      <c r="F294" s="9"/>
      <c r="G294" s="9"/>
      <c r="H294" s="9"/>
      <c r="I294" s="9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</row>
    <row r="295" spans="3:95" s="11" customFormat="1" ht="3" customHeight="1" x14ac:dyDescent="0.2">
      <c r="C295" s="9"/>
      <c r="D295" s="9"/>
      <c r="E295" s="9"/>
      <c r="F295" s="9"/>
      <c r="G295" s="9"/>
      <c r="H295" s="9"/>
      <c r="I295" s="9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</row>
    <row r="296" spans="3:95" s="11" customFormat="1" x14ac:dyDescent="0.2">
      <c r="C296" s="9"/>
      <c r="D296" s="9"/>
      <c r="E296" s="9"/>
      <c r="F296" s="9"/>
      <c r="G296" s="9"/>
      <c r="H296" s="9"/>
      <c r="I296" s="9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</row>
    <row r="297" spans="3:95" s="11" customFormat="1" x14ac:dyDescent="0.2">
      <c r="C297" s="9"/>
      <c r="D297" s="9"/>
      <c r="E297" s="9"/>
      <c r="F297" s="9"/>
      <c r="G297" s="9"/>
      <c r="H297" s="9"/>
      <c r="I297" s="9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</row>
    <row r="298" spans="3:95" s="11" customFormat="1" x14ac:dyDescent="0.2">
      <c r="C298" s="9"/>
      <c r="D298" s="9"/>
      <c r="E298" s="9"/>
      <c r="F298" s="9"/>
      <c r="G298" s="9"/>
      <c r="H298" s="9"/>
      <c r="I298" s="9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</row>
    <row r="317" spans="3:3" ht="13.5" thickBot="1" x14ac:dyDescent="0.25"/>
    <row r="318" spans="3:3" ht="15" x14ac:dyDescent="0.2">
      <c r="C318" s="2"/>
    </row>
  </sheetData>
  <mergeCells count="13">
    <mergeCell ref="C6:I6"/>
    <mergeCell ref="C7:I7"/>
    <mergeCell ref="C283:I283"/>
    <mergeCell ref="C8:I8"/>
    <mergeCell ref="C9:I9"/>
    <mergeCell ref="C270:I270"/>
    <mergeCell ref="C284:I284"/>
    <mergeCell ref="C285:I285"/>
    <mergeCell ref="C286:I286"/>
    <mergeCell ref="D13:I13"/>
    <mergeCell ref="C13:C15"/>
    <mergeCell ref="D14:H14"/>
    <mergeCell ref="C269:F26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8" manualBreakCount="8">
    <brk id="45" min="1" max="8" man="1"/>
    <brk id="77" min="1" max="8" man="1"/>
    <brk id="112" min="1" max="8" man="1"/>
    <brk id="146" min="1" max="8" man="1"/>
    <brk id="177" min="1" max="8" man="1"/>
    <brk id="205" min="1" max="8" man="1"/>
    <brk id="242" min="1" max="8" man="1"/>
    <brk id="282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79"/>
  <sheetViews>
    <sheetView topLeftCell="B13" zoomScale="80" zoomScaleNormal="80" zoomScaleSheetLayoutView="55" workbookViewId="0">
      <selection activeCell="D42" sqref="D42:H42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174" t="s">
        <v>10</v>
      </c>
      <c r="D6" s="174"/>
      <c r="E6" s="174"/>
      <c r="F6" s="174"/>
      <c r="G6" s="174"/>
      <c r="H6" s="174"/>
      <c r="I6" s="174"/>
      <c r="J6" s="40"/>
    </row>
    <row r="7" spans="1:12" s="14" customFormat="1" ht="18" customHeight="1" x14ac:dyDescent="0.2">
      <c r="B7" s="18"/>
      <c r="C7" s="180" t="s">
        <v>11</v>
      </c>
      <c r="D7" s="180"/>
      <c r="E7" s="180"/>
      <c r="F7" s="180"/>
      <c r="G7" s="180"/>
      <c r="H7" s="180"/>
      <c r="I7" s="180"/>
      <c r="J7" s="41"/>
    </row>
    <row r="8" spans="1:12" s="17" customFormat="1" ht="15.75" customHeight="1" x14ac:dyDescent="0.2">
      <c r="B8" s="18"/>
      <c r="C8" s="180" t="s">
        <v>21</v>
      </c>
      <c r="D8" s="180"/>
      <c r="E8" s="180"/>
      <c r="F8" s="180"/>
      <c r="G8" s="180"/>
      <c r="H8" s="180"/>
      <c r="I8" s="180"/>
      <c r="J8" s="42"/>
    </row>
    <row r="9" spans="1:12" s="14" customFormat="1" ht="18.75" x14ac:dyDescent="0.2">
      <c r="B9" s="15"/>
      <c r="C9" s="181" t="s">
        <v>77</v>
      </c>
      <c r="D9" s="181"/>
      <c r="E9" s="181"/>
      <c r="F9" s="181"/>
      <c r="G9" s="181"/>
      <c r="H9" s="181"/>
      <c r="I9" s="181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187"/>
      <c r="D12" s="176" t="s">
        <v>13</v>
      </c>
      <c r="E12" s="176"/>
      <c r="F12" s="176"/>
      <c r="G12" s="176"/>
      <c r="H12" s="176"/>
      <c r="I12" s="176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88"/>
      <c r="D13" s="175" t="s">
        <v>7</v>
      </c>
      <c r="E13" s="175"/>
      <c r="F13" s="175"/>
      <c r="G13" s="175"/>
      <c r="H13" s="175"/>
      <c r="I13" s="57">
        <f>'[1]CTA. OPERATIVA.(160)'!$J$6099</f>
        <v>1547212.0418000112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88"/>
      <c r="D14" s="56" t="s">
        <v>4</v>
      </c>
      <c r="E14" s="56" t="s">
        <v>5</v>
      </c>
      <c r="F14" s="56" t="s">
        <v>6</v>
      </c>
      <c r="G14" s="56" t="s">
        <v>0</v>
      </c>
      <c r="H14" s="56" t="s">
        <v>1</v>
      </c>
      <c r="I14" s="56" t="s">
        <v>2</v>
      </c>
      <c r="J14" s="7"/>
      <c r="K14" s="7"/>
      <c r="L14" s="7"/>
    </row>
    <row r="15" spans="1:12" s="10" customFormat="1" ht="38.25" customHeight="1" thickTop="1" thickBot="1" x14ac:dyDescent="0.25">
      <c r="C15" s="51"/>
      <c r="D15" s="52"/>
      <c r="E15" s="53"/>
      <c r="F15" s="82">
        <v>44772</v>
      </c>
      <c r="G15" s="54"/>
      <c r="H15" s="55">
        <v>0</v>
      </c>
      <c r="I15" s="54">
        <f>+I13</f>
        <v>1547212.0418000112</v>
      </c>
    </row>
    <row r="16" spans="1:12" s="10" customFormat="1" ht="17.25" thickTop="1" x14ac:dyDescent="0.2">
      <c r="C16" s="58"/>
      <c r="D16" s="59" t="s">
        <v>203</v>
      </c>
      <c r="E16" s="94"/>
      <c r="F16" s="45" t="s">
        <v>12</v>
      </c>
      <c r="G16" s="60"/>
      <c r="H16" s="60">
        <v>112.8</v>
      </c>
      <c r="I16" s="47">
        <f>I15+G16-H16</f>
        <v>1547099.2418000111</v>
      </c>
    </row>
    <row r="17" spans="3:9" s="10" customFormat="1" ht="16.5" x14ac:dyDescent="0.2">
      <c r="C17" s="61"/>
      <c r="D17" s="62" t="s">
        <v>204</v>
      </c>
      <c r="E17" s="95"/>
      <c r="F17" s="48" t="s">
        <v>12</v>
      </c>
      <c r="G17" s="63"/>
      <c r="H17" s="49">
        <v>8.1</v>
      </c>
      <c r="I17" s="50">
        <f t="shared" ref="I17:I34" si="0">I16+G17-H17</f>
        <v>1547091.141800011</v>
      </c>
    </row>
    <row r="18" spans="3:9" s="7" customFormat="1" ht="16.5" x14ac:dyDescent="0.2">
      <c r="C18" s="61"/>
      <c r="D18" s="62" t="s">
        <v>205</v>
      </c>
      <c r="E18" s="95"/>
      <c r="F18" s="48" t="s">
        <v>12</v>
      </c>
      <c r="G18" s="63"/>
      <c r="H18" s="49">
        <v>13.48</v>
      </c>
      <c r="I18" s="50">
        <f t="shared" si="0"/>
        <v>1547077.6618000111</v>
      </c>
    </row>
    <row r="19" spans="3:9" s="7" customFormat="1" ht="16.5" x14ac:dyDescent="0.2">
      <c r="C19" s="61"/>
      <c r="D19" s="62">
        <v>44776</v>
      </c>
      <c r="E19" s="95" t="s">
        <v>206</v>
      </c>
      <c r="F19" s="48" t="s">
        <v>207</v>
      </c>
      <c r="G19" s="63"/>
      <c r="H19" s="49">
        <v>18500</v>
      </c>
      <c r="I19" s="50">
        <f t="shared" si="0"/>
        <v>1528577.6618000111</v>
      </c>
    </row>
    <row r="20" spans="3:9" s="7" customFormat="1" ht="16.5" x14ac:dyDescent="0.2">
      <c r="C20" s="61"/>
      <c r="D20" s="62">
        <v>44776</v>
      </c>
      <c r="E20" s="95" t="s">
        <v>208</v>
      </c>
      <c r="F20" s="48" t="s">
        <v>209</v>
      </c>
      <c r="G20" s="63"/>
      <c r="H20" s="49">
        <v>6136.2</v>
      </c>
      <c r="I20" s="50">
        <f t="shared" si="0"/>
        <v>1522441.4618000111</v>
      </c>
    </row>
    <row r="21" spans="3:9" s="7" customFormat="1" ht="16.5" x14ac:dyDescent="0.2">
      <c r="C21" s="61"/>
      <c r="D21" s="62">
        <v>44776</v>
      </c>
      <c r="E21" s="95" t="s">
        <v>210</v>
      </c>
      <c r="F21" s="48" t="s">
        <v>211</v>
      </c>
      <c r="G21" s="63"/>
      <c r="H21" s="49">
        <v>20199</v>
      </c>
      <c r="I21" s="50">
        <f t="shared" si="0"/>
        <v>1502242.4618000111</v>
      </c>
    </row>
    <row r="22" spans="3:9" s="7" customFormat="1" ht="16.5" x14ac:dyDescent="0.2">
      <c r="C22" s="61"/>
      <c r="D22" s="62">
        <v>44776</v>
      </c>
      <c r="E22" s="95" t="s">
        <v>213</v>
      </c>
      <c r="F22" s="48" t="s">
        <v>55</v>
      </c>
      <c r="G22" s="63"/>
      <c r="H22" s="49"/>
      <c r="I22" s="50">
        <f t="shared" si="0"/>
        <v>1502242.4618000111</v>
      </c>
    </row>
    <row r="23" spans="3:9" s="7" customFormat="1" ht="16.5" x14ac:dyDescent="0.2">
      <c r="C23" s="61"/>
      <c r="D23" s="64" t="s">
        <v>212</v>
      </c>
      <c r="E23" s="65"/>
      <c r="F23" s="48" t="s">
        <v>12</v>
      </c>
      <c r="G23" s="63"/>
      <c r="H23" s="66">
        <v>13.79</v>
      </c>
      <c r="I23" s="50">
        <f t="shared" si="0"/>
        <v>1502228.6718000111</v>
      </c>
    </row>
    <row r="24" spans="3:9" s="7" customFormat="1" ht="16.5" x14ac:dyDescent="0.2">
      <c r="C24" s="61"/>
      <c r="D24" s="64">
        <v>44776</v>
      </c>
      <c r="E24" s="95" t="s">
        <v>214</v>
      </c>
      <c r="F24" s="48" t="s">
        <v>215</v>
      </c>
      <c r="G24" s="63"/>
      <c r="H24" s="49">
        <v>70229.244000000006</v>
      </c>
      <c r="I24" s="50">
        <f>I23+G24-H24</f>
        <v>1431999.4278000111</v>
      </c>
    </row>
    <row r="25" spans="3:9" s="7" customFormat="1" ht="16.5" x14ac:dyDescent="0.2">
      <c r="C25" s="61"/>
      <c r="D25" s="62">
        <v>44776</v>
      </c>
      <c r="E25" s="95" t="s">
        <v>216</v>
      </c>
      <c r="F25" s="48" t="s">
        <v>55</v>
      </c>
      <c r="G25" s="63"/>
      <c r="H25" s="49"/>
      <c r="I25" s="50">
        <f>I24+G25-H25</f>
        <v>1431999.4278000111</v>
      </c>
    </row>
    <row r="26" spans="3:9" s="7" customFormat="1" ht="16.5" x14ac:dyDescent="0.2">
      <c r="C26" s="61"/>
      <c r="D26" s="62">
        <v>44776</v>
      </c>
      <c r="E26" s="95" t="s">
        <v>217</v>
      </c>
      <c r="F26" s="48" t="s">
        <v>218</v>
      </c>
      <c r="G26" s="63"/>
      <c r="H26" s="49">
        <v>28000</v>
      </c>
      <c r="I26" s="50">
        <f t="shared" si="0"/>
        <v>1403999.4278000111</v>
      </c>
    </row>
    <row r="27" spans="3:9" s="7" customFormat="1" ht="16.5" x14ac:dyDescent="0.2">
      <c r="C27" s="61"/>
      <c r="D27" s="62" t="s">
        <v>219</v>
      </c>
      <c r="E27" s="95"/>
      <c r="F27" s="48" t="s">
        <v>12</v>
      </c>
      <c r="G27" s="63"/>
      <c r="H27" s="49">
        <v>67.95</v>
      </c>
      <c r="I27" s="50">
        <f t="shared" si="0"/>
        <v>1403931.4778000112</v>
      </c>
    </row>
    <row r="28" spans="3:9" s="7" customFormat="1" ht="16.5" x14ac:dyDescent="0.2">
      <c r="C28" s="61"/>
      <c r="D28" s="62" t="s">
        <v>220</v>
      </c>
      <c r="E28" s="95"/>
      <c r="F28" s="48" t="s">
        <v>12</v>
      </c>
      <c r="G28" s="63"/>
      <c r="H28" s="49">
        <v>37.35</v>
      </c>
      <c r="I28" s="50">
        <f t="shared" si="0"/>
        <v>1403894.1278000111</v>
      </c>
    </row>
    <row r="29" spans="3:9" s="7" customFormat="1" ht="16.5" x14ac:dyDescent="0.2">
      <c r="C29" s="61"/>
      <c r="D29" s="62" t="s">
        <v>221</v>
      </c>
      <c r="E29" s="95"/>
      <c r="F29" s="48" t="s">
        <v>12</v>
      </c>
      <c r="G29" s="63"/>
      <c r="H29" s="49">
        <v>130.69</v>
      </c>
      <c r="I29" s="50">
        <f t="shared" si="0"/>
        <v>1403763.4378000111</v>
      </c>
    </row>
    <row r="30" spans="3:9" s="7" customFormat="1" ht="28.5" x14ac:dyDescent="0.2">
      <c r="C30" s="120"/>
      <c r="D30" s="118">
        <v>44782</v>
      </c>
      <c r="E30" s="132"/>
      <c r="F30" s="121" t="s">
        <v>225</v>
      </c>
      <c r="G30" s="119">
        <v>22527.35</v>
      </c>
      <c r="H30" s="114"/>
      <c r="I30" s="50">
        <f t="shared" si="0"/>
        <v>1426290.7878000112</v>
      </c>
    </row>
    <row r="31" spans="3:9" s="7" customFormat="1" ht="16.5" x14ac:dyDescent="0.2">
      <c r="C31" s="120"/>
      <c r="D31" s="118" t="s">
        <v>222</v>
      </c>
      <c r="E31" s="132"/>
      <c r="F31" s="121" t="s">
        <v>12</v>
      </c>
      <c r="G31" s="119"/>
      <c r="H31" s="114">
        <v>35.15</v>
      </c>
      <c r="I31" s="50">
        <f t="shared" si="0"/>
        <v>1426255.6378000113</v>
      </c>
    </row>
    <row r="32" spans="3:9" s="7" customFormat="1" ht="28.5" x14ac:dyDescent="0.2">
      <c r="C32" s="120"/>
      <c r="D32" s="118" t="s">
        <v>222</v>
      </c>
      <c r="E32" s="132"/>
      <c r="F32" s="121" t="s">
        <v>226</v>
      </c>
      <c r="G32" s="119"/>
      <c r="H32" s="114">
        <v>500</v>
      </c>
      <c r="I32" s="50">
        <f t="shared" si="0"/>
        <v>1425755.6378000113</v>
      </c>
    </row>
    <row r="33" spans="3:9" s="7" customFormat="1" ht="16.5" x14ac:dyDescent="0.2">
      <c r="C33" s="120"/>
      <c r="D33" s="118" t="s">
        <v>223</v>
      </c>
      <c r="E33" s="132"/>
      <c r="F33" s="121" t="s">
        <v>12</v>
      </c>
      <c r="G33" s="119"/>
      <c r="H33" s="114">
        <v>219.75</v>
      </c>
      <c r="I33" s="50">
        <f t="shared" si="0"/>
        <v>1425535.8878000113</v>
      </c>
    </row>
    <row r="34" spans="3:9" s="7" customFormat="1" ht="16.5" x14ac:dyDescent="0.2">
      <c r="C34" s="120"/>
      <c r="D34" s="118">
        <v>44784</v>
      </c>
      <c r="E34" s="132" t="s">
        <v>227</v>
      </c>
      <c r="F34" s="121" t="s">
        <v>228</v>
      </c>
      <c r="G34" s="119"/>
      <c r="H34" s="114">
        <v>35290.438499999997</v>
      </c>
      <c r="I34" s="50">
        <f t="shared" si="0"/>
        <v>1390245.4493000114</v>
      </c>
    </row>
    <row r="35" spans="3:9" s="7" customFormat="1" ht="16.5" x14ac:dyDescent="0.2">
      <c r="C35" s="120"/>
      <c r="D35" s="118" t="s">
        <v>224</v>
      </c>
      <c r="E35" s="132"/>
      <c r="F35" s="121" t="s">
        <v>12</v>
      </c>
      <c r="G35" s="119"/>
      <c r="H35" s="114">
        <v>9.1999999999999993</v>
      </c>
      <c r="I35" s="50">
        <f>I34+G35-H35</f>
        <v>1390236.2493000114</v>
      </c>
    </row>
    <row r="36" spans="3:9" s="7" customFormat="1" ht="16.5" x14ac:dyDescent="0.2">
      <c r="C36" s="120"/>
      <c r="D36" s="118">
        <v>44788</v>
      </c>
      <c r="E36" s="132" t="s">
        <v>230</v>
      </c>
      <c r="F36" s="121" t="s">
        <v>55</v>
      </c>
      <c r="G36" s="119"/>
      <c r="H36" s="114"/>
      <c r="I36" s="50">
        <f t="shared" ref="I36:I48" si="1">I35+G36-H36</f>
        <v>1390236.2493000114</v>
      </c>
    </row>
    <row r="37" spans="3:9" s="7" customFormat="1" ht="16.5" x14ac:dyDescent="0.2">
      <c r="C37" s="120"/>
      <c r="D37" s="118">
        <v>44788</v>
      </c>
      <c r="E37" s="132" t="s">
        <v>231</v>
      </c>
      <c r="F37" s="121" t="s">
        <v>55</v>
      </c>
      <c r="G37" s="119"/>
      <c r="H37" s="114"/>
      <c r="I37" s="50">
        <f t="shared" si="1"/>
        <v>1390236.2493000114</v>
      </c>
    </row>
    <row r="38" spans="3:9" s="7" customFormat="1" ht="28.5" x14ac:dyDescent="0.2">
      <c r="C38" s="120"/>
      <c r="D38" s="118">
        <v>44790</v>
      </c>
      <c r="E38" s="132" t="s">
        <v>232</v>
      </c>
      <c r="F38" s="121" t="s">
        <v>233</v>
      </c>
      <c r="G38" s="119"/>
      <c r="H38" s="114">
        <v>25200</v>
      </c>
      <c r="I38" s="50">
        <f t="shared" si="1"/>
        <v>1365036.2493000114</v>
      </c>
    </row>
    <row r="39" spans="3:9" s="7" customFormat="1" ht="16.5" x14ac:dyDescent="0.2">
      <c r="C39" s="120"/>
      <c r="D39" s="118">
        <v>44790</v>
      </c>
      <c r="E39" s="132" t="s">
        <v>234</v>
      </c>
      <c r="F39" s="121" t="s">
        <v>235</v>
      </c>
      <c r="G39" s="119"/>
      <c r="H39" s="114">
        <v>25723.635999999999</v>
      </c>
      <c r="I39" s="50">
        <f t="shared" si="1"/>
        <v>1339312.6133000115</v>
      </c>
    </row>
    <row r="40" spans="3:9" s="7" customFormat="1" ht="16.5" x14ac:dyDescent="0.2">
      <c r="C40" s="120"/>
      <c r="D40" s="118" t="s">
        <v>229</v>
      </c>
      <c r="E40" s="132"/>
      <c r="F40" s="121" t="s">
        <v>12</v>
      </c>
      <c r="G40" s="119"/>
      <c r="H40" s="114">
        <v>6.06</v>
      </c>
      <c r="I40" s="50">
        <f t="shared" si="1"/>
        <v>1339306.5533000114</v>
      </c>
    </row>
    <row r="41" spans="3:9" s="7" customFormat="1" ht="28.5" x14ac:dyDescent="0.2">
      <c r="C41" s="120"/>
      <c r="D41" s="118">
        <v>44792</v>
      </c>
      <c r="E41" s="132" t="s">
        <v>236</v>
      </c>
      <c r="F41" s="121" t="s">
        <v>237</v>
      </c>
      <c r="G41" s="119"/>
      <c r="H41" s="114">
        <v>26673</v>
      </c>
      <c r="I41" s="50">
        <f t="shared" si="1"/>
        <v>1312633.5533000114</v>
      </c>
    </row>
    <row r="42" spans="3:9" s="7" customFormat="1" ht="16.5" x14ac:dyDescent="0.2">
      <c r="C42" s="120"/>
      <c r="D42" s="118" t="s">
        <v>244</v>
      </c>
      <c r="E42" s="132"/>
      <c r="F42" s="121" t="s">
        <v>12</v>
      </c>
      <c r="G42" s="119"/>
      <c r="H42" s="114">
        <v>63.739999999999995</v>
      </c>
      <c r="I42" s="50">
        <f t="shared" si="1"/>
        <v>1312569.8133000114</v>
      </c>
    </row>
    <row r="43" spans="3:9" s="7" customFormat="1" ht="16.5" x14ac:dyDescent="0.2">
      <c r="C43" s="120"/>
      <c r="D43" s="118">
        <v>44796</v>
      </c>
      <c r="E43" s="132" t="s">
        <v>240</v>
      </c>
      <c r="F43" s="121" t="s">
        <v>241</v>
      </c>
      <c r="G43" s="119"/>
      <c r="H43" s="114">
        <v>20340</v>
      </c>
      <c r="I43" s="50">
        <f t="shared" si="1"/>
        <v>1292229.8133000114</v>
      </c>
    </row>
    <row r="44" spans="3:9" s="7" customFormat="1" ht="16.5" x14ac:dyDescent="0.2">
      <c r="C44" s="120"/>
      <c r="D44" s="118" t="s">
        <v>238</v>
      </c>
      <c r="E44" s="132"/>
      <c r="F44" s="121" t="s">
        <v>12</v>
      </c>
      <c r="G44" s="119"/>
      <c r="H44" s="114">
        <v>156.63999999999999</v>
      </c>
      <c r="I44" s="50">
        <f t="shared" si="1"/>
        <v>1292073.1733000115</v>
      </c>
    </row>
    <row r="45" spans="3:9" s="7" customFormat="1" ht="16.5" x14ac:dyDescent="0.2">
      <c r="C45" s="120"/>
      <c r="D45" s="118" t="s">
        <v>239</v>
      </c>
      <c r="E45" s="132"/>
      <c r="F45" s="121" t="s">
        <v>12</v>
      </c>
      <c r="G45" s="119"/>
      <c r="H45" s="114">
        <v>76.39</v>
      </c>
      <c r="I45" s="50">
        <f t="shared" si="1"/>
        <v>1291996.7833000117</v>
      </c>
    </row>
    <row r="46" spans="3:9" s="7" customFormat="1" ht="16.5" x14ac:dyDescent="0.2">
      <c r="C46" s="120"/>
      <c r="D46" s="118">
        <v>44802</v>
      </c>
      <c r="E46" s="132" t="s">
        <v>242</v>
      </c>
      <c r="F46" s="121" t="s">
        <v>56</v>
      </c>
      <c r="G46" s="119"/>
      <c r="H46" s="114">
        <v>50653.97</v>
      </c>
      <c r="I46" s="50">
        <f t="shared" si="1"/>
        <v>1241342.8133000117</v>
      </c>
    </row>
    <row r="47" spans="3:9" s="7" customFormat="1" ht="16.5" x14ac:dyDescent="0.2">
      <c r="C47" s="120"/>
      <c r="D47" s="118">
        <v>44803</v>
      </c>
      <c r="E47" s="132" t="s">
        <v>243</v>
      </c>
      <c r="F47" s="121" t="s">
        <v>190</v>
      </c>
      <c r="G47" s="119"/>
      <c r="H47" s="114">
        <v>22527.35</v>
      </c>
      <c r="I47" s="50">
        <f t="shared" si="1"/>
        <v>1218815.4633000116</v>
      </c>
    </row>
    <row r="48" spans="3:9" s="7" customFormat="1" ht="29.25" thickBot="1" x14ac:dyDescent="0.25">
      <c r="C48" s="120"/>
      <c r="D48" s="118">
        <v>44804</v>
      </c>
      <c r="E48" s="132"/>
      <c r="F48" s="121" t="s">
        <v>30</v>
      </c>
      <c r="G48" s="119"/>
      <c r="H48" s="114">
        <v>175</v>
      </c>
      <c r="I48" s="50">
        <f t="shared" si="1"/>
        <v>1218640.4633000116</v>
      </c>
    </row>
    <row r="49" spans="3:94" s="11" customFormat="1" ht="17.25" thickBot="1" x14ac:dyDescent="0.25">
      <c r="C49" s="185" t="s">
        <v>8</v>
      </c>
      <c r="D49" s="186"/>
      <c r="E49" s="186"/>
      <c r="F49" s="186"/>
      <c r="G49" s="122">
        <f>SUM(G16:G48)</f>
        <v>22527.35</v>
      </c>
      <c r="H49" s="122">
        <f>SUM(H16:H48)</f>
        <v>351098.92850000004</v>
      </c>
      <c r="I49" s="123">
        <f>+I13+G49-H49</f>
        <v>1218640.4633000111</v>
      </c>
      <c r="J49" s="25">
        <f>+I49-'[1]CTA. OPERATIVA.(160)'!$J$6132</f>
        <v>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</row>
    <row r="50" spans="3:94" s="11" customFormat="1" ht="16.5" x14ac:dyDescent="0.2">
      <c r="C50" s="5"/>
      <c r="D50" s="5"/>
      <c r="E50" s="5"/>
      <c r="F50" s="37"/>
      <c r="G50" s="8"/>
      <c r="H50" s="8"/>
      <c r="I50" s="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3:94" s="11" customFormat="1" ht="16.5" x14ac:dyDescent="0.2">
      <c r="C51" s="5"/>
      <c r="D51" s="5"/>
      <c r="E51" s="5"/>
      <c r="F51" s="38"/>
      <c r="G51" s="9"/>
      <c r="H51" s="101"/>
      <c r="I51" s="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s="11" customFormat="1" ht="16.5" x14ac:dyDescent="0.2">
      <c r="C52" s="5"/>
      <c r="D52" s="100" t="s">
        <v>39</v>
      </c>
      <c r="E52" s="9"/>
      <c r="F52" s="38" t="s">
        <v>47</v>
      </c>
      <c r="G52" s="9"/>
      <c r="H52" s="100" t="s">
        <v>40</v>
      </c>
      <c r="I52" s="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s="11" customFormat="1" ht="16.5" x14ac:dyDescent="0.2">
      <c r="C53" s="5"/>
      <c r="D53" s="100" t="s">
        <v>32</v>
      </c>
      <c r="E53" s="9"/>
      <c r="F53" s="100" t="s">
        <v>37</v>
      </c>
      <c r="G53" s="9"/>
      <c r="H53" s="100" t="s">
        <v>33</v>
      </c>
      <c r="I53" s="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5"/>
      <c r="D54" s="100" t="s">
        <v>34</v>
      </c>
      <c r="E54" s="9"/>
      <c r="F54" s="100" t="s">
        <v>45</v>
      </c>
      <c r="G54" s="9"/>
      <c r="H54" s="117" t="s">
        <v>46</v>
      </c>
      <c r="I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5"/>
      <c r="D55" s="100" t="s">
        <v>35</v>
      </c>
      <c r="E55" s="9"/>
      <c r="F55" s="100" t="s">
        <v>38</v>
      </c>
      <c r="G55" s="9"/>
      <c r="H55" s="100" t="s">
        <v>36</v>
      </c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9"/>
      <c r="E56" s="9"/>
      <c r="G56" s="9"/>
      <c r="H56" s="9"/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9"/>
      <c r="E57" s="9"/>
      <c r="G57" s="9"/>
      <c r="H57" s="9"/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8" x14ac:dyDescent="0.2">
      <c r="C58" s="22"/>
      <c r="D58" s="9"/>
      <c r="E58" s="9"/>
      <c r="G58" s="9"/>
      <c r="H58" s="9"/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8" x14ac:dyDescent="0.2">
      <c r="C59" s="22"/>
      <c r="D59" s="9"/>
      <c r="E59" s="9"/>
      <c r="F59" s="101"/>
      <c r="G59" s="9"/>
      <c r="H59" s="9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ht="16.5" x14ac:dyDescent="0.2">
      <c r="C60" s="5"/>
      <c r="D60" s="9"/>
      <c r="E60" s="9"/>
    </row>
    <row r="79" spans="3:3" ht="15" x14ac:dyDescent="0.2">
      <c r="C79" s="107"/>
    </row>
  </sheetData>
  <mergeCells count="8">
    <mergeCell ref="C49:F49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rowBreaks count="1" manualBreakCount="1">
    <brk id="7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8"/>
  <sheetViews>
    <sheetView topLeftCell="C42" zoomScale="85" zoomScaleNormal="85" zoomScaleSheetLayoutView="70" workbookViewId="0">
      <selection activeCell="K56" sqref="K56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4" t="s">
        <v>10</v>
      </c>
      <c r="E8" s="174"/>
      <c r="F8" s="174"/>
      <c r="G8" s="174"/>
      <c r="H8" s="174"/>
      <c r="I8" s="174"/>
      <c r="J8" s="174"/>
      <c r="K8" s="16"/>
      <c r="L8" s="16"/>
    </row>
    <row r="9" spans="1:14" s="14" customFormat="1" ht="18.75" x14ac:dyDescent="0.2">
      <c r="C9" s="18"/>
      <c r="D9" s="180" t="s">
        <v>18</v>
      </c>
      <c r="E9" s="180"/>
      <c r="F9" s="180"/>
      <c r="G9" s="180"/>
      <c r="H9" s="180"/>
      <c r="I9" s="180"/>
      <c r="J9" s="180"/>
    </row>
    <row r="10" spans="1:14" s="17" customFormat="1" ht="18" customHeight="1" x14ac:dyDescent="0.2">
      <c r="B10" s="18"/>
      <c r="C10" s="18"/>
      <c r="D10" s="180" t="s">
        <v>20</v>
      </c>
      <c r="E10" s="180"/>
      <c r="F10" s="180"/>
      <c r="G10" s="180"/>
      <c r="H10" s="180"/>
      <c r="I10" s="180"/>
      <c r="J10" s="180"/>
    </row>
    <row r="11" spans="1:14" s="14" customFormat="1" ht="18.75" customHeight="1" x14ac:dyDescent="0.2">
      <c r="D11" s="181" t="s">
        <v>77</v>
      </c>
      <c r="E11" s="181"/>
      <c r="F11" s="181"/>
      <c r="G11" s="181"/>
      <c r="H11" s="181"/>
      <c r="I11" s="181"/>
      <c r="J11" s="181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79"/>
      <c r="E13" s="176" t="s">
        <v>18</v>
      </c>
      <c r="F13" s="176"/>
      <c r="G13" s="176"/>
      <c r="H13" s="176"/>
      <c r="I13" s="176"/>
      <c r="J13" s="17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79"/>
      <c r="E14" s="175" t="s">
        <v>7</v>
      </c>
      <c r="F14" s="175"/>
      <c r="G14" s="175"/>
      <c r="H14" s="175"/>
      <c r="I14" s="175"/>
      <c r="J14" s="57">
        <f>'[1]CTA. NOMINA 2000'!$G$1668</f>
        <v>4884022.6239998937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79"/>
      <c r="E15" s="68" t="s">
        <v>4</v>
      </c>
      <c r="F15" s="68" t="s">
        <v>5</v>
      </c>
      <c r="G15" s="68" t="s">
        <v>6</v>
      </c>
      <c r="H15" s="68" t="s">
        <v>0</v>
      </c>
      <c r="I15" s="68" t="s">
        <v>1</v>
      </c>
      <c r="J15" s="68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1"/>
      <c r="E16" s="82"/>
      <c r="F16" s="81"/>
      <c r="G16" s="82">
        <v>44773</v>
      </c>
      <c r="H16" s="83"/>
      <c r="I16" s="84">
        <v>0</v>
      </c>
      <c r="J16" s="83">
        <f>+J14</f>
        <v>4884022.6239998937</v>
      </c>
    </row>
    <row r="17" spans="4:11" s="10" customFormat="1" ht="28.5" x14ac:dyDescent="0.2">
      <c r="D17" s="85"/>
      <c r="E17" s="86">
        <v>44782</v>
      </c>
      <c r="F17" s="87"/>
      <c r="G17" s="108" t="s">
        <v>24</v>
      </c>
      <c r="H17" s="89">
        <v>163986.57</v>
      </c>
      <c r="I17" s="89"/>
      <c r="J17" s="89">
        <f>J16+H17-I17</f>
        <v>5048009.193999894</v>
      </c>
    </row>
    <row r="18" spans="4:11" s="10" customFormat="1" ht="28.5" x14ac:dyDescent="0.2">
      <c r="D18" s="85"/>
      <c r="E18" s="86">
        <v>44782</v>
      </c>
      <c r="F18" s="87"/>
      <c r="G18" s="88" t="s">
        <v>24</v>
      </c>
      <c r="H18" s="89"/>
      <c r="I18" s="89">
        <v>163986.57</v>
      </c>
      <c r="J18" s="89">
        <f>J17+H18-I18</f>
        <v>4884022.6239998937</v>
      </c>
    </row>
    <row r="19" spans="4:11" s="10" customFormat="1" ht="28.5" x14ac:dyDescent="0.2">
      <c r="D19" s="85"/>
      <c r="E19" s="86">
        <v>44784</v>
      </c>
      <c r="F19" s="87"/>
      <c r="G19" s="88" t="s">
        <v>24</v>
      </c>
      <c r="H19" s="89">
        <v>915893.58</v>
      </c>
      <c r="I19" s="89"/>
      <c r="J19" s="89">
        <f>J18+H19-I19</f>
        <v>5799916.2039998937</v>
      </c>
    </row>
    <row r="20" spans="4:11" s="10" customFormat="1" ht="28.5" x14ac:dyDescent="0.2">
      <c r="D20" s="85"/>
      <c r="E20" s="86">
        <v>44784</v>
      </c>
      <c r="F20" s="87"/>
      <c r="G20" s="88" t="s">
        <v>24</v>
      </c>
      <c r="H20" s="89"/>
      <c r="I20" s="89">
        <v>915893.58</v>
      </c>
      <c r="J20" s="89">
        <f>J19+H20-I20</f>
        <v>4884022.6239998937</v>
      </c>
    </row>
    <row r="21" spans="4:11" s="10" customFormat="1" ht="28.5" x14ac:dyDescent="0.2">
      <c r="D21" s="85"/>
      <c r="E21" s="86">
        <v>44785</v>
      </c>
      <c r="F21" s="87"/>
      <c r="G21" s="88" t="s">
        <v>245</v>
      </c>
      <c r="H21" s="89">
        <v>15100.93</v>
      </c>
      <c r="I21" s="89"/>
      <c r="J21" s="89">
        <f>J20+H21-I21</f>
        <v>4899123.5539998934</v>
      </c>
    </row>
    <row r="22" spans="4:11" s="10" customFormat="1" ht="28.5" x14ac:dyDescent="0.2">
      <c r="D22" s="85"/>
      <c r="E22" s="86">
        <v>44790</v>
      </c>
      <c r="F22" s="87"/>
      <c r="G22" s="88" t="s">
        <v>28</v>
      </c>
      <c r="H22" s="89">
        <v>1010358</v>
      </c>
      <c r="I22" s="89"/>
      <c r="J22" s="89">
        <f t="shared" ref="J22:J55" si="0">J21+H22-I22</f>
        <v>5909481.5539998934</v>
      </c>
    </row>
    <row r="23" spans="4:11" s="10" customFormat="1" ht="28.5" x14ac:dyDescent="0.2">
      <c r="D23" s="85"/>
      <c r="E23" s="86">
        <v>44790</v>
      </c>
      <c r="F23" s="87"/>
      <c r="G23" s="88" t="s">
        <v>28</v>
      </c>
      <c r="H23" s="89">
        <v>26825775.670000002</v>
      </c>
      <c r="I23" s="89"/>
      <c r="J23" s="89">
        <f t="shared" si="0"/>
        <v>32735257.223999895</v>
      </c>
    </row>
    <row r="24" spans="4:11" s="10" customFormat="1" ht="28.5" x14ac:dyDescent="0.2">
      <c r="D24" s="85"/>
      <c r="E24" s="86">
        <v>44791</v>
      </c>
      <c r="F24" s="87">
        <v>7570</v>
      </c>
      <c r="G24" s="88" t="s">
        <v>16</v>
      </c>
      <c r="H24" s="89"/>
      <c r="I24" s="89">
        <v>16372.5</v>
      </c>
      <c r="J24" s="89">
        <f t="shared" si="0"/>
        <v>32718884.723999895</v>
      </c>
    </row>
    <row r="25" spans="4:11" s="10" customFormat="1" ht="16.5" x14ac:dyDescent="0.2">
      <c r="D25" s="85"/>
      <c r="E25" s="86">
        <v>44791</v>
      </c>
      <c r="F25" s="87">
        <v>7570</v>
      </c>
      <c r="G25" s="88" t="s">
        <v>246</v>
      </c>
      <c r="H25" s="89"/>
      <c r="I25" s="89">
        <v>311077.5</v>
      </c>
      <c r="J25" s="89">
        <f t="shared" si="0"/>
        <v>32407807.223999895</v>
      </c>
    </row>
    <row r="26" spans="4:11" s="10" customFormat="1" ht="28.5" x14ac:dyDescent="0.2">
      <c r="D26" s="85"/>
      <c r="E26" s="86">
        <v>44791</v>
      </c>
      <c r="F26" s="87"/>
      <c r="G26" s="88" t="s">
        <v>24</v>
      </c>
      <c r="H26" s="89">
        <v>26072819.780000001</v>
      </c>
      <c r="I26" s="89"/>
      <c r="J26" s="89">
        <f t="shared" si="0"/>
        <v>58480627.003999896</v>
      </c>
      <c r="K26" s="98"/>
    </row>
    <row r="27" spans="4:11" s="10" customFormat="1" ht="28.5" x14ac:dyDescent="0.2">
      <c r="D27" s="85"/>
      <c r="E27" s="86">
        <v>44791</v>
      </c>
      <c r="F27" s="87"/>
      <c r="G27" s="88" t="s">
        <v>24</v>
      </c>
      <c r="H27" s="89"/>
      <c r="I27" s="89">
        <v>26072819.780000001</v>
      </c>
      <c r="J27" s="89">
        <f t="shared" si="0"/>
        <v>32407807.223999895</v>
      </c>
    </row>
    <row r="28" spans="4:11" s="10" customFormat="1" ht="31.5" customHeight="1" x14ac:dyDescent="0.2">
      <c r="D28" s="85"/>
      <c r="E28" s="86">
        <v>44791</v>
      </c>
      <c r="F28" s="87"/>
      <c r="G28" s="88" t="s">
        <v>24</v>
      </c>
      <c r="H28" s="89">
        <v>753645.55</v>
      </c>
      <c r="I28" s="89"/>
      <c r="J28" s="89">
        <f t="shared" si="0"/>
        <v>33161452.773999896</v>
      </c>
    </row>
    <row r="29" spans="4:11" s="10" customFormat="1" ht="28.5" x14ac:dyDescent="0.2">
      <c r="D29" s="85"/>
      <c r="E29" s="86">
        <v>44791</v>
      </c>
      <c r="F29" s="87"/>
      <c r="G29" s="88" t="s">
        <v>24</v>
      </c>
      <c r="H29" s="89"/>
      <c r="I29" s="89">
        <v>753645.55</v>
      </c>
      <c r="J29" s="89">
        <f t="shared" si="0"/>
        <v>32407807.223999895</v>
      </c>
    </row>
    <row r="30" spans="4:11" s="10" customFormat="1" ht="28.5" x14ac:dyDescent="0.2">
      <c r="D30" s="85"/>
      <c r="E30" s="86">
        <v>44791</v>
      </c>
      <c r="F30" s="87">
        <v>7571</v>
      </c>
      <c r="G30" s="88" t="s">
        <v>16</v>
      </c>
      <c r="H30" s="89"/>
      <c r="I30" s="89">
        <v>5240.3</v>
      </c>
      <c r="J30" s="89">
        <f t="shared" si="0"/>
        <v>32402566.923999894</v>
      </c>
    </row>
    <row r="31" spans="4:11" s="10" customFormat="1" ht="16.5" x14ac:dyDescent="0.2">
      <c r="D31" s="85"/>
      <c r="E31" s="86">
        <v>44791</v>
      </c>
      <c r="F31" s="87">
        <v>7571</v>
      </c>
      <c r="G31" s="88" t="s">
        <v>166</v>
      </c>
      <c r="H31" s="89"/>
      <c r="I31" s="89">
        <v>99565.78</v>
      </c>
      <c r="J31" s="89">
        <f t="shared" si="0"/>
        <v>32303001.143999893</v>
      </c>
    </row>
    <row r="32" spans="4:11" s="10" customFormat="1" ht="28.5" x14ac:dyDescent="0.2">
      <c r="D32" s="85"/>
      <c r="E32" s="86">
        <v>44791</v>
      </c>
      <c r="F32" s="87">
        <v>7572</v>
      </c>
      <c r="G32" s="88" t="s">
        <v>16</v>
      </c>
      <c r="H32" s="89"/>
      <c r="I32" s="89">
        <v>1181.8800000000001</v>
      </c>
      <c r="J32" s="89">
        <f t="shared" si="0"/>
        <v>32301819.263999894</v>
      </c>
    </row>
    <row r="33" spans="4:11" s="10" customFormat="1" ht="16.5" x14ac:dyDescent="0.2">
      <c r="D33" s="85"/>
      <c r="E33" s="86">
        <v>44791</v>
      </c>
      <c r="F33" s="87">
        <v>7572</v>
      </c>
      <c r="G33" s="108" t="s">
        <v>144</v>
      </c>
      <c r="H33" s="89"/>
      <c r="I33" s="89">
        <v>22455.62</v>
      </c>
      <c r="J33" s="89">
        <f t="shared" si="0"/>
        <v>32279363.643999893</v>
      </c>
    </row>
    <row r="34" spans="4:11" s="10" customFormat="1" ht="28.5" x14ac:dyDescent="0.2">
      <c r="D34" s="85"/>
      <c r="E34" s="86">
        <v>44792</v>
      </c>
      <c r="F34" s="87">
        <v>7573</v>
      </c>
      <c r="G34" s="108" t="s">
        <v>247</v>
      </c>
      <c r="H34" s="89"/>
      <c r="I34" s="89">
        <v>100000</v>
      </c>
      <c r="J34" s="89">
        <f t="shared" si="0"/>
        <v>32179363.643999893</v>
      </c>
      <c r="K34" s="98"/>
    </row>
    <row r="35" spans="4:11" s="10" customFormat="1" ht="31.5" customHeight="1" x14ac:dyDescent="0.2">
      <c r="D35" s="85"/>
      <c r="E35" s="86">
        <v>44792</v>
      </c>
      <c r="F35" s="87">
        <v>7581</v>
      </c>
      <c r="G35" s="88" t="s">
        <v>16</v>
      </c>
      <c r="H35" s="89"/>
      <c r="I35" s="89">
        <v>50533.19</v>
      </c>
      <c r="J35" s="89">
        <f t="shared" si="0"/>
        <v>32128830.453999892</v>
      </c>
      <c r="K35" s="98"/>
    </row>
    <row r="36" spans="4:11" s="10" customFormat="1" ht="26.25" customHeight="1" x14ac:dyDescent="0.2">
      <c r="D36" s="85"/>
      <c r="E36" s="86">
        <v>44792</v>
      </c>
      <c r="F36" s="87">
        <v>7581</v>
      </c>
      <c r="G36" s="88" t="s">
        <v>248</v>
      </c>
      <c r="H36" s="89"/>
      <c r="I36" s="89">
        <v>412763.32</v>
      </c>
      <c r="J36" s="89">
        <f t="shared" si="0"/>
        <v>31716067.133999892</v>
      </c>
      <c r="K36" s="98"/>
    </row>
    <row r="37" spans="4:11" s="10" customFormat="1" ht="25.5" customHeight="1" x14ac:dyDescent="0.2">
      <c r="D37" s="85"/>
      <c r="E37" s="86">
        <v>44792</v>
      </c>
      <c r="F37" s="87">
        <v>7582</v>
      </c>
      <c r="G37" s="88" t="s">
        <v>16</v>
      </c>
      <c r="H37" s="89"/>
      <c r="I37" s="89">
        <v>185437.56</v>
      </c>
      <c r="J37" s="89">
        <f t="shared" si="0"/>
        <v>31530629.573999893</v>
      </c>
      <c r="K37" s="98"/>
    </row>
    <row r="38" spans="4:11" s="10" customFormat="1" ht="25.5" customHeight="1" x14ac:dyDescent="0.2">
      <c r="D38" s="85"/>
      <c r="E38" s="86">
        <v>44792</v>
      </c>
      <c r="F38" s="87">
        <v>7582</v>
      </c>
      <c r="G38" s="88" t="s">
        <v>249</v>
      </c>
      <c r="H38" s="89"/>
      <c r="I38" s="89">
        <v>4170203.38</v>
      </c>
      <c r="J38" s="89">
        <f t="shared" si="0"/>
        <v>27360426.193999894</v>
      </c>
      <c r="K38" s="98"/>
    </row>
    <row r="39" spans="4:11" s="10" customFormat="1" ht="27.75" customHeight="1" x14ac:dyDescent="0.2">
      <c r="D39" s="85"/>
      <c r="E39" s="86">
        <v>44792</v>
      </c>
      <c r="F39" s="87">
        <v>7583</v>
      </c>
      <c r="G39" s="88" t="s">
        <v>16</v>
      </c>
      <c r="H39" s="89"/>
      <c r="I39" s="89">
        <v>1113466.17</v>
      </c>
      <c r="J39" s="89">
        <f t="shared" si="0"/>
        <v>26246960.023999892</v>
      </c>
      <c r="K39" s="98"/>
    </row>
    <row r="40" spans="4:11" s="10" customFormat="1" ht="27.75" customHeight="1" x14ac:dyDescent="0.2">
      <c r="D40" s="85"/>
      <c r="E40" s="86">
        <v>44792</v>
      </c>
      <c r="F40" s="87">
        <v>7583</v>
      </c>
      <c r="G40" s="88" t="s">
        <v>250</v>
      </c>
      <c r="H40" s="89"/>
      <c r="I40" s="89">
        <v>20677597.739999998</v>
      </c>
      <c r="J40" s="89">
        <f t="shared" si="0"/>
        <v>5569362.2839998938</v>
      </c>
      <c r="K40" s="98"/>
    </row>
    <row r="41" spans="4:11" s="10" customFormat="1" ht="27.75" customHeight="1" x14ac:dyDescent="0.2">
      <c r="D41" s="85"/>
      <c r="E41" s="86">
        <v>44792</v>
      </c>
      <c r="F41" s="87">
        <v>7584</v>
      </c>
      <c r="G41" s="88" t="s">
        <v>16</v>
      </c>
      <c r="H41" s="89"/>
      <c r="I41" s="89">
        <v>11646.4</v>
      </c>
      <c r="J41" s="89">
        <f t="shared" si="0"/>
        <v>5557715.8839998934</v>
      </c>
      <c r="K41" s="98"/>
    </row>
    <row r="42" spans="4:11" s="10" customFormat="1" ht="27.75" customHeight="1" x14ac:dyDescent="0.2">
      <c r="D42" s="85"/>
      <c r="E42" s="86">
        <v>44792</v>
      </c>
      <c r="F42" s="87">
        <v>7584</v>
      </c>
      <c r="G42" s="88" t="s">
        <v>251</v>
      </c>
      <c r="H42" s="89"/>
      <c r="I42" s="89">
        <v>104817.57</v>
      </c>
      <c r="J42" s="89">
        <f t="shared" si="0"/>
        <v>5452898.3139998931</v>
      </c>
      <c r="K42" s="98"/>
    </row>
    <row r="43" spans="4:11" s="10" customFormat="1" ht="27.75" customHeight="1" x14ac:dyDescent="0.2">
      <c r="D43" s="85"/>
      <c r="E43" s="86">
        <v>44792</v>
      </c>
      <c r="F43" s="87">
        <v>7585</v>
      </c>
      <c r="G43" s="88" t="s">
        <v>16</v>
      </c>
      <c r="H43" s="89"/>
      <c r="I43" s="89">
        <v>6948.58</v>
      </c>
      <c r="J43" s="89">
        <f t="shared" si="0"/>
        <v>5445949.7339998931</v>
      </c>
      <c r="K43" s="98"/>
    </row>
    <row r="44" spans="4:11" s="10" customFormat="1" ht="27.75" customHeight="1" x14ac:dyDescent="0.2">
      <c r="D44" s="85"/>
      <c r="E44" s="86">
        <v>44792</v>
      </c>
      <c r="F44" s="87">
        <v>7585</v>
      </c>
      <c r="G44" s="88" t="s">
        <v>60</v>
      </c>
      <c r="H44" s="89"/>
      <c r="I44" s="89">
        <v>7504.47</v>
      </c>
      <c r="J44" s="89">
        <f t="shared" si="0"/>
        <v>5438445.2639998933</v>
      </c>
      <c r="K44" s="98"/>
    </row>
    <row r="45" spans="4:11" s="10" customFormat="1" ht="27.75" customHeight="1" x14ac:dyDescent="0.2">
      <c r="D45" s="85"/>
      <c r="E45" s="86">
        <v>44792</v>
      </c>
      <c r="F45" s="87">
        <v>7585</v>
      </c>
      <c r="G45" s="88" t="s">
        <v>252</v>
      </c>
      <c r="H45" s="89"/>
      <c r="I45" s="89">
        <v>149533.51999999999</v>
      </c>
      <c r="J45" s="89">
        <f t="shared" si="0"/>
        <v>5288911.7439998938</v>
      </c>
      <c r="K45" s="98"/>
    </row>
    <row r="46" spans="4:11" s="10" customFormat="1" ht="27.75" customHeight="1" x14ac:dyDescent="0.2">
      <c r="D46" s="85"/>
      <c r="E46" s="86">
        <v>44792</v>
      </c>
      <c r="F46" s="87">
        <v>7586</v>
      </c>
      <c r="G46" s="88" t="s">
        <v>16</v>
      </c>
      <c r="H46" s="89"/>
      <c r="I46" s="89">
        <v>11250</v>
      </c>
      <c r="J46" s="89">
        <f t="shared" si="0"/>
        <v>5277661.7439998938</v>
      </c>
      <c r="K46" s="98"/>
    </row>
    <row r="47" spans="4:11" s="10" customFormat="1" ht="27.75" customHeight="1" x14ac:dyDescent="0.2">
      <c r="D47" s="85"/>
      <c r="E47" s="86">
        <v>44792</v>
      </c>
      <c r="F47" s="87">
        <v>7586</v>
      </c>
      <c r="G47" s="88" t="s">
        <v>253</v>
      </c>
      <c r="H47" s="89"/>
      <c r="I47" s="89">
        <v>213750</v>
      </c>
      <c r="J47" s="89">
        <f t="shared" si="0"/>
        <v>5063911.7439998938</v>
      </c>
      <c r="K47" s="98"/>
    </row>
    <row r="48" spans="4:11" s="10" customFormat="1" ht="27.75" customHeight="1" x14ac:dyDescent="0.2">
      <c r="D48" s="85"/>
      <c r="E48" s="86">
        <v>44792</v>
      </c>
      <c r="F48" s="87">
        <v>7587</v>
      </c>
      <c r="G48" s="88" t="s">
        <v>16</v>
      </c>
      <c r="H48" s="89"/>
      <c r="I48" s="89">
        <v>9950</v>
      </c>
      <c r="J48" s="89">
        <f t="shared" si="0"/>
        <v>5053961.7439998938</v>
      </c>
      <c r="K48" s="98"/>
    </row>
    <row r="49" spans="4:96" s="10" customFormat="1" ht="27.75" customHeight="1" x14ac:dyDescent="0.2">
      <c r="D49" s="85"/>
      <c r="E49" s="86">
        <v>44792</v>
      </c>
      <c r="F49" s="87">
        <v>7587</v>
      </c>
      <c r="G49" s="88" t="s">
        <v>194</v>
      </c>
      <c r="H49" s="89"/>
      <c r="I49" s="89">
        <v>189050</v>
      </c>
      <c r="J49" s="89">
        <f t="shared" si="0"/>
        <v>4864911.7439998938</v>
      </c>
      <c r="K49" s="98"/>
    </row>
    <row r="50" spans="4:96" s="10" customFormat="1" ht="27.75" customHeight="1" x14ac:dyDescent="0.2">
      <c r="D50" s="85"/>
      <c r="E50" s="86">
        <v>44796</v>
      </c>
      <c r="F50" s="87">
        <v>7590</v>
      </c>
      <c r="G50" s="88" t="s">
        <v>16</v>
      </c>
      <c r="H50" s="89"/>
      <c r="I50" s="89">
        <v>1800</v>
      </c>
      <c r="J50" s="89">
        <f t="shared" si="0"/>
        <v>4863111.7439998938</v>
      </c>
      <c r="K50" s="98"/>
    </row>
    <row r="51" spans="4:96" s="10" customFormat="1" ht="27.75" customHeight="1" x14ac:dyDescent="0.2">
      <c r="D51" s="85"/>
      <c r="E51" s="86">
        <v>44796</v>
      </c>
      <c r="F51" s="87">
        <v>7590</v>
      </c>
      <c r="G51" s="88" t="s">
        <v>76</v>
      </c>
      <c r="H51" s="89"/>
      <c r="I51" s="89">
        <v>34200</v>
      </c>
      <c r="J51" s="89">
        <f t="shared" si="0"/>
        <v>4828911.7439998938</v>
      </c>
      <c r="K51" s="98"/>
    </row>
    <row r="52" spans="4:96" s="10" customFormat="1" ht="27.75" customHeight="1" x14ac:dyDescent="0.2">
      <c r="D52" s="85"/>
      <c r="E52" s="86">
        <v>44798</v>
      </c>
      <c r="F52" s="87"/>
      <c r="G52" s="88" t="s">
        <v>24</v>
      </c>
      <c r="H52" s="89">
        <v>1011896.62</v>
      </c>
      <c r="I52" s="89"/>
      <c r="J52" s="89">
        <f t="shared" si="0"/>
        <v>5840808.3639998939</v>
      </c>
      <c r="K52" s="98"/>
    </row>
    <row r="53" spans="4:96" s="10" customFormat="1" ht="27.75" customHeight="1" x14ac:dyDescent="0.2">
      <c r="D53" s="85"/>
      <c r="E53" s="86">
        <v>44798</v>
      </c>
      <c r="F53" s="87"/>
      <c r="G53" s="88" t="s">
        <v>24</v>
      </c>
      <c r="H53" s="89"/>
      <c r="I53" s="89">
        <v>1011896.62</v>
      </c>
      <c r="J53" s="89">
        <f t="shared" si="0"/>
        <v>4828911.7439998938</v>
      </c>
      <c r="K53" s="98"/>
    </row>
    <row r="54" spans="4:96" s="10" customFormat="1" ht="27.75" customHeight="1" x14ac:dyDescent="0.2">
      <c r="D54" s="85"/>
      <c r="E54" s="86">
        <v>44803</v>
      </c>
      <c r="F54" s="87">
        <v>7618</v>
      </c>
      <c r="G54" s="88" t="s">
        <v>16</v>
      </c>
      <c r="H54" s="89"/>
      <c r="I54" s="89">
        <v>37441.83</v>
      </c>
      <c r="J54" s="89">
        <f t="shared" si="0"/>
        <v>4791469.9139998937</v>
      </c>
      <c r="K54" s="98"/>
    </row>
    <row r="55" spans="4:96" s="10" customFormat="1" ht="27.75" customHeight="1" thickBot="1" x14ac:dyDescent="0.25">
      <c r="D55" s="85"/>
      <c r="E55" s="86">
        <v>44803</v>
      </c>
      <c r="F55" s="87">
        <v>7618</v>
      </c>
      <c r="G55" s="88" t="s">
        <v>194</v>
      </c>
      <c r="H55" s="89"/>
      <c r="I55" s="89">
        <v>711394.79</v>
      </c>
      <c r="J55" s="89">
        <f t="shared" si="0"/>
        <v>4080075.1239998937</v>
      </c>
      <c r="K55" s="98"/>
    </row>
    <row r="56" spans="4:96" s="11" customFormat="1" ht="18.75" thickBot="1" x14ac:dyDescent="0.25">
      <c r="D56" s="189" t="s">
        <v>8</v>
      </c>
      <c r="E56" s="190"/>
      <c r="F56" s="190"/>
      <c r="G56" s="190"/>
      <c r="H56" s="115">
        <f>SUM(H17:H55)</f>
        <v>56769476.699999996</v>
      </c>
      <c r="I56" s="115">
        <f>SUM(I17:I55)</f>
        <v>57573424.199999996</v>
      </c>
      <c r="J56" s="116">
        <f>+J16+H56-I56</f>
        <v>4080075.1239998937</v>
      </c>
      <c r="K56" s="29">
        <f>+J56-'[1]CTA. NOMINA 2000'!$G$1707</f>
        <v>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ht="18" x14ac:dyDescent="0.2">
      <c r="D57" s="109"/>
      <c r="E57" s="109"/>
      <c r="F57" s="109"/>
      <c r="G57" s="109"/>
      <c r="H57" s="110"/>
      <c r="I57" s="110"/>
      <c r="J57" s="111"/>
      <c r="K57" s="2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4.25" x14ac:dyDescent="0.2">
      <c r="D58" s="109"/>
      <c r="E58" s="109"/>
      <c r="F58" s="109"/>
      <c r="G58" s="38"/>
      <c r="H58" s="9"/>
      <c r="I58" s="101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ht="14.25" x14ac:dyDescent="0.2">
      <c r="D59" s="109"/>
      <c r="E59" s="109"/>
      <c r="F59" s="109"/>
      <c r="G59" s="38"/>
      <c r="H59" s="9"/>
      <c r="I59" s="101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4.25" x14ac:dyDescent="0.2">
      <c r="D60" s="9"/>
      <c r="E60" s="100" t="s">
        <v>39</v>
      </c>
      <c r="F60" s="9"/>
      <c r="G60" s="38" t="s">
        <v>44</v>
      </c>
      <c r="H60" s="9"/>
      <c r="I60" s="100" t="s">
        <v>40</v>
      </c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4.25" x14ac:dyDescent="0.2">
      <c r="D61" s="9"/>
      <c r="E61" s="100" t="s">
        <v>32</v>
      </c>
      <c r="F61" s="9"/>
      <c r="G61" s="100" t="s">
        <v>37</v>
      </c>
      <c r="H61" s="9"/>
      <c r="I61" s="100" t="s">
        <v>33</v>
      </c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9"/>
      <c r="E62" s="100" t="s">
        <v>34</v>
      </c>
      <c r="F62" s="9"/>
      <c r="G62" s="100" t="s">
        <v>45</v>
      </c>
      <c r="H62" s="9"/>
      <c r="I62" s="117" t="s">
        <v>46</v>
      </c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4.25" x14ac:dyDescent="0.2">
      <c r="D63" s="9"/>
      <c r="E63" s="100" t="s">
        <v>35</v>
      </c>
      <c r="F63" s="9"/>
      <c r="G63" s="100" t="s">
        <v>38</v>
      </c>
      <c r="H63" s="9"/>
      <c r="I63" s="100" t="s">
        <v>36</v>
      </c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ht="14.25" x14ac:dyDescent="0.2">
      <c r="D65" s="9"/>
      <c r="E65" s="9"/>
      <c r="F65" s="9"/>
      <c r="G65" s="101"/>
      <c r="H65" s="9"/>
      <c r="I65" s="9"/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9"/>
      <c r="E66" s="9"/>
      <c r="F66" s="9"/>
      <c r="G66" s="9"/>
      <c r="H66" s="9"/>
      <c r="I66" s="9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9"/>
      <c r="E67" s="9"/>
      <c r="F67" s="9"/>
      <c r="G67" s="1"/>
      <c r="H67" s="9"/>
      <c r="I67" s="9"/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9"/>
      <c r="E68" s="9"/>
      <c r="F68" s="9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1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1"/>
      <c r="E70" s="1"/>
      <c r="F70" s="1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1"/>
      <c r="E73" s="1"/>
      <c r="F73" s="1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9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x14ac:dyDescent="0.2">
      <c r="H77" s="9"/>
      <c r="I77" s="9"/>
      <c r="J77" s="9"/>
    </row>
    <row r="78" spans="4:96" x14ac:dyDescent="0.2">
      <c r="D78" s="9"/>
      <c r="E78" s="9"/>
      <c r="F78" s="9"/>
    </row>
    <row r="98" spans="4:4" ht="15" x14ac:dyDescent="0.2">
      <c r="D98" s="107"/>
    </row>
  </sheetData>
  <mergeCells count="8">
    <mergeCell ref="D8:J8"/>
    <mergeCell ref="D9:J9"/>
    <mergeCell ref="D56:G56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portrait" r:id="rId1"/>
  <headerFooter alignWithMargins="0">
    <oddFooter>Página &amp;P</oddFooter>
  </headerFooter>
  <rowBreaks count="1" manualBreakCount="1">
    <brk id="45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6"/>
  <sheetViews>
    <sheetView topLeftCell="C4" zoomScale="85" zoomScaleNormal="85" zoomScaleSheetLayoutView="70" workbookViewId="0">
      <selection activeCell="C13" sqref="A13:XFD13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4" t="s">
        <v>10</v>
      </c>
      <c r="E8" s="174"/>
      <c r="F8" s="174"/>
      <c r="G8" s="174"/>
      <c r="H8" s="174"/>
      <c r="I8" s="174"/>
      <c r="J8" s="174"/>
      <c r="K8" s="16"/>
      <c r="L8" s="16"/>
    </row>
    <row r="9" spans="1:14" s="14" customFormat="1" ht="18.75" x14ac:dyDescent="0.2">
      <c r="C9" s="18"/>
      <c r="D9" s="180" t="s">
        <v>25</v>
      </c>
      <c r="E9" s="180"/>
      <c r="F9" s="180"/>
      <c r="G9" s="180"/>
      <c r="H9" s="180"/>
      <c r="I9" s="180"/>
      <c r="J9" s="180"/>
    </row>
    <row r="10" spans="1:14" s="17" customFormat="1" ht="18" customHeight="1" x14ac:dyDescent="0.2">
      <c r="B10" s="18"/>
      <c r="C10" s="18"/>
      <c r="D10" s="180" t="s">
        <v>20</v>
      </c>
      <c r="E10" s="180"/>
      <c r="F10" s="180"/>
      <c r="G10" s="180"/>
      <c r="H10" s="180"/>
      <c r="I10" s="180"/>
      <c r="J10" s="180"/>
    </row>
    <row r="11" spans="1:14" s="14" customFormat="1" ht="18.75" customHeight="1" x14ac:dyDescent="0.2">
      <c r="D11" s="181" t="s">
        <v>77</v>
      </c>
      <c r="E11" s="181"/>
      <c r="F11" s="181"/>
      <c r="G11" s="181"/>
      <c r="H11" s="181"/>
      <c r="I11" s="181"/>
      <c r="J11" s="181"/>
    </row>
    <row r="12" spans="1:14" s="14" customFormat="1" ht="18.75" x14ac:dyDescent="0.2">
      <c r="D12" s="97"/>
      <c r="E12" s="97"/>
      <c r="F12" s="97"/>
      <c r="G12" s="97"/>
      <c r="H12" s="97"/>
      <c r="I12" s="97"/>
      <c r="J12" s="97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179"/>
      <c r="E14" s="176" t="s">
        <v>25</v>
      </c>
      <c r="F14" s="176"/>
      <c r="G14" s="176"/>
      <c r="H14" s="176"/>
      <c r="I14" s="176"/>
      <c r="J14" s="176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179"/>
      <c r="E15" s="175" t="s">
        <v>26</v>
      </c>
      <c r="F15" s="175"/>
      <c r="G15" s="175"/>
      <c r="H15" s="175"/>
      <c r="I15" s="175"/>
      <c r="J15" s="57">
        <f>'[1]CTA. FONDOCYT 960'!$J$107</f>
        <v>671425.72999999975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179"/>
      <c r="E16" s="68" t="s">
        <v>4</v>
      </c>
      <c r="F16" s="68" t="s">
        <v>5</v>
      </c>
      <c r="G16" s="68" t="s">
        <v>6</v>
      </c>
      <c r="H16" s="68" t="s">
        <v>0</v>
      </c>
      <c r="I16" s="68" t="s">
        <v>1</v>
      </c>
      <c r="J16" s="68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39"/>
      <c r="E17" s="140"/>
      <c r="F17" s="139"/>
      <c r="G17" s="140">
        <v>44773</v>
      </c>
      <c r="H17" s="141"/>
      <c r="I17" s="142">
        <v>0</v>
      </c>
      <c r="J17" s="141">
        <f>+J15</f>
        <v>671425.72999999975</v>
      </c>
    </row>
    <row r="18" spans="4:96" s="10" customFormat="1" ht="27.75" customHeight="1" x14ac:dyDescent="0.2">
      <c r="D18" s="85"/>
      <c r="E18" s="86">
        <v>44781</v>
      </c>
      <c r="F18" s="87">
        <v>40</v>
      </c>
      <c r="G18" s="88" t="s">
        <v>254</v>
      </c>
      <c r="H18" s="89"/>
      <c r="I18" s="89">
        <v>135000</v>
      </c>
      <c r="J18" s="90">
        <f>J17+H18-I18</f>
        <v>536425.72999999975</v>
      </c>
    </row>
    <row r="19" spans="4:96" s="10" customFormat="1" ht="27.75" customHeight="1" x14ac:dyDescent="0.2">
      <c r="D19" s="197"/>
      <c r="E19" s="198">
        <v>44781</v>
      </c>
      <c r="F19" s="199">
        <v>41</v>
      </c>
      <c r="G19" s="200" t="s">
        <v>255</v>
      </c>
      <c r="H19" s="201"/>
      <c r="I19" s="201">
        <v>45593.62</v>
      </c>
      <c r="J19" s="90">
        <f t="shared" ref="J19:J23" si="0">J18+H19-I19</f>
        <v>490832.10999999975</v>
      </c>
    </row>
    <row r="20" spans="4:96" s="10" customFormat="1" ht="27.75" customHeight="1" x14ac:dyDescent="0.2">
      <c r="D20" s="197"/>
      <c r="E20" s="198">
        <v>44781</v>
      </c>
      <c r="F20" s="199">
        <v>42</v>
      </c>
      <c r="G20" s="200" t="s">
        <v>256</v>
      </c>
      <c r="H20" s="201"/>
      <c r="I20" s="201">
        <v>33927.120000000003</v>
      </c>
      <c r="J20" s="90">
        <f t="shared" si="0"/>
        <v>456904.98999999976</v>
      </c>
    </row>
    <row r="21" spans="4:96" s="10" customFormat="1" ht="27.75" customHeight="1" x14ac:dyDescent="0.2">
      <c r="D21" s="197"/>
      <c r="E21" s="198">
        <v>44781</v>
      </c>
      <c r="F21" s="199">
        <v>43</v>
      </c>
      <c r="G21" s="200" t="s">
        <v>257</v>
      </c>
      <c r="H21" s="201"/>
      <c r="I21" s="201">
        <v>8139.83</v>
      </c>
      <c r="J21" s="90">
        <f t="shared" si="0"/>
        <v>448765.15999999974</v>
      </c>
    </row>
    <row r="22" spans="4:96" s="10" customFormat="1" ht="27.75" customHeight="1" x14ac:dyDescent="0.2">
      <c r="D22" s="197"/>
      <c r="E22" s="198">
        <v>44792</v>
      </c>
      <c r="F22" s="199"/>
      <c r="G22" s="200" t="s">
        <v>258</v>
      </c>
      <c r="H22" s="201"/>
      <c r="I22" s="201">
        <v>333.98999999999995</v>
      </c>
      <c r="J22" s="90">
        <f t="shared" si="0"/>
        <v>448431.16999999975</v>
      </c>
    </row>
    <row r="23" spans="4:96" s="10" customFormat="1" ht="27.75" customHeight="1" thickBot="1" x14ac:dyDescent="0.25">
      <c r="D23" s="197"/>
      <c r="E23" s="198">
        <v>44804</v>
      </c>
      <c r="F23" s="199"/>
      <c r="G23" s="200" t="s">
        <v>30</v>
      </c>
      <c r="H23" s="201"/>
      <c r="I23" s="201">
        <v>175</v>
      </c>
      <c r="J23" s="90">
        <f>J22+H23-I23</f>
        <v>448256.16999999975</v>
      </c>
    </row>
    <row r="24" spans="4:96" s="11" customFormat="1" ht="19.5" thickTop="1" thickBot="1" x14ac:dyDescent="0.25">
      <c r="D24" s="191" t="s">
        <v>8</v>
      </c>
      <c r="E24" s="191"/>
      <c r="F24" s="191"/>
      <c r="G24" s="191"/>
      <c r="H24" s="91">
        <v>0</v>
      </c>
      <c r="I24" s="91">
        <f>SUM(I18:I23)</f>
        <v>223169.55999999997</v>
      </c>
      <c r="J24" s="67">
        <f>+J17+H24-I24</f>
        <v>448256.16999999981</v>
      </c>
      <c r="K24" s="29">
        <f>+J24-'[1]CTA. FONDOCYT 960'!$J$113</f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7.25" thickTop="1" x14ac:dyDescent="0.2">
      <c r="D25" s="5"/>
      <c r="E25" s="5"/>
      <c r="F25" s="5"/>
      <c r="G25" s="5"/>
      <c r="H25" s="8"/>
      <c r="I25" s="8"/>
      <c r="J25" s="8"/>
      <c r="K25" s="11" t="s">
        <v>27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5"/>
      <c r="F26" s="5"/>
      <c r="G26" s="5"/>
      <c r="H26" s="8"/>
      <c r="I26" s="8"/>
      <c r="J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100" t="s">
        <v>39</v>
      </c>
      <c r="F27" s="9"/>
      <c r="G27" s="101" t="s">
        <v>41</v>
      </c>
      <c r="H27" s="9"/>
      <c r="I27" s="100" t="s">
        <v>40</v>
      </c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100" t="s">
        <v>32</v>
      </c>
      <c r="F28" s="9"/>
      <c r="G28" s="100" t="s">
        <v>37</v>
      </c>
      <c r="H28" s="9"/>
      <c r="I28" s="100" t="s">
        <v>33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100" t="s">
        <v>34</v>
      </c>
      <c r="F29" s="9"/>
      <c r="G29" s="100" t="s">
        <v>45</v>
      </c>
      <c r="H29" s="9"/>
      <c r="I29" s="100" t="s">
        <v>46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100" t="s">
        <v>35</v>
      </c>
      <c r="F30" s="9"/>
      <c r="G30" s="100" t="s">
        <v>38</v>
      </c>
      <c r="H30" s="9"/>
      <c r="I30" s="100" t="s">
        <v>36</v>
      </c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H34" s="9"/>
      <c r="I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G35" s="101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5"/>
      <c r="F36" s="5"/>
      <c r="G36" s="5"/>
      <c r="H36" s="8"/>
      <c r="I36" s="8"/>
      <c r="J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8" x14ac:dyDescent="0.2">
      <c r="D37" s="22"/>
      <c r="E37" s="21"/>
      <c r="F37" s="20"/>
      <c r="G37" s="20"/>
      <c r="H37" s="23"/>
      <c r="I37" s="23"/>
      <c r="J37" s="2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6"/>
      <c r="F38" s="3"/>
      <c r="G38" s="3"/>
      <c r="H38" s="4"/>
      <c r="I38" s="4"/>
      <c r="J38" s="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192"/>
      <c r="E39" s="192"/>
      <c r="F39" s="192"/>
      <c r="G39" s="192"/>
      <c r="H39" s="192"/>
      <c r="I39" s="192"/>
      <c r="J39" s="19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193"/>
      <c r="E40" s="193"/>
      <c r="F40" s="193"/>
      <c r="G40" s="193"/>
      <c r="H40" s="193"/>
      <c r="I40" s="193"/>
      <c r="J40" s="19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182"/>
      <c r="E41" s="182"/>
      <c r="F41" s="182"/>
      <c r="G41" s="182"/>
      <c r="H41" s="182"/>
      <c r="I41" s="182"/>
      <c r="J41" s="18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182"/>
      <c r="E42" s="182"/>
      <c r="F42" s="182"/>
      <c r="G42" s="182"/>
      <c r="H42" s="182"/>
      <c r="I42" s="182"/>
      <c r="J42" s="18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182"/>
      <c r="E43" s="182"/>
      <c r="F43" s="182"/>
      <c r="G43" s="182"/>
      <c r="H43" s="182"/>
      <c r="I43" s="182"/>
      <c r="J43" s="18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182"/>
      <c r="E44" s="182"/>
      <c r="F44" s="182"/>
      <c r="G44" s="182"/>
      <c r="H44" s="182"/>
      <c r="I44" s="182"/>
      <c r="J44" s="18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75" spans="4:4" ht="13.5" thickBot="1" x14ac:dyDescent="0.25"/>
    <row r="76" spans="4:4" ht="15" x14ac:dyDescent="0.2">
      <c r="D76" s="2"/>
    </row>
  </sheetData>
  <mergeCells count="14">
    <mergeCell ref="D44:J44"/>
    <mergeCell ref="D24:G24"/>
    <mergeCell ref="D39:J39"/>
    <mergeCell ref="D40:J40"/>
    <mergeCell ref="D41:J41"/>
    <mergeCell ref="D42:J42"/>
    <mergeCell ref="D43:J43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2022-09-07T20:11:37Z</cp:lastPrinted>
  <dcterms:created xsi:type="dcterms:W3CDTF">2006-07-11T17:39:34Z</dcterms:created>
  <dcterms:modified xsi:type="dcterms:W3CDTF">2022-09-07T20:23:31Z</dcterms:modified>
</cp:coreProperties>
</file>